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Gabriel\Documents\nf-automate-py\"/>
    </mc:Choice>
  </mc:AlternateContent>
  <xr:revisionPtr revIDLastSave="0" documentId="13_ncr:1_{45E24603-DC0F-421C-9E1A-E27FCD78F865}" xr6:coauthVersionLast="43" xr6:coauthVersionMax="43" xr10:uidLastSave="{00000000-0000-0000-0000-000000000000}"/>
  <bookViews>
    <workbookView xWindow="-120" yWindow="-120" windowWidth="29040" windowHeight="15990" tabRatio="922" firstSheet="1" activeTab="1" xr2:uid="{00000000-000D-0000-FFFF-FFFF00000000}"/>
  </bookViews>
  <sheets>
    <sheet name="REGULARIDADE" sheetId="1" r:id="rId1"/>
    <sheet name="lancamentos_nf" sheetId="7" r:id="rId2"/>
    <sheet name="PLANILHA DINÂMICA" sheetId="3" r:id="rId3"/>
    <sheet name="VALORES" sheetId="4" r:id="rId4"/>
    <sheet name="PAGAMENTOS" sheetId="5" r:id="rId5"/>
    <sheet name="Índice" sheetId="6" r:id="rId6"/>
  </sheets>
  <definedNames>
    <definedName name="_xlnm._FilterDatabase" localSheetId="1" hidden="1">lancamentos_nf!$A$1:$J$1</definedName>
    <definedName name="_xlnm._FilterDatabase" localSheetId="3" hidden="1">VALORES!$B$9:$J$237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99" i="5" l="1"/>
  <c r="L199" i="5"/>
  <c r="K199" i="5"/>
  <c r="I199" i="5"/>
  <c r="M198" i="5"/>
  <c r="L198" i="5"/>
  <c r="K198" i="5"/>
  <c r="I198" i="5"/>
  <c r="M197" i="5"/>
  <c r="L197" i="5"/>
  <c r="K197" i="5"/>
  <c r="I197" i="5"/>
  <c r="M196" i="5"/>
  <c r="L196" i="5"/>
  <c r="K196" i="5"/>
  <c r="I196" i="5"/>
  <c r="M195" i="5"/>
  <c r="L195" i="5"/>
  <c r="K195" i="5"/>
  <c r="I195" i="5"/>
  <c r="M194" i="5"/>
  <c r="L194" i="5"/>
  <c r="K194" i="5"/>
  <c r="I194" i="5"/>
  <c r="M193" i="5"/>
  <c r="L193" i="5"/>
  <c r="K193" i="5"/>
  <c r="I193" i="5"/>
  <c r="M192" i="5"/>
  <c r="L192" i="5"/>
  <c r="K192" i="5"/>
  <c r="I192" i="5"/>
  <c r="A237" i="4"/>
  <c r="A236" i="4"/>
  <c r="A235" i="4"/>
  <c r="A234" i="4"/>
  <c r="A233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J199" i="5" s="1"/>
  <c r="N199" i="5" s="1"/>
  <c r="A207" i="4"/>
  <c r="A199" i="5" s="1"/>
  <c r="B206" i="4"/>
  <c r="J198" i="5" s="1"/>
  <c r="N198" i="5" s="1"/>
  <c r="A206" i="4"/>
  <c r="A198" i="5" s="1"/>
  <c r="B205" i="4"/>
  <c r="J197" i="5" s="1"/>
  <c r="N197" i="5" s="1"/>
  <c r="A205" i="4"/>
  <c r="A197" i="5" s="1"/>
  <c r="B204" i="4"/>
  <c r="J196" i="5" s="1"/>
  <c r="N196" i="5" s="1"/>
  <c r="A204" i="4"/>
  <c r="A196" i="5" s="1"/>
  <c r="B203" i="4"/>
  <c r="J195" i="5" s="1"/>
  <c r="N195" i="5" s="1"/>
  <c r="A203" i="4"/>
  <c r="A195" i="5" s="1"/>
  <c r="B202" i="4"/>
  <c r="J194" i="5" s="1"/>
  <c r="N194" i="5" s="1"/>
  <c r="A202" i="4"/>
  <c r="A194" i="5" s="1"/>
  <c r="B201" i="4"/>
  <c r="J193" i="5" s="1"/>
  <c r="N193" i="5" s="1"/>
  <c r="A201" i="4"/>
  <c r="A193" i="5" s="1"/>
  <c r="B200" i="4"/>
  <c r="J192" i="5" s="1"/>
  <c r="N192" i="5" s="1"/>
  <c r="A200" i="4"/>
  <c r="A192" i="5" s="1"/>
  <c r="E199" i="4"/>
  <c r="M191" i="5" s="1"/>
  <c r="D199" i="4"/>
  <c r="L191" i="5" s="1"/>
  <c r="C199" i="4"/>
  <c r="K191" i="5" s="1"/>
  <c r="B199" i="4"/>
  <c r="J191" i="5" s="1"/>
  <c r="A199" i="4"/>
  <c r="A191" i="5" s="1"/>
  <c r="E198" i="4"/>
  <c r="M190" i="5" s="1"/>
  <c r="D198" i="4"/>
  <c r="L190" i="5" s="1"/>
  <c r="C198" i="4"/>
  <c r="K190" i="5" s="1"/>
  <c r="B198" i="4"/>
  <c r="J190" i="5" s="1"/>
  <c r="N190" i="5" s="1"/>
  <c r="A198" i="4"/>
  <c r="A190" i="5" s="1"/>
  <c r="E197" i="4"/>
  <c r="M189" i="5" s="1"/>
  <c r="D197" i="4"/>
  <c r="L189" i="5" s="1"/>
  <c r="C197" i="4"/>
  <c r="K189" i="5" s="1"/>
  <c r="B197" i="4"/>
  <c r="J189" i="5" s="1"/>
  <c r="N189" i="5" s="1"/>
  <c r="A197" i="4"/>
  <c r="A189" i="5" s="1"/>
  <c r="E196" i="4"/>
  <c r="M188" i="5" s="1"/>
  <c r="D196" i="4"/>
  <c r="L188" i="5" s="1"/>
  <c r="C196" i="4"/>
  <c r="K188" i="5" s="1"/>
  <c r="B196" i="4"/>
  <c r="J188" i="5" s="1"/>
  <c r="A196" i="4"/>
  <c r="A188" i="5" s="1"/>
  <c r="E195" i="4"/>
  <c r="M187" i="5" s="1"/>
  <c r="D195" i="4"/>
  <c r="L187" i="5" s="1"/>
  <c r="C195" i="4"/>
  <c r="K187" i="5" s="1"/>
  <c r="B195" i="4"/>
  <c r="J187" i="5" s="1"/>
  <c r="N187" i="5" s="1"/>
  <c r="A195" i="4"/>
  <c r="A187" i="5" s="1"/>
  <c r="E194" i="4"/>
  <c r="M186" i="5" s="1"/>
  <c r="D194" i="4"/>
  <c r="L186" i="5" s="1"/>
  <c r="C194" i="4"/>
  <c r="K186" i="5" s="1"/>
  <c r="B194" i="4"/>
  <c r="J186" i="5" s="1"/>
  <c r="N186" i="5" s="1"/>
  <c r="A194" i="4"/>
  <c r="A186" i="5" s="1"/>
  <c r="E193" i="4"/>
  <c r="M185" i="5" s="1"/>
  <c r="D193" i="4"/>
  <c r="L185" i="5" s="1"/>
  <c r="C193" i="4"/>
  <c r="K185" i="5" s="1"/>
  <c r="B193" i="4"/>
  <c r="J185" i="5" s="1"/>
  <c r="A193" i="4"/>
  <c r="A185" i="5" s="1"/>
  <c r="E192" i="4"/>
  <c r="M184" i="5" s="1"/>
  <c r="D192" i="4"/>
  <c r="L184" i="5" s="1"/>
  <c r="C192" i="4"/>
  <c r="K184" i="5" s="1"/>
  <c r="B192" i="4"/>
  <c r="J184" i="5" s="1"/>
  <c r="A192" i="4"/>
  <c r="A184" i="5" s="1"/>
  <c r="E191" i="4"/>
  <c r="M183" i="5" s="1"/>
  <c r="D191" i="4"/>
  <c r="L183" i="5" s="1"/>
  <c r="C191" i="4"/>
  <c r="K183" i="5" s="1"/>
  <c r="B191" i="4"/>
  <c r="J183" i="5" s="1"/>
  <c r="A191" i="4"/>
  <c r="A183" i="5" s="1"/>
  <c r="E190" i="4"/>
  <c r="M182" i="5" s="1"/>
  <c r="D190" i="4"/>
  <c r="L182" i="5" s="1"/>
  <c r="C190" i="4"/>
  <c r="K182" i="5" s="1"/>
  <c r="B190" i="4"/>
  <c r="J182" i="5" s="1"/>
  <c r="N182" i="5" s="1"/>
  <c r="A190" i="4"/>
  <c r="A182" i="5" s="1"/>
  <c r="E189" i="4"/>
  <c r="M181" i="5" s="1"/>
  <c r="D189" i="4"/>
  <c r="L181" i="5" s="1"/>
  <c r="C189" i="4"/>
  <c r="K181" i="5" s="1"/>
  <c r="B189" i="4"/>
  <c r="J181" i="5" s="1"/>
  <c r="N181" i="5" s="1"/>
  <c r="A189" i="4"/>
  <c r="A181" i="5" s="1"/>
  <c r="E188" i="4"/>
  <c r="M180" i="5" s="1"/>
  <c r="D188" i="4"/>
  <c r="L180" i="5" s="1"/>
  <c r="C188" i="4"/>
  <c r="K180" i="5" s="1"/>
  <c r="B188" i="4"/>
  <c r="J180" i="5" s="1"/>
  <c r="A188" i="4"/>
  <c r="A180" i="5" s="1"/>
  <c r="E187" i="4"/>
  <c r="M179" i="5" s="1"/>
  <c r="D187" i="4"/>
  <c r="L179" i="5" s="1"/>
  <c r="C187" i="4"/>
  <c r="K179" i="5" s="1"/>
  <c r="B187" i="4"/>
  <c r="J179" i="5" s="1"/>
  <c r="A187" i="4"/>
  <c r="A179" i="5" s="1"/>
  <c r="E186" i="4"/>
  <c r="M178" i="5" s="1"/>
  <c r="D186" i="4"/>
  <c r="L178" i="5" s="1"/>
  <c r="C186" i="4"/>
  <c r="K178" i="5" s="1"/>
  <c r="B186" i="4"/>
  <c r="J178" i="5" s="1"/>
  <c r="N178" i="5" s="1"/>
  <c r="A186" i="4"/>
  <c r="A178" i="5" s="1"/>
  <c r="E185" i="4"/>
  <c r="M177" i="5" s="1"/>
  <c r="D185" i="4"/>
  <c r="L177" i="5" s="1"/>
  <c r="C185" i="4"/>
  <c r="K177" i="5" s="1"/>
  <c r="B185" i="4"/>
  <c r="J177" i="5" s="1"/>
  <c r="A185" i="4"/>
  <c r="A177" i="5" s="1"/>
  <c r="E184" i="4"/>
  <c r="M176" i="5" s="1"/>
  <c r="D184" i="4"/>
  <c r="L176" i="5" s="1"/>
  <c r="C184" i="4"/>
  <c r="K176" i="5" s="1"/>
  <c r="B184" i="4"/>
  <c r="J176" i="5" s="1"/>
  <c r="N176" i="5" s="1"/>
  <c r="A184" i="4"/>
  <c r="A176" i="5" s="1"/>
  <c r="E183" i="4"/>
  <c r="M175" i="5" s="1"/>
  <c r="D183" i="4"/>
  <c r="L175" i="5" s="1"/>
  <c r="C183" i="4"/>
  <c r="K175" i="5" s="1"/>
  <c r="B183" i="4"/>
  <c r="J175" i="5" s="1"/>
  <c r="N175" i="5" s="1"/>
  <c r="A183" i="4"/>
  <c r="A175" i="5" s="1"/>
  <c r="E182" i="4"/>
  <c r="M174" i="5" s="1"/>
  <c r="D182" i="4"/>
  <c r="L174" i="5" s="1"/>
  <c r="C182" i="4"/>
  <c r="K174" i="5" s="1"/>
  <c r="B182" i="4"/>
  <c r="J174" i="5" s="1"/>
  <c r="N174" i="5" s="1"/>
  <c r="A182" i="4"/>
  <c r="A174" i="5" s="1"/>
  <c r="E181" i="4"/>
  <c r="M173" i="5" s="1"/>
  <c r="D181" i="4"/>
  <c r="L173" i="5" s="1"/>
  <c r="C181" i="4"/>
  <c r="K173" i="5" s="1"/>
  <c r="B181" i="4"/>
  <c r="J173" i="5" s="1"/>
  <c r="A181" i="4"/>
  <c r="A173" i="5" s="1"/>
  <c r="E180" i="4"/>
  <c r="M172" i="5" s="1"/>
  <c r="D180" i="4"/>
  <c r="L172" i="5" s="1"/>
  <c r="C180" i="4"/>
  <c r="K172" i="5" s="1"/>
  <c r="B180" i="4"/>
  <c r="J172" i="5" s="1"/>
  <c r="A180" i="4"/>
  <c r="A172" i="5" s="1"/>
  <c r="E179" i="4"/>
  <c r="M171" i="5" s="1"/>
  <c r="D179" i="4"/>
  <c r="L171" i="5" s="1"/>
  <c r="C179" i="4"/>
  <c r="K171" i="5" s="1"/>
  <c r="B179" i="4"/>
  <c r="J171" i="5" s="1"/>
  <c r="A179" i="4"/>
  <c r="A171" i="5" s="1"/>
  <c r="E178" i="4"/>
  <c r="M170" i="5" s="1"/>
  <c r="D178" i="4"/>
  <c r="L170" i="5" s="1"/>
  <c r="C178" i="4"/>
  <c r="K170" i="5" s="1"/>
  <c r="B178" i="4"/>
  <c r="J170" i="5" s="1"/>
  <c r="N170" i="5" s="1"/>
  <c r="A178" i="4"/>
  <c r="A170" i="5" s="1"/>
  <c r="E177" i="4"/>
  <c r="M169" i="5" s="1"/>
  <c r="D177" i="4"/>
  <c r="L169" i="5" s="1"/>
  <c r="C177" i="4"/>
  <c r="K169" i="5" s="1"/>
  <c r="B177" i="4"/>
  <c r="J169" i="5" s="1"/>
  <c r="N169" i="5" s="1"/>
  <c r="A177" i="4"/>
  <c r="A169" i="5" s="1"/>
  <c r="E176" i="4"/>
  <c r="M168" i="5" s="1"/>
  <c r="D176" i="4"/>
  <c r="L168" i="5" s="1"/>
  <c r="C176" i="4"/>
  <c r="K168" i="5" s="1"/>
  <c r="B176" i="4"/>
  <c r="J168" i="5" s="1"/>
  <c r="A176" i="4"/>
  <c r="A168" i="5" s="1"/>
  <c r="E175" i="4"/>
  <c r="M167" i="5" s="1"/>
  <c r="D175" i="4"/>
  <c r="L167" i="5" s="1"/>
  <c r="C175" i="4"/>
  <c r="K167" i="5" s="1"/>
  <c r="B175" i="4"/>
  <c r="J167" i="5" s="1"/>
  <c r="N167" i="5" s="1"/>
  <c r="A175" i="4"/>
  <c r="A167" i="5" s="1"/>
  <c r="E174" i="4"/>
  <c r="M166" i="5" s="1"/>
  <c r="D174" i="4"/>
  <c r="L166" i="5" s="1"/>
  <c r="C174" i="4"/>
  <c r="K166" i="5" s="1"/>
  <c r="B174" i="4"/>
  <c r="J166" i="5" s="1"/>
  <c r="N166" i="5" s="1"/>
  <c r="A174" i="4"/>
  <c r="A166" i="5" s="1"/>
  <c r="E173" i="4"/>
  <c r="M165" i="5" s="1"/>
  <c r="D173" i="4"/>
  <c r="L165" i="5" s="1"/>
  <c r="C173" i="4"/>
  <c r="K165" i="5" s="1"/>
  <c r="B173" i="4"/>
  <c r="J165" i="5" s="1"/>
  <c r="N165" i="5" s="1"/>
  <c r="A173" i="4"/>
  <c r="A165" i="5" s="1"/>
  <c r="E172" i="4"/>
  <c r="M164" i="5" s="1"/>
  <c r="D172" i="4"/>
  <c r="L164" i="5" s="1"/>
  <c r="C172" i="4"/>
  <c r="K164" i="5" s="1"/>
  <c r="B172" i="4"/>
  <c r="J164" i="5" s="1"/>
  <c r="A172" i="4"/>
  <c r="A164" i="5" s="1"/>
  <c r="E171" i="4"/>
  <c r="M163" i="5" s="1"/>
  <c r="D171" i="4"/>
  <c r="L163" i="5" s="1"/>
  <c r="C171" i="4"/>
  <c r="K163" i="5" s="1"/>
  <c r="B171" i="4"/>
  <c r="J163" i="5" s="1"/>
  <c r="A171" i="4"/>
  <c r="A163" i="5" s="1"/>
  <c r="E170" i="4"/>
  <c r="M162" i="5" s="1"/>
  <c r="D170" i="4"/>
  <c r="L162" i="5" s="1"/>
  <c r="C170" i="4"/>
  <c r="K162" i="5" s="1"/>
  <c r="B170" i="4"/>
  <c r="J162" i="5" s="1"/>
  <c r="N162" i="5" s="1"/>
  <c r="A170" i="4"/>
  <c r="A162" i="5" s="1"/>
  <c r="E169" i="4"/>
  <c r="M161" i="5" s="1"/>
  <c r="D169" i="4"/>
  <c r="L161" i="5" s="1"/>
  <c r="C169" i="4"/>
  <c r="K161" i="5" s="1"/>
  <c r="B169" i="4"/>
  <c r="J161" i="5" s="1"/>
  <c r="N161" i="5" s="1"/>
  <c r="A169" i="4"/>
  <c r="A161" i="5" s="1"/>
  <c r="E168" i="4"/>
  <c r="M160" i="5" s="1"/>
  <c r="D168" i="4"/>
  <c r="L160" i="5" s="1"/>
  <c r="C168" i="4"/>
  <c r="K160" i="5" s="1"/>
  <c r="B168" i="4"/>
  <c r="J160" i="5" s="1"/>
  <c r="A168" i="4"/>
  <c r="A160" i="5" s="1"/>
  <c r="E167" i="4"/>
  <c r="M159" i="5" s="1"/>
  <c r="D167" i="4"/>
  <c r="L159" i="5" s="1"/>
  <c r="C167" i="4"/>
  <c r="K159" i="5" s="1"/>
  <c r="B167" i="4"/>
  <c r="J159" i="5" s="1"/>
  <c r="A167" i="4"/>
  <c r="A159" i="5" s="1"/>
  <c r="E166" i="4"/>
  <c r="M158" i="5" s="1"/>
  <c r="D166" i="4"/>
  <c r="L158" i="5" s="1"/>
  <c r="C166" i="4"/>
  <c r="K158" i="5" s="1"/>
  <c r="B166" i="4"/>
  <c r="J158" i="5" s="1"/>
  <c r="A166" i="4"/>
  <c r="A158" i="5" s="1"/>
  <c r="E165" i="4"/>
  <c r="M157" i="5" s="1"/>
  <c r="D165" i="4"/>
  <c r="L157" i="5" s="1"/>
  <c r="C165" i="4"/>
  <c r="K157" i="5" s="1"/>
  <c r="B165" i="4"/>
  <c r="J157" i="5" s="1"/>
  <c r="N157" i="5" s="1"/>
  <c r="A165" i="4"/>
  <c r="A157" i="5" s="1"/>
  <c r="E164" i="4"/>
  <c r="M156" i="5" s="1"/>
  <c r="D164" i="4"/>
  <c r="L156" i="5" s="1"/>
  <c r="C164" i="4"/>
  <c r="K156" i="5" s="1"/>
  <c r="B164" i="4"/>
  <c r="J156" i="5" s="1"/>
  <c r="N156" i="5" s="1"/>
  <c r="A164" i="4"/>
  <c r="A156" i="5" s="1"/>
  <c r="E163" i="4"/>
  <c r="M155" i="5" s="1"/>
  <c r="D163" i="4"/>
  <c r="L155" i="5" s="1"/>
  <c r="C163" i="4"/>
  <c r="K155" i="5" s="1"/>
  <c r="B163" i="4"/>
  <c r="J155" i="5" s="1"/>
  <c r="A163" i="4"/>
  <c r="A155" i="5" s="1"/>
  <c r="E162" i="4"/>
  <c r="M154" i="5" s="1"/>
  <c r="D162" i="4"/>
  <c r="L154" i="5" s="1"/>
  <c r="C162" i="4"/>
  <c r="K154" i="5" s="1"/>
  <c r="B162" i="4"/>
  <c r="J154" i="5" s="1"/>
  <c r="A162" i="4"/>
  <c r="A154" i="5" s="1"/>
  <c r="E161" i="4"/>
  <c r="M153" i="5" s="1"/>
  <c r="D161" i="4"/>
  <c r="L153" i="5" s="1"/>
  <c r="C161" i="4"/>
  <c r="K153" i="5" s="1"/>
  <c r="B161" i="4"/>
  <c r="J153" i="5" s="1"/>
  <c r="A161" i="4"/>
  <c r="A153" i="5" s="1"/>
  <c r="E160" i="4"/>
  <c r="M152" i="5" s="1"/>
  <c r="D160" i="4"/>
  <c r="L152" i="5" s="1"/>
  <c r="C160" i="4"/>
  <c r="K152" i="5" s="1"/>
  <c r="B160" i="4"/>
  <c r="J152" i="5" s="1"/>
  <c r="N152" i="5" s="1"/>
  <c r="A160" i="4"/>
  <c r="A152" i="5" s="1"/>
  <c r="E159" i="4"/>
  <c r="M151" i="5" s="1"/>
  <c r="D159" i="4"/>
  <c r="L151" i="5" s="1"/>
  <c r="C159" i="4"/>
  <c r="K151" i="5" s="1"/>
  <c r="B159" i="4"/>
  <c r="J151" i="5" s="1"/>
  <c r="N151" i="5" s="1"/>
  <c r="A159" i="4"/>
  <c r="A151" i="5" s="1"/>
  <c r="E158" i="4"/>
  <c r="M150" i="5" s="1"/>
  <c r="D158" i="4"/>
  <c r="L150" i="5" s="1"/>
  <c r="C158" i="4"/>
  <c r="K150" i="5" s="1"/>
  <c r="B158" i="4"/>
  <c r="J150" i="5" s="1"/>
  <c r="N150" i="5" s="1"/>
  <c r="A158" i="4"/>
  <c r="A150" i="5" s="1"/>
  <c r="E157" i="4"/>
  <c r="M149" i="5" s="1"/>
  <c r="D157" i="4"/>
  <c r="L149" i="5" s="1"/>
  <c r="C157" i="4"/>
  <c r="K149" i="5" s="1"/>
  <c r="B157" i="4"/>
  <c r="J149" i="5" s="1"/>
  <c r="A157" i="4"/>
  <c r="A149" i="5" s="1"/>
  <c r="E156" i="4"/>
  <c r="M148" i="5" s="1"/>
  <c r="D156" i="4"/>
  <c r="L148" i="5" s="1"/>
  <c r="C156" i="4"/>
  <c r="K148" i="5" s="1"/>
  <c r="B156" i="4"/>
  <c r="J148" i="5" s="1"/>
  <c r="A156" i="4"/>
  <c r="A148" i="5" s="1"/>
  <c r="E155" i="4"/>
  <c r="M147" i="5" s="1"/>
  <c r="D155" i="4"/>
  <c r="L147" i="5" s="1"/>
  <c r="C155" i="4"/>
  <c r="K147" i="5" s="1"/>
  <c r="B155" i="4"/>
  <c r="J147" i="5" s="1"/>
  <c r="A155" i="4"/>
  <c r="A147" i="5" s="1"/>
  <c r="E154" i="4"/>
  <c r="M146" i="5" s="1"/>
  <c r="D154" i="4"/>
  <c r="L146" i="5" s="1"/>
  <c r="C154" i="4"/>
  <c r="K146" i="5" s="1"/>
  <c r="B154" i="4"/>
  <c r="J146" i="5" s="1"/>
  <c r="N146" i="5" s="1"/>
  <c r="A154" i="4"/>
  <c r="A146" i="5" s="1"/>
  <c r="E153" i="4"/>
  <c r="M145" i="5" s="1"/>
  <c r="D153" i="4"/>
  <c r="L145" i="5" s="1"/>
  <c r="C153" i="4"/>
  <c r="K145" i="5" s="1"/>
  <c r="B153" i="4"/>
  <c r="J145" i="5" s="1"/>
  <c r="N145" i="5" s="1"/>
  <c r="A153" i="4"/>
  <c r="A145" i="5" s="1"/>
  <c r="E152" i="4"/>
  <c r="M144" i="5" s="1"/>
  <c r="D152" i="4"/>
  <c r="L144" i="5" s="1"/>
  <c r="C152" i="4"/>
  <c r="K144" i="5" s="1"/>
  <c r="B152" i="4"/>
  <c r="J144" i="5" s="1"/>
  <c r="A152" i="4"/>
  <c r="A144" i="5" s="1"/>
  <c r="E151" i="4"/>
  <c r="M143" i="5" s="1"/>
  <c r="D151" i="4"/>
  <c r="L143" i="5" s="1"/>
  <c r="C151" i="4"/>
  <c r="K143" i="5" s="1"/>
  <c r="B151" i="4"/>
  <c r="J143" i="5" s="1"/>
  <c r="A151" i="4"/>
  <c r="A143" i="5" s="1"/>
  <c r="E150" i="4"/>
  <c r="M142" i="5" s="1"/>
  <c r="D150" i="4"/>
  <c r="L142" i="5" s="1"/>
  <c r="C150" i="4"/>
  <c r="K142" i="5" s="1"/>
  <c r="B150" i="4"/>
  <c r="J142" i="5" s="1"/>
  <c r="A150" i="4"/>
  <c r="A142" i="5" s="1"/>
  <c r="E149" i="4"/>
  <c r="M141" i="5" s="1"/>
  <c r="D149" i="4"/>
  <c r="L141" i="5" s="1"/>
  <c r="C149" i="4"/>
  <c r="K141" i="5" s="1"/>
  <c r="B149" i="4"/>
  <c r="J141" i="5" s="1"/>
  <c r="A149" i="4"/>
  <c r="A141" i="5" s="1"/>
  <c r="E148" i="4"/>
  <c r="M140" i="5" s="1"/>
  <c r="D148" i="4"/>
  <c r="L140" i="5" s="1"/>
  <c r="C148" i="4"/>
  <c r="K140" i="5" s="1"/>
  <c r="B148" i="4"/>
  <c r="J140" i="5" s="1"/>
  <c r="N140" i="5" s="1"/>
  <c r="A148" i="4"/>
  <c r="A140" i="5" s="1"/>
  <c r="E147" i="4"/>
  <c r="M139" i="5" s="1"/>
  <c r="D147" i="4"/>
  <c r="L139" i="5" s="1"/>
  <c r="C147" i="4"/>
  <c r="K139" i="5" s="1"/>
  <c r="B147" i="4"/>
  <c r="J139" i="5" s="1"/>
  <c r="N139" i="5" s="1"/>
  <c r="A147" i="4"/>
  <c r="A139" i="5" s="1"/>
  <c r="E146" i="4"/>
  <c r="M138" i="5" s="1"/>
  <c r="D146" i="4"/>
  <c r="L138" i="5" s="1"/>
  <c r="C146" i="4"/>
  <c r="K138" i="5" s="1"/>
  <c r="B146" i="4"/>
  <c r="J138" i="5" s="1"/>
  <c r="A146" i="4"/>
  <c r="A138" i="5" s="1"/>
  <c r="E145" i="4"/>
  <c r="M137" i="5" s="1"/>
  <c r="D145" i="4"/>
  <c r="L137" i="5" s="1"/>
  <c r="C145" i="4"/>
  <c r="K137" i="5" s="1"/>
  <c r="B145" i="4"/>
  <c r="J137" i="5" s="1"/>
  <c r="A145" i="4"/>
  <c r="A137" i="5" s="1"/>
  <c r="E144" i="4"/>
  <c r="M136" i="5" s="1"/>
  <c r="D144" i="4"/>
  <c r="L136" i="5" s="1"/>
  <c r="C144" i="4"/>
  <c r="K136" i="5" s="1"/>
  <c r="B144" i="4"/>
  <c r="J136" i="5" s="1"/>
  <c r="A144" i="4"/>
  <c r="A136" i="5" s="1"/>
  <c r="E143" i="4"/>
  <c r="M135" i="5" s="1"/>
  <c r="D143" i="4"/>
  <c r="L135" i="5" s="1"/>
  <c r="C143" i="4"/>
  <c r="K135" i="5" s="1"/>
  <c r="B143" i="4"/>
  <c r="J135" i="5" s="1"/>
  <c r="A143" i="4"/>
  <c r="A135" i="5" s="1"/>
  <c r="E142" i="4"/>
  <c r="M134" i="5" s="1"/>
  <c r="D142" i="4"/>
  <c r="L134" i="5" s="1"/>
  <c r="C142" i="4"/>
  <c r="K134" i="5" s="1"/>
  <c r="B142" i="4"/>
  <c r="J134" i="5" s="1"/>
  <c r="N134" i="5" s="1"/>
  <c r="A142" i="4"/>
  <c r="A134" i="5" s="1"/>
  <c r="E141" i="4"/>
  <c r="M133" i="5" s="1"/>
  <c r="D141" i="4"/>
  <c r="L133" i="5" s="1"/>
  <c r="C141" i="4"/>
  <c r="K133" i="5" s="1"/>
  <c r="B141" i="4"/>
  <c r="J133" i="5" s="1"/>
  <c r="N133" i="5" s="1"/>
  <c r="A141" i="4"/>
  <c r="A133" i="5" s="1"/>
  <c r="E140" i="4"/>
  <c r="M132" i="5" s="1"/>
  <c r="D140" i="4"/>
  <c r="L132" i="5" s="1"/>
  <c r="C140" i="4"/>
  <c r="K132" i="5" s="1"/>
  <c r="B140" i="4"/>
  <c r="J132" i="5" s="1"/>
  <c r="A140" i="4"/>
  <c r="A132" i="5" s="1"/>
  <c r="E139" i="4"/>
  <c r="M131" i="5" s="1"/>
  <c r="D139" i="4"/>
  <c r="L131" i="5" s="1"/>
  <c r="C139" i="4"/>
  <c r="K131" i="5" s="1"/>
  <c r="B139" i="4"/>
  <c r="J131" i="5" s="1"/>
  <c r="A139" i="4"/>
  <c r="A131" i="5" s="1"/>
  <c r="E138" i="4"/>
  <c r="M130" i="5" s="1"/>
  <c r="D138" i="4"/>
  <c r="L130" i="5" s="1"/>
  <c r="C138" i="4"/>
  <c r="K130" i="5" s="1"/>
  <c r="B138" i="4"/>
  <c r="J130" i="5" s="1"/>
  <c r="A138" i="4"/>
  <c r="A130" i="5" s="1"/>
  <c r="E137" i="4"/>
  <c r="M129" i="5" s="1"/>
  <c r="D137" i="4"/>
  <c r="L129" i="5" s="1"/>
  <c r="C137" i="4"/>
  <c r="K129" i="5" s="1"/>
  <c r="B137" i="4"/>
  <c r="J129" i="5" s="1"/>
  <c r="A137" i="4"/>
  <c r="A129" i="5" s="1"/>
  <c r="E136" i="4"/>
  <c r="M128" i="5" s="1"/>
  <c r="D136" i="4"/>
  <c r="L128" i="5" s="1"/>
  <c r="C136" i="4"/>
  <c r="K128" i="5" s="1"/>
  <c r="B136" i="4"/>
  <c r="J128" i="5" s="1"/>
  <c r="N128" i="5" s="1"/>
  <c r="A136" i="4"/>
  <c r="A128" i="5" s="1"/>
  <c r="E135" i="4"/>
  <c r="M127" i="5" s="1"/>
  <c r="D135" i="4"/>
  <c r="L127" i="5" s="1"/>
  <c r="C135" i="4"/>
  <c r="K127" i="5" s="1"/>
  <c r="B135" i="4"/>
  <c r="J127" i="5" s="1"/>
  <c r="N127" i="5" s="1"/>
  <c r="A135" i="4"/>
  <c r="A127" i="5" s="1"/>
  <c r="E134" i="4"/>
  <c r="M126" i="5" s="1"/>
  <c r="D134" i="4"/>
  <c r="L126" i="5" s="1"/>
  <c r="C134" i="4"/>
  <c r="K126" i="5" s="1"/>
  <c r="B134" i="4"/>
  <c r="J126" i="5" s="1"/>
  <c r="A134" i="4"/>
  <c r="A126" i="5" s="1"/>
  <c r="E133" i="4"/>
  <c r="M125" i="5" s="1"/>
  <c r="D133" i="4"/>
  <c r="L125" i="5" s="1"/>
  <c r="C133" i="4"/>
  <c r="K125" i="5" s="1"/>
  <c r="B133" i="4"/>
  <c r="J125" i="5" s="1"/>
  <c r="A133" i="4"/>
  <c r="A125" i="5" s="1"/>
  <c r="E132" i="4"/>
  <c r="M124" i="5" s="1"/>
  <c r="D132" i="4"/>
  <c r="L124" i="5" s="1"/>
  <c r="C132" i="4"/>
  <c r="K124" i="5" s="1"/>
  <c r="B132" i="4"/>
  <c r="J124" i="5" s="1"/>
  <c r="A132" i="4"/>
  <c r="A124" i="5" s="1"/>
  <c r="E131" i="4"/>
  <c r="M123" i="5" s="1"/>
  <c r="D131" i="4"/>
  <c r="L123" i="5" s="1"/>
  <c r="C131" i="4"/>
  <c r="K123" i="5" s="1"/>
  <c r="B131" i="4"/>
  <c r="J123" i="5" s="1"/>
  <c r="A131" i="4"/>
  <c r="A123" i="5" s="1"/>
  <c r="E130" i="4"/>
  <c r="M122" i="5" s="1"/>
  <c r="D130" i="4"/>
  <c r="L122" i="5" s="1"/>
  <c r="C130" i="4"/>
  <c r="K122" i="5" s="1"/>
  <c r="B130" i="4"/>
  <c r="J122" i="5" s="1"/>
  <c r="N122" i="5" s="1"/>
  <c r="A130" i="4"/>
  <c r="A122" i="5" s="1"/>
  <c r="E129" i="4"/>
  <c r="M121" i="5" s="1"/>
  <c r="D129" i="4"/>
  <c r="L121" i="5" s="1"/>
  <c r="C129" i="4"/>
  <c r="K121" i="5" s="1"/>
  <c r="B129" i="4"/>
  <c r="J121" i="5" s="1"/>
  <c r="N121" i="5" s="1"/>
  <c r="A129" i="4"/>
  <c r="A121" i="5" s="1"/>
  <c r="E128" i="4"/>
  <c r="M120" i="5" s="1"/>
  <c r="D128" i="4"/>
  <c r="L120" i="5" s="1"/>
  <c r="C128" i="4"/>
  <c r="K120" i="5" s="1"/>
  <c r="B128" i="4"/>
  <c r="J120" i="5" s="1"/>
  <c r="A128" i="4"/>
  <c r="A120" i="5" s="1"/>
  <c r="E127" i="4"/>
  <c r="M119" i="5" s="1"/>
  <c r="D127" i="4"/>
  <c r="L119" i="5" s="1"/>
  <c r="C127" i="4"/>
  <c r="K119" i="5" s="1"/>
  <c r="B127" i="4"/>
  <c r="J119" i="5" s="1"/>
  <c r="A127" i="4"/>
  <c r="A119" i="5" s="1"/>
  <c r="E119" i="5" s="1"/>
  <c r="E126" i="4"/>
  <c r="M118" i="5" s="1"/>
  <c r="D126" i="4"/>
  <c r="L118" i="5" s="1"/>
  <c r="C126" i="4"/>
  <c r="K118" i="5" s="1"/>
  <c r="B126" i="4"/>
  <c r="J118" i="5" s="1"/>
  <c r="A126" i="4"/>
  <c r="A118" i="5" s="1"/>
  <c r="E125" i="4"/>
  <c r="M117" i="5" s="1"/>
  <c r="D125" i="4"/>
  <c r="L117" i="5" s="1"/>
  <c r="C125" i="4"/>
  <c r="K117" i="5" s="1"/>
  <c r="B125" i="4"/>
  <c r="J117" i="5" s="1"/>
  <c r="A125" i="4"/>
  <c r="A117" i="5" s="1"/>
  <c r="E124" i="4"/>
  <c r="M116" i="5" s="1"/>
  <c r="D124" i="4"/>
  <c r="L116" i="5" s="1"/>
  <c r="C124" i="4"/>
  <c r="K116" i="5" s="1"/>
  <c r="B124" i="4"/>
  <c r="J116" i="5" s="1"/>
  <c r="N116" i="5" s="1"/>
  <c r="A124" i="4"/>
  <c r="A116" i="5" s="1"/>
  <c r="E123" i="4"/>
  <c r="M115" i="5" s="1"/>
  <c r="D123" i="4"/>
  <c r="L115" i="5" s="1"/>
  <c r="C123" i="4"/>
  <c r="K115" i="5" s="1"/>
  <c r="B123" i="4"/>
  <c r="J115" i="5" s="1"/>
  <c r="N115" i="5" s="1"/>
  <c r="A123" i="4"/>
  <c r="A115" i="5" s="1"/>
  <c r="E122" i="4"/>
  <c r="M114" i="5" s="1"/>
  <c r="D122" i="4"/>
  <c r="L114" i="5" s="1"/>
  <c r="C122" i="4"/>
  <c r="K114" i="5" s="1"/>
  <c r="B122" i="4"/>
  <c r="J114" i="5" s="1"/>
  <c r="A122" i="4"/>
  <c r="A114" i="5" s="1"/>
  <c r="E121" i="4"/>
  <c r="M113" i="5" s="1"/>
  <c r="D121" i="4"/>
  <c r="L113" i="5" s="1"/>
  <c r="C121" i="4"/>
  <c r="K113" i="5" s="1"/>
  <c r="B121" i="4"/>
  <c r="J113" i="5" s="1"/>
  <c r="A121" i="4"/>
  <c r="A113" i="5" s="1"/>
  <c r="E120" i="4"/>
  <c r="M112" i="5" s="1"/>
  <c r="D120" i="4"/>
  <c r="L112" i="5" s="1"/>
  <c r="C120" i="4"/>
  <c r="K112" i="5" s="1"/>
  <c r="B120" i="4"/>
  <c r="J112" i="5" s="1"/>
  <c r="A120" i="4"/>
  <c r="A112" i="5" s="1"/>
  <c r="E119" i="4"/>
  <c r="M111" i="5" s="1"/>
  <c r="D119" i="4"/>
  <c r="L111" i="5" s="1"/>
  <c r="C119" i="4"/>
  <c r="K111" i="5" s="1"/>
  <c r="B119" i="4"/>
  <c r="J111" i="5" s="1"/>
  <c r="A119" i="4"/>
  <c r="A111" i="5" s="1"/>
  <c r="E118" i="4"/>
  <c r="M110" i="5" s="1"/>
  <c r="D118" i="4"/>
  <c r="L110" i="5" s="1"/>
  <c r="C118" i="4"/>
  <c r="K110" i="5" s="1"/>
  <c r="B118" i="4"/>
  <c r="J110" i="5" s="1"/>
  <c r="N110" i="5" s="1"/>
  <c r="A118" i="4"/>
  <c r="A110" i="5" s="1"/>
  <c r="E117" i="4"/>
  <c r="M109" i="5" s="1"/>
  <c r="D117" i="4"/>
  <c r="L109" i="5" s="1"/>
  <c r="C117" i="4"/>
  <c r="K109" i="5" s="1"/>
  <c r="B117" i="4"/>
  <c r="J109" i="5" s="1"/>
  <c r="N109" i="5" s="1"/>
  <c r="A117" i="4"/>
  <c r="A109" i="5" s="1"/>
  <c r="E116" i="4"/>
  <c r="M108" i="5" s="1"/>
  <c r="D116" i="4"/>
  <c r="L108" i="5" s="1"/>
  <c r="C116" i="4"/>
  <c r="K108" i="5" s="1"/>
  <c r="B116" i="4"/>
  <c r="J108" i="5" s="1"/>
  <c r="A116" i="4"/>
  <c r="A108" i="5" s="1"/>
  <c r="E115" i="4"/>
  <c r="M107" i="5" s="1"/>
  <c r="D115" i="4"/>
  <c r="L107" i="5" s="1"/>
  <c r="C115" i="4"/>
  <c r="K107" i="5" s="1"/>
  <c r="B115" i="4"/>
  <c r="J107" i="5" s="1"/>
  <c r="A115" i="4"/>
  <c r="A107" i="5" s="1"/>
  <c r="E114" i="4"/>
  <c r="M106" i="5" s="1"/>
  <c r="D114" i="4"/>
  <c r="L106" i="5" s="1"/>
  <c r="C114" i="4"/>
  <c r="K106" i="5" s="1"/>
  <c r="B114" i="4"/>
  <c r="J106" i="5" s="1"/>
  <c r="A114" i="4"/>
  <c r="A106" i="5" s="1"/>
  <c r="E113" i="4"/>
  <c r="M105" i="5" s="1"/>
  <c r="D113" i="4"/>
  <c r="L105" i="5" s="1"/>
  <c r="C113" i="4"/>
  <c r="K105" i="5" s="1"/>
  <c r="B113" i="4"/>
  <c r="J105" i="5" s="1"/>
  <c r="A113" i="4"/>
  <c r="A105" i="5" s="1"/>
  <c r="E112" i="4"/>
  <c r="M104" i="5" s="1"/>
  <c r="D112" i="4"/>
  <c r="L104" i="5" s="1"/>
  <c r="C112" i="4"/>
  <c r="K104" i="5" s="1"/>
  <c r="B112" i="4"/>
  <c r="J104" i="5" s="1"/>
  <c r="N104" i="5" s="1"/>
  <c r="A112" i="4"/>
  <c r="A104" i="5" s="1"/>
  <c r="E111" i="4"/>
  <c r="M103" i="5" s="1"/>
  <c r="D111" i="4"/>
  <c r="L103" i="5" s="1"/>
  <c r="C111" i="4"/>
  <c r="K103" i="5" s="1"/>
  <c r="B111" i="4"/>
  <c r="J103" i="5" s="1"/>
  <c r="A111" i="4"/>
  <c r="A103" i="5" s="1"/>
  <c r="E110" i="4"/>
  <c r="M102" i="5" s="1"/>
  <c r="D110" i="4"/>
  <c r="L102" i="5" s="1"/>
  <c r="C110" i="4"/>
  <c r="K102" i="5" s="1"/>
  <c r="B110" i="4"/>
  <c r="J102" i="5" s="1"/>
  <c r="A110" i="4"/>
  <c r="A102" i="5" s="1"/>
  <c r="E109" i="4"/>
  <c r="M101" i="5" s="1"/>
  <c r="D109" i="4"/>
  <c r="L101" i="5" s="1"/>
  <c r="C109" i="4"/>
  <c r="K101" i="5" s="1"/>
  <c r="B109" i="4"/>
  <c r="J101" i="5" s="1"/>
  <c r="A109" i="4"/>
  <c r="A101" i="5" s="1"/>
  <c r="E108" i="4"/>
  <c r="M100" i="5" s="1"/>
  <c r="D108" i="4"/>
  <c r="L100" i="5" s="1"/>
  <c r="C108" i="4"/>
  <c r="K100" i="5" s="1"/>
  <c r="B108" i="4"/>
  <c r="J100" i="5" s="1"/>
  <c r="A108" i="4"/>
  <c r="A100" i="5" s="1"/>
  <c r="E107" i="4"/>
  <c r="M99" i="5" s="1"/>
  <c r="D107" i="4"/>
  <c r="L99" i="5" s="1"/>
  <c r="C107" i="4"/>
  <c r="K99" i="5" s="1"/>
  <c r="B107" i="4"/>
  <c r="J99" i="5" s="1"/>
  <c r="A107" i="4"/>
  <c r="A99" i="5" s="1"/>
  <c r="E106" i="4"/>
  <c r="M98" i="5" s="1"/>
  <c r="D106" i="4"/>
  <c r="L98" i="5" s="1"/>
  <c r="C106" i="4"/>
  <c r="K98" i="5" s="1"/>
  <c r="B106" i="4"/>
  <c r="J98" i="5" s="1"/>
  <c r="A106" i="4"/>
  <c r="A98" i="5" s="1"/>
  <c r="E105" i="4"/>
  <c r="M97" i="5" s="1"/>
  <c r="D105" i="4"/>
  <c r="L97" i="5" s="1"/>
  <c r="C105" i="4"/>
  <c r="K97" i="5" s="1"/>
  <c r="B105" i="4"/>
  <c r="J97" i="5" s="1"/>
  <c r="A105" i="4"/>
  <c r="A97" i="5" s="1"/>
  <c r="E104" i="4"/>
  <c r="M96" i="5" s="1"/>
  <c r="D104" i="4"/>
  <c r="L96" i="5" s="1"/>
  <c r="C104" i="4"/>
  <c r="K96" i="5" s="1"/>
  <c r="B104" i="4"/>
  <c r="J96" i="5" s="1"/>
  <c r="A104" i="4"/>
  <c r="A96" i="5" s="1"/>
  <c r="E103" i="4"/>
  <c r="M95" i="5" s="1"/>
  <c r="D103" i="4"/>
  <c r="L95" i="5" s="1"/>
  <c r="C103" i="4"/>
  <c r="K95" i="5" s="1"/>
  <c r="B103" i="4"/>
  <c r="J95" i="5" s="1"/>
  <c r="A103" i="4"/>
  <c r="A95" i="5" s="1"/>
  <c r="E102" i="4"/>
  <c r="M94" i="5" s="1"/>
  <c r="D102" i="4"/>
  <c r="L94" i="5" s="1"/>
  <c r="C102" i="4"/>
  <c r="K94" i="5" s="1"/>
  <c r="B102" i="4"/>
  <c r="J94" i="5" s="1"/>
  <c r="A102" i="4"/>
  <c r="A94" i="5" s="1"/>
  <c r="E101" i="4"/>
  <c r="M93" i="5" s="1"/>
  <c r="D101" i="4"/>
  <c r="L93" i="5" s="1"/>
  <c r="C101" i="4"/>
  <c r="K93" i="5" s="1"/>
  <c r="B101" i="4"/>
  <c r="J93" i="5" s="1"/>
  <c r="N93" i="5" s="1"/>
  <c r="A101" i="4"/>
  <c r="A93" i="5" s="1"/>
  <c r="E100" i="4"/>
  <c r="M92" i="5" s="1"/>
  <c r="D100" i="4"/>
  <c r="L92" i="5" s="1"/>
  <c r="C100" i="4"/>
  <c r="K92" i="5" s="1"/>
  <c r="B100" i="4"/>
  <c r="J92" i="5" s="1"/>
  <c r="N92" i="5" s="1"/>
  <c r="A100" i="4"/>
  <c r="A92" i="5" s="1"/>
  <c r="E99" i="4"/>
  <c r="M91" i="5" s="1"/>
  <c r="D99" i="4"/>
  <c r="L91" i="5" s="1"/>
  <c r="C99" i="4"/>
  <c r="K91" i="5" s="1"/>
  <c r="B99" i="4"/>
  <c r="J91" i="5" s="1"/>
  <c r="A99" i="4"/>
  <c r="A91" i="5" s="1"/>
  <c r="E98" i="4"/>
  <c r="M90" i="5" s="1"/>
  <c r="D98" i="4"/>
  <c r="L90" i="5" s="1"/>
  <c r="C98" i="4"/>
  <c r="K90" i="5" s="1"/>
  <c r="B98" i="4"/>
  <c r="J90" i="5" s="1"/>
  <c r="A98" i="4"/>
  <c r="A90" i="5" s="1"/>
  <c r="E97" i="4"/>
  <c r="M89" i="5" s="1"/>
  <c r="D97" i="4"/>
  <c r="L89" i="5" s="1"/>
  <c r="C97" i="4"/>
  <c r="K89" i="5" s="1"/>
  <c r="B97" i="4"/>
  <c r="J89" i="5" s="1"/>
  <c r="A97" i="4"/>
  <c r="A89" i="5" s="1"/>
  <c r="E96" i="4"/>
  <c r="M88" i="5" s="1"/>
  <c r="D96" i="4"/>
  <c r="L88" i="5" s="1"/>
  <c r="C96" i="4"/>
  <c r="K88" i="5" s="1"/>
  <c r="B96" i="4"/>
  <c r="J88" i="5" s="1"/>
  <c r="A96" i="4"/>
  <c r="A88" i="5" s="1"/>
  <c r="E95" i="4"/>
  <c r="M87" i="5" s="1"/>
  <c r="D95" i="4"/>
  <c r="L87" i="5" s="1"/>
  <c r="C95" i="4"/>
  <c r="K87" i="5" s="1"/>
  <c r="B95" i="4"/>
  <c r="J87" i="5" s="1"/>
  <c r="A95" i="4"/>
  <c r="A87" i="5" s="1"/>
  <c r="E94" i="4"/>
  <c r="M86" i="5" s="1"/>
  <c r="D94" i="4"/>
  <c r="L86" i="5" s="1"/>
  <c r="C94" i="4"/>
  <c r="K86" i="5" s="1"/>
  <c r="B94" i="4"/>
  <c r="J86" i="5" s="1"/>
  <c r="A94" i="4"/>
  <c r="A86" i="5" s="1"/>
  <c r="E93" i="4"/>
  <c r="M85" i="5" s="1"/>
  <c r="D93" i="4"/>
  <c r="L85" i="5" s="1"/>
  <c r="C93" i="4"/>
  <c r="K85" i="5" s="1"/>
  <c r="B93" i="4"/>
  <c r="J85" i="5" s="1"/>
  <c r="N85" i="5" s="1"/>
  <c r="A93" i="4"/>
  <c r="A85" i="5" s="1"/>
  <c r="E92" i="4"/>
  <c r="M84" i="5" s="1"/>
  <c r="D92" i="4"/>
  <c r="L84" i="5" s="1"/>
  <c r="C92" i="4"/>
  <c r="K84" i="5" s="1"/>
  <c r="B92" i="4"/>
  <c r="J84" i="5" s="1"/>
  <c r="A92" i="4"/>
  <c r="A84" i="5" s="1"/>
  <c r="E91" i="4"/>
  <c r="M83" i="5" s="1"/>
  <c r="D91" i="4"/>
  <c r="L83" i="5" s="1"/>
  <c r="C91" i="4"/>
  <c r="K83" i="5" s="1"/>
  <c r="B91" i="4"/>
  <c r="J83" i="5" s="1"/>
  <c r="N83" i="5" s="1"/>
  <c r="A91" i="4"/>
  <c r="A83" i="5" s="1"/>
  <c r="E90" i="4"/>
  <c r="M82" i="5" s="1"/>
  <c r="D90" i="4"/>
  <c r="L82" i="5" s="1"/>
  <c r="C90" i="4"/>
  <c r="K82" i="5" s="1"/>
  <c r="B90" i="4"/>
  <c r="J82" i="5" s="1"/>
  <c r="A90" i="4"/>
  <c r="A82" i="5" s="1"/>
  <c r="E89" i="4"/>
  <c r="M81" i="5" s="1"/>
  <c r="D89" i="4"/>
  <c r="L81" i="5" s="1"/>
  <c r="C89" i="4"/>
  <c r="K81" i="5" s="1"/>
  <c r="B89" i="4"/>
  <c r="J81" i="5" s="1"/>
  <c r="N81" i="5" s="1"/>
  <c r="A89" i="4"/>
  <c r="A81" i="5" s="1"/>
  <c r="E88" i="4"/>
  <c r="M80" i="5" s="1"/>
  <c r="D88" i="4"/>
  <c r="L80" i="5" s="1"/>
  <c r="C88" i="4"/>
  <c r="K80" i="5" s="1"/>
  <c r="B88" i="4"/>
  <c r="J80" i="5" s="1"/>
  <c r="A88" i="4"/>
  <c r="A80" i="5" s="1"/>
  <c r="E87" i="4"/>
  <c r="M79" i="5" s="1"/>
  <c r="D87" i="4"/>
  <c r="L79" i="5" s="1"/>
  <c r="C87" i="4"/>
  <c r="K79" i="5" s="1"/>
  <c r="B87" i="4"/>
  <c r="J79" i="5" s="1"/>
  <c r="A87" i="4"/>
  <c r="A79" i="5" s="1"/>
  <c r="E86" i="4"/>
  <c r="M78" i="5" s="1"/>
  <c r="D86" i="4"/>
  <c r="L78" i="5" s="1"/>
  <c r="C86" i="4"/>
  <c r="K78" i="5" s="1"/>
  <c r="B86" i="4"/>
  <c r="J78" i="5" s="1"/>
  <c r="A86" i="4"/>
  <c r="A78" i="5" s="1"/>
  <c r="E85" i="4"/>
  <c r="M77" i="5" s="1"/>
  <c r="D85" i="4"/>
  <c r="L77" i="5" s="1"/>
  <c r="C85" i="4"/>
  <c r="K77" i="5" s="1"/>
  <c r="B85" i="4"/>
  <c r="J77" i="5" s="1"/>
  <c r="N77" i="5" s="1"/>
  <c r="A85" i="4"/>
  <c r="A77" i="5" s="1"/>
  <c r="E84" i="4"/>
  <c r="M76" i="5" s="1"/>
  <c r="D84" i="4"/>
  <c r="L76" i="5" s="1"/>
  <c r="C84" i="4"/>
  <c r="K76" i="5" s="1"/>
  <c r="B84" i="4"/>
  <c r="J76" i="5" s="1"/>
  <c r="A84" i="4"/>
  <c r="A76" i="5" s="1"/>
  <c r="E83" i="4"/>
  <c r="M75" i="5" s="1"/>
  <c r="D83" i="4"/>
  <c r="L75" i="5" s="1"/>
  <c r="C83" i="4"/>
  <c r="K75" i="5" s="1"/>
  <c r="B83" i="4"/>
  <c r="J75" i="5" s="1"/>
  <c r="N75" i="5" s="1"/>
  <c r="A83" i="4"/>
  <c r="A75" i="5" s="1"/>
  <c r="E82" i="4"/>
  <c r="M74" i="5" s="1"/>
  <c r="D82" i="4"/>
  <c r="L74" i="5" s="1"/>
  <c r="C82" i="4"/>
  <c r="K74" i="5" s="1"/>
  <c r="B82" i="4"/>
  <c r="J74" i="5" s="1"/>
  <c r="N74" i="5" s="1"/>
  <c r="A82" i="4"/>
  <c r="A74" i="5" s="1"/>
  <c r="E81" i="4"/>
  <c r="M73" i="5" s="1"/>
  <c r="D81" i="4"/>
  <c r="L73" i="5" s="1"/>
  <c r="C81" i="4"/>
  <c r="K73" i="5" s="1"/>
  <c r="B81" i="4"/>
  <c r="J73" i="5" s="1"/>
  <c r="A81" i="4"/>
  <c r="A73" i="5" s="1"/>
  <c r="E80" i="4"/>
  <c r="M72" i="5" s="1"/>
  <c r="D80" i="4"/>
  <c r="L72" i="5" s="1"/>
  <c r="C80" i="4"/>
  <c r="K72" i="5" s="1"/>
  <c r="B80" i="4"/>
  <c r="J72" i="5" s="1"/>
  <c r="A80" i="4"/>
  <c r="A72" i="5" s="1"/>
  <c r="E79" i="4"/>
  <c r="M71" i="5" s="1"/>
  <c r="D79" i="4"/>
  <c r="L71" i="5" s="1"/>
  <c r="C79" i="4"/>
  <c r="K71" i="5" s="1"/>
  <c r="B79" i="4"/>
  <c r="J71" i="5" s="1"/>
  <c r="N71" i="5" s="1"/>
  <c r="A79" i="4"/>
  <c r="A71" i="5" s="1"/>
  <c r="E78" i="4"/>
  <c r="M70" i="5" s="1"/>
  <c r="D78" i="4"/>
  <c r="L70" i="5" s="1"/>
  <c r="C78" i="4"/>
  <c r="K70" i="5" s="1"/>
  <c r="B78" i="4"/>
  <c r="J70" i="5" s="1"/>
  <c r="A78" i="4"/>
  <c r="A70" i="5" s="1"/>
  <c r="E77" i="4"/>
  <c r="M69" i="5" s="1"/>
  <c r="D77" i="4"/>
  <c r="L69" i="5" s="1"/>
  <c r="C77" i="4"/>
  <c r="K69" i="5" s="1"/>
  <c r="B77" i="4"/>
  <c r="J69" i="5" s="1"/>
  <c r="N69" i="5" s="1"/>
  <c r="A77" i="4"/>
  <c r="A69" i="5" s="1"/>
  <c r="E76" i="4"/>
  <c r="M68" i="5" s="1"/>
  <c r="D76" i="4"/>
  <c r="L68" i="5" s="1"/>
  <c r="C76" i="4"/>
  <c r="K68" i="5" s="1"/>
  <c r="B76" i="4"/>
  <c r="J68" i="5" s="1"/>
  <c r="A76" i="4"/>
  <c r="A68" i="5" s="1"/>
  <c r="E75" i="4"/>
  <c r="M67" i="5" s="1"/>
  <c r="D75" i="4"/>
  <c r="L67" i="5" s="1"/>
  <c r="C75" i="4"/>
  <c r="K67" i="5" s="1"/>
  <c r="B75" i="4"/>
  <c r="J67" i="5" s="1"/>
  <c r="A75" i="4"/>
  <c r="A67" i="5" s="1"/>
  <c r="E74" i="4"/>
  <c r="M66" i="5" s="1"/>
  <c r="D74" i="4"/>
  <c r="L66" i="5" s="1"/>
  <c r="C74" i="4"/>
  <c r="K66" i="5" s="1"/>
  <c r="B74" i="4"/>
  <c r="J66" i="5" s="1"/>
  <c r="A74" i="4"/>
  <c r="A66" i="5" s="1"/>
  <c r="E73" i="4"/>
  <c r="M65" i="5" s="1"/>
  <c r="D73" i="4"/>
  <c r="L65" i="5" s="1"/>
  <c r="C73" i="4"/>
  <c r="K65" i="5" s="1"/>
  <c r="B73" i="4"/>
  <c r="J65" i="5" s="1"/>
  <c r="N65" i="5" s="1"/>
  <c r="A73" i="4"/>
  <c r="A65" i="5" s="1"/>
  <c r="E72" i="4"/>
  <c r="M64" i="5" s="1"/>
  <c r="D72" i="4"/>
  <c r="L64" i="5" s="1"/>
  <c r="C72" i="4"/>
  <c r="K64" i="5" s="1"/>
  <c r="B72" i="4"/>
  <c r="J64" i="5" s="1"/>
  <c r="A72" i="4"/>
  <c r="A64" i="5" s="1"/>
  <c r="E71" i="4"/>
  <c r="M63" i="5" s="1"/>
  <c r="D71" i="4"/>
  <c r="L63" i="5" s="1"/>
  <c r="C71" i="4"/>
  <c r="K63" i="5" s="1"/>
  <c r="B71" i="4"/>
  <c r="J63" i="5" s="1"/>
  <c r="N63" i="5" s="1"/>
  <c r="A71" i="4"/>
  <c r="A63" i="5" s="1"/>
  <c r="E70" i="4"/>
  <c r="M62" i="5" s="1"/>
  <c r="D70" i="4"/>
  <c r="L62" i="5" s="1"/>
  <c r="C70" i="4"/>
  <c r="K62" i="5" s="1"/>
  <c r="B70" i="4"/>
  <c r="J62" i="5" s="1"/>
  <c r="N62" i="5" s="1"/>
  <c r="A70" i="4"/>
  <c r="A62" i="5" s="1"/>
  <c r="E69" i="4"/>
  <c r="M61" i="5" s="1"/>
  <c r="D69" i="4"/>
  <c r="L61" i="5" s="1"/>
  <c r="C69" i="4"/>
  <c r="K61" i="5" s="1"/>
  <c r="B69" i="4"/>
  <c r="J61" i="5" s="1"/>
  <c r="N61" i="5" s="1"/>
  <c r="A69" i="4"/>
  <c r="A61" i="5" s="1"/>
  <c r="E68" i="4"/>
  <c r="M60" i="5" s="1"/>
  <c r="D68" i="4"/>
  <c r="L60" i="5" s="1"/>
  <c r="C68" i="4"/>
  <c r="K60" i="5" s="1"/>
  <c r="B68" i="4"/>
  <c r="J60" i="5" s="1"/>
  <c r="A68" i="4"/>
  <c r="A60" i="5" s="1"/>
  <c r="E67" i="4"/>
  <c r="M59" i="5" s="1"/>
  <c r="D67" i="4"/>
  <c r="L59" i="5" s="1"/>
  <c r="C67" i="4"/>
  <c r="K59" i="5" s="1"/>
  <c r="B67" i="4"/>
  <c r="J59" i="5" s="1"/>
  <c r="A67" i="4"/>
  <c r="A59" i="5" s="1"/>
  <c r="E66" i="4"/>
  <c r="M58" i="5" s="1"/>
  <c r="D66" i="4"/>
  <c r="L58" i="5" s="1"/>
  <c r="C66" i="4"/>
  <c r="K58" i="5" s="1"/>
  <c r="B66" i="4"/>
  <c r="J58" i="5" s="1"/>
  <c r="A66" i="4"/>
  <c r="A58" i="5" s="1"/>
  <c r="E65" i="4"/>
  <c r="M57" i="5" s="1"/>
  <c r="D65" i="4"/>
  <c r="L57" i="5" s="1"/>
  <c r="C65" i="4"/>
  <c r="K57" i="5" s="1"/>
  <c r="B65" i="4"/>
  <c r="J57" i="5" s="1"/>
  <c r="N57" i="5" s="1"/>
  <c r="A65" i="4"/>
  <c r="A57" i="5" s="1"/>
  <c r="E64" i="4"/>
  <c r="M56" i="5" s="1"/>
  <c r="D64" i="4"/>
  <c r="L56" i="5" s="1"/>
  <c r="C64" i="4"/>
  <c r="K56" i="5" s="1"/>
  <c r="B64" i="4"/>
  <c r="J56" i="5" s="1"/>
  <c r="N56" i="5" s="1"/>
  <c r="A64" i="4"/>
  <c r="A56" i="5" s="1"/>
  <c r="E63" i="4"/>
  <c r="M55" i="5" s="1"/>
  <c r="D63" i="4"/>
  <c r="L55" i="5" s="1"/>
  <c r="C63" i="4"/>
  <c r="K55" i="5" s="1"/>
  <c r="B63" i="4"/>
  <c r="J55" i="5" s="1"/>
  <c r="A63" i="4"/>
  <c r="A55" i="5" s="1"/>
  <c r="E62" i="4"/>
  <c r="M54" i="5" s="1"/>
  <c r="D62" i="4"/>
  <c r="L54" i="5" s="1"/>
  <c r="C62" i="4"/>
  <c r="K54" i="5" s="1"/>
  <c r="B62" i="4"/>
  <c r="J54" i="5" s="1"/>
  <c r="N54" i="5" s="1"/>
  <c r="A62" i="4"/>
  <c r="A54" i="5" s="1"/>
  <c r="E61" i="4"/>
  <c r="M53" i="5" s="1"/>
  <c r="D61" i="4"/>
  <c r="L53" i="5" s="1"/>
  <c r="C61" i="4"/>
  <c r="K53" i="5" s="1"/>
  <c r="B61" i="4"/>
  <c r="J53" i="5" s="1"/>
  <c r="A61" i="4"/>
  <c r="A53" i="5" s="1"/>
  <c r="E60" i="4"/>
  <c r="M52" i="5" s="1"/>
  <c r="D60" i="4"/>
  <c r="L52" i="5" s="1"/>
  <c r="C60" i="4"/>
  <c r="K52" i="5" s="1"/>
  <c r="B60" i="4"/>
  <c r="J52" i="5" s="1"/>
  <c r="A60" i="4"/>
  <c r="A52" i="5" s="1"/>
  <c r="E59" i="4"/>
  <c r="M51" i="5" s="1"/>
  <c r="D59" i="4"/>
  <c r="L51" i="5" s="1"/>
  <c r="C59" i="4"/>
  <c r="K51" i="5" s="1"/>
  <c r="B59" i="4"/>
  <c r="J51" i="5" s="1"/>
  <c r="N51" i="5" s="1"/>
  <c r="A59" i="4"/>
  <c r="A51" i="5" s="1"/>
  <c r="E58" i="4"/>
  <c r="M50" i="5" s="1"/>
  <c r="D58" i="4"/>
  <c r="L50" i="5" s="1"/>
  <c r="C58" i="4"/>
  <c r="K50" i="5" s="1"/>
  <c r="B58" i="4"/>
  <c r="J50" i="5" s="1"/>
  <c r="A58" i="4"/>
  <c r="A50" i="5" s="1"/>
  <c r="E57" i="4"/>
  <c r="M49" i="5" s="1"/>
  <c r="D57" i="4"/>
  <c r="L49" i="5" s="1"/>
  <c r="C57" i="4"/>
  <c r="K49" i="5" s="1"/>
  <c r="B57" i="4"/>
  <c r="J49" i="5" s="1"/>
  <c r="A57" i="4"/>
  <c r="A49" i="5" s="1"/>
  <c r="E56" i="4"/>
  <c r="M48" i="5" s="1"/>
  <c r="D56" i="4"/>
  <c r="L48" i="5" s="1"/>
  <c r="C56" i="4"/>
  <c r="K48" i="5" s="1"/>
  <c r="B56" i="4"/>
  <c r="J48" i="5" s="1"/>
  <c r="A56" i="4"/>
  <c r="A48" i="5" s="1"/>
  <c r="E55" i="4"/>
  <c r="M47" i="5" s="1"/>
  <c r="D55" i="4"/>
  <c r="L47" i="5" s="1"/>
  <c r="C55" i="4"/>
  <c r="K47" i="5" s="1"/>
  <c r="B55" i="4"/>
  <c r="J47" i="5" s="1"/>
  <c r="N47" i="5" s="1"/>
  <c r="A55" i="4"/>
  <c r="A47" i="5" s="1"/>
  <c r="E54" i="4"/>
  <c r="M46" i="5" s="1"/>
  <c r="D54" i="4"/>
  <c r="L46" i="5" s="1"/>
  <c r="C54" i="4"/>
  <c r="K46" i="5" s="1"/>
  <c r="B54" i="4"/>
  <c r="J46" i="5" s="1"/>
  <c r="N46" i="5" s="1"/>
  <c r="A54" i="4"/>
  <c r="A46" i="5" s="1"/>
  <c r="E53" i="4"/>
  <c r="M45" i="5" s="1"/>
  <c r="D53" i="4"/>
  <c r="L45" i="5" s="1"/>
  <c r="C53" i="4"/>
  <c r="K45" i="5" s="1"/>
  <c r="B53" i="4"/>
  <c r="J45" i="5" s="1"/>
  <c r="A53" i="4"/>
  <c r="A45" i="5" s="1"/>
  <c r="E52" i="4"/>
  <c r="M44" i="5" s="1"/>
  <c r="D52" i="4"/>
  <c r="L44" i="5" s="1"/>
  <c r="C52" i="4"/>
  <c r="K44" i="5" s="1"/>
  <c r="B52" i="4"/>
  <c r="J44" i="5" s="1"/>
  <c r="A52" i="4"/>
  <c r="A44" i="5" s="1"/>
  <c r="E51" i="4"/>
  <c r="M43" i="5" s="1"/>
  <c r="D51" i="4"/>
  <c r="L43" i="5" s="1"/>
  <c r="C51" i="4"/>
  <c r="K43" i="5" s="1"/>
  <c r="B51" i="4"/>
  <c r="J43" i="5" s="1"/>
  <c r="A51" i="4"/>
  <c r="A43" i="5" s="1"/>
  <c r="E50" i="4"/>
  <c r="M42" i="5" s="1"/>
  <c r="D50" i="4"/>
  <c r="L42" i="5" s="1"/>
  <c r="C50" i="4"/>
  <c r="K42" i="5" s="1"/>
  <c r="B50" i="4"/>
  <c r="J42" i="5" s="1"/>
  <c r="A50" i="4"/>
  <c r="A42" i="5" s="1"/>
  <c r="E49" i="4"/>
  <c r="M41" i="5" s="1"/>
  <c r="D49" i="4"/>
  <c r="L41" i="5" s="1"/>
  <c r="C49" i="4"/>
  <c r="K41" i="5" s="1"/>
  <c r="B49" i="4"/>
  <c r="J41" i="5" s="1"/>
  <c r="N41" i="5" s="1"/>
  <c r="A49" i="4"/>
  <c r="A41" i="5" s="1"/>
  <c r="E48" i="4"/>
  <c r="M40" i="5" s="1"/>
  <c r="D48" i="4"/>
  <c r="L40" i="5" s="1"/>
  <c r="C48" i="4"/>
  <c r="K40" i="5" s="1"/>
  <c r="B48" i="4"/>
  <c r="J40" i="5" s="1"/>
  <c r="N40" i="5" s="1"/>
  <c r="A48" i="4"/>
  <c r="A40" i="5" s="1"/>
  <c r="E47" i="4"/>
  <c r="M39" i="5" s="1"/>
  <c r="D47" i="4"/>
  <c r="L39" i="5" s="1"/>
  <c r="C47" i="4"/>
  <c r="K39" i="5" s="1"/>
  <c r="B47" i="4"/>
  <c r="J39" i="5" s="1"/>
  <c r="A47" i="4"/>
  <c r="A39" i="5" s="1"/>
  <c r="E46" i="4"/>
  <c r="M38" i="5" s="1"/>
  <c r="D46" i="4"/>
  <c r="L38" i="5" s="1"/>
  <c r="C46" i="4"/>
  <c r="K38" i="5" s="1"/>
  <c r="B46" i="4"/>
  <c r="J38" i="5" s="1"/>
  <c r="A46" i="4"/>
  <c r="A38" i="5" s="1"/>
  <c r="E45" i="4"/>
  <c r="M37" i="5" s="1"/>
  <c r="D45" i="4"/>
  <c r="L37" i="5" s="1"/>
  <c r="C45" i="4"/>
  <c r="K37" i="5" s="1"/>
  <c r="B45" i="4"/>
  <c r="J37" i="5" s="1"/>
  <c r="A45" i="4"/>
  <c r="A37" i="5" s="1"/>
  <c r="E44" i="4"/>
  <c r="M36" i="5" s="1"/>
  <c r="D44" i="4"/>
  <c r="L36" i="5" s="1"/>
  <c r="C44" i="4"/>
  <c r="K36" i="5" s="1"/>
  <c r="B44" i="4"/>
  <c r="J36" i="5" s="1"/>
  <c r="A44" i="4"/>
  <c r="A36" i="5" s="1"/>
  <c r="E43" i="4"/>
  <c r="M35" i="5" s="1"/>
  <c r="D43" i="4"/>
  <c r="L35" i="5" s="1"/>
  <c r="C43" i="4"/>
  <c r="K35" i="5" s="1"/>
  <c r="B43" i="4"/>
  <c r="J35" i="5" s="1"/>
  <c r="N35" i="5" s="1"/>
  <c r="A43" i="4"/>
  <c r="A35" i="5" s="1"/>
  <c r="E42" i="4"/>
  <c r="M34" i="5" s="1"/>
  <c r="D42" i="4"/>
  <c r="L34" i="5" s="1"/>
  <c r="C42" i="4"/>
  <c r="K34" i="5" s="1"/>
  <c r="B42" i="4"/>
  <c r="J34" i="5" s="1"/>
  <c r="N34" i="5" s="1"/>
  <c r="A42" i="4"/>
  <c r="A34" i="5" s="1"/>
  <c r="E41" i="4"/>
  <c r="M33" i="5" s="1"/>
  <c r="D41" i="4"/>
  <c r="L33" i="5" s="1"/>
  <c r="C41" i="4"/>
  <c r="K33" i="5" s="1"/>
  <c r="B41" i="4"/>
  <c r="J33" i="5" s="1"/>
  <c r="A41" i="4"/>
  <c r="A33" i="5" s="1"/>
  <c r="E40" i="4"/>
  <c r="M32" i="5" s="1"/>
  <c r="D40" i="4"/>
  <c r="L32" i="5" s="1"/>
  <c r="C40" i="4"/>
  <c r="K32" i="5" s="1"/>
  <c r="B40" i="4"/>
  <c r="J32" i="5" s="1"/>
  <c r="A40" i="4"/>
  <c r="A32" i="5" s="1"/>
  <c r="E39" i="4"/>
  <c r="M31" i="5" s="1"/>
  <c r="D39" i="4"/>
  <c r="L31" i="5" s="1"/>
  <c r="C39" i="4"/>
  <c r="K31" i="5" s="1"/>
  <c r="B39" i="4"/>
  <c r="J31" i="5" s="1"/>
  <c r="A39" i="4"/>
  <c r="A31" i="5" s="1"/>
  <c r="E38" i="4"/>
  <c r="M30" i="5" s="1"/>
  <c r="D38" i="4"/>
  <c r="L30" i="5" s="1"/>
  <c r="C38" i="4"/>
  <c r="K30" i="5" s="1"/>
  <c r="B38" i="4"/>
  <c r="J30" i="5" s="1"/>
  <c r="A38" i="4"/>
  <c r="A30" i="5" s="1"/>
  <c r="E37" i="4"/>
  <c r="M29" i="5" s="1"/>
  <c r="D37" i="4"/>
  <c r="L29" i="5" s="1"/>
  <c r="C37" i="4"/>
  <c r="K29" i="5" s="1"/>
  <c r="B37" i="4"/>
  <c r="J29" i="5" s="1"/>
  <c r="N29" i="5" s="1"/>
  <c r="A37" i="4"/>
  <c r="A29" i="5" s="1"/>
  <c r="E36" i="4"/>
  <c r="M28" i="5" s="1"/>
  <c r="D36" i="4"/>
  <c r="L28" i="5" s="1"/>
  <c r="C36" i="4"/>
  <c r="K28" i="5" s="1"/>
  <c r="B36" i="4"/>
  <c r="J28" i="5" s="1"/>
  <c r="N28" i="5" s="1"/>
  <c r="A36" i="4"/>
  <c r="A28" i="5" s="1"/>
  <c r="E35" i="4"/>
  <c r="M27" i="5" s="1"/>
  <c r="D35" i="4"/>
  <c r="L27" i="5" s="1"/>
  <c r="C35" i="4"/>
  <c r="K27" i="5" s="1"/>
  <c r="B35" i="4"/>
  <c r="J27" i="5" s="1"/>
  <c r="A35" i="4"/>
  <c r="A27" i="5" s="1"/>
  <c r="E34" i="4"/>
  <c r="M26" i="5" s="1"/>
  <c r="D34" i="4"/>
  <c r="L26" i="5" s="1"/>
  <c r="C34" i="4"/>
  <c r="K26" i="5" s="1"/>
  <c r="B34" i="4"/>
  <c r="J26" i="5" s="1"/>
  <c r="A34" i="4"/>
  <c r="A26" i="5" s="1"/>
  <c r="E33" i="4"/>
  <c r="M25" i="5" s="1"/>
  <c r="D33" i="4"/>
  <c r="L25" i="5" s="1"/>
  <c r="C33" i="4"/>
  <c r="K25" i="5" s="1"/>
  <c r="B33" i="4"/>
  <c r="J25" i="5" s="1"/>
  <c r="A33" i="4"/>
  <c r="A25" i="5" s="1"/>
  <c r="E32" i="4"/>
  <c r="M24" i="5" s="1"/>
  <c r="D32" i="4"/>
  <c r="L24" i="5" s="1"/>
  <c r="C32" i="4"/>
  <c r="K24" i="5" s="1"/>
  <c r="B32" i="4"/>
  <c r="J24" i="5" s="1"/>
  <c r="A32" i="4"/>
  <c r="A24" i="5" s="1"/>
  <c r="E31" i="4"/>
  <c r="M23" i="5" s="1"/>
  <c r="D31" i="4"/>
  <c r="L23" i="5" s="1"/>
  <c r="C31" i="4"/>
  <c r="K23" i="5" s="1"/>
  <c r="B31" i="4"/>
  <c r="J23" i="5" s="1"/>
  <c r="N23" i="5" s="1"/>
  <c r="A31" i="4"/>
  <c r="A23" i="5" s="1"/>
  <c r="E30" i="4"/>
  <c r="M22" i="5" s="1"/>
  <c r="D30" i="4"/>
  <c r="L22" i="5" s="1"/>
  <c r="C30" i="4"/>
  <c r="K22" i="5" s="1"/>
  <c r="B30" i="4"/>
  <c r="J22" i="5" s="1"/>
  <c r="N22" i="5" s="1"/>
  <c r="A30" i="4"/>
  <c r="A22" i="5" s="1"/>
  <c r="E29" i="4"/>
  <c r="M21" i="5" s="1"/>
  <c r="D29" i="4"/>
  <c r="L21" i="5" s="1"/>
  <c r="C29" i="4"/>
  <c r="K21" i="5" s="1"/>
  <c r="B29" i="4"/>
  <c r="J21" i="5" s="1"/>
  <c r="A29" i="4"/>
  <c r="A21" i="5" s="1"/>
  <c r="E28" i="4"/>
  <c r="M20" i="5" s="1"/>
  <c r="D28" i="4"/>
  <c r="L20" i="5" s="1"/>
  <c r="C28" i="4"/>
  <c r="K20" i="5" s="1"/>
  <c r="B28" i="4"/>
  <c r="J20" i="5" s="1"/>
  <c r="A28" i="4"/>
  <c r="A20" i="5" s="1"/>
  <c r="E27" i="4"/>
  <c r="M19" i="5" s="1"/>
  <c r="D27" i="4"/>
  <c r="L19" i="5" s="1"/>
  <c r="C27" i="4"/>
  <c r="K19" i="5" s="1"/>
  <c r="B27" i="4"/>
  <c r="J19" i="5" s="1"/>
  <c r="A27" i="4"/>
  <c r="A19" i="5" s="1"/>
  <c r="E26" i="4"/>
  <c r="M18" i="5" s="1"/>
  <c r="D26" i="4"/>
  <c r="L18" i="5" s="1"/>
  <c r="C26" i="4"/>
  <c r="K18" i="5" s="1"/>
  <c r="B26" i="4"/>
  <c r="J18" i="5" s="1"/>
  <c r="A26" i="4"/>
  <c r="A18" i="5" s="1"/>
  <c r="E25" i="4"/>
  <c r="M17" i="5" s="1"/>
  <c r="D25" i="4"/>
  <c r="L17" i="5" s="1"/>
  <c r="C25" i="4"/>
  <c r="K17" i="5" s="1"/>
  <c r="B25" i="4"/>
  <c r="J17" i="5" s="1"/>
  <c r="N17" i="5" s="1"/>
  <c r="A25" i="4"/>
  <c r="A17" i="5" s="1"/>
  <c r="E24" i="4"/>
  <c r="M16" i="5" s="1"/>
  <c r="D24" i="4"/>
  <c r="L16" i="5" s="1"/>
  <c r="C24" i="4"/>
  <c r="K16" i="5" s="1"/>
  <c r="B24" i="4"/>
  <c r="J16" i="5" s="1"/>
  <c r="N16" i="5" s="1"/>
  <c r="A24" i="4"/>
  <c r="A16" i="5" s="1"/>
  <c r="E23" i="4"/>
  <c r="M15" i="5" s="1"/>
  <c r="D23" i="4"/>
  <c r="L15" i="5" s="1"/>
  <c r="C23" i="4"/>
  <c r="K15" i="5" s="1"/>
  <c r="B23" i="4"/>
  <c r="J15" i="5" s="1"/>
  <c r="A23" i="4"/>
  <c r="A15" i="5" s="1"/>
  <c r="E22" i="4"/>
  <c r="M14" i="5" s="1"/>
  <c r="D22" i="4"/>
  <c r="L14" i="5" s="1"/>
  <c r="C22" i="4"/>
  <c r="K14" i="5" s="1"/>
  <c r="B22" i="4"/>
  <c r="J14" i="5" s="1"/>
  <c r="A22" i="4"/>
  <c r="A14" i="5" s="1"/>
  <c r="E21" i="4"/>
  <c r="M13" i="5" s="1"/>
  <c r="D21" i="4"/>
  <c r="L13" i="5" s="1"/>
  <c r="C21" i="4"/>
  <c r="K13" i="5" s="1"/>
  <c r="B21" i="4"/>
  <c r="J13" i="5" s="1"/>
  <c r="A21" i="4"/>
  <c r="A13" i="5" s="1"/>
  <c r="E20" i="4"/>
  <c r="M12" i="5" s="1"/>
  <c r="D20" i="4"/>
  <c r="L12" i="5" s="1"/>
  <c r="C20" i="4"/>
  <c r="K12" i="5" s="1"/>
  <c r="B20" i="4"/>
  <c r="J12" i="5" s="1"/>
  <c r="A20" i="4"/>
  <c r="A12" i="5" s="1"/>
  <c r="E19" i="4"/>
  <c r="M11" i="5" s="1"/>
  <c r="D19" i="4"/>
  <c r="L11" i="5" s="1"/>
  <c r="C19" i="4"/>
  <c r="K11" i="5" s="1"/>
  <c r="B19" i="4"/>
  <c r="J11" i="5" s="1"/>
  <c r="N11" i="5" s="1"/>
  <c r="A19" i="4"/>
  <c r="A11" i="5" s="1"/>
  <c r="E18" i="4"/>
  <c r="M10" i="5" s="1"/>
  <c r="D18" i="4"/>
  <c r="L10" i="5" s="1"/>
  <c r="C18" i="4"/>
  <c r="K10" i="5" s="1"/>
  <c r="B18" i="4"/>
  <c r="J10" i="5" s="1"/>
  <c r="N10" i="5" s="1"/>
  <c r="A18" i="4"/>
  <c r="A10" i="5" s="1"/>
  <c r="E17" i="4"/>
  <c r="M9" i="5" s="1"/>
  <c r="D17" i="4"/>
  <c r="L9" i="5" s="1"/>
  <c r="C17" i="4"/>
  <c r="K9" i="5" s="1"/>
  <c r="B17" i="4"/>
  <c r="J9" i="5" s="1"/>
  <c r="A17" i="4"/>
  <c r="A9" i="5" s="1"/>
  <c r="E16" i="4"/>
  <c r="M8" i="5" s="1"/>
  <c r="D16" i="4"/>
  <c r="L8" i="5" s="1"/>
  <c r="C16" i="4"/>
  <c r="K8" i="5" s="1"/>
  <c r="B16" i="4"/>
  <c r="J8" i="5" s="1"/>
  <c r="A16" i="4"/>
  <c r="A8" i="5" s="1"/>
  <c r="E15" i="4"/>
  <c r="M7" i="5" s="1"/>
  <c r="D15" i="4"/>
  <c r="L7" i="5" s="1"/>
  <c r="C15" i="4"/>
  <c r="K7" i="5" s="1"/>
  <c r="B15" i="4"/>
  <c r="J7" i="5" s="1"/>
  <c r="A15" i="4"/>
  <c r="A7" i="5" s="1"/>
  <c r="E14" i="4"/>
  <c r="M6" i="5" s="1"/>
  <c r="D14" i="4"/>
  <c r="L6" i="5" s="1"/>
  <c r="C14" i="4"/>
  <c r="K6" i="5" s="1"/>
  <c r="B14" i="4"/>
  <c r="J6" i="5" s="1"/>
  <c r="A14" i="4"/>
  <c r="A6" i="5" s="1"/>
  <c r="E13" i="4"/>
  <c r="M5" i="5" s="1"/>
  <c r="D13" i="4"/>
  <c r="L5" i="5" s="1"/>
  <c r="C13" i="4"/>
  <c r="K5" i="5" s="1"/>
  <c r="B13" i="4"/>
  <c r="J5" i="5" s="1"/>
  <c r="N5" i="5" s="1"/>
  <c r="A13" i="4"/>
  <c r="A5" i="5" s="1"/>
  <c r="E12" i="4"/>
  <c r="M4" i="5" s="1"/>
  <c r="D12" i="4"/>
  <c r="L4" i="5" s="1"/>
  <c r="C12" i="4"/>
  <c r="K4" i="5" s="1"/>
  <c r="B12" i="4"/>
  <c r="J4" i="5" s="1"/>
  <c r="N4" i="5" s="1"/>
  <c r="A12" i="4"/>
  <c r="A4" i="5" s="1"/>
  <c r="E11" i="4"/>
  <c r="M3" i="5" s="1"/>
  <c r="D11" i="4"/>
  <c r="L3" i="5" s="1"/>
  <c r="C11" i="4"/>
  <c r="K3" i="5" s="1"/>
  <c r="B11" i="4"/>
  <c r="J3" i="5" s="1"/>
  <c r="A11" i="4"/>
  <c r="A3" i="5" s="1"/>
  <c r="E10" i="4"/>
  <c r="D5" i="4" s="1"/>
  <c r="E5" i="4" s="1"/>
  <c r="B6" i="4"/>
  <c r="C5" i="4"/>
  <c r="C4" i="4"/>
  <c r="C3" i="4"/>
  <c r="C2" i="4"/>
  <c r="I197" i="4" l="1"/>
  <c r="I191" i="4"/>
  <c r="I185" i="4"/>
  <c r="I179" i="4"/>
  <c r="I173" i="4"/>
  <c r="I167" i="4"/>
  <c r="I161" i="4"/>
  <c r="I155" i="4"/>
  <c r="I198" i="4"/>
  <c r="I192" i="4"/>
  <c r="I186" i="4"/>
  <c r="I199" i="4"/>
  <c r="I193" i="4"/>
  <c r="I190" i="4"/>
  <c r="I178" i="4"/>
  <c r="I194" i="4"/>
  <c r="I183" i="4"/>
  <c r="I174" i="4"/>
  <c r="I169" i="4"/>
  <c r="I164" i="4"/>
  <c r="I159" i="4"/>
  <c r="I148" i="4"/>
  <c r="I142" i="4"/>
  <c r="I136" i="4"/>
  <c r="I130" i="4"/>
  <c r="I124" i="4"/>
  <c r="I118" i="4"/>
  <c r="I112" i="4"/>
  <c r="I106" i="4"/>
  <c r="I100" i="4"/>
  <c r="I154" i="4"/>
  <c r="I187" i="4"/>
  <c r="I175" i="4"/>
  <c r="I170" i="4"/>
  <c r="I165" i="4"/>
  <c r="I149" i="4"/>
  <c r="I143" i="4"/>
  <c r="I137" i="4"/>
  <c r="I131" i="4"/>
  <c r="I125" i="4"/>
  <c r="I119" i="4"/>
  <c r="I113" i="4"/>
  <c r="I107" i="4"/>
  <c r="I101" i="4"/>
  <c r="I95" i="4"/>
  <c r="I195" i="4"/>
  <c r="I160" i="4"/>
  <c r="I188" i="4"/>
  <c r="I184" i="4"/>
  <c r="I176" i="4"/>
  <c r="I171" i="4"/>
  <c r="I150" i="4"/>
  <c r="I144" i="4"/>
  <c r="I138" i="4"/>
  <c r="I132" i="4"/>
  <c r="I126" i="4"/>
  <c r="I120" i="4"/>
  <c r="I114" i="4"/>
  <c r="I108" i="4"/>
  <c r="I102" i="4"/>
  <c r="I180" i="4"/>
  <c r="I166" i="4"/>
  <c r="I156" i="4"/>
  <c r="I151" i="4"/>
  <c r="I145" i="4"/>
  <c r="I139" i="4"/>
  <c r="I133" i="4"/>
  <c r="I127" i="4"/>
  <c r="I121" i="4"/>
  <c r="I115" i="4"/>
  <c r="I109" i="4"/>
  <c r="I196" i="4"/>
  <c r="I189" i="4"/>
  <c r="I181" i="4"/>
  <c r="I177" i="4"/>
  <c r="I172" i="4"/>
  <c r="I162" i="4"/>
  <c r="I157" i="4"/>
  <c r="I152" i="4"/>
  <c r="I146" i="4"/>
  <c r="I140" i="4"/>
  <c r="I134" i="4"/>
  <c r="I128" i="4"/>
  <c r="I122" i="4"/>
  <c r="I116" i="4"/>
  <c r="I182" i="4"/>
  <c r="I168" i="4"/>
  <c r="I163" i="4"/>
  <c r="I158" i="4"/>
  <c r="I153" i="4"/>
  <c r="I147" i="4"/>
  <c r="I141" i="4"/>
  <c r="I135" i="4"/>
  <c r="I129" i="4"/>
  <c r="I123" i="4"/>
  <c r="I117" i="4"/>
  <c r="I111" i="4"/>
  <c r="I104" i="4"/>
  <c r="I99" i="4"/>
  <c r="I96" i="4"/>
  <c r="I70" i="4"/>
  <c r="I65" i="4"/>
  <c r="I55" i="4"/>
  <c r="I49" i="4"/>
  <c r="I43" i="4"/>
  <c r="I37" i="4"/>
  <c r="I31" i="4"/>
  <c r="I25" i="4"/>
  <c r="I19" i="4"/>
  <c r="I13" i="4"/>
  <c r="I61" i="4"/>
  <c r="I94" i="4"/>
  <c r="I91" i="4"/>
  <c r="I87" i="4"/>
  <c r="I79" i="4"/>
  <c r="I75" i="4"/>
  <c r="I66" i="4"/>
  <c r="I56" i="4"/>
  <c r="I50" i="4"/>
  <c r="I44" i="4"/>
  <c r="I38" i="4"/>
  <c r="I32" i="4"/>
  <c r="I26" i="4"/>
  <c r="I20" i="4"/>
  <c r="I14" i="4"/>
  <c r="I97" i="4"/>
  <c r="I83" i="4"/>
  <c r="I71" i="4"/>
  <c r="I67" i="4"/>
  <c r="I62" i="4"/>
  <c r="I57" i="4"/>
  <c r="I51" i="4"/>
  <c r="I45" i="4"/>
  <c r="I39" i="4"/>
  <c r="I33" i="4"/>
  <c r="I27" i="4"/>
  <c r="I21" i="4"/>
  <c r="I15" i="4"/>
  <c r="I105" i="4"/>
  <c r="I92" i="4"/>
  <c r="I88" i="4"/>
  <c r="I84" i="4"/>
  <c r="I80" i="4"/>
  <c r="I76" i="4"/>
  <c r="I72" i="4"/>
  <c r="I58" i="4"/>
  <c r="I52" i="4"/>
  <c r="I46" i="4"/>
  <c r="I40" i="4"/>
  <c r="I34" i="4"/>
  <c r="I28" i="4"/>
  <c r="I22" i="4"/>
  <c r="I16" i="4"/>
  <c r="I98" i="4"/>
  <c r="I68" i="4"/>
  <c r="I63" i="4"/>
  <c r="I103" i="4"/>
  <c r="I85" i="4"/>
  <c r="I81" i="4"/>
  <c r="I73" i="4"/>
  <c r="I53" i="4"/>
  <c r="I47" i="4"/>
  <c r="I41" i="4"/>
  <c r="I35" i="4"/>
  <c r="I29" i="4"/>
  <c r="I23" i="4"/>
  <c r="I17" i="4"/>
  <c r="I11" i="4"/>
  <c r="I93" i="4"/>
  <c r="I89" i="4"/>
  <c r="I77" i="4"/>
  <c r="I64" i="4"/>
  <c r="I59" i="4"/>
  <c r="I69" i="4"/>
  <c r="I54" i="4"/>
  <c r="I48" i="4"/>
  <c r="I42" i="4"/>
  <c r="I36" i="4"/>
  <c r="I30" i="4"/>
  <c r="I24" i="4"/>
  <c r="I18" i="4"/>
  <c r="I12" i="4"/>
  <c r="I110" i="4"/>
  <c r="I90" i="4"/>
  <c r="I86" i="4"/>
  <c r="I82" i="4"/>
  <c r="I78" i="4"/>
  <c r="I74" i="4"/>
  <c r="I60" i="4"/>
  <c r="D10" i="4"/>
  <c r="D4" i="4" s="1"/>
  <c r="E4" i="4" s="1"/>
  <c r="N7" i="5"/>
  <c r="N13" i="5"/>
  <c r="N19" i="5"/>
  <c r="N25" i="5"/>
  <c r="N31" i="5"/>
  <c r="N37" i="5"/>
  <c r="N43" i="5"/>
  <c r="N49" i="5"/>
  <c r="D54" i="5"/>
  <c r="C54" i="5"/>
  <c r="B54" i="5"/>
  <c r="H54" i="5"/>
  <c r="G54" i="5"/>
  <c r="F54" i="5"/>
  <c r="E54" i="5"/>
  <c r="N59" i="5"/>
  <c r="G63" i="5"/>
  <c r="F63" i="5"/>
  <c r="D63" i="5"/>
  <c r="H63" i="5"/>
  <c r="E63" i="5"/>
  <c r="C63" i="5"/>
  <c r="B63" i="5"/>
  <c r="N68" i="5"/>
  <c r="N80" i="5"/>
  <c r="H6" i="5"/>
  <c r="G6" i="5"/>
  <c r="F6" i="5"/>
  <c r="E6" i="5"/>
  <c r="D6" i="5"/>
  <c r="C6" i="5"/>
  <c r="B6" i="5"/>
  <c r="H12" i="5"/>
  <c r="G12" i="5"/>
  <c r="F12" i="5"/>
  <c r="E12" i="5"/>
  <c r="C12" i="5"/>
  <c r="B12" i="5"/>
  <c r="D12" i="5"/>
  <c r="H18" i="5"/>
  <c r="G18" i="5"/>
  <c r="F18" i="5"/>
  <c r="E18" i="5"/>
  <c r="D18" i="5"/>
  <c r="C18" i="5"/>
  <c r="B18" i="5"/>
  <c r="H24" i="5"/>
  <c r="G24" i="5"/>
  <c r="F24" i="5"/>
  <c r="E24" i="5"/>
  <c r="D24" i="5"/>
  <c r="C24" i="5"/>
  <c r="B24" i="5"/>
  <c r="H30" i="5"/>
  <c r="G30" i="5"/>
  <c r="F30" i="5"/>
  <c r="E30" i="5"/>
  <c r="D30" i="5"/>
  <c r="C30" i="5"/>
  <c r="B30" i="5"/>
  <c r="H36" i="5"/>
  <c r="G36" i="5"/>
  <c r="F36" i="5"/>
  <c r="E36" i="5"/>
  <c r="D36" i="5"/>
  <c r="C36" i="5"/>
  <c r="B36" i="5"/>
  <c r="H42" i="5"/>
  <c r="G42" i="5"/>
  <c r="F42" i="5"/>
  <c r="E42" i="5"/>
  <c r="D42" i="5"/>
  <c r="C42" i="5"/>
  <c r="B42" i="5"/>
  <c r="B48" i="5"/>
  <c r="H48" i="5"/>
  <c r="G48" i="5"/>
  <c r="F48" i="5"/>
  <c r="E48" i="5"/>
  <c r="D48" i="5"/>
  <c r="C48" i="5"/>
  <c r="E58" i="5"/>
  <c r="D58" i="5"/>
  <c r="F58" i="5"/>
  <c r="C58" i="5"/>
  <c r="B58" i="5"/>
  <c r="H58" i="5"/>
  <c r="G58" i="5"/>
  <c r="C71" i="5"/>
  <c r="B71" i="5"/>
  <c r="E71" i="5"/>
  <c r="D71" i="5"/>
  <c r="H71" i="5"/>
  <c r="G71" i="5"/>
  <c r="F71" i="5"/>
  <c r="G75" i="5"/>
  <c r="F75" i="5"/>
  <c r="E75" i="5"/>
  <c r="D75" i="5"/>
  <c r="C75" i="5"/>
  <c r="B75" i="5"/>
  <c r="D83" i="5"/>
  <c r="H83" i="5"/>
  <c r="G83" i="5"/>
  <c r="F83" i="5"/>
  <c r="E83" i="5"/>
  <c r="C83" i="5"/>
  <c r="B83" i="5"/>
  <c r="F92" i="5"/>
  <c r="E92" i="5"/>
  <c r="D92" i="5"/>
  <c r="C92" i="5"/>
  <c r="B92" i="5"/>
  <c r="H92" i="5"/>
  <c r="G92" i="5"/>
  <c r="B97" i="5"/>
  <c r="H97" i="5"/>
  <c r="G97" i="5"/>
  <c r="F97" i="5"/>
  <c r="E97" i="5"/>
  <c r="D97" i="5"/>
  <c r="C97" i="5"/>
  <c r="H99" i="5"/>
  <c r="F99" i="5"/>
  <c r="B99" i="5"/>
  <c r="G99" i="5"/>
  <c r="E99" i="5"/>
  <c r="D99" i="5"/>
  <c r="C99" i="5"/>
  <c r="N6" i="5"/>
  <c r="N12" i="5"/>
  <c r="N18" i="5"/>
  <c r="N24" i="5"/>
  <c r="N30" i="5"/>
  <c r="N36" i="5"/>
  <c r="N42" i="5"/>
  <c r="N48" i="5"/>
  <c r="C53" i="5"/>
  <c r="B53" i="5"/>
  <c r="D53" i="5"/>
  <c r="H53" i="5"/>
  <c r="G53" i="5"/>
  <c r="F53" i="5"/>
  <c r="E53" i="5"/>
  <c r="H67" i="5"/>
  <c r="G67" i="5"/>
  <c r="F67" i="5"/>
  <c r="E67" i="5"/>
  <c r="D67" i="5"/>
  <c r="C67" i="5"/>
  <c r="B67" i="5"/>
  <c r="E79" i="5"/>
  <c r="D79" i="5"/>
  <c r="C79" i="5"/>
  <c r="B79" i="5"/>
  <c r="G79" i="5"/>
  <c r="F79" i="5"/>
  <c r="H79" i="5"/>
  <c r="B5" i="5"/>
  <c r="H5" i="5"/>
  <c r="G5" i="5"/>
  <c r="C5" i="5"/>
  <c r="F5" i="5"/>
  <c r="E5" i="5"/>
  <c r="D5" i="5"/>
  <c r="B11" i="5"/>
  <c r="H11" i="5"/>
  <c r="G11" i="5"/>
  <c r="E11" i="5"/>
  <c r="D11" i="5"/>
  <c r="C11" i="5"/>
  <c r="F11" i="5"/>
  <c r="B17" i="5"/>
  <c r="H17" i="5"/>
  <c r="G17" i="5"/>
  <c r="F17" i="5"/>
  <c r="E17" i="5"/>
  <c r="D17" i="5"/>
  <c r="C17" i="5"/>
  <c r="B23" i="5"/>
  <c r="H23" i="5"/>
  <c r="G23" i="5"/>
  <c r="F23" i="5"/>
  <c r="E23" i="5"/>
  <c r="D23" i="5"/>
  <c r="C23" i="5"/>
  <c r="B29" i="5"/>
  <c r="H29" i="5"/>
  <c r="G29" i="5"/>
  <c r="F29" i="5"/>
  <c r="E29" i="5"/>
  <c r="D29" i="5"/>
  <c r="C29" i="5"/>
  <c r="B35" i="5"/>
  <c r="H35" i="5"/>
  <c r="G35" i="5"/>
  <c r="F35" i="5"/>
  <c r="E35" i="5"/>
  <c r="D35" i="5"/>
  <c r="C35" i="5"/>
  <c r="C41" i="5"/>
  <c r="B41" i="5"/>
  <c r="H41" i="5"/>
  <c r="G41" i="5"/>
  <c r="F41" i="5"/>
  <c r="E41" i="5"/>
  <c r="D41" i="5"/>
  <c r="C47" i="5"/>
  <c r="B47" i="5"/>
  <c r="H47" i="5"/>
  <c r="G47" i="5"/>
  <c r="F47" i="5"/>
  <c r="E47" i="5"/>
  <c r="D47" i="5"/>
  <c r="N53" i="5"/>
  <c r="G57" i="5"/>
  <c r="F57" i="5"/>
  <c r="D57" i="5"/>
  <c r="C57" i="5"/>
  <c r="B57" i="5"/>
  <c r="H57" i="5"/>
  <c r="E57" i="5"/>
  <c r="H62" i="5"/>
  <c r="F62" i="5"/>
  <c r="G62" i="5"/>
  <c r="E62" i="5"/>
  <c r="D62" i="5"/>
  <c r="C62" i="5"/>
  <c r="B62" i="5"/>
  <c r="N67" i="5"/>
  <c r="N79" i="5"/>
  <c r="E52" i="5"/>
  <c r="D52" i="5"/>
  <c r="B52" i="5"/>
  <c r="H52" i="5"/>
  <c r="G52" i="5"/>
  <c r="F52" i="5"/>
  <c r="C52" i="5"/>
  <c r="E70" i="5"/>
  <c r="D70" i="5"/>
  <c r="C70" i="5"/>
  <c r="B70" i="5"/>
  <c r="H70" i="5"/>
  <c r="G70" i="5"/>
  <c r="F70" i="5"/>
  <c r="F82" i="5"/>
  <c r="B82" i="5"/>
  <c r="H82" i="5"/>
  <c r="C82" i="5"/>
  <c r="G82" i="5"/>
  <c r="E82" i="5"/>
  <c r="D82" i="5"/>
  <c r="H86" i="5"/>
  <c r="G86" i="5"/>
  <c r="F86" i="5"/>
  <c r="E86" i="5"/>
  <c r="D86" i="5"/>
  <c r="C86" i="5"/>
  <c r="B86" i="5"/>
  <c r="F88" i="5"/>
  <c r="H88" i="5"/>
  <c r="G88" i="5"/>
  <c r="E88" i="5"/>
  <c r="D88" i="5"/>
  <c r="C88" i="5"/>
  <c r="B88" i="5"/>
  <c r="D4" i="5"/>
  <c r="C4" i="5"/>
  <c r="B4" i="5"/>
  <c r="H4" i="5"/>
  <c r="G4" i="5"/>
  <c r="F4" i="5"/>
  <c r="E4" i="5"/>
  <c r="D10" i="5"/>
  <c r="C10" i="5"/>
  <c r="B10" i="5"/>
  <c r="G10" i="5"/>
  <c r="H10" i="5"/>
  <c r="F10" i="5"/>
  <c r="E10" i="5"/>
  <c r="D16" i="5"/>
  <c r="C16" i="5"/>
  <c r="B16" i="5"/>
  <c r="H16" i="5"/>
  <c r="G16" i="5"/>
  <c r="F16" i="5"/>
  <c r="E16" i="5"/>
  <c r="D22" i="5"/>
  <c r="C22" i="5"/>
  <c r="B22" i="5"/>
  <c r="H22" i="5"/>
  <c r="G22" i="5"/>
  <c r="F22" i="5"/>
  <c r="E22" i="5"/>
  <c r="D28" i="5"/>
  <c r="C28" i="5"/>
  <c r="B28" i="5"/>
  <c r="H28" i="5"/>
  <c r="G28" i="5"/>
  <c r="F28" i="5"/>
  <c r="E28" i="5"/>
  <c r="D34" i="5"/>
  <c r="C34" i="5"/>
  <c r="B34" i="5"/>
  <c r="H34" i="5"/>
  <c r="G34" i="5"/>
  <c r="F34" i="5"/>
  <c r="E34" i="5"/>
  <c r="E40" i="5"/>
  <c r="D40" i="5"/>
  <c r="H40" i="5"/>
  <c r="G40" i="5"/>
  <c r="F40" i="5"/>
  <c r="C40" i="5"/>
  <c r="B40" i="5"/>
  <c r="E46" i="5"/>
  <c r="D46" i="5"/>
  <c r="H46" i="5"/>
  <c r="G46" i="5"/>
  <c r="F46" i="5"/>
  <c r="C46" i="5"/>
  <c r="B46" i="5"/>
  <c r="D66" i="5"/>
  <c r="C66" i="5"/>
  <c r="B66" i="5"/>
  <c r="H66" i="5"/>
  <c r="G66" i="5"/>
  <c r="F66" i="5"/>
  <c r="E66" i="5"/>
  <c r="H74" i="5"/>
  <c r="G74" i="5"/>
  <c r="F74" i="5"/>
  <c r="E74" i="5"/>
  <c r="D74" i="5"/>
  <c r="C74" i="5"/>
  <c r="B74" i="5"/>
  <c r="B78" i="5"/>
  <c r="F78" i="5"/>
  <c r="E78" i="5"/>
  <c r="D78" i="5"/>
  <c r="C78" i="5"/>
  <c r="H78" i="5"/>
  <c r="G78" i="5"/>
  <c r="N86" i="5"/>
  <c r="G51" i="5"/>
  <c r="F51" i="5"/>
  <c r="B51" i="5"/>
  <c r="H51" i="5"/>
  <c r="E51" i="5"/>
  <c r="D51" i="5"/>
  <c r="C51" i="5"/>
  <c r="H56" i="5"/>
  <c r="D56" i="5"/>
  <c r="C56" i="5"/>
  <c r="B56" i="5"/>
  <c r="G56" i="5"/>
  <c r="F56" i="5"/>
  <c r="E56" i="5"/>
  <c r="F61" i="5"/>
  <c r="E61" i="5"/>
  <c r="D61" i="5"/>
  <c r="C61" i="5"/>
  <c r="B61" i="5"/>
  <c r="H61" i="5"/>
  <c r="G61" i="5"/>
  <c r="G91" i="5"/>
  <c r="F91" i="5"/>
  <c r="E91" i="5"/>
  <c r="D91" i="5"/>
  <c r="C91" i="5"/>
  <c r="B91" i="5"/>
  <c r="H91" i="5"/>
  <c r="H93" i="5"/>
  <c r="E93" i="5"/>
  <c r="D93" i="5"/>
  <c r="C93" i="5"/>
  <c r="B93" i="5"/>
  <c r="G93" i="5"/>
  <c r="F93" i="5"/>
  <c r="F3" i="5"/>
  <c r="E3" i="5"/>
  <c r="D3" i="5"/>
  <c r="C3" i="5"/>
  <c r="B3" i="5"/>
  <c r="H3" i="5"/>
  <c r="G3" i="5"/>
  <c r="F9" i="5"/>
  <c r="E9" i="5"/>
  <c r="D9" i="5"/>
  <c r="C9" i="5"/>
  <c r="B9" i="5"/>
  <c r="H9" i="5"/>
  <c r="G9" i="5"/>
  <c r="F15" i="5"/>
  <c r="E15" i="5"/>
  <c r="D15" i="5"/>
  <c r="C15" i="5"/>
  <c r="B15" i="5"/>
  <c r="H15" i="5"/>
  <c r="G15" i="5"/>
  <c r="F21" i="5"/>
  <c r="E21" i="5"/>
  <c r="D21" i="5"/>
  <c r="C21" i="5"/>
  <c r="B21" i="5"/>
  <c r="H21" i="5"/>
  <c r="G21" i="5"/>
  <c r="F27" i="5"/>
  <c r="E27" i="5"/>
  <c r="D27" i="5"/>
  <c r="C27" i="5"/>
  <c r="B27" i="5"/>
  <c r="H27" i="5"/>
  <c r="G27" i="5"/>
  <c r="F33" i="5"/>
  <c r="E33" i="5"/>
  <c r="D33" i="5"/>
  <c r="C33" i="5"/>
  <c r="B33" i="5"/>
  <c r="H33" i="5"/>
  <c r="G33" i="5"/>
  <c r="G39" i="5"/>
  <c r="F39" i="5"/>
  <c r="H39" i="5"/>
  <c r="E39" i="5"/>
  <c r="D39" i="5"/>
  <c r="C39" i="5"/>
  <c r="B39" i="5"/>
  <c r="G45" i="5"/>
  <c r="F45" i="5"/>
  <c r="H45" i="5"/>
  <c r="E45" i="5"/>
  <c r="D45" i="5"/>
  <c r="C45" i="5"/>
  <c r="B45" i="5"/>
  <c r="C65" i="5"/>
  <c r="B65" i="5"/>
  <c r="H65" i="5"/>
  <c r="G65" i="5"/>
  <c r="F65" i="5"/>
  <c r="E65" i="5"/>
  <c r="D65" i="5"/>
  <c r="G69" i="5"/>
  <c r="F69" i="5"/>
  <c r="E69" i="5"/>
  <c r="D69" i="5"/>
  <c r="C69" i="5"/>
  <c r="B69" i="5"/>
  <c r="H69" i="5"/>
  <c r="D77" i="5"/>
  <c r="G77" i="5"/>
  <c r="F77" i="5"/>
  <c r="E77" i="5"/>
  <c r="C77" i="5"/>
  <c r="B77" i="5"/>
  <c r="H77" i="5"/>
  <c r="H81" i="5"/>
  <c r="C81" i="5"/>
  <c r="B81" i="5"/>
  <c r="G81" i="5"/>
  <c r="F81" i="5"/>
  <c r="E81" i="5"/>
  <c r="D81" i="5"/>
  <c r="H104" i="5"/>
  <c r="G104" i="5"/>
  <c r="F104" i="5"/>
  <c r="E104" i="5"/>
  <c r="D104" i="5"/>
  <c r="C104" i="5"/>
  <c r="B104" i="5"/>
  <c r="J200" i="5"/>
  <c r="N3" i="5"/>
  <c r="N9" i="5"/>
  <c r="N15" i="5"/>
  <c r="N21" i="5"/>
  <c r="N27" i="5"/>
  <c r="N33" i="5"/>
  <c r="N39" i="5"/>
  <c r="N45" i="5"/>
  <c r="H73" i="5"/>
  <c r="G73" i="5"/>
  <c r="F73" i="5"/>
  <c r="E73" i="5"/>
  <c r="D73" i="5"/>
  <c r="C73" i="5"/>
  <c r="B73" i="5"/>
  <c r="H85" i="5"/>
  <c r="G85" i="5"/>
  <c r="F85" i="5"/>
  <c r="E85" i="5"/>
  <c r="D85" i="5"/>
  <c r="C85" i="5"/>
  <c r="B85" i="5"/>
  <c r="H98" i="5"/>
  <c r="B98" i="5"/>
  <c r="G98" i="5"/>
  <c r="F98" i="5"/>
  <c r="E98" i="5"/>
  <c r="D98" i="5"/>
  <c r="C98" i="5"/>
  <c r="K200" i="5"/>
  <c r="H8" i="5"/>
  <c r="G8" i="5"/>
  <c r="F8" i="5"/>
  <c r="E8" i="5"/>
  <c r="D8" i="5"/>
  <c r="C8" i="5"/>
  <c r="B8" i="5"/>
  <c r="H14" i="5"/>
  <c r="G14" i="5"/>
  <c r="F14" i="5"/>
  <c r="E14" i="5"/>
  <c r="D14" i="5"/>
  <c r="C14" i="5"/>
  <c r="B14" i="5"/>
  <c r="H20" i="5"/>
  <c r="G20" i="5"/>
  <c r="F20" i="5"/>
  <c r="E20" i="5"/>
  <c r="D20" i="5"/>
  <c r="C20" i="5"/>
  <c r="B20" i="5"/>
  <c r="H26" i="5"/>
  <c r="G26" i="5"/>
  <c r="F26" i="5"/>
  <c r="E26" i="5"/>
  <c r="D26" i="5"/>
  <c r="C26" i="5"/>
  <c r="B26" i="5"/>
  <c r="H32" i="5"/>
  <c r="G32" i="5"/>
  <c r="F32" i="5"/>
  <c r="E32" i="5"/>
  <c r="D32" i="5"/>
  <c r="C32" i="5"/>
  <c r="B32" i="5"/>
  <c r="H38" i="5"/>
  <c r="G38" i="5"/>
  <c r="F38" i="5"/>
  <c r="E38" i="5"/>
  <c r="D38" i="5"/>
  <c r="C38" i="5"/>
  <c r="B38" i="5"/>
  <c r="H44" i="5"/>
  <c r="G44" i="5"/>
  <c r="F44" i="5"/>
  <c r="E44" i="5"/>
  <c r="D44" i="5"/>
  <c r="C44" i="5"/>
  <c r="B44" i="5"/>
  <c r="H50" i="5"/>
  <c r="B50" i="5"/>
  <c r="G50" i="5"/>
  <c r="F50" i="5"/>
  <c r="E50" i="5"/>
  <c r="D50" i="5"/>
  <c r="C50" i="5"/>
  <c r="D55" i="5"/>
  <c r="C55" i="5"/>
  <c r="B55" i="5"/>
  <c r="H55" i="5"/>
  <c r="G55" i="5"/>
  <c r="F55" i="5"/>
  <c r="E55" i="5"/>
  <c r="F60" i="5"/>
  <c r="E60" i="5"/>
  <c r="D60" i="5"/>
  <c r="C60" i="5"/>
  <c r="B60" i="5"/>
  <c r="H60" i="5"/>
  <c r="G60" i="5"/>
  <c r="N73" i="5"/>
  <c r="B90" i="5"/>
  <c r="H90" i="5"/>
  <c r="G90" i="5"/>
  <c r="F90" i="5"/>
  <c r="E90" i="5"/>
  <c r="D90" i="5"/>
  <c r="C90" i="5"/>
  <c r="N98" i="5"/>
  <c r="B10" i="4"/>
  <c r="D2" i="4" s="1"/>
  <c r="L200" i="5"/>
  <c r="N8" i="5"/>
  <c r="N14" i="5"/>
  <c r="N20" i="5"/>
  <c r="N26" i="5"/>
  <c r="N32" i="5"/>
  <c r="N38" i="5"/>
  <c r="N44" i="5"/>
  <c r="N50" i="5"/>
  <c r="N55" i="5"/>
  <c r="N60" i="5"/>
  <c r="E64" i="5"/>
  <c r="D64" i="5"/>
  <c r="C64" i="5"/>
  <c r="B64" i="5"/>
  <c r="H64" i="5"/>
  <c r="G64" i="5"/>
  <c r="F64" i="5"/>
  <c r="F76" i="5"/>
  <c r="H76" i="5"/>
  <c r="G76" i="5"/>
  <c r="E76" i="5"/>
  <c r="D76" i="5"/>
  <c r="C76" i="5"/>
  <c r="B76" i="5"/>
  <c r="H87" i="5"/>
  <c r="G87" i="5"/>
  <c r="F87" i="5"/>
  <c r="E87" i="5"/>
  <c r="D87" i="5"/>
  <c r="C87" i="5"/>
  <c r="B87" i="5"/>
  <c r="C10" i="4"/>
  <c r="D3" i="4" s="1"/>
  <c r="E3" i="4" s="1"/>
  <c r="M200" i="5"/>
  <c r="H7" i="5"/>
  <c r="G7" i="5"/>
  <c r="F7" i="5"/>
  <c r="E7" i="5"/>
  <c r="D7" i="5"/>
  <c r="C7" i="5"/>
  <c r="B7" i="5"/>
  <c r="H13" i="5"/>
  <c r="G13" i="5"/>
  <c r="F13" i="5"/>
  <c r="E13" i="5"/>
  <c r="D13" i="5"/>
  <c r="C13" i="5"/>
  <c r="B13" i="5"/>
  <c r="H19" i="5"/>
  <c r="G19" i="5"/>
  <c r="F19" i="5"/>
  <c r="E19" i="5"/>
  <c r="D19" i="5"/>
  <c r="C19" i="5"/>
  <c r="B19" i="5"/>
  <c r="H25" i="5"/>
  <c r="G25" i="5"/>
  <c r="F25" i="5"/>
  <c r="E25" i="5"/>
  <c r="D25" i="5"/>
  <c r="C25" i="5"/>
  <c r="B25" i="5"/>
  <c r="H31" i="5"/>
  <c r="G31" i="5"/>
  <c r="F31" i="5"/>
  <c r="E31" i="5"/>
  <c r="D31" i="5"/>
  <c r="C31" i="5"/>
  <c r="B31" i="5"/>
  <c r="H37" i="5"/>
  <c r="G37" i="5"/>
  <c r="F37" i="5"/>
  <c r="E37" i="5"/>
  <c r="D37" i="5"/>
  <c r="C37" i="5"/>
  <c r="B37" i="5"/>
  <c r="H43" i="5"/>
  <c r="G43" i="5"/>
  <c r="F43" i="5"/>
  <c r="E43" i="5"/>
  <c r="D43" i="5"/>
  <c r="C43" i="5"/>
  <c r="B43" i="5"/>
  <c r="B49" i="5"/>
  <c r="H49" i="5"/>
  <c r="G49" i="5"/>
  <c r="F49" i="5"/>
  <c r="E49" i="5"/>
  <c r="D49" i="5"/>
  <c r="C49" i="5"/>
  <c r="C59" i="5"/>
  <c r="B59" i="5"/>
  <c r="F59" i="5"/>
  <c r="E59" i="5"/>
  <c r="D59" i="5"/>
  <c r="H59" i="5"/>
  <c r="G59" i="5"/>
  <c r="H68" i="5"/>
  <c r="G68" i="5"/>
  <c r="F68" i="5"/>
  <c r="E68" i="5"/>
  <c r="D68" i="5"/>
  <c r="C68" i="5"/>
  <c r="B68" i="5"/>
  <c r="H72" i="5"/>
  <c r="G72" i="5"/>
  <c r="F72" i="5"/>
  <c r="E72" i="5"/>
  <c r="D72" i="5"/>
  <c r="C72" i="5"/>
  <c r="B72" i="5"/>
  <c r="D80" i="5"/>
  <c r="C80" i="5"/>
  <c r="B80" i="5"/>
  <c r="H80" i="5"/>
  <c r="G80" i="5"/>
  <c r="F80" i="5"/>
  <c r="E80" i="5"/>
  <c r="B84" i="5"/>
  <c r="H84" i="5"/>
  <c r="G84" i="5"/>
  <c r="F84" i="5"/>
  <c r="E84" i="5"/>
  <c r="D84" i="5"/>
  <c r="C84" i="5"/>
  <c r="N87" i="5"/>
  <c r="H105" i="5"/>
  <c r="F105" i="5"/>
  <c r="E105" i="5"/>
  <c r="C105" i="5"/>
  <c r="G105" i="5"/>
  <c r="D105" i="5"/>
  <c r="B105" i="5"/>
  <c r="H111" i="5"/>
  <c r="G111" i="5"/>
  <c r="F111" i="5"/>
  <c r="E111" i="5"/>
  <c r="D111" i="5"/>
  <c r="C111" i="5"/>
  <c r="B111" i="5"/>
  <c r="H117" i="5"/>
  <c r="G117" i="5"/>
  <c r="F117" i="5"/>
  <c r="E117" i="5"/>
  <c r="D117" i="5"/>
  <c r="C117" i="5"/>
  <c r="B117" i="5"/>
  <c r="H123" i="5"/>
  <c r="G123" i="5"/>
  <c r="F123" i="5"/>
  <c r="E123" i="5"/>
  <c r="D123" i="5"/>
  <c r="C123" i="5"/>
  <c r="B123" i="5"/>
  <c r="F129" i="5"/>
  <c r="H129" i="5"/>
  <c r="G129" i="5"/>
  <c r="E129" i="5"/>
  <c r="D129" i="5"/>
  <c r="C129" i="5"/>
  <c r="B129" i="5"/>
  <c r="F135" i="5"/>
  <c r="D135" i="5"/>
  <c r="C135" i="5"/>
  <c r="B135" i="5"/>
  <c r="H135" i="5"/>
  <c r="G135" i="5"/>
  <c r="E135" i="5"/>
  <c r="G141" i="5"/>
  <c r="F141" i="5"/>
  <c r="H141" i="5"/>
  <c r="E141" i="5"/>
  <c r="D141" i="5"/>
  <c r="C141" i="5"/>
  <c r="B141" i="5"/>
  <c r="N147" i="5"/>
  <c r="F152" i="5"/>
  <c r="C152" i="5"/>
  <c r="B152" i="5"/>
  <c r="H152" i="5"/>
  <c r="G152" i="5"/>
  <c r="E152" i="5"/>
  <c r="D152" i="5"/>
  <c r="H157" i="5"/>
  <c r="E157" i="5"/>
  <c r="D157" i="5"/>
  <c r="C157" i="5"/>
  <c r="B157" i="5"/>
  <c r="G157" i="5"/>
  <c r="F157" i="5"/>
  <c r="G162" i="5"/>
  <c r="F162" i="5"/>
  <c r="E162" i="5"/>
  <c r="D162" i="5"/>
  <c r="B162" i="5"/>
  <c r="H162" i="5"/>
  <c r="C162" i="5"/>
  <c r="F176" i="5"/>
  <c r="E176" i="5"/>
  <c r="C176" i="5"/>
  <c r="B176" i="5"/>
  <c r="H176" i="5"/>
  <c r="G176" i="5"/>
  <c r="D176" i="5"/>
  <c r="B190" i="5"/>
  <c r="H190" i="5"/>
  <c r="F190" i="5"/>
  <c r="E190" i="5"/>
  <c r="D190" i="5"/>
  <c r="C190" i="5"/>
  <c r="G190" i="5"/>
  <c r="N99" i="5"/>
  <c r="N105" i="5"/>
  <c r="N111" i="5"/>
  <c r="N117" i="5"/>
  <c r="N123" i="5"/>
  <c r="N129" i="5"/>
  <c r="N135" i="5"/>
  <c r="N141" i="5"/>
  <c r="D171" i="5"/>
  <c r="C171" i="5"/>
  <c r="H171" i="5"/>
  <c r="G171" i="5"/>
  <c r="F171" i="5"/>
  <c r="E171" i="5"/>
  <c r="B171" i="5"/>
  <c r="D183" i="5"/>
  <c r="C183" i="5"/>
  <c r="H183" i="5"/>
  <c r="G183" i="5"/>
  <c r="F183" i="5"/>
  <c r="E183" i="5"/>
  <c r="B183" i="5"/>
  <c r="B196" i="5"/>
  <c r="H196" i="5"/>
  <c r="F196" i="5"/>
  <c r="E196" i="5"/>
  <c r="D196" i="5"/>
  <c r="C196" i="5"/>
  <c r="G196" i="5"/>
  <c r="H110" i="5"/>
  <c r="G110" i="5"/>
  <c r="F110" i="5"/>
  <c r="E110" i="5"/>
  <c r="C110" i="5"/>
  <c r="D110" i="5"/>
  <c r="B110" i="5"/>
  <c r="H116" i="5"/>
  <c r="G116" i="5"/>
  <c r="F116" i="5"/>
  <c r="E116" i="5"/>
  <c r="D116" i="5"/>
  <c r="C116" i="5"/>
  <c r="B116" i="5"/>
  <c r="H122" i="5"/>
  <c r="G122" i="5"/>
  <c r="F122" i="5"/>
  <c r="E122" i="5"/>
  <c r="D122" i="5"/>
  <c r="C122" i="5"/>
  <c r="B122" i="5"/>
  <c r="C128" i="5"/>
  <c r="H128" i="5"/>
  <c r="F128" i="5"/>
  <c r="E128" i="5"/>
  <c r="D128" i="5"/>
  <c r="B128" i="5"/>
  <c r="G128" i="5"/>
  <c r="C134" i="5"/>
  <c r="H134" i="5"/>
  <c r="B134" i="5"/>
  <c r="G134" i="5"/>
  <c r="F134" i="5"/>
  <c r="E134" i="5"/>
  <c r="D134" i="5"/>
  <c r="C140" i="5"/>
  <c r="B140" i="5"/>
  <c r="H140" i="5"/>
  <c r="G140" i="5"/>
  <c r="F140" i="5"/>
  <c r="E140" i="5"/>
  <c r="D140" i="5"/>
  <c r="F146" i="5"/>
  <c r="C146" i="5"/>
  <c r="B146" i="5"/>
  <c r="H146" i="5"/>
  <c r="G146" i="5"/>
  <c r="E146" i="5"/>
  <c r="D146" i="5"/>
  <c r="H151" i="5"/>
  <c r="E151" i="5"/>
  <c r="D151" i="5"/>
  <c r="C151" i="5"/>
  <c r="B151" i="5"/>
  <c r="G151" i="5"/>
  <c r="F151" i="5"/>
  <c r="G156" i="5"/>
  <c r="F156" i="5"/>
  <c r="E156" i="5"/>
  <c r="D156" i="5"/>
  <c r="B156" i="5"/>
  <c r="C156" i="5"/>
  <c r="H156" i="5"/>
  <c r="B166" i="5"/>
  <c r="H166" i="5"/>
  <c r="F166" i="5"/>
  <c r="E166" i="5"/>
  <c r="D166" i="5"/>
  <c r="C166" i="5"/>
  <c r="G166" i="5"/>
  <c r="N171" i="5"/>
  <c r="N183" i="5"/>
  <c r="H175" i="5"/>
  <c r="G175" i="5"/>
  <c r="E175" i="5"/>
  <c r="D175" i="5"/>
  <c r="C175" i="5"/>
  <c r="B175" i="5"/>
  <c r="F175" i="5"/>
  <c r="B178" i="5"/>
  <c r="H178" i="5"/>
  <c r="F178" i="5"/>
  <c r="E178" i="5"/>
  <c r="D178" i="5"/>
  <c r="C178" i="5"/>
  <c r="G178" i="5"/>
  <c r="E103" i="5"/>
  <c r="D103" i="5"/>
  <c r="C103" i="5"/>
  <c r="B103" i="5"/>
  <c r="H103" i="5"/>
  <c r="G103" i="5"/>
  <c r="F103" i="5"/>
  <c r="H109" i="5"/>
  <c r="G109" i="5"/>
  <c r="E109" i="5"/>
  <c r="B109" i="5"/>
  <c r="F109" i="5"/>
  <c r="D109" i="5"/>
  <c r="C109" i="5"/>
  <c r="H115" i="5"/>
  <c r="G115" i="5"/>
  <c r="F115" i="5"/>
  <c r="E115" i="5"/>
  <c r="D115" i="5"/>
  <c r="C115" i="5"/>
  <c r="B115" i="5"/>
  <c r="H121" i="5"/>
  <c r="G121" i="5"/>
  <c r="F121" i="5"/>
  <c r="E121" i="5"/>
  <c r="D121" i="5"/>
  <c r="B121" i="5"/>
  <c r="C121" i="5"/>
  <c r="E127" i="5"/>
  <c r="D127" i="5"/>
  <c r="C127" i="5"/>
  <c r="B127" i="5"/>
  <c r="H127" i="5"/>
  <c r="G127" i="5"/>
  <c r="F127" i="5"/>
  <c r="E133" i="5"/>
  <c r="C133" i="5"/>
  <c r="H133" i="5"/>
  <c r="G133" i="5"/>
  <c r="F133" i="5"/>
  <c r="D133" i="5"/>
  <c r="B133" i="5"/>
  <c r="E139" i="5"/>
  <c r="C139" i="5"/>
  <c r="H139" i="5"/>
  <c r="G139" i="5"/>
  <c r="F139" i="5"/>
  <c r="D139" i="5"/>
  <c r="B139" i="5"/>
  <c r="E145" i="5"/>
  <c r="D145" i="5"/>
  <c r="C145" i="5"/>
  <c r="B145" i="5"/>
  <c r="H145" i="5"/>
  <c r="G145" i="5"/>
  <c r="F145" i="5"/>
  <c r="G150" i="5"/>
  <c r="F150" i="5"/>
  <c r="E150" i="5"/>
  <c r="D150" i="5"/>
  <c r="B150" i="5"/>
  <c r="H150" i="5"/>
  <c r="C150" i="5"/>
  <c r="B160" i="5"/>
  <c r="H160" i="5"/>
  <c r="F160" i="5"/>
  <c r="E160" i="5"/>
  <c r="D160" i="5"/>
  <c r="C160" i="5"/>
  <c r="G160" i="5"/>
  <c r="N91" i="5"/>
  <c r="N97" i="5"/>
  <c r="N103" i="5"/>
  <c r="N155" i="5"/>
  <c r="N160" i="5"/>
  <c r="D165" i="5"/>
  <c r="H165" i="5"/>
  <c r="G165" i="5"/>
  <c r="F165" i="5"/>
  <c r="E165" i="5"/>
  <c r="C165" i="5"/>
  <c r="B165" i="5"/>
  <c r="F170" i="5"/>
  <c r="E170" i="5"/>
  <c r="C170" i="5"/>
  <c r="B170" i="5"/>
  <c r="H170" i="5"/>
  <c r="G170" i="5"/>
  <c r="D170" i="5"/>
  <c r="G174" i="5"/>
  <c r="F174" i="5"/>
  <c r="E174" i="5"/>
  <c r="D174" i="5"/>
  <c r="B174" i="5"/>
  <c r="H174" i="5"/>
  <c r="C174" i="5"/>
  <c r="F182" i="5"/>
  <c r="E182" i="5"/>
  <c r="C182" i="5"/>
  <c r="B182" i="5"/>
  <c r="H182" i="5"/>
  <c r="G182" i="5"/>
  <c r="D182" i="5"/>
  <c r="D189" i="5"/>
  <c r="C189" i="5"/>
  <c r="H189" i="5"/>
  <c r="G189" i="5"/>
  <c r="F189" i="5"/>
  <c r="E189" i="5"/>
  <c r="B189" i="5"/>
  <c r="B96" i="5"/>
  <c r="C96" i="5"/>
  <c r="H96" i="5"/>
  <c r="G96" i="5"/>
  <c r="F96" i="5"/>
  <c r="E96" i="5"/>
  <c r="D96" i="5"/>
  <c r="B102" i="5"/>
  <c r="D102" i="5"/>
  <c r="C102" i="5"/>
  <c r="H102" i="5"/>
  <c r="G102" i="5"/>
  <c r="F102" i="5"/>
  <c r="E102" i="5"/>
  <c r="B108" i="5"/>
  <c r="G108" i="5"/>
  <c r="H108" i="5"/>
  <c r="F108" i="5"/>
  <c r="E108" i="5"/>
  <c r="D108" i="5"/>
  <c r="C108" i="5"/>
  <c r="B114" i="5"/>
  <c r="H114" i="5"/>
  <c r="G114" i="5"/>
  <c r="F114" i="5"/>
  <c r="E114" i="5"/>
  <c r="D114" i="5"/>
  <c r="C114" i="5"/>
  <c r="B120" i="5"/>
  <c r="H120" i="5"/>
  <c r="G120" i="5"/>
  <c r="F120" i="5"/>
  <c r="D120" i="5"/>
  <c r="E120" i="5"/>
  <c r="C120" i="5"/>
  <c r="G126" i="5"/>
  <c r="D126" i="5"/>
  <c r="C126" i="5"/>
  <c r="B126" i="5"/>
  <c r="H126" i="5"/>
  <c r="F126" i="5"/>
  <c r="E126" i="5"/>
  <c r="G132" i="5"/>
  <c r="E132" i="5"/>
  <c r="H132" i="5"/>
  <c r="F132" i="5"/>
  <c r="D132" i="5"/>
  <c r="C132" i="5"/>
  <c r="B132" i="5"/>
  <c r="G138" i="5"/>
  <c r="E138" i="5"/>
  <c r="H138" i="5"/>
  <c r="F138" i="5"/>
  <c r="D138" i="5"/>
  <c r="C138" i="5"/>
  <c r="B138" i="5"/>
  <c r="G144" i="5"/>
  <c r="F144" i="5"/>
  <c r="E144" i="5"/>
  <c r="D144" i="5"/>
  <c r="H144" i="5"/>
  <c r="C144" i="5"/>
  <c r="B144" i="5"/>
  <c r="B154" i="5"/>
  <c r="H154" i="5"/>
  <c r="F154" i="5"/>
  <c r="E154" i="5"/>
  <c r="D154" i="5"/>
  <c r="C154" i="5"/>
  <c r="G154" i="5"/>
  <c r="N66" i="5"/>
  <c r="N72" i="5"/>
  <c r="N78" i="5"/>
  <c r="N84" i="5"/>
  <c r="N90" i="5"/>
  <c r="N96" i="5"/>
  <c r="N102" i="5"/>
  <c r="N108" i="5"/>
  <c r="N114" i="5"/>
  <c r="N120" i="5"/>
  <c r="N126" i="5"/>
  <c r="N132" i="5"/>
  <c r="N138" i="5"/>
  <c r="N144" i="5"/>
  <c r="N149" i="5"/>
  <c r="N154" i="5"/>
  <c r="D159" i="5"/>
  <c r="H159" i="5"/>
  <c r="G159" i="5"/>
  <c r="F159" i="5"/>
  <c r="E159" i="5"/>
  <c r="C159" i="5"/>
  <c r="B159" i="5"/>
  <c r="D89" i="5"/>
  <c r="H89" i="5"/>
  <c r="G89" i="5"/>
  <c r="F89" i="5"/>
  <c r="E89" i="5"/>
  <c r="C89" i="5"/>
  <c r="B89" i="5"/>
  <c r="D95" i="5"/>
  <c r="C95" i="5"/>
  <c r="B95" i="5"/>
  <c r="H95" i="5"/>
  <c r="G95" i="5"/>
  <c r="F95" i="5"/>
  <c r="E95" i="5"/>
  <c r="D101" i="5"/>
  <c r="B101" i="5"/>
  <c r="C101" i="5"/>
  <c r="H101" i="5"/>
  <c r="G101" i="5"/>
  <c r="F101" i="5"/>
  <c r="E101" i="5"/>
  <c r="D107" i="5"/>
  <c r="C107" i="5"/>
  <c r="B107" i="5"/>
  <c r="H107" i="5"/>
  <c r="G107" i="5"/>
  <c r="F107" i="5"/>
  <c r="E107" i="5"/>
  <c r="D113" i="5"/>
  <c r="C113" i="5"/>
  <c r="B113" i="5"/>
  <c r="E113" i="5"/>
  <c r="H113" i="5"/>
  <c r="G113" i="5"/>
  <c r="F113" i="5"/>
  <c r="D119" i="5"/>
  <c r="C119" i="5"/>
  <c r="B119" i="5"/>
  <c r="H119" i="5"/>
  <c r="F119" i="5"/>
  <c r="G119" i="5"/>
  <c r="D125" i="5"/>
  <c r="C125" i="5"/>
  <c r="B125" i="5"/>
  <c r="H125" i="5"/>
  <c r="G125" i="5"/>
  <c r="F125" i="5"/>
  <c r="E125" i="5"/>
  <c r="G131" i="5"/>
  <c r="B131" i="5"/>
  <c r="H131" i="5"/>
  <c r="F131" i="5"/>
  <c r="E131" i="5"/>
  <c r="D131" i="5"/>
  <c r="C131" i="5"/>
  <c r="G137" i="5"/>
  <c r="B137" i="5"/>
  <c r="H137" i="5"/>
  <c r="F137" i="5"/>
  <c r="E137" i="5"/>
  <c r="D137" i="5"/>
  <c r="C137" i="5"/>
  <c r="B148" i="5"/>
  <c r="H148" i="5"/>
  <c r="F148" i="5"/>
  <c r="E148" i="5"/>
  <c r="D148" i="5"/>
  <c r="C148" i="5"/>
  <c r="G148" i="5"/>
  <c r="N159" i="5"/>
  <c r="F164" i="5"/>
  <c r="C164" i="5"/>
  <c r="B164" i="5"/>
  <c r="H164" i="5"/>
  <c r="G164" i="5"/>
  <c r="E164" i="5"/>
  <c r="D164" i="5"/>
  <c r="H169" i="5"/>
  <c r="G169" i="5"/>
  <c r="E169" i="5"/>
  <c r="D169" i="5"/>
  <c r="C169" i="5"/>
  <c r="B169" i="5"/>
  <c r="F169" i="5"/>
  <c r="D177" i="5"/>
  <c r="C177" i="5"/>
  <c r="H177" i="5"/>
  <c r="G177" i="5"/>
  <c r="F177" i="5"/>
  <c r="E177" i="5"/>
  <c r="B177" i="5"/>
  <c r="H181" i="5"/>
  <c r="G181" i="5"/>
  <c r="E181" i="5"/>
  <c r="D181" i="5"/>
  <c r="C181" i="5"/>
  <c r="B181" i="5"/>
  <c r="F181" i="5"/>
  <c r="B184" i="5"/>
  <c r="H184" i="5"/>
  <c r="F184" i="5"/>
  <c r="E184" i="5"/>
  <c r="D184" i="5"/>
  <c r="C184" i="5"/>
  <c r="G184" i="5"/>
  <c r="N89" i="5"/>
  <c r="N95" i="5"/>
  <c r="N101" i="5"/>
  <c r="N107" i="5"/>
  <c r="N113" i="5"/>
  <c r="N119" i="5"/>
  <c r="N125" i="5"/>
  <c r="N131" i="5"/>
  <c r="N137" i="5"/>
  <c r="N143" i="5"/>
  <c r="N148" i="5"/>
  <c r="D153" i="5"/>
  <c r="H153" i="5"/>
  <c r="G153" i="5"/>
  <c r="F153" i="5"/>
  <c r="E153" i="5"/>
  <c r="C153" i="5"/>
  <c r="B153" i="5"/>
  <c r="N164" i="5"/>
  <c r="B172" i="5"/>
  <c r="H172" i="5"/>
  <c r="F172" i="5"/>
  <c r="E172" i="5"/>
  <c r="D172" i="5"/>
  <c r="C172" i="5"/>
  <c r="G172" i="5"/>
  <c r="N177" i="5"/>
  <c r="N184" i="5"/>
  <c r="F188" i="5"/>
  <c r="E188" i="5"/>
  <c r="C188" i="5"/>
  <c r="B188" i="5"/>
  <c r="H188" i="5"/>
  <c r="G188" i="5"/>
  <c r="D188" i="5"/>
  <c r="F194" i="5"/>
  <c r="E194" i="5"/>
  <c r="D194" i="5"/>
  <c r="C194" i="5"/>
  <c r="B194" i="5"/>
  <c r="H194" i="5"/>
  <c r="G194" i="5"/>
  <c r="F94" i="5"/>
  <c r="D94" i="5"/>
  <c r="C94" i="5"/>
  <c r="B94" i="5"/>
  <c r="G94" i="5"/>
  <c r="H94" i="5"/>
  <c r="E94" i="5"/>
  <c r="F100" i="5"/>
  <c r="D100" i="5"/>
  <c r="B100" i="5"/>
  <c r="H100" i="5"/>
  <c r="G100" i="5"/>
  <c r="E100" i="5"/>
  <c r="C100" i="5"/>
  <c r="F106" i="5"/>
  <c r="D106" i="5"/>
  <c r="C106" i="5"/>
  <c r="H106" i="5"/>
  <c r="G106" i="5"/>
  <c r="E106" i="5"/>
  <c r="B106" i="5"/>
  <c r="F112" i="5"/>
  <c r="E112" i="5"/>
  <c r="D112" i="5"/>
  <c r="C112" i="5"/>
  <c r="B112" i="5"/>
  <c r="H112" i="5"/>
  <c r="G112" i="5"/>
  <c r="F118" i="5"/>
  <c r="E118" i="5"/>
  <c r="D118" i="5"/>
  <c r="C118" i="5"/>
  <c r="B118" i="5"/>
  <c r="H118" i="5"/>
  <c r="G118" i="5"/>
  <c r="F124" i="5"/>
  <c r="E124" i="5"/>
  <c r="D124" i="5"/>
  <c r="C124" i="5"/>
  <c r="B124" i="5"/>
  <c r="H124" i="5"/>
  <c r="G124" i="5"/>
  <c r="D130" i="5"/>
  <c r="H130" i="5"/>
  <c r="G130" i="5"/>
  <c r="F130" i="5"/>
  <c r="E130" i="5"/>
  <c r="C130" i="5"/>
  <c r="B130" i="5"/>
  <c r="D136" i="5"/>
  <c r="F136" i="5"/>
  <c r="E136" i="5"/>
  <c r="C136" i="5"/>
  <c r="B136" i="5"/>
  <c r="H136" i="5"/>
  <c r="G136" i="5"/>
  <c r="H142" i="5"/>
  <c r="E142" i="5"/>
  <c r="D142" i="5"/>
  <c r="C142" i="5"/>
  <c r="G142" i="5"/>
  <c r="F142" i="5"/>
  <c r="B142" i="5"/>
  <c r="N153" i="5"/>
  <c r="F158" i="5"/>
  <c r="C158" i="5"/>
  <c r="B158" i="5"/>
  <c r="H158" i="5"/>
  <c r="G158" i="5"/>
  <c r="E158" i="5"/>
  <c r="D158" i="5"/>
  <c r="H163" i="5"/>
  <c r="E163" i="5"/>
  <c r="D163" i="5"/>
  <c r="C163" i="5"/>
  <c r="B163" i="5"/>
  <c r="G163" i="5"/>
  <c r="F163" i="5"/>
  <c r="G168" i="5"/>
  <c r="F168" i="5"/>
  <c r="E168" i="5"/>
  <c r="D168" i="5"/>
  <c r="B168" i="5"/>
  <c r="H168" i="5"/>
  <c r="C168" i="5"/>
  <c r="N172" i="5"/>
  <c r="N188" i="5"/>
  <c r="N52" i="5"/>
  <c r="N58" i="5"/>
  <c r="N64" i="5"/>
  <c r="N70" i="5"/>
  <c r="N76" i="5"/>
  <c r="N82" i="5"/>
  <c r="N88" i="5"/>
  <c r="N94" i="5"/>
  <c r="N100" i="5"/>
  <c r="N106" i="5"/>
  <c r="N112" i="5"/>
  <c r="N118" i="5"/>
  <c r="N124" i="5"/>
  <c r="N130" i="5"/>
  <c r="N136" i="5"/>
  <c r="N142" i="5"/>
  <c r="D147" i="5"/>
  <c r="H147" i="5"/>
  <c r="G147" i="5"/>
  <c r="F147" i="5"/>
  <c r="E147" i="5"/>
  <c r="C147" i="5"/>
  <c r="B147" i="5"/>
  <c r="N158" i="5"/>
  <c r="N163" i="5"/>
  <c r="N168" i="5"/>
  <c r="N180" i="5"/>
  <c r="D195" i="5"/>
  <c r="C195" i="5"/>
  <c r="B195" i="5"/>
  <c r="H195" i="5"/>
  <c r="G195" i="5"/>
  <c r="F195" i="5"/>
  <c r="E195" i="5"/>
  <c r="H187" i="5"/>
  <c r="G187" i="5"/>
  <c r="E187" i="5"/>
  <c r="D187" i="5"/>
  <c r="C187" i="5"/>
  <c r="B187" i="5"/>
  <c r="F187" i="5"/>
  <c r="H197" i="5"/>
  <c r="G197" i="5"/>
  <c r="F197" i="5"/>
  <c r="D197" i="5"/>
  <c r="C197" i="5"/>
  <c r="B197" i="5"/>
  <c r="E197" i="5"/>
  <c r="G180" i="5"/>
  <c r="F180" i="5"/>
  <c r="E180" i="5"/>
  <c r="D180" i="5"/>
  <c r="B180" i="5"/>
  <c r="H180" i="5"/>
  <c r="C180" i="5"/>
  <c r="G186" i="5"/>
  <c r="F186" i="5"/>
  <c r="E186" i="5"/>
  <c r="D186" i="5"/>
  <c r="B186" i="5"/>
  <c r="H186" i="5"/>
  <c r="C186" i="5"/>
  <c r="H192" i="5"/>
  <c r="G192" i="5"/>
  <c r="F192" i="5"/>
  <c r="E192" i="5"/>
  <c r="D192" i="5"/>
  <c r="B192" i="5"/>
  <c r="C192" i="5"/>
  <c r="H198" i="5"/>
  <c r="G198" i="5"/>
  <c r="F198" i="5"/>
  <c r="E198" i="5"/>
  <c r="D198" i="5"/>
  <c r="B198" i="5"/>
  <c r="C198" i="5"/>
  <c r="H143" i="5"/>
  <c r="G143" i="5"/>
  <c r="F143" i="5"/>
  <c r="C143" i="5"/>
  <c r="B143" i="5"/>
  <c r="E143" i="5"/>
  <c r="D143" i="5"/>
  <c r="H149" i="5"/>
  <c r="G149" i="5"/>
  <c r="F149" i="5"/>
  <c r="D149" i="5"/>
  <c r="C149" i="5"/>
  <c r="B149" i="5"/>
  <c r="E149" i="5"/>
  <c r="H155" i="5"/>
  <c r="G155" i="5"/>
  <c r="F155" i="5"/>
  <c r="D155" i="5"/>
  <c r="C155" i="5"/>
  <c r="B155" i="5"/>
  <c r="E155" i="5"/>
  <c r="H161" i="5"/>
  <c r="G161" i="5"/>
  <c r="F161" i="5"/>
  <c r="D161" i="5"/>
  <c r="C161" i="5"/>
  <c r="B161" i="5"/>
  <c r="E161" i="5"/>
  <c r="H167" i="5"/>
  <c r="G167" i="5"/>
  <c r="F167" i="5"/>
  <c r="D167" i="5"/>
  <c r="C167" i="5"/>
  <c r="B167" i="5"/>
  <c r="E167" i="5"/>
  <c r="H173" i="5"/>
  <c r="G173" i="5"/>
  <c r="F173" i="5"/>
  <c r="D173" i="5"/>
  <c r="C173" i="5"/>
  <c r="B173" i="5"/>
  <c r="E173" i="5"/>
  <c r="H179" i="5"/>
  <c r="G179" i="5"/>
  <c r="F179" i="5"/>
  <c r="D179" i="5"/>
  <c r="C179" i="5"/>
  <c r="B179" i="5"/>
  <c r="E179" i="5"/>
  <c r="H185" i="5"/>
  <c r="G185" i="5"/>
  <c r="F185" i="5"/>
  <c r="D185" i="5"/>
  <c r="C185" i="5"/>
  <c r="B185" i="5"/>
  <c r="E185" i="5"/>
  <c r="H191" i="5"/>
  <c r="G191" i="5"/>
  <c r="F191" i="5"/>
  <c r="D191" i="5"/>
  <c r="C191" i="5"/>
  <c r="B191" i="5"/>
  <c r="E191" i="5"/>
  <c r="H193" i="5"/>
  <c r="G193" i="5"/>
  <c r="F193" i="5"/>
  <c r="E193" i="5"/>
  <c r="D193" i="5"/>
  <c r="C193" i="5"/>
  <c r="B193" i="5"/>
  <c r="H199" i="5"/>
  <c r="G199" i="5"/>
  <c r="F199" i="5"/>
  <c r="E199" i="5"/>
  <c r="D199" i="5"/>
  <c r="C199" i="5"/>
  <c r="B199" i="5"/>
  <c r="N173" i="5"/>
  <c r="N179" i="5"/>
  <c r="N185" i="5"/>
  <c r="N191" i="5"/>
  <c r="G196" i="4" l="1"/>
  <c r="G190" i="4"/>
  <c r="G184" i="4"/>
  <c r="G178" i="4"/>
  <c r="G172" i="4"/>
  <c r="G166" i="4"/>
  <c r="G160" i="4"/>
  <c r="G154" i="4"/>
  <c r="G197" i="4"/>
  <c r="G191" i="4"/>
  <c r="G185" i="4"/>
  <c r="G198" i="4"/>
  <c r="G193" i="4"/>
  <c r="G182" i="4"/>
  <c r="G173" i="4"/>
  <c r="G168" i="4"/>
  <c r="G163" i="4"/>
  <c r="G158" i="4"/>
  <c r="G153" i="4"/>
  <c r="G147" i="4"/>
  <c r="G141" i="4"/>
  <c r="G135" i="4"/>
  <c r="G129" i="4"/>
  <c r="G123" i="4"/>
  <c r="G117" i="4"/>
  <c r="G111" i="4"/>
  <c r="G105" i="4"/>
  <c r="G99" i="4"/>
  <c r="G186" i="4"/>
  <c r="G194" i="4"/>
  <c r="G183" i="4"/>
  <c r="G174" i="4"/>
  <c r="G169" i="4"/>
  <c r="G164" i="4"/>
  <c r="G159" i="4"/>
  <c r="G148" i="4"/>
  <c r="G142" i="4"/>
  <c r="G136" i="4"/>
  <c r="G130" i="4"/>
  <c r="G124" i="4"/>
  <c r="G118" i="4"/>
  <c r="G112" i="4"/>
  <c r="G106" i="4"/>
  <c r="G100" i="4"/>
  <c r="G94" i="4"/>
  <c r="G179" i="4"/>
  <c r="G187" i="4"/>
  <c r="G175" i="4"/>
  <c r="G170" i="4"/>
  <c r="G165" i="4"/>
  <c r="G149" i="4"/>
  <c r="G143" i="4"/>
  <c r="G137" i="4"/>
  <c r="G131" i="4"/>
  <c r="G125" i="4"/>
  <c r="G119" i="4"/>
  <c r="G113" i="4"/>
  <c r="G107" i="4"/>
  <c r="G195" i="4"/>
  <c r="G155" i="4"/>
  <c r="G188" i="4"/>
  <c r="G176" i="4"/>
  <c r="G171" i="4"/>
  <c r="G150" i="4"/>
  <c r="G144" i="4"/>
  <c r="G138" i="4"/>
  <c r="G132" i="4"/>
  <c r="G126" i="4"/>
  <c r="G120" i="4"/>
  <c r="G114" i="4"/>
  <c r="G108" i="4"/>
  <c r="G180" i="4"/>
  <c r="G161" i="4"/>
  <c r="G199" i="4"/>
  <c r="G192" i="4"/>
  <c r="G156" i="4"/>
  <c r="G151" i="4"/>
  <c r="G145" i="4"/>
  <c r="G139" i="4"/>
  <c r="G133" i="4"/>
  <c r="G127" i="4"/>
  <c r="G121" i="4"/>
  <c r="G115" i="4"/>
  <c r="G189" i="4"/>
  <c r="G181" i="4"/>
  <c r="G177" i="4"/>
  <c r="G167" i="4"/>
  <c r="G162" i="4"/>
  <c r="G157" i="4"/>
  <c r="G152" i="4"/>
  <c r="G146" i="4"/>
  <c r="G140" i="4"/>
  <c r="G134" i="4"/>
  <c r="G128" i="4"/>
  <c r="G122" i="4"/>
  <c r="G116" i="4"/>
  <c r="G110" i="4"/>
  <c r="G101" i="4"/>
  <c r="G54" i="4"/>
  <c r="G48" i="4"/>
  <c r="G42" i="4"/>
  <c r="G36" i="4"/>
  <c r="G30" i="4"/>
  <c r="G24" i="4"/>
  <c r="G18" i="4"/>
  <c r="G12" i="4"/>
  <c r="G96" i="4"/>
  <c r="G90" i="4"/>
  <c r="G86" i="4"/>
  <c r="G82" i="4"/>
  <c r="G78" i="4"/>
  <c r="G74" i="4"/>
  <c r="G60" i="4"/>
  <c r="G104" i="4"/>
  <c r="G70" i="4"/>
  <c r="G65" i="4"/>
  <c r="G55" i="4"/>
  <c r="G49" i="4"/>
  <c r="G43" i="4"/>
  <c r="G37" i="4"/>
  <c r="G31" i="4"/>
  <c r="G25" i="4"/>
  <c r="G19" i="4"/>
  <c r="G13" i="4"/>
  <c r="G87" i="4"/>
  <c r="G75" i="4"/>
  <c r="G61" i="4"/>
  <c r="G91" i="4"/>
  <c r="G83" i="4"/>
  <c r="G79" i="4"/>
  <c r="G66" i="4"/>
  <c r="G56" i="4"/>
  <c r="G50" i="4"/>
  <c r="G44" i="4"/>
  <c r="G38" i="4"/>
  <c r="G32" i="4"/>
  <c r="G26" i="4"/>
  <c r="G20" i="4"/>
  <c r="G14" i="4"/>
  <c r="G102" i="4"/>
  <c r="G97" i="4"/>
  <c r="G71" i="4"/>
  <c r="G109" i="4"/>
  <c r="G67" i="4"/>
  <c r="G62" i="4"/>
  <c r="G57" i="4"/>
  <c r="G51" i="4"/>
  <c r="G45" i="4"/>
  <c r="G39" i="4"/>
  <c r="G33" i="4"/>
  <c r="G27" i="4"/>
  <c r="G21" i="4"/>
  <c r="G15" i="4"/>
  <c r="G92" i="4"/>
  <c r="G88" i="4"/>
  <c r="G84" i="4"/>
  <c r="G80" i="4"/>
  <c r="G76" i="4"/>
  <c r="G72" i="4"/>
  <c r="G95" i="4"/>
  <c r="G63" i="4"/>
  <c r="G58" i="4"/>
  <c r="G52" i="4"/>
  <c r="G46" i="4"/>
  <c r="G40" i="4"/>
  <c r="G34" i="4"/>
  <c r="G28" i="4"/>
  <c r="G22" i="4"/>
  <c r="G16" i="4"/>
  <c r="G98" i="4"/>
  <c r="G81" i="4"/>
  <c r="G68" i="4"/>
  <c r="G103" i="4"/>
  <c r="G93" i="4"/>
  <c r="G89" i="4"/>
  <c r="G85" i="4"/>
  <c r="G77" i="4"/>
  <c r="G73" i="4"/>
  <c r="G53" i="4"/>
  <c r="G47" i="4"/>
  <c r="G41" i="4"/>
  <c r="G35" i="4"/>
  <c r="G29" i="4"/>
  <c r="G23" i="4"/>
  <c r="G17" i="4"/>
  <c r="G11" i="4"/>
  <c r="G69" i="4"/>
  <c r="G64" i="4"/>
  <c r="G59" i="4"/>
  <c r="I10" i="4"/>
  <c r="H196" i="4"/>
  <c r="H190" i="4"/>
  <c r="H184" i="4"/>
  <c r="H178" i="4"/>
  <c r="H197" i="4"/>
  <c r="H168" i="4"/>
  <c r="H163" i="4"/>
  <c r="H158" i="4"/>
  <c r="H153" i="4"/>
  <c r="H147" i="4"/>
  <c r="H141" i="4"/>
  <c r="H135" i="4"/>
  <c r="H129" i="4"/>
  <c r="H123" i="4"/>
  <c r="H117" i="4"/>
  <c r="H111" i="4"/>
  <c r="H105" i="4"/>
  <c r="H99" i="4"/>
  <c r="H93" i="4"/>
  <c r="H87" i="4"/>
  <c r="H81" i="4"/>
  <c r="H75" i="4"/>
  <c r="H69" i="4"/>
  <c r="H63" i="4"/>
  <c r="H186" i="4"/>
  <c r="H194" i="4"/>
  <c r="H183" i="4"/>
  <c r="H174" i="4"/>
  <c r="H169" i="4"/>
  <c r="H164" i="4"/>
  <c r="H159" i="4"/>
  <c r="H148" i="4"/>
  <c r="H142" i="4"/>
  <c r="H136" i="4"/>
  <c r="H130" i="4"/>
  <c r="H124" i="4"/>
  <c r="H118" i="4"/>
  <c r="H112" i="4"/>
  <c r="H106" i="4"/>
  <c r="H100" i="4"/>
  <c r="H94" i="4"/>
  <c r="H179" i="4"/>
  <c r="H154" i="4"/>
  <c r="H191" i="4"/>
  <c r="H187" i="4"/>
  <c r="H175" i="4"/>
  <c r="H170" i="4"/>
  <c r="H165" i="4"/>
  <c r="H149" i="4"/>
  <c r="H143" i="4"/>
  <c r="H137" i="4"/>
  <c r="H131" i="4"/>
  <c r="H125" i="4"/>
  <c r="H119" i="4"/>
  <c r="H113" i="4"/>
  <c r="H107" i="4"/>
  <c r="H101" i="4"/>
  <c r="H95" i="4"/>
  <c r="H89" i="4"/>
  <c r="H83" i="4"/>
  <c r="H77" i="4"/>
  <c r="H198" i="4"/>
  <c r="H195" i="4"/>
  <c r="H160" i="4"/>
  <c r="H155" i="4"/>
  <c r="H188" i="4"/>
  <c r="H176" i="4"/>
  <c r="H171" i="4"/>
  <c r="H150" i="4"/>
  <c r="H144" i="4"/>
  <c r="H138" i="4"/>
  <c r="H132" i="4"/>
  <c r="H126" i="4"/>
  <c r="H120" i="4"/>
  <c r="H114" i="4"/>
  <c r="H108" i="4"/>
  <c r="H102" i="4"/>
  <c r="H96" i="4"/>
  <c r="H180" i="4"/>
  <c r="H166" i="4"/>
  <c r="H161" i="4"/>
  <c r="H199" i="4"/>
  <c r="H192" i="4"/>
  <c r="H156" i="4"/>
  <c r="H151" i="4"/>
  <c r="H145" i="4"/>
  <c r="H139" i="4"/>
  <c r="H133" i="4"/>
  <c r="H127" i="4"/>
  <c r="H121" i="4"/>
  <c r="H189" i="4"/>
  <c r="H185" i="4"/>
  <c r="H181" i="4"/>
  <c r="H177" i="4"/>
  <c r="H172" i="4"/>
  <c r="H167" i="4"/>
  <c r="H162" i="4"/>
  <c r="H157" i="4"/>
  <c r="H152" i="4"/>
  <c r="H146" i="4"/>
  <c r="H140" i="4"/>
  <c r="H134" i="4"/>
  <c r="H128" i="4"/>
  <c r="H122" i="4"/>
  <c r="H116" i="4"/>
  <c r="H110" i="4"/>
  <c r="H193" i="4"/>
  <c r="H182" i="4"/>
  <c r="H173" i="4"/>
  <c r="H90" i="4"/>
  <c r="H86" i="4"/>
  <c r="H82" i="4"/>
  <c r="H78" i="4"/>
  <c r="H74" i="4"/>
  <c r="H60" i="4"/>
  <c r="H104" i="4"/>
  <c r="H70" i="4"/>
  <c r="H65" i="4"/>
  <c r="H55" i="4"/>
  <c r="H49" i="4"/>
  <c r="H43" i="4"/>
  <c r="H37" i="4"/>
  <c r="H31" i="4"/>
  <c r="H25" i="4"/>
  <c r="H19" i="4"/>
  <c r="H13" i="4"/>
  <c r="H61" i="4"/>
  <c r="H91" i="4"/>
  <c r="H79" i="4"/>
  <c r="H66" i="4"/>
  <c r="H56" i="4"/>
  <c r="H50" i="4"/>
  <c r="H44" i="4"/>
  <c r="H38" i="4"/>
  <c r="H32" i="4"/>
  <c r="H26" i="4"/>
  <c r="H20" i="4"/>
  <c r="H14" i="4"/>
  <c r="H97" i="4"/>
  <c r="H71" i="4"/>
  <c r="H109" i="4"/>
  <c r="H67" i="4"/>
  <c r="H62" i="4"/>
  <c r="H57" i="4"/>
  <c r="H51" i="4"/>
  <c r="H45" i="4"/>
  <c r="H39" i="4"/>
  <c r="H33" i="4"/>
  <c r="H27" i="4"/>
  <c r="H21" i="4"/>
  <c r="H15" i="4"/>
  <c r="H92" i="4"/>
  <c r="H88" i="4"/>
  <c r="H84" i="4"/>
  <c r="H80" i="4"/>
  <c r="H76" i="4"/>
  <c r="H72" i="4"/>
  <c r="H115" i="4"/>
  <c r="H58" i="4"/>
  <c r="H52" i="4"/>
  <c r="H46" i="4"/>
  <c r="H40" i="4"/>
  <c r="H34" i="4"/>
  <c r="H28" i="4"/>
  <c r="H22" i="4"/>
  <c r="H16" i="4"/>
  <c r="H98" i="4"/>
  <c r="H68" i="4"/>
  <c r="H103" i="4"/>
  <c r="H85" i="4"/>
  <c r="H73" i="4"/>
  <c r="H53" i="4"/>
  <c r="H47" i="4"/>
  <c r="H41" i="4"/>
  <c r="H35" i="4"/>
  <c r="H29" i="4"/>
  <c r="H23" i="4"/>
  <c r="H17" i="4"/>
  <c r="H11" i="4"/>
  <c r="H64" i="4"/>
  <c r="H59" i="4"/>
  <c r="H54" i="4"/>
  <c r="H48" i="4"/>
  <c r="H42" i="4"/>
  <c r="H36" i="4"/>
  <c r="H30" i="4"/>
  <c r="H24" i="4"/>
  <c r="H18" i="4"/>
  <c r="H12" i="4"/>
  <c r="E2" i="4"/>
  <c r="D6" i="4"/>
  <c r="N200" i="5"/>
  <c r="G10" i="4" l="1"/>
  <c r="F195" i="4"/>
  <c r="J195" i="4" s="1"/>
  <c r="I187" i="5" s="1"/>
  <c r="F189" i="4"/>
  <c r="J189" i="4" s="1"/>
  <c r="I181" i="5" s="1"/>
  <c r="F183" i="4"/>
  <c r="J183" i="4" s="1"/>
  <c r="I175" i="5" s="1"/>
  <c r="F177" i="4"/>
  <c r="J177" i="4" s="1"/>
  <c r="I169" i="5" s="1"/>
  <c r="F162" i="4"/>
  <c r="J162" i="4" s="1"/>
  <c r="I154" i="5" s="1"/>
  <c r="F157" i="4"/>
  <c r="J157" i="4" s="1"/>
  <c r="I149" i="5" s="1"/>
  <c r="F152" i="4"/>
  <c r="J152" i="4" s="1"/>
  <c r="I144" i="5" s="1"/>
  <c r="F146" i="4"/>
  <c r="J146" i="4" s="1"/>
  <c r="I138" i="5" s="1"/>
  <c r="F140" i="4"/>
  <c r="J140" i="4" s="1"/>
  <c r="I132" i="5" s="1"/>
  <c r="F134" i="4"/>
  <c r="J134" i="4" s="1"/>
  <c r="I126" i="5" s="1"/>
  <c r="F128" i="4"/>
  <c r="J128" i="4" s="1"/>
  <c r="I120" i="5" s="1"/>
  <c r="F122" i="4"/>
  <c r="J122" i="4" s="1"/>
  <c r="I114" i="5" s="1"/>
  <c r="F116" i="4"/>
  <c r="J116" i="4" s="1"/>
  <c r="I108" i="5" s="1"/>
  <c r="F110" i="4"/>
  <c r="J110" i="4" s="1"/>
  <c r="I102" i="5" s="1"/>
  <c r="F104" i="4"/>
  <c r="J104" i="4" s="1"/>
  <c r="I96" i="5" s="1"/>
  <c r="F98" i="4"/>
  <c r="J98" i="4" s="1"/>
  <c r="I90" i="5" s="1"/>
  <c r="F92" i="4"/>
  <c r="J92" i="4" s="1"/>
  <c r="I84" i="5" s="1"/>
  <c r="F86" i="4"/>
  <c r="J86" i="4" s="1"/>
  <c r="I78" i="5" s="1"/>
  <c r="F80" i="4"/>
  <c r="J80" i="4" s="1"/>
  <c r="I72" i="5" s="1"/>
  <c r="F74" i="4"/>
  <c r="J74" i="4" s="1"/>
  <c r="I66" i="5" s="1"/>
  <c r="F68" i="4"/>
  <c r="J68" i="4" s="1"/>
  <c r="I60" i="5" s="1"/>
  <c r="F62" i="4"/>
  <c r="J62" i="4" s="1"/>
  <c r="I54" i="5" s="1"/>
  <c r="F197" i="4"/>
  <c r="J197" i="4" s="1"/>
  <c r="I189" i="5" s="1"/>
  <c r="F193" i="4"/>
  <c r="J193" i="4" s="1"/>
  <c r="I185" i="5" s="1"/>
  <c r="F190" i="4"/>
  <c r="J190" i="4" s="1"/>
  <c r="I182" i="5" s="1"/>
  <c r="F182" i="4"/>
  <c r="J182" i="4" s="1"/>
  <c r="I174" i="5" s="1"/>
  <c r="F178" i="4"/>
  <c r="J178" i="4" s="1"/>
  <c r="I170" i="5" s="1"/>
  <c r="F173" i="4"/>
  <c r="J173" i="4" s="1"/>
  <c r="I165" i="5" s="1"/>
  <c r="F168" i="4"/>
  <c r="J168" i="4" s="1"/>
  <c r="I160" i="5" s="1"/>
  <c r="F163" i="4"/>
  <c r="J163" i="4" s="1"/>
  <c r="I155" i="5" s="1"/>
  <c r="F158" i="4"/>
  <c r="J158" i="4" s="1"/>
  <c r="I150" i="5" s="1"/>
  <c r="F153" i="4"/>
  <c r="J153" i="4" s="1"/>
  <c r="I145" i="5" s="1"/>
  <c r="F147" i="4"/>
  <c r="J147" i="4" s="1"/>
  <c r="I139" i="5" s="1"/>
  <c r="F141" i="4"/>
  <c r="J141" i="4" s="1"/>
  <c r="I133" i="5" s="1"/>
  <c r="F135" i="4"/>
  <c r="J135" i="4" s="1"/>
  <c r="I127" i="5" s="1"/>
  <c r="F129" i="4"/>
  <c r="J129" i="4" s="1"/>
  <c r="I121" i="5" s="1"/>
  <c r="F123" i="4"/>
  <c r="J123" i="4" s="1"/>
  <c r="I115" i="5" s="1"/>
  <c r="F117" i="4"/>
  <c r="J117" i="4" s="1"/>
  <c r="I109" i="5" s="1"/>
  <c r="F111" i="4"/>
  <c r="J111" i="4" s="1"/>
  <c r="I103" i="5" s="1"/>
  <c r="F105" i="4"/>
  <c r="J105" i="4" s="1"/>
  <c r="I97" i="5" s="1"/>
  <c r="F99" i="4"/>
  <c r="J99" i="4" s="1"/>
  <c r="I91" i="5" s="1"/>
  <c r="F93" i="4"/>
  <c r="J93" i="4" s="1"/>
  <c r="I85" i="5" s="1"/>
  <c r="F186" i="4"/>
  <c r="J186" i="4" s="1"/>
  <c r="I178" i="5" s="1"/>
  <c r="F194" i="4"/>
  <c r="J194" i="4" s="1"/>
  <c r="I186" i="5" s="1"/>
  <c r="F174" i="4"/>
  <c r="J174" i="4" s="1"/>
  <c r="I166" i="5" s="1"/>
  <c r="F169" i="4"/>
  <c r="J169" i="4" s="1"/>
  <c r="I161" i="5" s="1"/>
  <c r="F164" i="4"/>
  <c r="J164" i="4" s="1"/>
  <c r="I156" i="5" s="1"/>
  <c r="F159" i="4"/>
  <c r="J159" i="4" s="1"/>
  <c r="I151" i="5" s="1"/>
  <c r="F154" i="4"/>
  <c r="J154" i="4" s="1"/>
  <c r="I146" i="5" s="1"/>
  <c r="F148" i="4"/>
  <c r="J148" i="4" s="1"/>
  <c r="I140" i="5" s="1"/>
  <c r="F142" i="4"/>
  <c r="J142" i="4" s="1"/>
  <c r="I134" i="5" s="1"/>
  <c r="F136" i="4"/>
  <c r="J136" i="4" s="1"/>
  <c r="I128" i="5" s="1"/>
  <c r="F130" i="4"/>
  <c r="J130" i="4" s="1"/>
  <c r="I122" i="5" s="1"/>
  <c r="F124" i="4"/>
  <c r="J124" i="4" s="1"/>
  <c r="I116" i="5" s="1"/>
  <c r="F118" i="4"/>
  <c r="J118" i="4" s="1"/>
  <c r="I110" i="5" s="1"/>
  <c r="F112" i="4"/>
  <c r="J112" i="4" s="1"/>
  <c r="I104" i="5" s="1"/>
  <c r="F106" i="4"/>
  <c r="J106" i="4" s="1"/>
  <c r="I98" i="5" s="1"/>
  <c r="F100" i="4"/>
  <c r="J100" i="4" s="1"/>
  <c r="I92" i="5" s="1"/>
  <c r="F94" i="4"/>
  <c r="J94" i="4" s="1"/>
  <c r="I86" i="5" s="1"/>
  <c r="F88" i="4"/>
  <c r="J88" i="4" s="1"/>
  <c r="I80" i="5" s="1"/>
  <c r="F82" i="4"/>
  <c r="J82" i="4" s="1"/>
  <c r="I74" i="5" s="1"/>
  <c r="F76" i="4"/>
  <c r="J76" i="4" s="1"/>
  <c r="I68" i="5" s="1"/>
  <c r="F191" i="4"/>
  <c r="J191" i="4" s="1"/>
  <c r="I183" i="5" s="1"/>
  <c r="F179" i="4"/>
  <c r="J179" i="4" s="1"/>
  <c r="I171" i="5" s="1"/>
  <c r="F198" i="4"/>
  <c r="J198" i="4" s="1"/>
  <c r="I190" i="5" s="1"/>
  <c r="F187" i="4"/>
  <c r="J187" i="4" s="1"/>
  <c r="I179" i="5" s="1"/>
  <c r="F184" i="4"/>
  <c r="J184" i="4" s="1"/>
  <c r="I176" i="5" s="1"/>
  <c r="F175" i="4"/>
  <c r="J175" i="4" s="1"/>
  <c r="I167" i="5" s="1"/>
  <c r="F170" i="4"/>
  <c r="J170" i="4" s="1"/>
  <c r="I162" i="5" s="1"/>
  <c r="F165" i="4"/>
  <c r="J165" i="4" s="1"/>
  <c r="I157" i="5" s="1"/>
  <c r="F160" i="4"/>
  <c r="J160" i="4" s="1"/>
  <c r="I152" i="5" s="1"/>
  <c r="F149" i="4"/>
  <c r="J149" i="4" s="1"/>
  <c r="I141" i="5" s="1"/>
  <c r="F143" i="4"/>
  <c r="J143" i="4" s="1"/>
  <c r="I135" i="5" s="1"/>
  <c r="F137" i="4"/>
  <c r="J137" i="4" s="1"/>
  <c r="I129" i="5" s="1"/>
  <c r="F131" i="4"/>
  <c r="J131" i="4" s="1"/>
  <c r="I123" i="5" s="1"/>
  <c r="F125" i="4"/>
  <c r="J125" i="4" s="1"/>
  <c r="I117" i="5" s="1"/>
  <c r="F119" i="4"/>
  <c r="J119" i="4" s="1"/>
  <c r="I111" i="5" s="1"/>
  <c r="F113" i="4"/>
  <c r="J113" i="4" s="1"/>
  <c r="I105" i="5" s="1"/>
  <c r="F107" i="4"/>
  <c r="J107" i="4" s="1"/>
  <c r="I99" i="5" s="1"/>
  <c r="F101" i="4"/>
  <c r="J101" i="4" s="1"/>
  <c r="I93" i="5" s="1"/>
  <c r="F95" i="4"/>
  <c r="J95" i="4" s="1"/>
  <c r="I87" i="5" s="1"/>
  <c r="F155" i="4"/>
  <c r="J155" i="4" s="1"/>
  <c r="I147" i="5" s="1"/>
  <c r="F188" i="4"/>
  <c r="J188" i="4" s="1"/>
  <c r="I180" i="5" s="1"/>
  <c r="F176" i="4"/>
  <c r="J176" i="4" s="1"/>
  <c r="I168" i="5" s="1"/>
  <c r="F171" i="4"/>
  <c r="J171" i="4" s="1"/>
  <c r="I163" i="5" s="1"/>
  <c r="F166" i="4"/>
  <c r="J166" i="4" s="1"/>
  <c r="I158" i="5" s="1"/>
  <c r="F150" i="4"/>
  <c r="J150" i="4" s="1"/>
  <c r="I142" i="5" s="1"/>
  <c r="F144" i="4"/>
  <c r="J144" i="4" s="1"/>
  <c r="I136" i="5" s="1"/>
  <c r="F138" i="4"/>
  <c r="J138" i="4" s="1"/>
  <c r="I130" i="5" s="1"/>
  <c r="F132" i="4"/>
  <c r="J132" i="4" s="1"/>
  <c r="I124" i="5" s="1"/>
  <c r="F126" i="4"/>
  <c r="J126" i="4" s="1"/>
  <c r="I118" i="5" s="1"/>
  <c r="F120" i="4"/>
  <c r="J120" i="4" s="1"/>
  <c r="I112" i="5" s="1"/>
  <c r="F196" i="4"/>
  <c r="J196" i="4" s="1"/>
  <c r="I188" i="5" s="1"/>
  <c r="F180" i="4"/>
  <c r="J180" i="4" s="1"/>
  <c r="I172" i="5" s="1"/>
  <c r="F161" i="4"/>
  <c r="J161" i="4" s="1"/>
  <c r="I153" i="5" s="1"/>
  <c r="F199" i="4"/>
  <c r="J199" i="4" s="1"/>
  <c r="I191" i="5" s="1"/>
  <c r="F192" i="4"/>
  <c r="J192" i="4" s="1"/>
  <c r="I184" i="5" s="1"/>
  <c r="F185" i="4"/>
  <c r="J185" i="4" s="1"/>
  <c r="I177" i="5" s="1"/>
  <c r="F172" i="4"/>
  <c r="J172" i="4" s="1"/>
  <c r="I164" i="5" s="1"/>
  <c r="F156" i="4"/>
  <c r="J156" i="4" s="1"/>
  <c r="I148" i="5" s="1"/>
  <c r="F151" i="4"/>
  <c r="J151" i="4" s="1"/>
  <c r="I143" i="5" s="1"/>
  <c r="F145" i="4"/>
  <c r="J145" i="4" s="1"/>
  <c r="I137" i="5" s="1"/>
  <c r="F139" i="4"/>
  <c r="J139" i="4" s="1"/>
  <c r="I131" i="5" s="1"/>
  <c r="F133" i="4"/>
  <c r="J133" i="4" s="1"/>
  <c r="I125" i="5" s="1"/>
  <c r="F127" i="4"/>
  <c r="J127" i="4" s="1"/>
  <c r="I119" i="5" s="1"/>
  <c r="F121" i="4"/>
  <c r="J121" i="4" s="1"/>
  <c r="I113" i="5" s="1"/>
  <c r="F115" i="4"/>
  <c r="J115" i="4" s="1"/>
  <c r="I107" i="5" s="1"/>
  <c r="F109" i="4"/>
  <c r="J109" i="4" s="1"/>
  <c r="I101" i="5" s="1"/>
  <c r="F181" i="4"/>
  <c r="J181" i="4" s="1"/>
  <c r="I173" i="5" s="1"/>
  <c r="F167" i="4"/>
  <c r="J167" i="4" s="1"/>
  <c r="I159" i="5" s="1"/>
  <c r="F108" i="4"/>
  <c r="J108" i="4" s="1"/>
  <c r="I100" i="5" s="1"/>
  <c r="F69" i="4"/>
  <c r="J69" i="4" s="1"/>
  <c r="I61" i="5" s="1"/>
  <c r="F64" i="4"/>
  <c r="J64" i="4" s="1"/>
  <c r="I56" i="5" s="1"/>
  <c r="F59" i="4"/>
  <c r="J59" i="4" s="1"/>
  <c r="I51" i="5" s="1"/>
  <c r="F114" i="4"/>
  <c r="J114" i="4" s="1"/>
  <c r="I106" i="5" s="1"/>
  <c r="F54" i="4"/>
  <c r="J54" i="4" s="1"/>
  <c r="I46" i="5" s="1"/>
  <c r="F48" i="4"/>
  <c r="J48" i="4" s="1"/>
  <c r="I40" i="5" s="1"/>
  <c r="F42" i="4"/>
  <c r="J42" i="4" s="1"/>
  <c r="I34" i="5" s="1"/>
  <c r="F36" i="4"/>
  <c r="J36" i="4" s="1"/>
  <c r="I28" i="5" s="1"/>
  <c r="F30" i="4"/>
  <c r="J30" i="4" s="1"/>
  <c r="I22" i="5" s="1"/>
  <c r="F24" i="4"/>
  <c r="J24" i="4" s="1"/>
  <c r="I16" i="5" s="1"/>
  <c r="F18" i="4"/>
  <c r="J18" i="4" s="1"/>
  <c r="I10" i="5" s="1"/>
  <c r="F12" i="4"/>
  <c r="J12" i="4" s="1"/>
  <c r="I4" i="5" s="1"/>
  <c r="F96" i="4"/>
  <c r="J96" i="4" s="1"/>
  <c r="I88" i="5" s="1"/>
  <c r="F90" i="4"/>
  <c r="J90" i="4" s="1"/>
  <c r="I82" i="5" s="1"/>
  <c r="F78" i="4"/>
  <c r="J78" i="4" s="1"/>
  <c r="I70" i="5" s="1"/>
  <c r="F60" i="4"/>
  <c r="J60" i="4" s="1"/>
  <c r="I52" i="5" s="1"/>
  <c r="F70" i="4"/>
  <c r="J70" i="4" s="1"/>
  <c r="I62" i="5" s="1"/>
  <c r="F65" i="4"/>
  <c r="J65" i="4" s="1"/>
  <c r="I57" i="5" s="1"/>
  <c r="F55" i="4"/>
  <c r="J55" i="4" s="1"/>
  <c r="I47" i="5" s="1"/>
  <c r="F49" i="4"/>
  <c r="J49" i="4" s="1"/>
  <c r="I41" i="5" s="1"/>
  <c r="F43" i="4"/>
  <c r="J43" i="4" s="1"/>
  <c r="I35" i="5" s="1"/>
  <c r="F37" i="4"/>
  <c r="J37" i="4" s="1"/>
  <c r="I29" i="5" s="1"/>
  <c r="F31" i="4"/>
  <c r="J31" i="4" s="1"/>
  <c r="I23" i="5" s="1"/>
  <c r="F25" i="4"/>
  <c r="J25" i="4" s="1"/>
  <c r="I17" i="5" s="1"/>
  <c r="F19" i="4"/>
  <c r="J19" i="4" s="1"/>
  <c r="I11" i="5" s="1"/>
  <c r="F13" i="4"/>
  <c r="J13" i="4" s="1"/>
  <c r="I5" i="5" s="1"/>
  <c r="F87" i="4"/>
  <c r="J87" i="4" s="1"/>
  <c r="I79" i="5" s="1"/>
  <c r="F75" i="4"/>
  <c r="J75" i="4" s="1"/>
  <c r="I67" i="5" s="1"/>
  <c r="F61" i="4"/>
  <c r="J61" i="4" s="1"/>
  <c r="I53" i="5" s="1"/>
  <c r="F91" i="4"/>
  <c r="J91" i="4" s="1"/>
  <c r="I83" i="5" s="1"/>
  <c r="F83" i="4"/>
  <c r="J83" i="4" s="1"/>
  <c r="I75" i="5" s="1"/>
  <c r="F79" i="4"/>
  <c r="J79" i="4" s="1"/>
  <c r="I71" i="5" s="1"/>
  <c r="F66" i="4"/>
  <c r="J66" i="4" s="1"/>
  <c r="I58" i="5" s="1"/>
  <c r="F56" i="4"/>
  <c r="J56" i="4" s="1"/>
  <c r="I48" i="5" s="1"/>
  <c r="F50" i="4"/>
  <c r="J50" i="4" s="1"/>
  <c r="I42" i="5" s="1"/>
  <c r="F44" i="4"/>
  <c r="J44" i="4" s="1"/>
  <c r="I36" i="5" s="1"/>
  <c r="F38" i="4"/>
  <c r="J38" i="4" s="1"/>
  <c r="I30" i="5" s="1"/>
  <c r="F32" i="4"/>
  <c r="J32" i="4" s="1"/>
  <c r="I24" i="5" s="1"/>
  <c r="F26" i="4"/>
  <c r="J26" i="4" s="1"/>
  <c r="I18" i="5" s="1"/>
  <c r="F20" i="4"/>
  <c r="J20" i="4" s="1"/>
  <c r="I12" i="5" s="1"/>
  <c r="F14" i="4"/>
  <c r="J14" i="4" s="1"/>
  <c r="I6" i="5" s="1"/>
  <c r="F102" i="4"/>
  <c r="J102" i="4" s="1"/>
  <c r="I94" i="5" s="1"/>
  <c r="F97" i="4"/>
  <c r="J97" i="4" s="1"/>
  <c r="I89" i="5" s="1"/>
  <c r="F71" i="4"/>
  <c r="J71" i="4" s="1"/>
  <c r="I63" i="5" s="1"/>
  <c r="F67" i="4"/>
  <c r="J67" i="4" s="1"/>
  <c r="I59" i="5" s="1"/>
  <c r="F57" i="4"/>
  <c r="J57" i="4" s="1"/>
  <c r="I49" i="5" s="1"/>
  <c r="F51" i="4"/>
  <c r="J51" i="4" s="1"/>
  <c r="I43" i="5" s="1"/>
  <c r="F45" i="4"/>
  <c r="J45" i="4" s="1"/>
  <c r="I37" i="5" s="1"/>
  <c r="F39" i="4"/>
  <c r="J39" i="4" s="1"/>
  <c r="I31" i="5" s="1"/>
  <c r="F33" i="4"/>
  <c r="J33" i="4" s="1"/>
  <c r="I25" i="5" s="1"/>
  <c r="F27" i="4"/>
  <c r="J27" i="4" s="1"/>
  <c r="I19" i="5" s="1"/>
  <c r="F21" i="4"/>
  <c r="J21" i="4" s="1"/>
  <c r="I13" i="5" s="1"/>
  <c r="F15" i="4"/>
  <c r="J15" i="4" s="1"/>
  <c r="I7" i="5" s="1"/>
  <c r="F84" i="4"/>
  <c r="J84" i="4" s="1"/>
  <c r="I76" i="5" s="1"/>
  <c r="F72" i="4"/>
  <c r="J72" i="4" s="1"/>
  <c r="I64" i="5" s="1"/>
  <c r="F63" i="4"/>
  <c r="J63" i="4" s="1"/>
  <c r="I55" i="5" s="1"/>
  <c r="F58" i="4"/>
  <c r="J58" i="4" s="1"/>
  <c r="I50" i="5" s="1"/>
  <c r="F52" i="4"/>
  <c r="J52" i="4" s="1"/>
  <c r="I44" i="5" s="1"/>
  <c r="F46" i="4"/>
  <c r="J46" i="4" s="1"/>
  <c r="I38" i="5" s="1"/>
  <c r="F40" i="4"/>
  <c r="J40" i="4" s="1"/>
  <c r="I32" i="5" s="1"/>
  <c r="F34" i="4"/>
  <c r="J34" i="4" s="1"/>
  <c r="I26" i="5" s="1"/>
  <c r="F28" i="4"/>
  <c r="J28" i="4" s="1"/>
  <c r="I20" i="5" s="1"/>
  <c r="F22" i="4"/>
  <c r="J22" i="4" s="1"/>
  <c r="I14" i="5" s="1"/>
  <c r="F16" i="4"/>
  <c r="J16" i="4" s="1"/>
  <c r="I8" i="5" s="1"/>
  <c r="F81" i="4"/>
  <c r="J81" i="4" s="1"/>
  <c r="I73" i="5" s="1"/>
  <c r="F103" i="4"/>
  <c r="J103" i="4" s="1"/>
  <c r="I95" i="5" s="1"/>
  <c r="F89" i="4"/>
  <c r="J89" i="4" s="1"/>
  <c r="I81" i="5" s="1"/>
  <c r="F85" i="4"/>
  <c r="J85" i="4" s="1"/>
  <c r="I77" i="5" s="1"/>
  <c r="F77" i="4"/>
  <c r="J77" i="4" s="1"/>
  <c r="I69" i="5" s="1"/>
  <c r="F73" i="4"/>
  <c r="J73" i="4" s="1"/>
  <c r="I65" i="5" s="1"/>
  <c r="F53" i="4"/>
  <c r="J53" i="4" s="1"/>
  <c r="I45" i="5" s="1"/>
  <c r="F47" i="4"/>
  <c r="J47" i="4" s="1"/>
  <c r="I39" i="5" s="1"/>
  <c r="F41" i="4"/>
  <c r="J41" i="4" s="1"/>
  <c r="I33" i="5" s="1"/>
  <c r="F35" i="4"/>
  <c r="J35" i="4" s="1"/>
  <c r="I27" i="5" s="1"/>
  <c r="F29" i="4"/>
  <c r="J29" i="4" s="1"/>
  <c r="I21" i="5" s="1"/>
  <c r="F23" i="4"/>
  <c r="J23" i="4" s="1"/>
  <c r="I15" i="5" s="1"/>
  <c r="F17" i="4"/>
  <c r="J17" i="4" s="1"/>
  <c r="I9" i="5" s="1"/>
  <c r="F11" i="4"/>
  <c r="H10" i="4"/>
  <c r="J11" i="4" l="1"/>
  <c r="I3" i="5" s="1"/>
  <c r="I200" i="5" s="1"/>
  <c r="F10" i="4"/>
  <c r="J10" i="4" s="1"/>
</calcChain>
</file>

<file path=xl/sharedStrings.xml><?xml version="1.0" encoding="utf-8"?>
<sst xmlns="http://schemas.openxmlformats.org/spreadsheetml/2006/main" count="2372" uniqueCount="1704">
  <si>
    <t>Associação</t>
  </si>
  <si>
    <t>CNPJ</t>
  </si>
  <si>
    <t>PRESTAÇÃO DE CONTAS - CORRETAS até setembro 2022</t>
  </si>
  <si>
    <t>LISTA DE MEMBROS</t>
  </si>
  <si>
    <t>SIGLA</t>
  </si>
  <si>
    <t>BANCO</t>
  </si>
  <si>
    <t>C/C</t>
  </si>
  <si>
    <t>AG</t>
  </si>
  <si>
    <t>OP</t>
  </si>
  <si>
    <t>DADOS DOS COMPRADORES</t>
  </si>
  <si>
    <t>3 R's SOLUÇÕES SUSTENTÁVEIS - Associação de Catadores de Materiais Recicláveis de Montes Claros - 42.533.785/0001-08</t>
  </si>
  <si>
    <t>42.533.785/0001-08</t>
  </si>
  <si>
    <t>APROVADO</t>
  </si>
  <si>
    <t>SIM</t>
  </si>
  <si>
    <t>3 R's SOLUÇÕES SUSTENTÁVEIS</t>
  </si>
  <si>
    <t>SICOOB</t>
  </si>
  <si>
    <t>64.290.108-2</t>
  </si>
  <si>
    <t>0001</t>
  </si>
  <si>
    <t>3 RIOS FIBRAS E RESINAS LTDA - 29.928.004/0001-16</t>
  </si>
  <si>
    <t>ABRCS - Associação Brasileira de Reciclagem e Coleta Seletiva - 17.029.139/0001-60</t>
  </si>
  <si>
    <t>17.029.139/0001-60</t>
  </si>
  <si>
    <t>ABRCS</t>
  </si>
  <si>
    <t>115.637-3</t>
  </si>
  <si>
    <t>A&amp;EB COMERCIO DE SUCATAS LTDA 55.427.167/0001-25</t>
  </si>
  <si>
    <t>ABUCARPRONAT - Assoc. Buritis Cata e Recicla Protegendo a Natureza - 15.091.302/0001-90</t>
  </si>
  <si>
    <t>15.091.302/0001-90</t>
  </si>
  <si>
    <t>NÃO</t>
  </si>
  <si>
    <t>ABUCARPRONAT</t>
  </si>
  <si>
    <t>A.AMARO DE SOUZA SUCATAS 16.859.730/0001-82</t>
  </si>
  <si>
    <t>ACAD - Assoc. dos Catadores de Diamantina - 11.864.610/0001-50</t>
  </si>
  <si>
    <t>11.864.610/0001-50</t>
  </si>
  <si>
    <t>REPROVADO</t>
  </si>
  <si>
    <t>ACAD</t>
  </si>
  <si>
    <t>BRASIL</t>
  </si>
  <si>
    <t>39.323-1</t>
  </si>
  <si>
    <t>0344-1</t>
  </si>
  <si>
    <t>A.M BATACLINE ME - 12.066.378/0001-77</t>
  </si>
  <si>
    <t>ACAM – Associação de Catadores de Materiais Recicláveis do Município de Mantena - MG - 52.531.063/0001-78</t>
  </si>
  <si>
    <t>52.531.063/0001-78</t>
  </si>
  <si>
    <t>ACAM</t>
  </si>
  <si>
    <t>CAIXA</t>
  </si>
  <si>
    <t>11173-0</t>
  </si>
  <si>
    <t>0896</t>
  </si>
  <si>
    <t>003</t>
  </si>
  <si>
    <t>AAB COMERCIO DE EMBALAGENS LTDA 38.089.690/0001-70</t>
  </si>
  <si>
    <t>ACAMAR - Assoc. dos Catadores de Materiais Recicláveis de Lavras - 07.278.554/0001-02</t>
  </si>
  <si>
    <t>07.278.554/0001-02</t>
  </si>
  <si>
    <t>ACAMAR</t>
  </si>
  <si>
    <t>22453003-8</t>
  </si>
  <si>
    <t>AAMIL - INDUSTRIA E COMERCIO DE SUCATAS LTDA - 11.703.801/0001-30</t>
  </si>
  <si>
    <t>ACAMARC - Associação de Catadores de Material Reciclável de Capitólio - 27.733.389/0001-30</t>
  </si>
  <si>
    <t>27.733.389/0001-30</t>
  </si>
  <si>
    <t>ACAMARC</t>
  </si>
  <si>
    <t>6824-1</t>
  </si>
  <si>
    <t>3105-4</t>
  </si>
  <si>
    <t>ABR COMERCIO DE ALUMINIO LTDA 07.082.678/0001-00</t>
  </si>
  <si>
    <t>ACAMARE - Associação dos Trabalhadores da Usina de Triagem e Reciclagem de Viçosa -MG - 09.638.608/0001-10</t>
  </si>
  <si>
    <t>09.638.608/0001-10</t>
  </si>
  <si>
    <t>ACAMARE</t>
  </si>
  <si>
    <t>102440 - X</t>
  </si>
  <si>
    <t>0428-6</t>
  </si>
  <si>
    <t>ADAIR JOSE DA SILVA 30.065.828/0001-99</t>
  </si>
  <si>
    <t>ACAMARES - Associação de Catadores de Materiais Recicláveis de Sarzedo - 21.072.622/0001-03</t>
  </si>
  <si>
    <t>21.072.622/0001-03</t>
  </si>
  <si>
    <t>ACAMARES</t>
  </si>
  <si>
    <t>00000608-0</t>
  </si>
  <si>
    <t>4344 </t>
  </si>
  <si>
    <t>ADELMIR TEODORO - 858.545.736-87</t>
  </si>
  <si>
    <t>ACAMARU - Assoc. de Catadores de Material Reciclável de Urucânia - 14.119.022/0001-80</t>
  </si>
  <si>
    <t>14.119.022/0001-80</t>
  </si>
  <si>
    <t>ACAMARU</t>
  </si>
  <si>
    <t>40088-2</t>
  </si>
  <si>
    <t>ADELSON SILVA DE CARVALHO ME ( CST UNIVERSAL ) - 10.862.984/0001-73</t>
  </si>
  <si>
    <t>ACAMPA - Assoc. dos Catadores de Material Reciclável de Pouso Alegre - 07.261.896/0001-01</t>
  </si>
  <si>
    <t>07.261.896/0001-01</t>
  </si>
  <si>
    <t>ACAMPA</t>
  </si>
  <si>
    <t>00001815-0</t>
  </si>
  <si>
    <t>0147-3</t>
  </si>
  <si>
    <t>ADILSON CAETANO DE ALMEIDA 38.120.279/0001-10</t>
  </si>
  <si>
    <t>ACAMTC - Assoc. de Catadores de Material Reciclável de Três Corações - 09.159.017/0001-60</t>
  </si>
  <si>
    <t>09.159.017/0001-60</t>
  </si>
  <si>
    <t>ACAMTC</t>
  </si>
  <si>
    <t>72272-3</t>
  </si>
  <si>
    <t>0012-4</t>
  </si>
  <si>
    <t>ADM COMERCIO TRANSPORTES E RECICLAGEM DE METAIS LTDA 08.799.020/0001-86</t>
  </si>
  <si>
    <t>AÇÃO RECICLAR - Cooperativa de Trabalhadores de Materiais Recicláveis de Poços de Caldas - 08.669.443/0001-81</t>
  </si>
  <si>
    <t>08.669.443/0001-81</t>
  </si>
  <si>
    <t>AÇÃO RECICLAR</t>
  </si>
  <si>
    <t>81188-2</t>
  </si>
  <si>
    <t>3171-2</t>
  </si>
  <si>
    <t>ADRIANA SOARES DE OLIVEIRA 073.965.556-63</t>
  </si>
  <si>
    <t>ACAP - Assoc. de Catadores Amigos de Pains - 08.626.229/0001-48</t>
  </si>
  <si>
    <t>08.626.229/0001-48</t>
  </si>
  <si>
    <t>ACAP</t>
  </si>
  <si>
    <t>210.996-4</t>
  </si>
  <si>
    <t>ADRIANO DELVINO DIAS PEREIRA 32.278.354/0001-99</t>
  </si>
  <si>
    <t>ACAPA - Associação de Catadores Andradas Protegendo o Ambiente - 35.786.973/0001-82</t>
  </si>
  <si>
    <t>35.786.973/0001-82</t>
  </si>
  <si>
    <t>ACAPA</t>
  </si>
  <si>
    <t>34038-3</t>
  </si>
  <si>
    <t>0781-1</t>
  </si>
  <si>
    <t>AGL EMBALAGENS LTDA - 14.905.329/0001-06</t>
  </si>
  <si>
    <t>ACARESOL - Associação de Amigos Catadores de Recicláveis e de Resíduos - 30.758.736/0001-94</t>
  </si>
  <si>
    <t>30.758.736/1000-94</t>
  </si>
  <si>
    <t>DESCADASTRADA</t>
  </si>
  <si>
    <t>37.652-3</t>
  </si>
  <si>
    <t> 3049</t>
  </si>
  <si>
    <t>AGR METAIS LTDA EPP - 13.046.153/0001-11</t>
  </si>
  <si>
    <t>ACARI - Associação de Catadores Autônomos de Reciclagem Itajubense - 14.081.655/0001-46</t>
  </si>
  <si>
    <t>14.081.655/0001-46</t>
  </si>
  <si>
    <t>ACARI</t>
  </si>
  <si>
    <t>3611-3</t>
  </si>
  <si>
    <t>0121-0</t>
  </si>
  <si>
    <t>AGRIPLÁSTICO COMÉRCIO E INDÚSTRIA LTDA - 01.461.794/0001-53</t>
  </si>
  <si>
    <t>ACARPI - Assoc. dos Catadores de Recicláveis de Piranguinho - 10.805.535/0001-93</t>
  </si>
  <si>
    <t>10.805.535/0001-93</t>
  </si>
  <si>
    <t>ACARPI</t>
  </si>
  <si>
    <t>BRADESCO</t>
  </si>
  <si>
    <t>0663401-0</t>
  </si>
  <si>
    <t>AGUARDENTE FLOR DE MACAUBAS LTDA 18.935.460/0001-77</t>
  </si>
  <si>
    <t>ACASSP - Associação dos Catadores de São Sebastião do Paraíso - 22.575.389/0001-36</t>
  </si>
  <si>
    <t>22.575.389/0001-36</t>
  </si>
  <si>
    <t>ACASSP</t>
  </si>
  <si>
    <t>2280-0</t>
  </si>
  <si>
    <t>0153</t>
  </si>
  <si>
    <t>AILTON CARDOSO MANOEL 13.509.354/0001-08</t>
  </si>
  <si>
    <t>ACAT - Assoc. dos Catadores de Materiais recicláveis de Viçosa - 08.149.252/0001-99</t>
  </si>
  <si>
    <t>08.149.252/0001-99</t>
  </si>
  <si>
    <t>ACAT</t>
  </si>
  <si>
    <t>4570-2</t>
  </si>
  <si>
    <t>0164 </t>
  </si>
  <si>
    <t>AL SUCATAS E TRANSPORTES 45.810.366/0001-64</t>
  </si>
  <si>
    <t>ACI - Associação dos Catadores de Iguatama - 19.290.922/0001-09</t>
  </si>
  <si>
    <t>19.290.922/0001-09</t>
  </si>
  <si>
    <t>ACI</t>
  </si>
  <si>
    <t>ALBERICO FERNANDES FILHO ME - 11.858.157/0001-79</t>
  </si>
  <si>
    <t>ACIMAR - Assoc. de Catadores Itajubenses de Materais Recicláveis - 08.956.949/0001-71</t>
  </si>
  <si>
    <t>08.956.949/0001-71</t>
  </si>
  <si>
    <t>ACIMAR</t>
  </si>
  <si>
    <t>ALESSANDRA XAVIER CARDOSO FREITAS ME - 13.704.136/0001-24</t>
  </si>
  <si>
    <t>ACLAMA - Assoc. De Cachoeira de Minas - 09.034.002/0001-76</t>
  </si>
  <si>
    <t>09.034.002/0001-76</t>
  </si>
  <si>
    <t>ACLAMA</t>
  </si>
  <si>
    <t>13.939-4</t>
  </si>
  <si>
    <t>1687-X</t>
  </si>
  <si>
    <t>ALEXANDER RODRIGUES EPP - 03.785.319/0001-68</t>
  </si>
  <si>
    <t>ACMAR - Assoc. de Catadores de Materiais Recicláveis da Rancharia - 08.347.369/0001-87</t>
  </si>
  <si>
    <t>08.347.369/0001-87</t>
  </si>
  <si>
    <t>ACMAR</t>
  </si>
  <si>
    <t>3056-7</t>
  </si>
  <si>
    <t>0136-8</t>
  </si>
  <si>
    <t>ALEXANDRE FIRMINO VIEIRA VALDISSERA 32.393.926/0001-80</t>
  </si>
  <si>
    <t>ACMARBAND – Associação de Catadores de Materiais Recicláveis de Bandeira - 19.369.381/0001-09</t>
  </si>
  <si>
    <t>19.369.381/0001-09</t>
  </si>
  <si>
    <t>ACMARBAND</t>
  </si>
  <si>
    <t>ALEXANDRE MAURICIO FRANCO ME - 71.357.016/0001-02</t>
  </si>
  <si>
    <t>ACMR - Assoc. dos Catadores de Materiais Recicláveis de Sete Lagoas - 06.697.728/0001-09</t>
  </si>
  <si>
    <t>06.697.728/0001-09</t>
  </si>
  <si>
    <t>ACMR</t>
  </si>
  <si>
    <t>52.117-5</t>
  </si>
  <si>
    <t>ALEXANDRE RESENDE ME - 08.250.450/0001-44</t>
  </si>
  <si>
    <t>ACMR - Associação de Catadores de Materiais Recicláveis do Município de José Gonçalves de Minas - 38.289.956/0001-28</t>
  </si>
  <si>
    <t>38.289.956/0001-28</t>
  </si>
  <si>
    <t>ACMR - JOSÉ GONÇALVES DE MINAS</t>
  </si>
  <si>
    <t>2.231-4</t>
  </si>
  <si>
    <t>8207-4</t>
  </si>
  <si>
    <t>ALFA METALICOS EIRELI 31.291.390/0001-20</t>
  </si>
  <si>
    <t>ACOMARP - Assoc. dos Coletores de Materiais Recicláveis de Paraíso - 10.737.976/0001-03</t>
  </si>
  <si>
    <t>10.737.976/0001-03</t>
  </si>
  <si>
    <t>ACOMARP</t>
  </si>
  <si>
    <t>ALFA METALICOS LTDA. 31.291.390/0002-00</t>
  </si>
  <si>
    <t>ACOPPPMAR - Assoc. de Coletores de Plático, Pet, PVC e Outros Materiais Recicláveis - 12.732.999/0001-42</t>
  </si>
  <si>
    <t>12.732.999/0001-42</t>
  </si>
  <si>
    <t>ACOPPPMAR</t>
  </si>
  <si>
    <t>13.252-7</t>
  </si>
  <si>
    <t>4165-3</t>
  </si>
  <si>
    <t>ALINE PEREIRA DA SILVA 080.145.166-30</t>
  </si>
  <si>
    <t>ACORD – Associação dos Catadores de Recicláveis de Diamantina - 42.696.814/0001-52</t>
  </si>
  <si>
    <t>42.696.814/0001-52</t>
  </si>
  <si>
    <t>ACORD</t>
  </si>
  <si>
    <t>30003-9</t>
  </si>
  <si>
    <t>ALLGREEN GERENCIAMENTO DE RESIDUOS LTDA 45.433.184/0001-11</t>
  </si>
  <si>
    <t>ACRAP - Assoc. de Catadores de Materiais Recicláveis de Além Paraíba - 14.425.360/0001-40</t>
  </si>
  <si>
    <t>14.425.360/0001-40</t>
  </si>
  <si>
    <t>ACRAP</t>
  </si>
  <si>
    <t>00002204-0</t>
  </si>
  <si>
    <t>ALLYS HOMERO ALVES ASSUNCAO 09.283.980/0001-51</t>
  </si>
  <si>
    <t>ACRAP FILIAL – Associação de Catadores de Materiais Recicláveis de Além Paraíba - 14.425.360/0002-20</t>
  </si>
  <si>
    <t>14.425.360/0002-20</t>
  </si>
  <si>
    <t>ACRAP FILIAL</t>
  </si>
  <si>
    <t>ALTHEMAN COMÉRCIO DE SUCATAS LTDA - 02.734.557/0001-81</t>
  </si>
  <si>
    <t>ACRB - Assoc. dos Catadores de Reciclaveis de Buritizeiro - 12.638.453/0001-27</t>
  </si>
  <si>
    <t>12.638.453/0001-27</t>
  </si>
  <si>
    <t>ACRB</t>
  </si>
  <si>
    <t>904.511-2</t>
  </si>
  <si>
    <t>ALTO VALE CELULOSE INDUSTRIA, COMERCIO E REPRESENTACAO DE PAPEL LTDA 27.118.434/0001-47</t>
  </si>
  <si>
    <t>ACREMAN - Assoc. dos Catadores e Recicladores de Manga - 08.387.650/0001-43</t>
  </si>
  <si>
    <t>08.387.650/0001-43</t>
  </si>
  <si>
    <t>ACREMAN</t>
  </si>
  <si>
    <t>34.893-7</t>
  </si>
  <si>
    <t>0945-8</t>
  </si>
  <si>
    <t>ALUMINIOS ROCHA E FILHO LTDA - 00.705.874/0001-44</t>
  </si>
  <si>
    <t>ACRI - Assoc. de Catadores de Recicláveis de Itanhandu - 05.925.614/0001-06</t>
  </si>
  <si>
    <t>05.925.614/0001-06</t>
  </si>
  <si>
    <t>ACRI</t>
  </si>
  <si>
    <t>442-0</t>
  </si>
  <si>
    <t>0122-8</t>
  </si>
  <si>
    <t>ALVES CAETANO INDUSTRIA E COMERCIO DE PLASTICO LTDA 48.137.157/0001-90</t>
  </si>
  <si>
    <t>ACRU - Assoc. de Catadores e Recicladores de Uberlândia - 13.751.203/0001-61</t>
  </si>
  <si>
    <t>13.751.203/0001-61</t>
  </si>
  <si>
    <t>ACRU</t>
  </si>
  <si>
    <t>2.303.866-7</t>
  </si>
  <si>
    <t>4264-1</t>
  </si>
  <si>
    <t>AMADEU DE MATOS LOPES 127.122.146-25</t>
  </si>
  <si>
    <t>AERPI - Associação Ecológica dos Recicladores e Produtores de Igarapé - 29.478.525/0001-19</t>
  </si>
  <si>
    <t>29.478.525/0001-19</t>
  </si>
  <si>
    <t>AERPI</t>
  </si>
  <si>
    <t>44015-9</t>
  </si>
  <si>
    <t>2122-9</t>
  </si>
  <si>
    <t>AMANDA MARTINS TEIXEIRA 26.389.169/0001-79</t>
  </si>
  <si>
    <t>AGEA - Assoc. dos Gestores Ambientais - 09.457.930/0001-43</t>
  </si>
  <si>
    <t>09.457.930/0001-43</t>
  </si>
  <si>
    <t>AGEA</t>
  </si>
  <si>
    <t>AMARAL LIMA RECICLAGEM LTDA 29.842.935/0002-88</t>
  </si>
  <si>
    <t>AGUAPE - Cooperativa Mista de Trabalho e Produção de Coleta Seletiva, Reaproveitamento e Reciclagem de Lixo Ltda - 08.727.960/0001-60</t>
  </si>
  <si>
    <t>08.727.960/0001-60</t>
  </si>
  <si>
    <t>AGUAPÉ</t>
  </si>
  <si>
    <t>18.564-7</t>
  </si>
  <si>
    <t>3049-0</t>
  </si>
  <si>
    <t>AMARILDO - 14.145.412/0001-24</t>
  </si>
  <si>
    <t>AMARE - Assoc. Machadense de Reciclagem de Resíduos Sólidos - 07.251.954/0001-16</t>
  </si>
  <si>
    <t>07.251.954/0001-16</t>
  </si>
  <si>
    <t>AMARE</t>
  </si>
  <si>
    <t>AMBIPAR ENVIRONMENTAL GLASS CULLET RECYCLING SP LTDA 04.875.792/0008-75</t>
  </si>
  <si>
    <t xml:space="preserve">AME – Associação Madredeiense de Empreendedores - 41.112.415/0001-34 </t>
  </si>
  <si>
    <t xml:space="preserve">41.112.415/0001-34 </t>
  </si>
  <si>
    <t>AME</t>
  </si>
  <si>
    <t>64.275.431-4</t>
  </si>
  <si>
    <t>0001-9</t>
  </si>
  <si>
    <t>ANDERSON RANGEL DOS SANTOS LUCINDO ME - 11.751.333/0001-79</t>
  </si>
  <si>
    <t>APACO - Associação Preservando o Meio Ambiente de Conceição dos Ouros - 33.746.189/0001-15</t>
  </si>
  <si>
    <t>33.746.189/0001-15</t>
  </si>
  <si>
    <t>APACO</t>
  </si>
  <si>
    <t>72.178-6</t>
  </si>
  <si>
    <t>ANDRE LUIZ SOARES 10.229.674/0001-16</t>
  </si>
  <si>
    <t>APAIG - Assoc. dos Catadores Parceiros do Meio Ambiente de Igarapé - 05.916.897/0001-11</t>
  </si>
  <si>
    <t>05.916.897/0001-11</t>
  </si>
  <si>
    <t>APAIG</t>
  </si>
  <si>
    <t>ANDREY PAIVA DE OLIVEIRA FILHO 20.415.764/0001-55</t>
  </si>
  <si>
    <t>APARE - Assoc. Patense de Reciclagem - 06.116.033/0001-88</t>
  </si>
  <si>
    <t>06.116.033/0001-88</t>
  </si>
  <si>
    <t>APARE</t>
  </si>
  <si>
    <t>CREDICOPA 756</t>
  </si>
  <si>
    <t xml:space="preserve"> 8470-0</t>
  </si>
  <si>
    <t>ANDREZZA CRISTINA DA SILVA 26.914.354/0001-35</t>
  </si>
  <si>
    <t>APARES - Assoc. dos Catadores de Papeis e Resíduos Sólidos de Juíz de Fora - 10.354.981/0001-29</t>
  </si>
  <si>
    <t>10.354.981/0001-29</t>
  </si>
  <si>
    <t>APARES</t>
  </si>
  <si>
    <t>122.217-1</t>
  </si>
  <si>
    <t>0024-8</t>
  </si>
  <si>
    <t>ANITA CHEQUER COELHO COMERCIO DE RECICLAVEIS LTDA 05.990.277/0001-22</t>
  </si>
  <si>
    <t>ARA - Assoc. de Recicladores Arcoenses - 05.496.924/0001-44</t>
  </si>
  <si>
    <t>05.496.924/0001-44</t>
  </si>
  <si>
    <t>ARA</t>
  </si>
  <si>
    <t>3.266-5</t>
  </si>
  <si>
    <t>1696-5</t>
  </si>
  <si>
    <t>ANITA CHEQUER COELHO COMERCIO DE RECICLAVEIS LTDA 05.990.277/0005-56</t>
  </si>
  <si>
    <t>ARBE - Assoc. de Recicladores Boa Esperança - 14.784.866/0001-45</t>
  </si>
  <si>
    <t>14.784.866/0001-45</t>
  </si>
  <si>
    <t>ARBE</t>
  </si>
  <si>
    <t>20784-5</t>
  </si>
  <si>
    <t>5791-6</t>
  </si>
  <si>
    <t>ANTONIO ELIAS MOYSES NETO ME (ASSIS METAIS) - 06.123.973/0001-02</t>
  </si>
  <si>
    <t>ARC - Associação dos Agentes Recicladores de Crucilândia e Região - 11.681.965/0001-03</t>
  </si>
  <si>
    <t>11.681.965/0001-03</t>
  </si>
  <si>
    <t>ARC</t>
  </si>
  <si>
    <t>17.616-8</t>
  </si>
  <si>
    <t>3132-1</t>
  </si>
  <si>
    <t>ANTONIO ROBERTO TORRES 031.372.718-00</t>
  </si>
  <si>
    <t>ARCA (CAMPESTRE) - Associação dos Recicladores de Campestre - 21.138.041/0001-19</t>
  </si>
  <si>
    <t>21.138.041/0001-19</t>
  </si>
  <si>
    <t>ARCA (CAMPESTRE)</t>
  </si>
  <si>
    <t>ANTUNES E CIA GESTAO DE RESIDUOS LTDA 48.179.056/0001-81</t>
  </si>
  <si>
    <t>ARCA -Assoc. de Recicladores e Catadores Autônomos - 08.663.397/0001-03</t>
  </si>
  <si>
    <t>08.663.397/0001-03</t>
  </si>
  <si>
    <t>ARCA</t>
  </si>
  <si>
    <t>67.725-6</t>
  </si>
  <si>
    <t xml:space="preserve">APARAS JOANNY - COMÉRCIO E SERVICOS LTDA ME - 22.685.295/0001-10 </t>
  </si>
  <si>
    <t>ARCBS – Associação Recicle Consciente em Bom Sucesso - 29.315.217/0001-72</t>
  </si>
  <si>
    <t>29.315.217/0001-72</t>
  </si>
  <si>
    <t>ARCBS</t>
  </si>
  <si>
    <t>3000-7</t>
  </si>
  <si>
    <t>APLA INDÚSTRIA E COMÉRCIO DE RECICLADOS LTDA ME - 07.957.679/0001-50</t>
  </si>
  <si>
    <t>ARCOS - Assoc. de Responsáveis em Coleta Seletiva de Itabirito - 12.630.048/0001-62</t>
  </si>
  <si>
    <t>12.630.048/0001-62</t>
  </si>
  <si>
    <t>ARCOS</t>
  </si>
  <si>
    <t>19638-4</t>
  </si>
  <si>
    <t>0120-1</t>
  </si>
  <si>
    <t>013</t>
  </si>
  <si>
    <t>APP RECICLAGEM DE PLASTICOS LTDA - 05.906.993/0001-89</t>
  </si>
  <si>
    <t>AREMPAT - Associação de Reciclagem Mulheres Padre Trombet - 16.914.316/0001-29</t>
  </si>
  <si>
    <t>16.914.316/0001-29</t>
  </si>
  <si>
    <t>AREMPAT</t>
  </si>
  <si>
    <t>27202-7</t>
  </si>
  <si>
    <t>2570-4</t>
  </si>
  <si>
    <t>AQUAPLAST-INDUSTRIA E COMÉRCIO DE PLASTICOS LTDA ME - 71.174.866/0001-67</t>
  </si>
  <si>
    <t>AREUNA - Assoc. Recicla Unaí - 07.666.079/0001-33</t>
  </si>
  <si>
    <t>07.666.079/0001-33</t>
  </si>
  <si>
    <t>AREUNA</t>
  </si>
  <si>
    <t>5986-6</t>
  </si>
  <si>
    <t>0942-3</t>
  </si>
  <si>
    <t>ARAXA METAIS E RESIDUOS INDUSTRIAIS LTDA 05.143.614/0001-46</t>
  </si>
  <si>
    <t>ARMARRESOL - Associação dos Recicladores de Materiais Reutilizáveis e Recicláveis de Sete Lagoas - 20.068.986/0001-49</t>
  </si>
  <si>
    <t>20.068.986/0001-49</t>
  </si>
  <si>
    <t>ARMARRESOL</t>
  </si>
  <si>
    <t>21134-6</t>
  </si>
  <si>
    <t>3175-5</t>
  </si>
  <si>
    <t>ARCAPLAS INDUSTRIA E COMERCIO DE PLASTICOS LTDA 00.642.315/0001-32
MATRIZ</t>
  </si>
  <si>
    <t>ASCAB - Assoc. dos Catadores e Recicladores de Materiais Reaproveitáveis de Barroso - 09.099.993/0001-75</t>
  </si>
  <si>
    <t>09.099.993/0001-75</t>
  </si>
  <si>
    <t>ASCAB</t>
  </si>
  <si>
    <t>ARCELOR MITTAL S.A - 17.469.701/0066-12</t>
  </si>
  <si>
    <t>ASCABEV - Associação dos Catadores de Materiais Recicláveis de Belo Vale - 11.914.044/0001-43</t>
  </si>
  <si>
    <t>11.914.044/0001-43</t>
  </si>
  <si>
    <t>ASCABEV</t>
  </si>
  <si>
    <t>24728-6</t>
  </si>
  <si>
    <t>ARCELORMITTAL BRASIL S.A. - 17.469.701/0026-25</t>
  </si>
  <si>
    <t>ASCABOC - ASSOCIAÇÃO DE CATADORES DE MATERIAIS RECICLÁVEIS DE BOCAIÚVA - 06.864.281/0001-07</t>
  </si>
  <si>
    <t>06.864.281/0001-07</t>
  </si>
  <si>
    <t>ASCABOC</t>
  </si>
  <si>
    <t>39831-4</t>
  </si>
  <si>
    <t>0393-X</t>
  </si>
  <si>
    <t>ARGAMASSAS GERAIS INDUSTRIA E COMERCIO DE ARGAMASSAS LTDA 26.587.075/0001-04</t>
  </si>
  <si>
    <t>ASCACON - Assoc. de Catadores de Papel e Materiais Recicláveis de Congonhas - 07.775.334/0001-86</t>
  </si>
  <si>
    <t>07.775.334/0001-86</t>
  </si>
  <si>
    <t>ASCACON</t>
  </si>
  <si>
    <t>43589-9</t>
  </si>
  <si>
    <t>1793-0</t>
  </si>
  <si>
    <t>ASSOCIACAO CULTURAL DO CONGADO DE RIO PIRACICABA MG 18.265.868/0001-89</t>
  </si>
  <si>
    <t>ASCADI - Assoc. de Catadores de Papel, Papelão e Materiais Reaproveitáveis de Divinópolis - 02.321.813/0001-09</t>
  </si>
  <si>
    <t>02.321.813/0001-09</t>
  </si>
  <si>
    <t>ASCADI</t>
  </si>
  <si>
    <t>00000009-1</t>
  </si>
  <si>
    <t>ASSOCIACAO VOLUNTARIOS PARA O SERVICO INTERNACIONAL - BRASIL - 08.929.748/0003-47</t>
  </si>
  <si>
    <t>ASCADOM - Associação de Catadores de Materiais Recicláveis do Munícipio de Dom Joaquim -20.879.928/0001-03</t>
  </si>
  <si>
    <t>20.879.928/0001-03</t>
  </si>
  <si>
    <t>ASCADOM</t>
  </si>
  <si>
    <t>29.883-2</t>
  </si>
  <si>
    <t>ATLANTICA COM. &amp; TRANSP. DE RESIDUOS EIRELI ME - 12.388.337/0001-05</t>
  </si>
  <si>
    <t>ASCAFRU - Associação de Catadores de Materiais Recicláveis do Município de Frutal - 28.910.934/0001-80</t>
  </si>
  <si>
    <t>28.910.934/0001-80</t>
  </si>
  <si>
    <t>ASCAFRU</t>
  </si>
  <si>
    <t>000003815-6</t>
  </si>
  <si>
    <t>ATTRION AGENCIADORA DE CARGAS 40.976.198/0001-68</t>
  </si>
  <si>
    <t>ASCAJ - Assoc. dos Catadores de Materiais Recicláveis Unidos por Janauba - 10.538.357/0001-81</t>
  </si>
  <si>
    <t>10.538.357/0001-81</t>
  </si>
  <si>
    <t>ASCAJ</t>
  </si>
  <si>
    <t>39.295-2</t>
  </si>
  <si>
    <t>0935-0</t>
  </si>
  <si>
    <t>AUTO PEÇAS USADAS CHAGAS - 06.221.697/0001-07</t>
  </si>
  <si>
    <t xml:space="preserve">ASCAJE - Associação dos Catadores de Materiais Recicláveis de Jequitibá - MG - 35.767.386/0001-46 </t>
  </si>
  <si>
    <t xml:space="preserve">35.767.386/0001-46 </t>
  </si>
  <si>
    <t>ASCAJE</t>
  </si>
  <si>
    <t>AV7 RECICLAGEM - 07.329.252/0001-08</t>
  </si>
  <si>
    <t>ASCALEME - Assoc. de Catadores Amigos Unidos de Mateus Leme - 12.410.105/0001-06</t>
  </si>
  <si>
    <t>12.410.105/0001-06</t>
  </si>
  <si>
    <t>ASCALEME</t>
  </si>
  <si>
    <t>AVAM PLÁSTICO LTDA - 10.891.0261/0001-05</t>
  </si>
  <si>
    <t>ASCALP - Assoc. de Catadores de Papel, Papelão e Materiais Reaproveitáveis de Lagoa da Prata - 05.318.859/0001-67</t>
  </si>
  <si>
    <t>05.318.859/0001-67</t>
  </si>
  <si>
    <t>ASCALP</t>
  </si>
  <si>
    <t>90121-0</t>
  </si>
  <si>
    <t>3136-1</t>
  </si>
  <si>
    <t>BALANCAS PRECISA COMERCIO E SERVICOS LTDA 17.746.575/0001-50</t>
  </si>
  <si>
    <t>ASCAM - Assoc. Sangonçalense dos Catadores de Materiais Reciclaveis - 11.595.921/0001-60</t>
  </si>
  <si>
    <t>11.595.921/0001-60</t>
  </si>
  <si>
    <t>ASCAM</t>
  </si>
  <si>
    <t>BANCO DA NATUREZA EMPREENDIMENTOS ECOLOGICOS LTDA 00.901.795/0001-09</t>
  </si>
  <si>
    <t>ASCAM – Associação dos Catadores de Materiais Recicláveis de Matipó - 29.302.789/0001-17</t>
  </si>
  <si>
    <t>29.302.789/0001-17</t>
  </si>
  <si>
    <t xml:space="preserve">ASCAM </t>
  </si>
  <si>
    <t>69.294-8</t>
  </si>
  <si>
    <t>BELMONTE SOLUCOES SUSTENTAVEIS E RECICLAVEIS LTDA 40.579.783/0001-24</t>
  </si>
  <si>
    <t>ASCAMARA - Assoc. dos Catadores de Materiais Reciclável de Araguari - 04.790.578/0001-40</t>
  </si>
  <si>
    <t>04.790.578/0001-40</t>
  </si>
  <si>
    <t>ASCAMARA</t>
  </si>
  <si>
    <t>4313-1</t>
  </si>
  <si>
    <t>0096-5</t>
  </si>
  <si>
    <t>BEMPLAST INDUSTRIA E COMERCIO LTDA 19.146.364/0001-02</t>
  </si>
  <si>
    <t>ASCAMARC - Assoc. dos Catadores de Materiais Recicláveis de Caxambú - 17.209.317/0001-35</t>
  </si>
  <si>
    <t>17.209.317/0001-35</t>
  </si>
  <si>
    <t>ASCAMARC</t>
  </si>
  <si>
    <t>21.685-2</t>
  </si>
  <si>
    <t>1763-9</t>
  </si>
  <si>
    <t>BERNARDO E CARVALHO LTDA - 385.476.340/0001-31</t>
  </si>
  <si>
    <t>ASCAMARE ESMERALDAS - Associação dos Catadores de Materiais Recicláveis de Esmeraldas - 29.460.106/0001-50</t>
  </si>
  <si>
    <t>29.460.106/0001-50</t>
  </si>
  <si>
    <t>ASCAMARE ESMERALDAS</t>
  </si>
  <si>
    <t>17.780-6</t>
  </si>
  <si>
    <t>BH RECICLAGEM LTDA ME - 12.556.756/0001-09</t>
  </si>
  <si>
    <t>ASCAMARE L. SANTA - Assoc. dos Catadores de Materiais Recicláveis de Lagoa Santa - 05.742.826/0001-40</t>
  </si>
  <si>
    <t>05.742.826/0001-40</t>
  </si>
  <si>
    <t>ASCAMARE LAGOA SANTA</t>
  </si>
  <si>
    <t>543-5</t>
  </si>
  <si>
    <t>1460-5</t>
  </si>
  <si>
    <t>BHB MONTAGENS E COMERCIO PARA EVENTOS PROMOCIONAIS LTDA 35.070.425/0001-51</t>
  </si>
  <si>
    <t>ASCAMARE P. MORAIS – Associação de Catadores de Materiais Recicláveis de Prudente de Morais - 33.332.616/0001-19</t>
  </si>
  <si>
    <t>33.332.616/0001-19</t>
  </si>
  <si>
    <t>ASCAMARE PRUDENTE DE MORAIS</t>
  </si>
  <si>
    <t>2255-5</t>
  </si>
  <si>
    <t>BLOWTEC INDUSTRIA E COMERCIO DE PLASTICOS LTDA 04.394.959/0001-00</t>
  </si>
  <si>
    <t>ASCAMAREM - Assoc. dos Trabalhadores e Coletadores de Materiais Recicláveis de Muriaé - 12.373.657/0001-83</t>
  </si>
  <si>
    <t>12.373.657/0001-83</t>
  </si>
  <si>
    <t>ASCAMAREM</t>
  </si>
  <si>
    <t>00002915-5</t>
  </si>
  <si>
    <t>0133</t>
  </si>
  <si>
    <t>BOA RECICLAGEM MG LTDA. 30.437.592/0001-74</t>
  </si>
  <si>
    <t>ASCAMARG - Assoc. dos Catadores de Materiais Recicláveis de Guanhães - 08.974.390/0001-02</t>
  </si>
  <si>
    <t>08.974.390/0001-02</t>
  </si>
  <si>
    <t>ASCAMARG</t>
  </si>
  <si>
    <t>BOM PASTOR RECICLAGEM DE PAPEL - 16.772.642/0001-49</t>
  </si>
  <si>
    <t>ASCAMARI - Assoc. de Catadores de Mateirais Recicláveis de Itapecerica - 08.227857/0001-50</t>
  </si>
  <si>
    <t>08.227.857/0001-50</t>
  </si>
  <si>
    <t>ASCAMARI</t>
  </si>
  <si>
    <t>1043-3</t>
  </si>
  <si>
    <t>0123</t>
  </si>
  <si>
    <t>BOMBA SUCATA LTDA 22.408.167/0001-29</t>
  </si>
  <si>
    <t>ASCAMATO - Associação de Catadores de Materiais Recicláveis do Município de Conceição do Mato Dentro - 19.308.537/0001-41</t>
  </si>
  <si>
    <t>19.308.537/0001-41</t>
  </si>
  <si>
    <t>ASCAMATO</t>
  </si>
  <si>
    <t>27.401-1</t>
  </si>
  <si>
    <t>0591-6</t>
  </si>
  <si>
    <t>BR COMERCIO E RECICLAVEIS LTDA 36.706.947/0001-60</t>
  </si>
  <si>
    <t>ASCAMB - Associação Municipal dos Catadores de Papal, Papelão e Materiais recicláveis de Matias Barbosa - 13.673.619/0001-09</t>
  </si>
  <si>
    <t>13.673.619/0001-09</t>
  </si>
  <si>
    <t>ASCAMB</t>
  </si>
  <si>
    <t>BRASILIS INDUSTRIA E COMÉRCIO DE PLASTICOS LTDA EPP - 11.888.128/0001-50</t>
  </si>
  <si>
    <t>ASCAMINAS - Associação de Catadores de Materiais Recicláveis do Município de Alvorada de Minas - 29.865.803/0001-90</t>
  </si>
  <si>
    <t>29.865.803/0001-90</t>
  </si>
  <si>
    <t>ASCAMINAS</t>
  </si>
  <si>
    <t>32.174-5  </t>
  </si>
  <si>
    <t>1861-9</t>
  </si>
  <si>
    <t>BRASSLIGAS COMÉRCIO METAIS LTDA - 17.966.358/0001-76</t>
  </si>
  <si>
    <t>ASCAMP - Assoc. dos Catadores de Materiais Recicláveis de Pará de Minas - 05.365.033/0001-59</t>
  </si>
  <si>
    <t>05.365.033/0001-59</t>
  </si>
  <si>
    <t>ASCAMP</t>
  </si>
  <si>
    <t>1818001-9</t>
  </si>
  <si>
    <t>4034-1</t>
  </si>
  <si>
    <t>BRINGE RECICLA - 22.731.360/0001-04</t>
  </si>
  <si>
    <t>ASCAMRRP - Assoc. dos Catadores de Materiais Recicláveis Regional de Papagaios - 10.716.050/0001-23</t>
  </si>
  <si>
    <t>10.716.050/0001-23</t>
  </si>
  <si>
    <t xml:space="preserve">ASCAMRRP </t>
  </si>
  <si>
    <t>758-2</t>
  </si>
  <si>
    <t>0660</t>
  </si>
  <si>
    <t>BRITA EXPRESS LTDA 17.098.528/0001-48</t>
  </si>
  <si>
    <t>ASCANAVI - Assoc. dos Catadores de Materiais Recicláveis, Natureza Viva Governador Valadares - 04.893.644/0001-07</t>
  </si>
  <si>
    <t>04.893.644/0001-07</t>
  </si>
  <si>
    <t>ASCANAVI</t>
  </si>
  <si>
    <t>91.454.001-7</t>
  </si>
  <si>
    <t>4071-1</t>
  </si>
  <si>
    <t>BRS TRANSPORTE E LOGISTICA LTDA 48.842.206/0001-95</t>
  </si>
  <si>
    <t>ASCANOVI - Assoc. dos Catadores de Materiais Recicláveis Nova Vida - 05.938.760/0001-68</t>
  </si>
  <si>
    <t>05.938.760/0001-68</t>
  </si>
  <si>
    <t>ASCANOVI</t>
  </si>
  <si>
    <t>29744326-7</t>
  </si>
  <si>
    <t>BRUNO E SILVA COMPRA E VENDA DE MATERIAIS RECICLAVEIS LTDA 31.714.107/0001-25</t>
  </si>
  <si>
    <t>ASCANUK - Assoc. dos Catadores de Materiais Reciclaveis de Nanuque - 14.785.987/0001-01</t>
  </si>
  <si>
    <t>14.785.987/0001-01</t>
  </si>
  <si>
    <t>ASCANUK</t>
  </si>
  <si>
    <t>BRUNO FERREIRA 168.360.166-16</t>
  </si>
  <si>
    <t>ASCAP - Assoc. dos Catadores de Papel e Material Reciclável de Nova Lima - 05.267.111/0001-82</t>
  </si>
  <si>
    <t>05.267.111/0001-82</t>
  </si>
  <si>
    <t xml:space="preserve">ASCAP </t>
  </si>
  <si>
    <t>1452-8</t>
  </si>
  <si>
    <t>0134-1</t>
  </si>
  <si>
    <t>BRUTOS TRANSPORTES E RECICLAGEM LTDA 40.131.373/0001-16</t>
  </si>
  <si>
    <t>ASCAP CARMO DO PARANAÍBA - Assoc. dos Catadores de Materiais Recicláveis de Carmo do Paranaiba - 14.504.627/0001-94</t>
  </si>
  <si>
    <t>14.504.627/0001-94</t>
  </si>
  <si>
    <t>ASCAP CARMO DO PARANAÍBA</t>
  </si>
  <si>
    <t>5.546-8</t>
  </si>
  <si>
    <t>3107-0</t>
  </si>
  <si>
    <t>BUTELAO COMÉRCIO DE PAPEIS, PLASTICO E SUCATA LTDA EPP - 21.995.848/0001-78</t>
  </si>
  <si>
    <t>ASCAPEL BETIM - Assoc. dos Catadores de Papel, Papelão e Mat. Reaprov. de Betim - 05.192.748/0001-57</t>
  </si>
  <si>
    <t>05.192.748/0001-57</t>
  </si>
  <si>
    <t>ASCAPEL</t>
  </si>
  <si>
    <t>6517-5</t>
  </si>
  <si>
    <t>892-3</t>
  </si>
  <si>
    <t>C &amp; G METAIS COMERCIO LTDA 20.310.255/0001-68</t>
  </si>
  <si>
    <t>ASCAPEL PEDRO LEOPOLDO - Assoc. dos Catadores de Pedro Leopoldo - 08.621.519/0001-07</t>
  </si>
  <si>
    <t>08.621.519/0001-07</t>
  </si>
  <si>
    <t>ASCAPEL PEDRO LEOPOLDO</t>
  </si>
  <si>
    <t>2584-2</t>
  </si>
  <si>
    <t>0144</t>
  </si>
  <si>
    <t>CABRAL RECICLAGEM LTDA - 10.895.533/0001-32</t>
  </si>
  <si>
    <t>ASCAPEU - Assoc. dos Catadores de Papel, Papelão e Material Reaproveitável do Município de Pompéu - 06.190.181/0001-42</t>
  </si>
  <si>
    <t>06.190.181/0001-42</t>
  </si>
  <si>
    <t>ASCAPEU</t>
  </si>
  <si>
    <t>CADERPEL COMÉRCIO EIRELI ME - 19.528.105/0001-46</t>
  </si>
  <si>
    <t>ASCAR CARMÓPOLIS - Assoc. de Catadores de Materiais Recicláveis de Carmópolis de Minas - 08.893.205/0001-55</t>
  </si>
  <si>
    <t>08.893.205/0001-55</t>
  </si>
  <si>
    <t xml:space="preserve">ASCAR </t>
  </si>
  <si>
    <t>050285-5</t>
  </si>
  <si>
    <t>0730-7</t>
  </si>
  <si>
    <t>CAIO WILLIAN ABREIU DE SOUZA 105.295.426-09</t>
  </si>
  <si>
    <t>ASCAR RAPOSOS - Assoc. dos Catadores de Materiais Recicláveis de Raposos - 07.039.059/0001-32</t>
  </si>
  <si>
    <t>07.039.059/0001-32</t>
  </si>
  <si>
    <t>ASCAR RAPOSOS</t>
  </si>
  <si>
    <t xml:space="preserve">CAMPITELI &amp; CAMPITELI APARAS DE PAPEL LTDA EPP - 11.690.554/0001-84 </t>
  </si>
  <si>
    <t>ASCARBE - Assoc. de Catadores de Mat. Recicláveis de Campo Belo - 05.976.263/0001-54</t>
  </si>
  <si>
    <t>05.976.263/0001-54</t>
  </si>
  <si>
    <t>ASCARBE</t>
  </si>
  <si>
    <t>CAPITAL INDUSTRIA E COMÉRCIO DE PRODUTOS RECICLAVEIS LTDA - 06.096.335/0001-31</t>
  </si>
  <si>
    <t>ASCAREJ - Associação de Catadores de Materiais Reciclaveis de Jequitinhoha - 15.574.113/0001-78</t>
  </si>
  <si>
    <t>15.574.113/0001-78</t>
  </si>
  <si>
    <t>ASCAREJ</t>
  </si>
  <si>
    <t>03000779-0</t>
  </si>
  <si>
    <t>4536-9</t>
  </si>
  <si>
    <t>CARIKI RECICLAVEIS LTDA - 02.571.816/0001-09</t>
  </si>
  <si>
    <t xml:space="preserve">ASCARF - Associação dos Catadores de Resíduos Sólidos Reciclando Hoje Por Um Futuro Melhor de Governador Valadares - 32.492.918/0001-91 </t>
  </si>
  <si>
    <t xml:space="preserve">32.492.918/0001-91 </t>
  </si>
  <si>
    <t>ASCRAF</t>
  </si>
  <si>
    <t>029738266-7</t>
  </si>
  <si>
    <t>CARIKI TRANSPORTES E LOCACOES LTDA 21.183.767/0001-73</t>
  </si>
  <si>
    <t>ASCARI - Assoc. dos Catadores de Materiais Recicláveis de Ipatinga - 05.819.225/0001-98</t>
  </si>
  <si>
    <t>05.819.225/0001-98</t>
  </si>
  <si>
    <t>ASCARI</t>
  </si>
  <si>
    <t>2111-1</t>
  </si>
  <si>
    <t>3148-8</t>
  </si>
  <si>
    <t>CARLINDO FERNANDES DA SILVA - 17.419.408/0001-03</t>
  </si>
  <si>
    <t>ASCARIPI - Assoc. dos Catadores de Rio Piracicaba - 06.634.995/0001-29</t>
  </si>
  <si>
    <t>06.634.995/0001-29</t>
  </si>
  <si>
    <t>ASCARIPI</t>
  </si>
  <si>
    <t>12004-9</t>
  </si>
  <si>
    <t>2546-1</t>
  </si>
  <si>
    <t>CARLOS DE MAGNO DE SOUZA - 271.941.406/0001-91</t>
  </si>
  <si>
    <t>ASCARMARITA – Associação dos Catadores de Recicláveis e Materiais Reaproveitáveis de Itabira - 11.722.955/0001-79</t>
  </si>
  <si>
    <t>11.722.955/0001-79</t>
  </si>
  <si>
    <t xml:space="preserve">ASCARMARITA </t>
  </si>
  <si>
    <t>1685-3</t>
  </si>
  <si>
    <t>1005552-0</t>
  </si>
  <si>
    <t>CARMELUCIA VIEIRA GOMES OLIVIERA ME - 23.899.750/0001-42</t>
  </si>
  <si>
    <t>ASCARP - Assoc. dos Catadores de Materiais Recicláveis de Porteirinha - 10.564.534/0001-02</t>
  </si>
  <si>
    <t>10.564.534/0001-02</t>
  </si>
  <si>
    <t xml:space="preserve">ASCARP </t>
  </si>
  <si>
    <t>24166-0</t>
  </si>
  <si>
    <t>0692-0</t>
  </si>
  <si>
    <t>CARVALHO TRANSPORTES E RECICLAVEIS 22.914.828/0001-98</t>
  </si>
  <si>
    <t>ASCARPAC - Assoc. dos Catadores de Materiais Recicláveis e Preservadores de Cassia - 09.358.500/0001-74</t>
  </si>
  <si>
    <t>09.358.500/0001-74</t>
  </si>
  <si>
    <t>ASCARPAC</t>
  </si>
  <si>
    <t>CASA DO PINTOR - 662.093.620/0008-71</t>
  </si>
  <si>
    <t>ASCAS - Assoc. dos Catadores de Materiais Recicláveis de São João Del Rei - 06.329.323/0001-00</t>
  </si>
  <si>
    <t>06.329.323/0001-00</t>
  </si>
  <si>
    <t xml:space="preserve">ASCAS </t>
  </si>
  <si>
    <t>SANTANDER</t>
  </si>
  <si>
    <t>13000115-6</t>
  </si>
  <si>
    <t>CASTRO E MENDES METAIS LTDA - 17.887.321/0001-52</t>
  </si>
  <si>
    <t>ASCASAL - Associação de Catadores de Material Recicláveil de Salinas - 25.214.553/0001-78</t>
  </si>
  <si>
    <t>25.214.553/0001-78</t>
  </si>
  <si>
    <t>ASCASAL</t>
  </si>
  <si>
    <t>35.314-0</t>
  </si>
  <si>
    <t>0976-8</t>
  </si>
  <si>
    <t>CE &amp; CP COMERCIO DE UTILIDADES E PRESENTES LTDA 23.957.598/0002-98</t>
  </si>
  <si>
    <t>ASCASAM - Assoc. dos Catadores de Materiais Recicláveis - 06.283.571/0001-67</t>
  </si>
  <si>
    <t>06.283.571/0001-67</t>
  </si>
  <si>
    <t>ASCASAM</t>
  </si>
  <si>
    <t>2914-9</t>
  </si>
  <si>
    <t>CELIO FABRICO DA SILVA ME- 19.668.392/0001-90</t>
  </si>
  <si>
    <t>ASCATA - Assoc. de Catadores -Trabalhadores de Mat.Recicláv.de Carlos Chagas - 06.203.530/0001-13</t>
  </si>
  <si>
    <t>06.203.530/0001-13</t>
  </si>
  <si>
    <t>ASCATA</t>
  </si>
  <si>
    <t>2929-7</t>
  </si>
  <si>
    <t>CELIO RODRIGUES BARBOSA ME - 00.645.091/0001-12</t>
  </si>
  <si>
    <t>ASCATAG - Assoc. dos Catadores de Recicláveis de Cataguases - 11.176.119/0001-36</t>
  </si>
  <si>
    <t>11.176.119/0001-36</t>
  </si>
  <si>
    <t>ASCATAG</t>
  </si>
  <si>
    <t>CELULOSE IRANI S/A - 92.791.243/0022-38</t>
  </si>
  <si>
    <t>ASCATI - Assoc. dos Catadores de Materiais Recicláveis de Timóteo - 05.916.197/0001-27</t>
  </si>
  <si>
    <t>05.916.197/0001-27</t>
  </si>
  <si>
    <t>ASCATI</t>
  </si>
  <si>
    <t>2659-0</t>
  </si>
  <si>
    <t>2296-9</t>
  </si>
  <si>
    <t>CENTRO DE RECICLAGEM RENASCENÇA - 07.785.098/0001-89</t>
  </si>
  <si>
    <t>ASCAVAP - Assoc. dos Catadores do Vale Paraopeba - 04.969.815/0001-34</t>
  </si>
  <si>
    <t>04.969.815/0001-34</t>
  </si>
  <si>
    <t>ASCAVAP</t>
  </si>
  <si>
    <t>19.187-6</t>
  </si>
  <si>
    <t>1669-1</t>
  </si>
  <si>
    <t>CENTRO OESTE INDUSTRIA E COMERCIO DE PAPEIS E RECICLAVEIS LTDA 03.220.972/0001-80</t>
  </si>
  <si>
    <t>ASCCARE - Assoc. Curvelana dos Catadores de Reciclável - 05.429.731/0001-70</t>
  </si>
  <si>
    <t>05.429.731/0001-70</t>
  </si>
  <si>
    <t>ASCCARE</t>
  </si>
  <si>
    <t>CEPELMA IND.ART DE PAPEL LTDA - 03.456.192/0001-33</t>
  </si>
  <si>
    <t>ASCITO - Assoc. dos Catadores de Materiais Recicláveis de Itabirito - 05.684.273/0001-16</t>
  </si>
  <si>
    <t>05.684.273/0001-16</t>
  </si>
  <si>
    <t>ASCITO</t>
  </si>
  <si>
    <t>2604-0</t>
  </si>
  <si>
    <t>CESAR FERREIRA - 07.779.892/0001-10</t>
  </si>
  <si>
    <t>ASCMRF - Assoc. de Coletores de Materiais Reaproveitáveis de Felixlândia - 12.039.664/0001-43</t>
  </si>
  <si>
    <t>12.039.664/0001-43</t>
  </si>
  <si>
    <t>ASCMRF</t>
  </si>
  <si>
    <t>CESAR RODRIGUES (CR RECICLAGEM) - 26.985.449/0001-40</t>
  </si>
  <si>
    <t>ASCOB - Assoc. dos Catadores de Materiais Recicláveis e Reaproveitáveis de Ouro Branco - 10.771.546/0001-08</t>
  </si>
  <si>
    <t>10.771.546/0001-08</t>
  </si>
  <si>
    <t>ASCOB</t>
  </si>
  <si>
    <t>2994-9</t>
  </si>
  <si>
    <t>1065-0</t>
  </si>
  <si>
    <t>CHARLEIVY DE LIMA SOARES ME - 20.277.808/0001-28</t>
  </si>
  <si>
    <t>ASCOL - Assoc. dos Catadores de Materiais Recicláveis de Oliveira - 09.425.479/0001-82</t>
  </si>
  <si>
    <t>09.425.479/0001-82</t>
  </si>
  <si>
    <t>ASCOL</t>
  </si>
  <si>
    <t>1733-6</t>
  </si>
  <si>
    <t>0135-0</t>
  </si>
  <si>
    <t>CICERO ALEXANDRE BEZERRA RECICLAVEIS ME - 24.880.008/0001-58</t>
  </si>
  <si>
    <t>ASCRAP PARACATU - Associação dos Catadores, Recicladores e Ambientalistas de Paracatu/MG - 50.859.742/0001-45</t>
  </si>
  <si>
    <t>50.859.742/0001-45</t>
  </si>
  <si>
    <t>ASCRAP PARACATU</t>
  </si>
  <si>
    <t>STONE</t>
  </si>
  <si>
    <t>20271440-8</t>
  </si>
  <si>
    <t>CICLEPET LTDA EPP - 05.264.463/0001-84</t>
  </si>
  <si>
    <t>ASCREPI - Assoc. de Catadores de Recicláveis de Pimenta - 19.011.333/0001-44</t>
  </si>
  <si>
    <t>19.011.333/0001-44</t>
  </si>
  <si>
    <t>ASCREPI</t>
  </si>
  <si>
    <t>2894-0</t>
  </si>
  <si>
    <t>CICLO MATERIAIS RECICLAVEIS - 06.175.249/0001-14</t>
  </si>
  <si>
    <t>ASDLM - Associação Solidária Dom Luciano Mendes - 11.136.896/0001-57</t>
  </si>
  <si>
    <t>11.136.896/0001-57</t>
  </si>
  <si>
    <t>ASDLM - SENHORA DOS REMÉDIOS</t>
  </si>
  <si>
    <t>16.999-4</t>
  </si>
  <si>
    <t>3173-9</t>
  </si>
  <si>
    <t>CICLO SOLUCOES EM TRATAMENTO DE RESIDUOS LTDA 31.852.810/0001-08</t>
  </si>
  <si>
    <t>ASERBAC - Assoc. dos Catadores de Materiais Recicláveis de Barão de Cocais - 08.780.817/0001-31</t>
  </si>
  <si>
    <t>08.780.817/0001-31</t>
  </si>
  <si>
    <t>ASERBAC</t>
  </si>
  <si>
    <t>03000759-1</t>
  </si>
  <si>
    <t>2838-3</t>
  </si>
  <si>
    <t xml:space="preserve">CICLOVIDRO COMERCIO E TRANSPORTES EIRELI - 06.981.717/0001-48
 </t>
  </si>
  <si>
    <t>ASMAC - Assoc. dos Catadores Autônomos de Mat.Recicláveis de Contagem - 05.316.015/0001-87</t>
  </si>
  <si>
    <t>05.316.015/0001-87</t>
  </si>
  <si>
    <t>ASMAC</t>
  </si>
  <si>
    <t>00006695-9</t>
  </si>
  <si>
    <t>0893-1</t>
  </si>
  <si>
    <t>CITROPLAST INDÚSTRIA E COMÉRCIO DE PAPÉIS E PLÁSTICOS - 46.149.456/0003-80</t>
  </si>
  <si>
    <t>ASMARC - Associação de Seletores de Materiais Recicláveis de Caratinga - 05.274.582/0001-18</t>
  </si>
  <si>
    <t>05.274.582/0001-18</t>
  </si>
  <si>
    <t xml:space="preserve">ASMARC </t>
  </si>
  <si>
    <t>39064-0</t>
  </si>
  <si>
    <t>CLAUDIA HELENA COSTA DO PRADO ME - 16.778.146/0001-00</t>
  </si>
  <si>
    <t>ASMARCOL - Assoc. dos Catadores de Materiais Recicláveis de Conselheiro Lafaiete - 06.938.966/0001-50</t>
  </si>
  <si>
    <t>06.938.966/0001-50</t>
  </si>
  <si>
    <t>ASMARCOL</t>
  </si>
  <si>
    <t>CLAUDINEI SANTOS FELIX 08.108.673/0001-71</t>
  </si>
  <si>
    <t>ASMARE - Assoc. dos Catadores de Papel, Papelão e Material Reaproveitavél - 38.743.035/0001-93</t>
  </si>
  <si>
    <t>38.743.035/0001-93</t>
  </si>
  <si>
    <t>ASMARE</t>
  </si>
  <si>
    <t>106799-0</t>
  </si>
  <si>
    <t>4383-4</t>
  </si>
  <si>
    <t>CLAUDINEI SANTOS FELIX LTDA - 06.938.966/0001-50</t>
  </si>
  <si>
    <t>ASMATOZ - Assoc. dos Catadores de Materiais Recicláveis de Matozinhos - 07.687.786/0001-06</t>
  </si>
  <si>
    <t>07.687.786/0001-06</t>
  </si>
  <si>
    <t>ASMATOZ</t>
  </si>
  <si>
    <t>82.200-0</t>
  </si>
  <si>
    <t>3212-3</t>
  </si>
  <si>
    <t>CLAUDIONOR XAVIER 18.045.582/0001-98</t>
  </si>
  <si>
    <t>ASSECRUZ - Associação ecológica de Cruzília - 07.303.440/0001-67</t>
  </si>
  <si>
    <t>07.303.440/0001-67</t>
  </si>
  <si>
    <t>ASSECRUZ</t>
  </si>
  <si>
    <t>16.396-1</t>
  </si>
  <si>
    <t>2021-4</t>
  </si>
  <si>
    <t>CLEUSA GONCALVES PREVITAL LTDA 22.513.531/0001-10</t>
  </si>
  <si>
    <t xml:space="preserve">ASSOCIAÇÃO DE CATADORES – Associação de Catadores de Material Reciclável de Santos Dumont - 08.043.417/0001-43 </t>
  </si>
  <si>
    <t xml:space="preserve">08.043.417/0001-43 </t>
  </si>
  <si>
    <t>ASSOCIAÇÃO DE CATADORES</t>
  </si>
  <si>
    <t>24.046-0</t>
  </si>
  <si>
    <t>Cleverson Claudio Xavier 131.848.506-17</t>
  </si>
  <si>
    <t>ASSOCIRECICLE - Assoc. dos Recicladores de Belo Horizonte - 07.564.394/0001-50</t>
  </si>
  <si>
    <t>07.564.394/0001-50</t>
  </si>
  <si>
    <t xml:space="preserve">ASSOCIRECICLE </t>
  </si>
  <si>
    <t>108806-8</t>
  </si>
  <si>
    <t>3857-1</t>
  </si>
  <si>
    <t>CLINICA AMBIENTAL DE RECUPERACAO DE MATERIAIS LTDA 12.596.469/0001-14</t>
  </si>
  <si>
    <t>ASSOSUL - Assoc. dos Catad. e Separadores de Materiais Recic. da Zona Sul, Lixão, Aterro de Lixo de Poços de Caldas - 11.113.688/0001-32</t>
  </si>
  <si>
    <t>11.113.688/0001-32</t>
  </si>
  <si>
    <t>ASSOSUL</t>
  </si>
  <si>
    <t>2741134-6</t>
  </si>
  <si>
    <t>CLINICA DE TRATAMENTO SANTANA EIRELI 28.028.131/0001-04</t>
  </si>
  <si>
    <t>ASSOTAIAMAN - Assoc. dos Catadores de Materiais Recicláveis do Bairro Taiaman - 15.350.557/0001-20</t>
  </si>
  <si>
    <t>15.350.557/0001-20</t>
  </si>
  <si>
    <t>ASSOTAIAMAN</t>
  </si>
  <si>
    <t>53768-3</t>
  </si>
  <si>
    <t>CMR - RECICLAGEM DE RESIDUOS E SUCATAS LTDA - 18.086.181/0001-86</t>
  </si>
  <si>
    <t>ASTRAPI - Assoc. dos Trabalhadores com Materiais Recicláveis de Ibirité - 04.497.879/0001-80</t>
  </si>
  <si>
    <t>04.497.879/0001-80</t>
  </si>
  <si>
    <t>ASTRAPI</t>
  </si>
  <si>
    <t>3999-4</t>
  </si>
  <si>
    <t>1486-9</t>
  </si>
  <si>
    <t>COFEME LTDA 20.300.299/0001-07</t>
  </si>
  <si>
    <t>ASTRIFLORES - Associação dos Catadores e Triadores de Materiais Recicláveis de Florestal - 09.636.570/0001-47</t>
  </si>
  <si>
    <t>09.636.570/0001-47</t>
  </si>
  <si>
    <t>ASTRIFLORES</t>
  </si>
  <si>
    <t>10388-8</t>
  </si>
  <si>
    <t>COLETA SELETIVA E TRANSPORTES LTDA - 86.621.075/0001-05</t>
  </si>
  <si>
    <t>ASTRINE - Assoc. dos Triadores de Materiais Recicláveis de Nova Era - 08.852.894/0001-50</t>
  </si>
  <si>
    <t>08.852.894/0001-50</t>
  </si>
  <si>
    <t>ASTRINE</t>
  </si>
  <si>
    <t>25.824-5</t>
  </si>
  <si>
    <t>COMALQ COMÉRCIO ALUGUEL E MANUTENCAO DE MAQUINAS LTDA ME - 13.162.728/0001-61</t>
  </si>
  <si>
    <t>ATLIMARJOM - Assoc. dos Trab.de Limpeza e Mat.Recicláveis de João Monlevade - 04.709.727/0001-01</t>
  </si>
  <si>
    <t>04.709.727/0001-01</t>
  </si>
  <si>
    <t>ATLIMARJOM</t>
  </si>
  <si>
    <t>36424-X</t>
  </si>
  <si>
    <t>2220-9</t>
  </si>
  <si>
    <t>COMERCIAL ANEL DE SUCATAS DE FERRO LTDA - 19.964.402/0001-34</t>
  </si>
  <si>
    <t>ATREMAR - Assoc. Trêspontana dos Catadores de Materais Recicláveis - 09.411.353/0001-59</t>
  </si>
  <si>
    <t>09.411.353/0001-59</t>
  </si>
  <si>
    <t>ATREMAR</t>
  </si>
  <si>
    <t>26098-3</t>
  </si>
  <si>
    <t>0421-9</t>
  </si>
  <si>
    <t>COMERCIAL CARVALHO FERNANDES LTDA - 05.362.003/0002-70</t>
  </si>
  <si>
    <t>AVDOU - Associação Vale do Urucuia - 22.806.170/0001-09</t>
  </si>
  <si>
    <t>22.806.170/0001-09</t>
  </si>
  <si>
    <t>AVDOU</t>
  </si>
  <si>
    <t>36.896-2</t>
  </si>
  <si>
    <t>COMERCIAL DE MATERIAIS RECICLÁVEIS REIS LTDA - 05.850.539/0001-53</t>
  </si>
  <si>
    <t>AVICAT - Associação Vicenciana de Catadores - 31.758.604/1000-25</t>
  </si>
  <si>
    <t>31.758.604/1000-25</t>
  </si>
  <si>
    <t>AVICAT</t>
  </si>
  <si>
    <t>112.406-4</t>
  </si>
  <si>
    <t>COMERCIAL DE SUCATA JCA LTDA - 03.367.832/0001-39</t>
  </si>
  <si>
    <t>AVIPI – Associação Viraser de Piumhi - 35.349.600/0001-44</t>
  </si>
  <si>
    <t>35.349.600/0001-44</t>
  </si>
  <si>
    <t>AVIPI</t>
  </si>
  <si>
    <t>21199-0</t>
  </si>
  <si>
    <t>COMERCIAL ESPANHOL DE JACUTINGA LTDA 32.393.926/0001-80</t>
  </si>
  <si>
    <t>CAMAR - Assoc. de Catadores de Material Reciclável de Mariana - 12.264.337/0001-95</t>
  </si>
  <si>
    <t>12.264.337/0001-95</t>
  </si>
  <si>
    <t>CAMAR</t>
  </si>
  <si>
    <t>1635-5</t>
  </si>
  <si>
    <t>1701-9</t>
  </si>
  <si>
    <t>COMERCIAL FERMET SUCATAS LTDA - 08.813.646/0001-08</t>
  </si>
  <si>
    <t>CAMARE - Associação dos Catadores de Materiais Recicláveis de Ijaci - 10.258.913/0001-66</t>
  </si>
  <si>
    <t>10.258.913/0001-66</t>
  </si>
  <si>
    <t>CAMARE</t>
  </si>
  <si>
    <t>COMERCIAL IRAMAR LTDA - 23.792.260/0001-42</t>
  </si>
  <si>
    <t>CANTINHO DO RECICLO – Associação Eco Solidária de Trabalhadores da Reciclagem de Venda Nova - 38.319.804/0001-20</t>
  </si>
  <si>
    <t>38.319.804/0001-20</t>
  </si>
  <si>
    <t>CANTINHO DO RECICLO</t>
  </si>
  <si>
    <t>BANCO CORA SCD-403</t>
  </si>
  <si>
    <t>3029200-0</t>
  </si>
  <si>
    <t>COMERCIAL MAFERJE LTDA 01.720.266/0001-71</t>
  </si>
  <si>
    <t>CATAJEQUI - Associação de Catadores de Materiais Recicláveis de Almenara - 27.957.776/0001-50</t>
  </si>
  <si>
    <t>27.957.776/0001-50</t>
  </si>
  <si>
    <t>CATAJEQUI</t>
  </si>
  <si>
    <t>2.079-5</t>
  </si>
  <si>
    <t>0606</t>
  </si>
  <si>
    <t>COMERCIAL RECICLAMINAS LTDA - 04.226.723/0001-64</t>
  </si>
  <si>
    <t>CO.R.U. - Coop. dos Recicladores de Uberlândia - 06.051.218/0001-51</t>
  </si>
  <si>
    <t>06.051.218/0001-51</t>
  </si>
  <si>
    <t>CO.R.U</t>
  </si>
  <si>
    <t>910-9</t>
  </si>
  <si>
    <t>COMERCIAL SANTANA DE ITAÚNA - 25.828.583/0001-74</t>
  </si>
  <si>
    <t>COCARES - Coop. dos Catadores e Recicladores do Sudoeste de Mineiro - 07.509.685/0001-45</t>
  </si>
  <si>
    <t>07.509.685/0001-45</t>
  </si>
  <si>
    <t>COCARES</t>
  </si>
  <si>
    <t>COMERCIAL VASCONCELOS - 20.739.863/0001-92</t>
  </si>
  <si>
    <t>COMARB - Associação dos Trabalhadores com Materiais Recicláveis de Baldim - 19.661.630/0001-35</t>
  </si>
  <si>
    <t>19.661.630/0001-35</t>
  </si>
  <si>
    <t>COMARB</t>
  </si>
  <si>
    <t>COMERCIAL VIEIRA SERVICOS DE RECICLAGEM LTDA 18.092.897/0001-96</t>
  </si>
  <si>
    <t>COOLIMP - Cooperativa de Trabalho dos Catadores de Materiais Recicláveis Campo Limpo - 38.124.051/0001-06</t>
  </si>
  <si>
    <t>38.124.051/0001-06</t>
  </si>
  <si>
    <t>COOLIMP</t>
  </si>
  <si>
    <t>38045-8</t>
  </si>
  <si>
    <t>1046-4</t>
  </si>
  <si>
    <t>COMÉRCIO ATACADISTA DE PRODUTOS RECICLÁVEIS RECRISUL LTDA - 07.362.269/0001-67</t>
  </si>
  <si>
    <t>COOMARP Pampulha - Coop. dos Trabalhadores com Mat.Recicláveis da Pampulha Ltda. - 10.880.302/0001-55</t>
  </si>
  <si>
    <t>10.880.302/0001-55</t>
  </si>
  <si>
    <t>COOMARP</t>
  </si>
  <si>
    <t>SICREDI</t>
  </si>
  <si>
    <t>86546-2</t>
  </si>
  <si>
    <t>0434</t>
  </si>
  <si>
    <t>COMERCIO DE APARAS PEIXE BRANCO LTDA 32.709.947/0001-62</t>
  </si>
  <si>
    <t>COOMARRIN - Coop. de Materiais Recicláveis de Ribeirão das Neves - 07.582.914/0001-57</t>
  </si>
  <si>
    <t>07.582.914/0001-57</t>
  </si>
  <si>
    <t>COOMARRIN</t>
  </si>
  <si>
    <t>62.559-0</t>
  </si>
  <si>
    <t>2532-1</t>
  </si>
  <si>
    <t>COMÉRCIO DE APARAS POUSO ALEGRE LTDA - RECICLAGEM SANTANA - 28.647.905/0001-77</t>
  </si>
  <si>
    <t>COOPEMAR - Coop. de Catadores de Materiais Recicláveis da Região Oeste de Belo Horizonte - 07.121.298/0001-37</t>
  </si>
  <si>
    <t>07.121.298/0001-37</t>
  </si>
  <si>
    <t xml:space="preserve">COOPEMAR </t>
  </si>
  <si>
    <t>000577516756-9</t>
  </si>
  <si>
    <t>3553-0</t>
  </si>
  <si>
    <t>1292 C/C</t>
  </si>
  <si>
    <t>COMÉRCIO DE CACOS DE VIDRO MAZZETTO LTDA - 50.670.074/0001-03</t>
  </si>
  <si>
    <t>COOPERARE - Coop. dos Produtores de Materiais Recicláveis de Araxá - 06.327.689/0001-40</t>
  </si>
  <si>
    <t>06.327.689/0001-40</t>
  </si>
  <si>
    <t xml:space="preserve">COOPERARE </t>
  </si>
  <si>
    <t>2142-3</t>
  </si>
  <si>
    <t>COMÉRCIO DE PAPEL NOVO MUNDO LTDA - 64.461.890/0001-11</t>
  </si>
  <si>
    <t>COOPERCATA - Coop. Rede Solidaria de Contagem - 20.750.889/0001-31</t>
  </si>
  <si>
    <t>20.750.889/0001-31</t>
  </si>
  <si>
    <t>COOPERCATA</t>
  </si>
  <si>
    <t>577569356-2</t>
  </si>
  <si>
    <t>0893</t>
  </si>
  <si>
    <t>COMÉRCIO DE PAPEL ONOFRE &amp; FILHOS LTDA ME - 23.398.190/0001-42</t>
  </si>
  <si>
    <t>COOPERCICLA (PARACATU) - Coop. dos Catadores e Recicladores do Noroeste de Minas LTDA - 09.913.001/0001-00</t>
  </si>
  <si>
    <t>09.913.001/0001-00</t>
  </si>
  <si>
    <t xml:space="preserve">COOPERCICLA </t>
  </si>
  <si>
    <t>16849-1</t>
  </si>
  <si>
    <t>COMÉRCIO DE PRODUTOS SIDERURGICOS DO VALE LTDA - 09.444.398/0001-20</t>
  </si>
  <si>
    <t>COOPERCORO - Cooperativa de Trabalho de Reciclagem de Coromandel - 45.680.516/0001-62</t>
  </si>
  <si>
    <t>45.680.516/0001-62</t>
  </si>
  <si>
    <t>COOPERCORO</t>
  </si>
  <si>
    <t>83736-9</t>
  </si>
  <si>
    <t>COMÉRCIO DE SUCATA SOARES (ANDRE LUIZ SOARES) - 10.229.674/0001-16</t>
  </si>
  <si>
    <t>COOPERSOL VN - Cooperativa Solidaria de Recicladores e Grupos Produtivos de Venda Nova - 06.179.375/0001-47</t>
  </si>
  <si>
    <t>06.179.375/0001-47</t>
  </si>
  <si>
    <t>COOPERSOL VN</t>
  </si>
  <si>
    <t>33116-3</t>
  </si>
  <si>
    <t>1709-4</t>
  </si>
  <si>
    <t>COMERCIO DE SUCATAS ABELARDI LTDA 68.108.232/0001-00</t>
  </si>
  <si>
    <t>COOPERSOLI - Coop. Solidária dos Recicladores e Grupos Prod.do Barreiro e Região - 06.226.584/0001-02</t>
  </si>
  <si>
    <t>06.226.584/0001-02</t>
  </si>
  <si>
    <t>COOPERSOLI</t>
  </si>
  <si>
    <t>804221-5</t>
  </si>
  <si>
    <t>0085-0</t>
  </si>
  <si>
    <t>COMERCIO DE SUCATAS BRANDE LTDA 49.603.369/0001-88</t>
  </si>
  <si>
    <t>COOPERSUL - Cooperativa de Trabalho Regional Sul de Reciclagem e Preservação de Poços de Caldas Ltda - 16.422.589/0001-56</t>
  </si>
  <si>
    <t>16.422.589/1000-56</t>
  </si>
  <si>
    <t>COOPERSUL</t>
  </si>
  <si>
    <t>84.074-2</t>
  </si>
  <si>
    <t>COMERCIO DE SUCATAS LINCOLN EIRELI 33.237.105/0001-18</t>
  </si>
  <si>
    <t>COOPERT - Coop. de Reciclagem e Trabalho - 03.154.785/0001-45</t>
  </si>
  <si>
    <t>03.154.785/0001-45</t>
  </si>
  <si>
    <t xml:space="preserve">COOPERT </t>
  </si>
  <si>
    <t>55671-8</t>
  </si>
  <si>
    <t>0425-1</t>
  </si>
  <si>
    <t>COMERCIO DE SUCATAS NOSSA SENHORA APARECIDA LTDA 42.254.853/0001-08</t>
  </si>
  <si>
    <t>COOPERU - Coop. Recolhedores Autônomos de Resíduos Solídos e Mat. Recicl. Uberaba - 05.843.802/0001-87</t>
  </si>
  <si>
    <t>05.843.802/0001-87</t>
  </si>
  <si>
    <t>sim</t>
  </si>
  <si>
    <t>COOPERU</t>
  </si>
  <si>
    <t>5738-0</t>
  </si>
  <si>
    <t xml:space="preserve">COMÉRCIO DE SUCATAS NOSSA SENHORA DO CARMO LTDA ME - 09.170.017/0001-61 </t>
  </si>
  <si>
    <t>COOPERVESP - Assoc. de Recicladores e Grupos Produtivos da Vila Esportiva e Região - 10.320.334/0001-04</t>
  </si>
  <si>
    <t>10.320.334/0001-04</t>
  </si>
  <si>
    <t>COOPERVESP</t>
  </si>
  <si>
    <t>14.428.001-9</t>
  </si>
  <si>
    <t>COMÉRCIO DE SUCATAS RODRIGUES LTDA - 04.947.383/0001-60</t>
  </si>
  <si>
    <t>COOPESOL Leste - Coop. Solidária dos Trab. e Grupos Produtivos da Região Leste - 08.067.920/0001-39</t>
  </si>
  <si>
    <t>08.067.920/0001-39</t>
  </si>
  <si>
    <t xml:space="preserve">COOPESOL Leste </t>
  </si>
  <si>
    <t>64765-9</t>
  </si>
  <si>
    <t>1626-8</t>
  </si>
  <si>
    <t>COMERCIO SUCATA CAMPOGRANDESE LTDA 28.424.172/0002-92</t>
  </si>
  <si>
    <t>COOPRARTE - Coop. de Produção Artezanal Ltda - 07.036.587/0001-38</t>
  </si>
  <si>
    <t>07.036.587/0001-38</t>
  </si>
  <si>
    <t>COOPRARTE</t>
  </si>
  <si>
    <t>370-6</t>
  </si>
  <si>
    <t>0609</t>
  </si>
  <si>
    <t>COMPLASPEL COMÉRCIO LTDA ME - 05.653.909/0001-62</t>
  </si>
  <si>
    <t>COOPTAL – Cooperativa de Reciclagem do Pontal - 24.986.628/0001-76</t>
  </si>
  <si>
    <t xml:space="preserve">24.986.628/0001-76 </t>
  </si>
  <si>
    <t>COOPTAL</t>
  </si>
  <si>
    <t>122.996-6</t>
  </si>
  <si>
    <t>COMPRA E VENDA DE RECICLÁVEIS LTDA - 17.302.134/0001-60</t>
  </si>
  <si>
    <t>COORPNOVA - Cooperativa dos Recicladores de Ponte Nova - 19.234.451/0001-11</t>
  </si>
  <si>
    <t>19.234.451/0001-11</t>
  </si>
  <si>
    <t>COORPNOVA</t>
  </si>
  <si>
    <t>8.351-8</t>
  </si>
  <si>
    <t>COMPRAR INDUSTRIA DE PLASTICO EIRELI - 15.919.189/0001-98</t>
  </si>
  <si>
    <t>COPERCICLA - Coop. de Reciclagem de Ituiutaba - 06.190.202/0001-20</t>
  </si>
  <si>
    <t>06.190.202/0001-20</t>
  </si>
  <si>
    <t>COPERCICLA</t>
  </si>
  <si>
    <t>94708-3</t>
  </si>
  <si>
    <t>CONCABLE INDÚSTRIA E COMÉRCIO DE PLÁSTICOS LTDA - 03.367.615/0001-49</t>
  </si>
  <si>
    <t>COPERJAK - Coop. de Produção de Reciclagem de Jacutinga - 13.486.632/0001-59</t>
  </si>
  <si>
    <t>13.486.632/0001-59</t>
  </si>
  <si>
    <t>COPERJAK</t>
  </si>
  <si>
    <t>CONCEIÇÃO ALVES PEREIRA ME - 08.070.987/0001-22</t>
  </si>
  <si>
    <t>CREMONTE - Assoc. dos Catadores de Materiais Recicláveis de Monte Azul - 18.777.601/0001-70</t>
  </si>
  <si>
    <t>18.777.601/0001-70</t>
  </si>
  <si>
    <t>CREMONTE</t>
  </si>
  <si>
    <t>CONSTRUFER LTDA - 18.551.788/0001-90</t>
  </si>
  <si>
    <t>CRT - Coop. Regional de Reciclagem do Municipio de Juatuba - 10.707.456/0001-40</t>
  </si>
  <si>
    <t>10.707.456/0001-40</t>
  </si>
  <si>
    <t xml:space="preserve">CRT </t>
  </si>
  <si>
    <t>CONSULFER COMERCIO DE SUCATA EM GERAL 08.108.673/0001-71</t>
  </si>
  <si>
    <t xml:space="preserve">ECOCOOP – Cooperativa de Trabalho em Gestão de Resíduos Sólidos - 41.183.752/0001-12 </t>
  </si>
  <si>
    <t xml:space="preserve">41.183.752/0001-12 </t>
  </si>
  <si>
    <t>ECOCOOP</t>
  </si>
  <si>
    <t>000000268348</t>
  </si>
  <si>
    <t>COOPERATIVA CENTRAL REDE SOLIDARIA DOS TRABALHADORES DE MATERIAIS RECICLAVEIS DE MG - REDESOL MG 12.013.092/0001-23</t>
  </si>
  <si>
    <t>MONTECICLE - Cooperativa de Trabalho dos Catadores de Materiais Recicláveis de Monte Santo de Minas - 36.364.062/0001-20</t>
  </si>
  <si>
    <t>36.364.062/0001-20</t>
  </si>
  <si>
    <t>MONTECICLE</t>
  </si>
  <si>
    <t>336.730-4</t>
  </si>
  <si>
    <t>COOPLAST INDÚSTRIA E COMÉRCIO LTDA - 00.720.021/0001-81</t>
  </si>
  <si>
    <t>MONTESUL - Associação Montes Claros de Catadores de Recicláveis - 32.097.689/1000-00</t>
  </si>
  <si>
    <t>32.097.689/1000-00</t>
  </si>
  <si>
    <t>MONTESUL</t>
  </si>
  <si>
    <t xml:space="preserve">11.150-3 </t>
  </si>
  <si>
    <t>8062-4</t>
  </si>
  <si>
    <t>COPAMIG-COMERCIO DE PAPEIS MINAS GERAIS LTDA 64.259.161/0001-87</t>
  </si>
  <si>
    <t>NATUREZA VIVA - Assoc. dos Catadores e Recicladores - 13.930.030/0001-49</t>
  </si>
  <si>
    <t>13.930.030/0001-49</t>
  </si>
  <si>
    <t>NATUREZA VIVA</t>
  </si>
  <si>
    <t>2382-0</t>
  </si>
  <si>
    <t>CR COLETAR LTDA - 23.852.683/0001-00</t>
  </si>
  <si>
    <t>PADRE FARIA - Assoc. Benef. Reciclagem Lixo, M. Amb. e Pres. Amb. da Cidade de Ouro Preto - 06.234.920/0001-50</t>
  </si>
  <si>
    <t>06.234.920/0001-50</t>
  </si>
  <si>
    <t>PADRE FARIA</t>
  </si>
  <si>
    <t>842-1</t>
  </si>
  <si>
    <t>CRB - COMÉRCIO DE RESÍDUOS BANDEIRANTES LTDA - 16.642.662/0004-48</t>
  </si>
  <si>
    <t>RECICARMO (CAJURU)- Assoc. de Catadores de Mateiral Reciclado do Carmo do Cajuru - 12.032.045/0001-27</t>
  </si>
  <si>
    <t>12.032.045/0001-27</t>
  </si>
  <si>
    <t>RECICARMO (CAJURU)</t>
  </si>
  <si>
    <t>15831-3</t>
  </si>
  <si>
    <t>1749-3</t>
  </si>
  <si>
    <t>CRM - CENTRAL DE RECICLAGEM MINAS LTDA - 10.792.821/0001-61</t>
  </si>
  <si>
    <t>RECICARMO(RIO CLARO)- Assoc. de Agentes de Meio Ambiente de Carmo do Rio Claro - 07.109.445/0001-53</t>
  </si>
  <si>
    <t>07.109.445/0001-53</t>
  </si>
  <si>
    <t>RECICARMO (RIO CLARO)</t>
  </si>
  <si>
    <t>13.555-0</t>
  </si>
  <si>
    <t>1751-5</t>
  </si>
  <si>
    <t>CRM COMERCIO DE RECICLAGEM MANHUACU LTDA 48.606.766/0001-40</t>
  </si>
  <si>
    <t>RECICLA (GUAXUPÉ) - Cooperativa de Reciclagem de Guaxupé e Região - 39.987.531/0001-55</t>
  </si>
  <si>
    <t>39.987.531/0001-55</t>
  </si>
  <si>
    <t>RECICLA - GUAXUPÉ</t>
  </si>
  <si>
    <t>69161-9</t>
  </si>
  <si>
    <t>0361</t>
  </si>
  <si>
    <t>CRUZ GESTAO RESIDUOS SOLIDOS 42.462.480/0001-52</t>
  </si>
  <si>
    <t>RECICLAJU - Associação de Catadores de Materiais Recicláveis de Juruaia - 28.443.269/0001-61</t>
  </si>
  <si>
    <t>28.443.269/0001-61</t>
  </si>
  <si>
    <t>RECICLAJU</t>
  </si>
  <si>
    <t>862.021-0</t>
  </si>
  <si>
    <t>CRUZIFER LTDA EPP (TADEU LOPES) - 22.205.025/0001-64</t>
  </si>
  <si>
    <t>RECICLANEP - Coop de Trab dos Profissionais em Coleta, Processamento e Comercialização de Mat Recicláveis e Reutilizáveis de Nepomuceno LTDA - 16.675.907/0001-90</t>
  </si>
  <si>
    <t>16.675.907/0001-90</t>
  </si>
  <si>
    <t>RECICLANEP</t>
  </si>
  <si>
    <t>476-9</t>
  </si>
  <si>
    <t>3526-2</t>
  </si>
  <si>
    <t>CST - COLETA SELETIVA E TRANSPORTES LTDA - ME 86.621.075/0001-05</t>
  </si>
  <si>
    <t>RECICLAR - Assoc. Mineira de Catadores de Materiais Recicláveis - 24.472.825/0001-77</t>
  </si>
  <si>
    <t>24.472.825/0001-77</t>
  </si>
  <si>
    <t>RECICLAR</t>
  </si>
  <si>
    <t>24298-7</t>
  </si>
  <si>
    <t>0179</t>
  </si>
  <si>
    <t>DANIEL DAVI DE FARIA CPF 064.488.426-67 - 31.933.355/0001-67</t>
  </si>
  <si>
    <t>RECICLARA - Assoc. de Catadores de Materiais Recicláveis de Araxá - 09.242.896/0001-90</t>
  </si>
  <si>
    <t>09.242.896/0001-90</t>
  </si>
  <si>
    <t>RECICLARA</t>
  </si>
  <si>
    <t>DANIEL PRATES MERICE 13.369.254/0001-23</t>
  </si>
  <si>
    <t>RECICLASIM - Associação de Apanhadores de Materiais Recicláveis de Simonésia - 15.291.940/0001-54</t>
  </si>
  <si>
    <t>15.291.940/0001-54</t>
  </si>
  <si>
    <t>RECICLASIM</t>
  </si>
  <si>
    <t>28.758-0</t>
  </si>
  <si>
    <t>DECKEL INDUSTRIA E COMÉRCIO DE PLASTICOS TECNICOS LTDA - 03.735.194/0001-61</t>
  </si>
  <si>
    <t>RECICLAU - Associação dos Catadores de Papel, Papelão e Material Reciclável de Ubá - 04.782.852/0001-39</t>
  </si>
  <si>
    <t>04.782.852/0001-39</t>
  </si>
  <si>
    <t>RECICLAU</t>
  </si>
  <si>
    <t>15.818-6</t>
  </si>
  <si>
    <t>DELTA SUCATAS E TRANSPORTES LTDA 28.427.911/0001-19</t>
  </si>
  <si>
    <t>RECIFOR - Assoc. dos Recicladores de Formiga - 07.791.992/0001-61</t>
  </si>
  <si>
    <t>07.791.992/0001-61</t>
  </si>
  <si>
    <t>RECIFOR</t>
  </si>
  <si>
    <t>DENIPLAST - RESIDUOS E APARAS - EIRELI - 26.142.933/0001-07</t>
  </si>
  <si>
    <t>SENHOR BOM JESUS - Assoc. dos Catadores e Recicladores Senhor Bom Jesus - 10.190.590/0001-16</t>
  </si>
  <si>
    <t>10.190.590/0001-16</t>
  </si>
  <si>
    <t>SENHOR BOM JESUS</t>
  </si>
  <si>
    <t>DENIS NUNES MORAIS 03516420138 - 26.006.808/0001-70</t>
  </si>
  <si>
    <t>TIRADENTES RECICLA - Cooperativa de Catadores de Materiais Recicláveis Tiradentes Recicla - 27.933.460/0001-29</t>
  </si>
  <si>
    <t xml:space="preserve"> 27.933.460/0001-29</t>
  </si>
  <si>
    <t>TIRADENTES RECICLA</t>
  </si>
  <si>
    <t>DEPOSITO DE FERRO VELHO GARCIA LTDA EPP - 20.265.740/0001-67</t>
  </si>
  <si>
    <t>UNICAP - União dos Catadores de Piranguçu - 10.560.015/0001-68</t>
  </si>
  <si>
    <t>10.560.015/0001-68</t>
  </si>
  <si>
    <t>UNICAP</t>
  </si>
  <si>
    <t>200214-0</t>
  </si>
  <si>
    <t>DEPOSITO DE RECICLAGEM MARANESI LTDA - 07.908.618/0001-01</t>
  </si>
  <si>
    <t>UNICICLA - Associação dos Catadores de Materiais Recicláveis de Nova união - 23.105.692/0001-38</t>
  </si>
  <si>
    <t>23.105.692/0001-38</t>
  </si>
  <si>
    <t>UNICICLA</t>
  </si>
  <si>
    <t>00021013-0</t>
  </si>
  <si>
    <t>1441-9</t>
  </si>
  <si>
    <t>DESTINADORAS DE RESÍDUOS NASCIMENTO - 14.063.485/0001-77</t>
  </si>
  <si>
    <t>VIDA NOVA - Assoc. dos Catadores de Materiais Recicláveis de Guaxupé - 11.109.817/0001-19</t>
  </si>
  <si>
    <t>11.109.817/0001-19</t>
  </si>
  <si>
    <t>VIDA NOVA</t>
  </si>
  <si>
    <t>2486-4</t>
  </si>
  <si>
    <t>4104-1</t>
  </si>
  <si>
    <t>DESUSCA LTDA - 21.450.325/0001-46</t>
  </si>
  <si>
    <t>DG COMERCIO DE APARAS LTDA 43.765.743/0001-65</t>
  </si>
  <si>
    <t>DI'CASTRO COMÉRCIO DE PECAS LTDA ME - 01.899.172/0001-01</t>
  </si>
  <si>
    <t>DINAMICA METAIS LTDA ME - 86.531.456/0001-01</t>
  </si>
  <si>
    <t>DIONÍSIO RECICLÁVEIS COMERCIAL LTDA - 05.855.407/0001-14</t>
  </si>
  <si>
    <t>DIRSON RIBEIRO DOS REIS ME - RS RECICLAGEM -17.811.509/0001-17</t>
  </si>
  <si>
    <t>DISMINAS DIMARINA SUL DE MINAS LTDA ME - 64.274.079/0001-21</t>
  </si>
  <si>
    <t>DISTRIBUIDORA ALIANCA LTDA - 21.795.927/0005-69</t>
  </si>
  <si>
    <t>DIV OLEOS E RECICLAGEM 32.626.180/0001-08</t>
  </si>
  <si>
    <t>DIVIDRO COMERCIO DE SUCATAS LTDA 53.931.205/0001-57</t>
  </si>
  <si>
    <t>DIVINO MARTINS DA SILVA 23.320.146/0001-10</t>
  </si>
  <si>
    <t>DMA INDUSTRIA, COMERCIO E DISTRIBUICAO LTDA - 43.452.948/0001-90</t>
  </si>
  <si>
    <t>DMO COMERCIO DE GRAOS LTDA 40.999.334/0001-35</t>
  </si>
  <si>
    <t>DOIS IRMAOS COMERCIO DE METAIS FERROSOS E NAO FERROSOS LTDA 41.166.155/0001-80</t>
  </si>
  <si>
    <t>DOMINAS INDUSTRIA DE METAIS LTDA - 30.810.486/0001-94</t>
  </si>
  <si>
    <t>DOUGLAS DE SOUZA SANTOS 28.599.398/0001-43</t>
  </si>
  <si>
    <t>DU VIANA COM. DE JORNAIS E METAIS ME - 07.476.462/0001-29</t>
  </si>
  <si>
    <t xml:space="preserve">DUVALLE PRODUTOS DE LIMPEZA - 38.652.459/0001-42 </t>
  </si>
  <si>
    <t>E T RECICLAGEM E PRODUTOS LTDA ME - 05.218.835/0001-36</t>
  </si>
  <si>
    <t>EBERTON DOS SANTOS MOREIRA 34.396.781/0001-05</t>
  </si>
  <si>
    <t>ECKOPLASTICK RECICLAGEM DE PLATISCO LTDA - 13.778.437/0001-00</t>
  </si>
  <si>
    <t>ECO 3R COMÉRCIO DE APARAS EIRELI - 22.140.290/0001-01</t>
  </si>
  <si>
    <t>ECO BRASIL AMBIENTAL LTDA 13.401.045/0001-10</t>
  </si>
  <si>
    <t>ECO COMÉRCIO DE MATERIAL RECICLADO LTDA ME - 03.401.761/0001-43</t>
  </si>
  <si>
    <t>ECO G. A. AMBIENTAL LTDA  - 08.356.962/0001-90</t>
  </si>
  <si>
    <t>ECO RECICLAVEL COMÉRCIO DE PRODUTOS RECICLAVEIS LTDA ME - 20.786.951/0001-45</t>
  </si>
  <si>
    <t>ECO SAO BENTO LTDA - 26.243.461/0001-89</t>
  </si>
  <si>
    <t>ECOBRASIL - RECICLAGEM DE ELETRONICOS 12.765.492/0001-95</t>
  </si>
  <si>
    <t>ECOESTRUSA RECICLAGEM LTDA ME - 10.667.312/0001-07</t>
  </si>
  <si>
    <t>ECOLIGADO SOLUCOES EM ENERGIA LTDA 08.548.353/0001-32</t>
  </si>
  <si>
    <t>ECOLOG INDUSTRIA E LOGISTICA AMBIENTAL LTDA 20.522.676/0001-52</t>
  </si>
  <si>
    <t>ECOLOGIC TRANSPORTES LTDA 43.492.275/0002-83</t>
  </si>
  <si>
    <t>ECO-LOGICA GESTAO DE RESIDUOS LTDA - 20.267.642/0001-69</t>
  </si>
  <si>
    <t>ECOPLASTIC RECUPERACAO E PROCESSAMENTO DE MATERIAIS LTDA 35.315.599/0001-37</t>
  </si>
  <si>
    <t>ECOSILVA COMÉRCIO E SERVICO DE GERENCIAMENTO DE APARAS EIRELI - 23.736.179/0001-45</t>
  </si>
  <si>
    <t>ECOTUBOS INDÚSTRIA E COMÉRCIO DE PRODUTOS PLASTICOS LTDA - 05.028.776/0001-33</t>
  </si>
  <si>
    <t>EDER CAPRONI DE MORAIS ME - 07.691.545/0001-30</t>
  </si>
  <si>
    <t>EDILSON APARECIDO ME - 17.148.087/0001-41</t>
  </si>
  <si>
    <t>EDILSON JOSÉ PEREIRA ME - 03.911.378/0001-35</t>
  </si>
  <si>
    <t>EDIMAR LEMOS ROCHA COM DE EMBALAGENS LTDA - 11.226.556/0001-40</t>
  </si>
  <si>
    <t>EDMILSON DOS SANTOS FERREIRA 08777906632 45.841.892/0001-91</t>
  </si>
  <si>
    <t>EDSON MANOEL E CIA LTDA ME - 25.406.414/001-46</t>
  </si>
  <si>
    <t>EDSON PINHEIRO DE CARVALHO 36.165.483/0001-21</t>
  </si>
  <si>
    <t>EDSON TADEU MIRANDA (INJETOR) - 12.374.349/0001-72</t>
  </si>
  <si>
    <t>EDUARDO GRAÇA GUIDA ME - 25.334.962/0001-08</t>
  </si>
  <si>
    <t>EDUARDO HENRIQUE BATISTA TORRES - 08.914.133/0001-85</t>
  </si>
  <si>
    <t>EDUARDO J R DA SILVA ME - 10.991.618/0002-08</t>
  </si>
  <si>
    <t>EGBERTO ALVES VILELA - 696.838.326-87</t>
  </si>
  <si>
    <t>EIRELI COMPRAR INDUSTRIA DE PLASTICOS - 15.919.189/0001-98</t>
  </si>
  <si>
    <t>EKICESSOM ACESSORIOS E PEÇAS LTDA - 65.376.113/0001-31</t>
  </si>
  <si>
    <t>EKO COMÉRCIO DE APARAS LTDA - 26.270.311/0001-64</t>
  </si>
  <si>
    <t>EKO COMERCIO DE RESIDUOS RECICLAVEIS LTDA - 42.670.256/0001-56</t>
  </si>
  <si>
    <t>EKO RECICLAVEIS LTDA ME - 12.832.095/0001-99</t>
  </si>
  <si>
    <t>ELAINE CRISTINA DA SILVA 41.820.569/0001-80</t>
  </si>
  <si>
    <t>ELCIO BERNARDES RODRIGUES 48247804620 48.025.419/0001-24</t>
  </si>
  <si>
    <t>ELDORADO COMÉRCIO DE SUCATAS LTDA - 06.160.914/0001-04</t>
  </si>
  <si>
    <t>ELDORADO PET COMÉRCIO DE MATERIAIS RECICLAVEIS LTDA - 07.996.483/0001-75</t>
  </si>
  <si>
    <t>ELENA MARIA NETO 13.451.005/0001-82</t>
  </si>
  <si>
    <t>ELIEZER PLASTICOS DE ENGENHARIA LTDA 56.211.792/0001-06</t>
  </si>
  <si>
    <t>ELISAMA SANTOS DE OLIVEIRA ME - 14.145.412/0001-24</t>
  </si>
  <si>
    <t>EMBALA OVOS INDUSTRIA DE EMBALAGENS LTDA - 31.596.102/0001-45</t>
  </si>
  <si>
    <t>EMBLAPLAST DISTRIBUIDORA DE EMBALAGENS - 07.949.602/0001-39</t>
  </si>
  <si>
    <t>EMERSON MORÃES SILVA ME - 11.098.996/0001-36</t>
  </si>
  <si>
    <t>EMIL METALICOS LTDA 40.331.460/0001-17</t>
  </si>
  <si>
    <t>E-MILE EMPRESA MINEIRA DE LIXO ELETROELETRONICO EIRELI ME - 12.445.504/0001-02</t>
  </si>
  <si>
    <t>EMPREENDIMENTOS ESTRELA DE ARAGUARI IND &amp; COM LTDA 04.790.091/0001-67</t>
  </si>
  <si>
    <t>EMPRESA DE SEPARACAO DE PLASTICOS RECICLAVEIS LTDA 08.829.182/0001-10</t>
  </si>
  <si>
    <t>ENEIAS FERRREIRA DE MOURA (CPF 364.688.356-15) - 09.381.676/0001-47</t>
  </si>
  <si>
    <t>ENGEFRIL-ENGENHARIA DE FRIO EIRELI - 17.397.415/0001-43</t>
  </si>
  <si>
    <t>EPM EMBALAGENS DE POLPA MOLDADA LTDA - 08.578.991/0001-04</t>
  </si>
  <si>
    <t>EPM EMBALAGENS DE POLPA MOLDADA LTDA 08.578.991/0001-04</t>
  </si>
  <si>
    <t>EQUI-PLASTIC LTDA 65.235.434/0001-16</t>
  </si>
  <si>
    <t>ERASMO GERMIMARI NETO ME - 07.041.854/0001-65</t>
  </si>
  <si>
    <t>ERG ENGENHARIA LTDA - 00.209.792/0001-39</t>
  </si>
  <si>
    <t>ESPEDITO F DOS SANTOS FILHO - RECICLAVEIS - 13.107.127/0001-56</t>
  </si>
  <si>
    <t>ETEC COMERCIO DE SUCATAS LTDA - 06.991.399/0001-04</t>
  </si>
  <si>
    <t>ETEC COMERCIO DE SUCATAS LTDA 06.991.399/0001-04</t>
  </si>
  <si>
    <t>EUCLIDES DOS REIS 35.394.697/0001-07  036.601.866-35</t>
  </si>
  <si>
    <t>EVALDO ARAUJO NERY &amp; CIA LTDA 08.099.770/0001-45</t>
  </si>
  <si>
    <t>EVOLUCAO MUDANCA, TRANSPORTES - 11.858.782/0001-10</t>
  </si>
  <si>
    <t>EXPEDITO FELICIO DOS SANTOS FILHO- RECICLÁVEIS - 13.107.127/0001-56</t>
  </si>
  <si>
    <t>EXTRA PLASTI LTDA ME ( TUBOMINAS) - 22.475.710/0001-00</t>
  </si>
  <si>
    <t>EXTRA PLASTICOS DE ENGENHARIA INDUSTRIA E COMÉRCIO LTDA ME - 07.356.782/0001-45</t>
  </si>
  <si>
    <t>F &amp; G COMÉRCIO DE EMBALAGENS - 07.538.349/0001-20</t>
  </si>
  <si>
    <t>F.G.PEIXOTO RECICLAGEM - 30.684.116/0001-58</t>
  </si>
  <si>
    <t>F.G.PEIXOTO RECICLAGEM 30.684.116/0001-58</t>
  </si>
  <si>
    <t xml:space="preserve">FABIANO LOURDES PINTO ME - 10.862.777/0001-19 </t>
  </si>
  <si>
    <t>FABIO BARBOSA DA CUNHA - 11.726.317/0001-26</t>
  </si>
  <si>
    <t>FABIO PACHECO MARIANO 07.404.789/0001-95</t>
  </si>
  <si>
    <t>FABPLAST LTDA ME - 02.986.998/0001-70</t>
  </si>
  <si>
    <t>FAÍSCA RECICLAGEM LTDA - 25.662.919/0001-08</t>
  </si>
  <si>
    <t>FARIAS COMÉRCIO DE SUCATA LTDA ME - 07.816.032/0001-09</t>
  </si>
  <si>
    <t>FAZENDA CACHOEIRA - 06.239.160/0001-74</t>
  </si>
  <si>
    <t>FEDERAL GESTAO E SOLUCOES AMBIENTAIS 46.904.599/0001-99</t>
  </si>
  <si>
    <t>FEDERAL RECICLA LTDA 48.030.102/0001-86</t>
  </si>
  <si>
    <t>FELIPE SOARES PREISSER LTDA 38.090.582/0001-17</t>
  </si>
  <si>
    <t>FER-ALVAREZ PRODUTOS SIDERURGICOS IND. COM. LTDA - 45.615.184/0003-02</t>
  </si>
  <si>
    <t>FER-ALVAREZ PRODUTOS SIDERURGICOS IND. COM. LTDA - 45.615.184/0002-13</t>
  </si>
  <si>
    <t>FERNANDA DIAS MOREIRA 23.802.902/0001-47</t>
  </si>
  <si>
    <t>FERNANDES METAIS LTDA - 05.364.132/0001-16</t>
  </si>
  <si>
    <t>FERNANDEZ SOCIEDADE ANONIMA INDUSTRIA DE PAPEL - 43.468.701/0001-62</t>
  </si>
  <si>
    <t>FERPEL LTDA - 23.351.653/0001-10</t>
  </si>
  <si>
    <t>FERRO VELHO BONFIM - 06.982.387/0001-05</t>
  </si>
  <si>
    <t>FERRO VELHO CAETANO LTDA 38.541.371/0001-53</t>
  </si>
  <si>
    <t>FERRO VELHO CAMPOS - 01.400.828/0001-08</t>
  </si>
  <si>
    <t>FERRO VELHO DE ANDRELANDIA LTDA 13.221.537/0001-23</t>
  </si>
  <si>
    <t>FERRO VELHO DO ACACIO LTDA - 43.132.240/0001-52</t>
  </si>
  <si>
    <t>FERRO VELHO ERA NOVA - 10.769.181/0001-79</t>
  </si>
  <si>
    <t>FERRO VELHO FERREIRA LTDA - 39.382.070/0001-97</t>
  </si>
  <si>
    <t>FERRO VELHO FERREIRAS CAMINHA 05.863.429/0001-26</t>
  </si>
  <si>
    <t>FERRO VELHO MATOSINHOS LTDA - 20.062.816/0001-57</t>
  </si>
  <si>
    <t>FERRO VELHO SANTA CLARA LTDA - 19.617.653/0001-42</t>
  </si>
  <si>
    <t>FERRO VELHO SANTA MARIA LTDA - 21.435.979/0001-09</t>
  </si>
  <si>
    <t>FERRO VELHO SAO FRANCISCO 52.107.009/0001-08</t>
  </si>
  <si>
    <t xml:space="preserve">FERRO VELHO TONINHO - 17.302.134/0001-60 </t>
  </si>
  <si>
    <t>FERSUCOM 29.230.376/0001-74</t>
  </si>
  <si>
    <t>FERWAL LTDA 21.441.837/0004-99</t>
  </si>
  <si>
    <t>FF BRASIL COMÉRCIO DE RECICLAVEIS LTDA EPP - 19.201.411/0001-73</t>
  </si>
  <si>
    <t>FIDELPEL COMÉRCIO DE SERVIÇOS DE APARAS - 13.323.899/0001-25</t>
  </si>
  <si>
    <t>FISCO BRASIL IBITIURA SERVICOS - 30.681.599/0001-37</t>
  </si>
  <si>
    <t>FLAVIA REGINA DE SOUSA ME - 01.533.312/0001-23</t>
  </si>
  <si>
    <t>FLAVIO COUTO RIBAS ME - 13.866.656/0001-33</t>
  </si>
  <si>
    <t>FLAVIO MERLO DE FREITAS - 19.204.558/0001-17</t>
  </si>
  <si>
    <t>FLORISVALDO APARECIDO PINHELI 18.998.340/0001-19</t>
  </si>
  <si>
    <t>FM METAIS LTDA 36.313.545/0001-03</t>
  </si>
  <si>
    <t>FOMENGE ENGENHARIA LTDA 86.384.963/0001-51</t>
  </si>
  <si>
    <t>FONSECA METAIS LTDA 43.121.939/0001-17</t>
  </si>
  <si>
    <t>FOREST PAPER- INDUSTRIA E COMERCIO DE PAPEL S/A 07.155.032/0001-05</t>
  </si>
  <si>
    <t>FORT LIGA FUNDICAO SOB PRESSAO EIRELI - 26.840.448/0001-07</t>
  </si>
  <si>
    <t>FORTALEZA IND. COM. TRANSP. DE MATERIAIS RECICLAVEIS LTDA ME - 07.174.581/0001-27</t>
  </si>
  <si>
    <t>FRANCISCO GILBERTO DE OLIVEIRA ALVES PLASTICOS ME - 13.138.605/0001-95</t>
  </si>
  <si>
    <t>FUNERARIA GV LTDA ME - 10.904.769/0001-98</t>
  </si>
  <si>
    <t>G&amp;W SUCATAS - 30.379.766/0001-90</t>
  </si>
  <si>
    <t>GABRIEL ANTONIO DE OLIVEIRA 22.489.808/0001-17</t>
  </si>
  <si>
    <t>GARRAFARIA JC ME - 08.259.979/0001-29</t>
  </si>
  <si>
    <t>GARRAFARIA MINAS - 09.381.676/0001-17</t>
  </si>
  <si>
    <t>GARRAFARIA MOREIRA LTDA - 19.505.759/0001-54</t>
  </si>
  <si>
    <t>GARRAFARIA PINDORAMA - 06.160.914/0001-04</t>
  </si>
  <si>
    <t>GB RECICLAGEM E MOAGEM DE VIDRO LTDA 44.645.384/0001-75</t>
  </si>
  <si>
    <t>GEAN FERNAN INDÚSTRIA E COMÉRCIO LTDA - 22.650.782/0001-44</t>
  </si>
  <si>
    <t>GEGÊ SUCATAS - 12.119.528/0001-63</t>
  </si>
  <si>
    <t>GEGE SUCATAS LTDA - 05.687.935/0001-01</t>
  </si>
  <si>
    <t>GENESIO INACIO DA SILVEIRA 07256229895 43.405.583/0001-43</t>
  </si>
  <si>
    <t>GERALDO AFONSO COELHO 160.143.388-37 - 13.078.986/0001-64</t>
  </si>
  <si>
    <t>GERALDO APARECIDO PINHEIRO 04.487.186/0001-06</t>
  </si>
  <si>
    <t>GERDAU AÇOS LONGOS S/A - 07.358.761/0019-98</t>
  </si>
  <si>
    <t>GERSI CANDIDO DA SILVA - 09.655.027/0001-97</t>
  </si>
  <si>
    <t>GERVANDO DE SOUZA 22.052.154/0001-60</t>
  </si>
  <si>
    <t>GIANNI SILVA CIZILIO ME - 11.813.181/0001-91</t>
  </si>
  <si>
    <t>GILBERTO PANSERI - 15.024.853/0001-30</t>
  </si>
  <si>
    <t>GILBERTO SANTANA SUCATAS 07.752.771/0001-84</t>
  </si>
  <si>
    <t>GILMAR &amp; VITORIA RECICLAGEM LTDA - 17.715.971/0001-10</t>
  </si>
  <si>
    <t>GILSON ANTÔNIO DE SOUZA - 774.379.696-53</t>
  </si>
  <si>
    <t>GIOVANI SUCATAS - 03.553.376/0001-11</t>
  </si>
  <si>
    <t>GIROMAX INDUSTRIA E COMERCIO DE UTILIDADES DOMESTICAS LTDA 06.228.269/0001-06</t>
  </si>
  <si>
    <t>GIULIANO FERREIRA SUCATA ME - 02.329.805/0001-09</t>
  </si>
  <si>
    <t>GKM RECICLAGEM LTDA 09.602.266/0001-89</t>
  </si>
  <si>
    <t>GL COMÉRCIO DE SUCATAS EIRELI - 02.656.574/0001-48</t>
  </si>
  <si>
    <t>GLAUDISSON JUNIOR DE ARAUJO CANDIDO ME - 20.277.871/0001-64</t>
  </si>
  <si>
    <t>GLOBAL IPATINGA COMERCIO DE SUCATAS LTDA 03.848.423/0001-54</t>
  </si>
  <si>
    <t>GLOBAL PET RECICLAGEM AS 07.222.521/0001-32</t>
  </si>
  <si>
    <t>GM&amp;C SOLUCOES EM LOGISTICA REVERSA E RECICLAGEM LTDA 05.034.679/0001-53</t>
  </si>
  <si>
    <t>GPS LOGISTICA E GERENCIAMENTO DE RISCO LTDA - 01.000.786/0001+00</t>
  </si>
  <si>
    <t>GR GERENCIAMENTO DE RECICLAGEM - 19.428.438/0001-01</t>
  </si>
  <si>
    <t>GREEN ECOLOGICA IND E COMÉRCIO DE POLIMEROS - 13.972.611/0001-43</t>
  </si>
  <si>
    <t>GRIND PLASTIC IND. E COM. LTDA 45.896.892/0001-99</t>
  </si>
  <si>
    <t>H.P. INDUSTRIA DE PAPEIS LTDA 22.690.869/0001-48</t>
  </si>
  <si>
    <t>HENDRIGO JOSÉ DE AMORIM SIGUEIRA - 08.227.196/0001-63</t>
  </si>
  <si>
    <t>HERNANE SILVERIO DE OLIVEIRA ME (HS RECICLAGEM )- 04.013.079/0001-46</t>
  </si>
  <si>
    <t>HG RECICLA LTDA. 33.306.866/0001-84</t>
  </si>
  <si>
    <t>HM SERVICOS DE RECICLAGEM LTDA 37.702.360/0001-45</t>
  </si>
  <si>
    <t>HOTEL RECANTO DA SERRA LTDA 34.086.731/0001-13</t>
  </si>
  <si>
    <t>HR INDUSTRIA DE LAMINADOS PLASTICOS EIRELI - 18.430.302/0001-65</t>
  </si>
  <si>
    <t>HSM COMÉRCIO DE PAPEIS LTDA - 07.270.596/0001-99</t>
  </si>
  <si>
    <t>I&amp;M PAPEIS E EMBALAGENS LTDA - 07.277.575/0001-03</t>
  </si>
  <si>
    <t>ICOFERME COMÉRCIO E TRANSPORTE LTDA - 70.072.20/0001-40</t>
  </si>
  <si>
    <t>IDEAL PLAST TEMOPLASTICO DO BRASIL LTDA - 04.003.272/0001-04</t>
  </si>
  <si>
    <t>INDUPLASTICOS INDUSTRIA DE PLASTICOS LTDA 26.624.136/0001-66</t>
  </si>
  <si>
    <t>INDUPLASTIL INDÚSTRIA DE PLÁSTICO DE ITUIUTABA - 03.660.686/0001-35</t>
  </si>
  <si>
    <t>INDUSTRIA DE PAPEIS E EMBALAGENS PONTE NOVA LTDA ME - 02.625.899/0001-63</t>
  </si>
  <si>
    <t>INDUSTRIA DE PAPEIS SUDESTE LTDA - 02.886.413/0004-93</t>
  </si>
  <si>
    <t>INOVA COMÉRCIO DE RECICLAVEIS EIRELI ME - 11.840.647/0001-48</t>
  </si>
  <si>
    <t>INOVA SOLUCOES AMBIENTAIS LTDA 43.378.242/0001-26</t>
  </si>
  <si>
    <t>INPA INDÚSTRIA DE EMBALAGENS SANTANA S/A - 23.524.952/0001-00</t>
  </si>
  <si>
    <t>INTERCABOS INDUSTRIAL E COMERCIAL LTDA 01.402.461/0001-53</t>
  </si>
  <si>
    <t>IPATINGA COMERCIO DE METAIS E SUCATAS LTDA 24.775.606/0001-67</t>
  </si>
  <si>
    <t>IPATINGA COMERCIO DE METAIS E SUCATAS LTDA 24.775.606/0003-29</t>
  </si>
  <si>
    <t>IPLAS INDUSTRIA DE PLASTICOS IPATINGA LTDA -05.589.822/0001-73</t>
  </si>
  <si>
    <t>IRINEU JOSÉ DE FARIA - 079.564.296-25</t>
  </si>
  <si>
    <t>IRMAOS FERREIRA SUCATAS LTDA ME - 25.200.428/0001-09</t>
  </si>
  <si>
    <t>IRMAOS ROCHA TRANSPORTES E COMERCIO LTDA 25.044.877/0001-05</t>
  </si>
  <si>
    <t>ISMAIR MARANESI NOGUEIRA FILHO 05.528.840/0001-45</t>
  </si>
  <si>
    <t>ITAPET COM RECICLAGEM - 07.201.739/0001-00</t>
  </si>
  <si>
    <t>ITAUCOM - ITAUNA COM. DE METAIS E SERV. LTDA - 04.002.420/0003-20</t>
  </si>
  <si>
    <t>IWRC BRASIL CONSULTORIA EM GESTAO EMPRESARIAL LTDA 34.228.111/0001-71</t>
  </si>
  <si>
    <t>J A DE ARAUJO SERVICOS LTDA 04.630.532/0001-63</t>
  </si>
  <si>
    <t>J R DA SILVA COMERCIO DE SUCATAS LTDA 19.172.332/0001-81</t>
  </si>
  <si>
    <t>J. R. SUCATAS - 20.789.052/0001-04</t>
  </si>
  <si>
    <t>J. SOUZA COMERCIO DE VIDROS E RECICLAVEIS LTDA 15.604.690/0001-65</t>
  </si>
  <si>
    <t>J.F.A. RIBEIRO COMERCIO E SERVICOS 34.606.751/0001-78</t>
  </si>
  <si>
    <t>J.L ALUMINIO - 26.127.066/0001-30</t>
  </si>
  <si>
    <t>J.P METAIS - 08.070.987/0001-22</t>
  </si>
  <si>
    <t>J.P PLÁSTICO LTDA - 10.416.856/0001-04</t>
  </si>
  <si>
    <t>JAMIL FERNANDO DE GODOI (CPF. 71515976653) ME - 02.988.759/0001-50</t>
  </si>
  <si>
    <t>JANAINA MAIA DE ARAUJO - 17.061.802/0001-04</t>
  </si>
  <si>
    <t>JANIO DOS SANTOS GIL LTDA - 42.661.229/0001-17</t>
  </si>
  <si>
    <t>JAQUES ROBERTO PEREIRA ME - 00.391.578/0001-16</t>
  </si>
  <si>
    <t>JARP INDUSTRIA DE METAIS E PLASTICOS LTDA. 07.978.938/0003-91</t>
  </si>
  <si>
    <t>JC ALUMINIO E SUCATAS LTDA ME - 08.834.508/0001-05</t>
  </si>
  <si>
    <t>JC COMERCIO ATACADISTA DE RESIDUOS LTDA 41.662.684/0001-74</t>
  </si>
  <si>
    <t>JDR COMÉRCIO E RECICLAGEM - 18.000.427/0001-55</t>
  </si>
  <si>
    <t>JERONIMO TADEU CAMPOS BORGES - 05.872.093/0001-68</t>
  </si>
  <si>
    <t>JEZIEL SILVA DE ASSIS 04557637639 - 40.903.350/0001-82</t>
  </si>
  <si>
    <t>JFR COMERCIAL LTDA - 05.326.554/0001-05</t>
  </si>
  <si>
    <t>JG FELIX ME - 19.438.456/0001-66</t>
  </si>
  <si>
    <t>JHB INDUSTRIAL LTDA - 71.376.529/0001-52</t>
  </si>
  <si>
    <t>JK RECICLAGEM LTDA 14.969.399/0001-28</t>
  </si>
  <si>
    <t>JMLI RECUPERACAO DE PLASTICO LTDA 29.041.221/0001-90</t>
  </si>
  <si>
    <t>JOANNY IND. COM. MAT. PLASTICOS LTDA ME - 03.211.072/0001-76</t>
  </si>
  <si>
    <t>JOAO BATISTA PORFIRIO 07.307.585/0001-36</t>
  </si>
  <si>
    <t>JOÃO CARLOS MEIRA EIRELI - 24.675.772/0001-91</t>
  </si>
  <si>
    <t>JOSÉ ALVES DOS SANTOS - 65.294.894/0001-15</t>
  </si>
  <si>
    <t>JOSE CARLOS TEIXEIRA - 08.259.979/0001-29</t>
  </si>
  <si>
    <t xml:space="preserve">JOSE DA SILVA MARQUES (511.170.376-49) - 16.443.094/0001-03 </t>
  </si>
  <si>
    <t>JOSE EVANDUIRTO DA SILVA ME - 23.902.141/0001-03</t>
  </si>
  <si>
    <t>JOSE IVAN TINOR PEREIRA E CIA LTDA 13.566.683/0001-90</t>
  </si>
  <si>
    <t>JOSE MARIA DE LIMA 51.532.502/0001-02</t>
  </si>
  <si>
    <t>JOSE PAULO DE SOUZA 01607165600 35.389.578/0001-66</t>
  </si>
  <si>
    <t>JOSE PEDRO BORGES NETO (CPF 523.295.266-87) - 03.595.251/0001-54</t>
  </si>
  <si>
    <t>JOSÉ VALDETE VITÓRIA 00906338654 -16.643.193/0001-39</t>
  </si>
  <si>
    <t>JOSIMAR DA SILVA AS - 28.354.112/0001-60</t>
  </si>
  <si>
    <t>JSA TECNOLOGY LTDA - 02.640.053/0001-00</t>
  </si>
  <si>
    <t>JULIANA MARIA SANTOS - 06.938.966/0001-90</t>
  </si>
  <si>
    <t>JULIO ALUMINIO COMERCIO DE SUCATAS LTDA - 11.507.713/0001-62</t>
  </si>
  <si>
    <t>JULIO CESAR RODRIGUES DA SILVA 24.352.849/0001-92</t>
  </si>
  <si>
    <t>JW SUCATAÇO - 03.636.575/0001-93</t>
  </si>
  <si>
    <t>K &amp; G SUCATAS - 11.984.843/0001-96</t>
  </si>
  <si>
    <t>K-9 RECICLADOS LTDA 34.267.947/0001-85</t>
  </si>
  <si>
    <t>KAKOS LOGISTICA REVERSA DE VIDRO LTDA 45.007.269/0001-38</t>
  </si>
  <si>
    <t>KAPOTO INDÚSTRIA E COMÉRCIO LTDA - 06.138.148/0001-73</t>
  </si>
  <si>
    <t>KASSIW CLARINDO REIS ME - 14.817.751/0001-00</t>
  </si>
  <si>
    <t>KATIA REGINA SANTOS CANDIDO 35.404.424/0001-04</t>
  </si>
  <si>
    <t>KATTATUDO RECICLAVEIS - 17.864.558/0001-18</t>
  </si>
  <si>
    <t>KATTY CRISTINA DE OLIVEIRA - 09.248.059/0001-78</t>
  </si>
  <si>
    <t>KEILA SILVA ROSA DE SOUZA 100.700.456-82</t>
  </si>
  <si>
    <t>KENNEDY RECUPERAÇÃO DE PAPEIS E PLASTICOS LTDA ME - 07.623.621/0001-70</t>
  </si>
  <si>
    <t>L &amp; M APARAS DE PAPEL LTDA - 14.117.338/0001-32</t>
  </si>
  <si>
    <t>L B SUCATAS LTDA 48.762.658/0001-67</t>
  </si>
  <si>
    <t>L J BORGES E RECICLAGEM DE VIDROS - 20.146.909/0001-60</t>
  </si>
  <si>
    <t>L J BORGES RECICLAGENS DE VIDRO 20.146.909/0001-60</t>
  </si>
  <si>
    <t>L. F. COMÉRCIO DE RECICLÁVEIS EIRELI - 30.841.900/0001-22</t>
  </si>
  <si>
    <t>LACERDA SA COMERCIO LTDA 49.390.169/0001-94</t>
  </si>
  <si>
    <t>LAJES E PREMOLDADOS BRASIL LTDA - 08.019.059/0001-33</t>
  </si>
  <si>
    <t>LAR PLASTICOS INDUSTRIA E COMERCIO DE PRODUTOS LTDA 63.967.640/0001-95</t>
  </si>
  <si>
    <t>LAURO CESAR MONTI DE MACEDO - 22.719.305/0001-90</t>
  </si>
  <si>
    <t>LAYNY PLASTICOS LTDA ME - 05.993.583/0001-12</t>
  </si>
  <si>
    <t>LCE COMÉRCIO DE PAPEL MURIAE LTDA ME - 05.020.019/0001-13</t>
  </si>
  <si>
    <t>LEANDRO DO CARMO DE SOUZA - 18.569.382/0001-34</t>
  </si>
  <si>
    <t>LEIDEPEL DISTRIBUIDORA EIRELI ME - 21.355.767/0001-03</t>
  </si>
  <si>
    <t>LEIDIOMAR DA COSTA DO NASCIMENTO 42.168.133/0001-11</t>
  </si>
  <si>
    <t>LEONARDO B F VINHANDEL DESCARTE DE ELETRONICOS ME - 24.365.731/0001-07</t>
  </si>
  <si>
    <t>LEONIDAS MARQUES DIAS 218.067.566-68</t>
  </si>
  <si>
    <t>LIDER PLAST LTDA 24.029.313/0001-30</t>
  </si>
  <si>
    <t>LIVIA MARIA COELHO SILVA 05.970.416/0001-56</t>
  </si>
  <si>
    <t>LIVRAMENTO LAR &amp; CONSTRUCAO LTDA - 42.925.511/0001-64</t>
  </si>
  <si>
    <t>LJ COMERCIO DE RECICLAGEM APARAS LTDA 37.858.554/0001-34</t>
  </si>
  <si>
    <t>LJ COMERCIO DE RECICLAGEM APARAS LTDA 37.858.554/0002-15</t>
  </si>
  <si>
    <t>LOG RECICLAGEM ME - 13.292.389/0001-38</t>
  </si>
  <si>
    <t>LOGUS PLASTIC INJECOES PLASTICAS LTDA 15.443.481/0001-87</t>
  </si>
  <si>
    <t>LOMA AMBIENTAL INDUSTRIA E COMERCIO LTDA 32.327.823/0002-01</t>
  </si>
  <si>
    <t>LORENE MG COMÉRCIO DE SUCATAS DE METAIS LTDA - 14.232.028/0001-69</t>
  </si>
  <si>
    <t>LUC ACO COMERCIO DE SUCATA LTDA 21.462.316/0001-75</t>
  </si>
  <si>
    <t>LUCAS BISPO DE SOUZA - 060.643.646-45</t>
  </si>
  <si>
    <t>LUCAS E FILHOS DISTRIBUIDORA DE BEBIDAS CANINHA DO TREVO LTDA 06.201.957/0001-82</t>
  </si>
  <si>
    <t>LUCIA DUQUE OLIVEIRA ME - 01.400.828/0001-08</t>
  </si>
  <si>
    <t>LUCIANO DA COSTA JANUARIO ME - 12.236.827/0001-88</t>
  </si>
  <si>
    <t>LUCIMAR DE MIRANDA RABELO 36.995.514/0001-71</t>
  </si>
  <si>
    <t>LUIS ALBERTO MORAIS - 26.207.431/0001-02</t>
  </si>
  <si>
    <t>LUIZ ALBERTO DE OLIVEIRA CPF: 064.522.688-21 - 05.477.761/0001-52</t>
  </si>
  <si>
    <t>LUIZ ANTONIO DOS SANTOS - 12.044.583/0001-31</t>
  </si>
  <si>
    <t>LUIZ GUILHERME ALVES VIEIRA - 24.479.840/0001-47</t>
  </si>
  <si>
    <t>M &amp; A RECICLAVEIS LTDA ME - 04.265.810/0001-20</t>
  </si>
  <si>
    <t>M &amp; G FIBRAS BRASIL- 04.241.585/0003-54</t>
  </si>
  <si>
    <t>M B S PAULA 17.781.633/0001-87</t>
  </si>
  <si>
    <t>M&amp;CM SERVICOS LTDA - 23.697.906/0001-02</t>
  </si>
  <si>
    <t>M&amp;M RECICLAGEM INDUSTRIA E COMERCIO REPRESENTACOES LTDA 37.457.380/0001-06</t>
  </si>
  <si>
    <t>MACIEL &amp; MACIEL LTDA EPP - 01.149.793/0001-78</t>
  </si>
  <si>
    <t>MAIKE NOGUEIRA BARBOSA - 13.292.389/0001-38</t>
  </si>
  <si>
    <t>MANOLOFER COMÉRCIO DE SUCATAS LTDA - 12.152.850/0001-94</t>
  </si>
  <si>
    <t>MAPE TRATAMENTO DE RESIDUOS LTDA 31.584.294/0001-70</t>
  </si>
  <si>
    <t>MARC SUPER INDUSTRIA DE PLASTICO LTDA - 00.794.203/0001-05</t>
  </si>
  <si>
    <t>MARCELA DA SILVA LOPES ME - 08.889.927/0001-36</t>
  </si>
  <si>
    <t>MARCELO HENRIQUE SIMOES  19.997.863/0001-03</t>
  </si>
  <si>
    <t>MARCELO LUCIANO DE OLIVEIRA EPP - 05.863.429/0001-26</t>
  </si>
  <si>
    <t>MARCELO PEREIRA DE SOUSA 11.992.894/0001-60</t>
  </si>
  <si>
    <t>MARCILIO RAIMUNDO DA SILVA 72257083687 - 36.503.956/0001-53</t>
  </si>
  <si>
    <t>MARCO REULIS GONÇALVES MOTA 947.012.296-87</t>
  </si>
  <si>
    <t>MARCOS ANTONIO ALVES LOPES - 13.754.878/0001-64</t>
  </si>
  <si>
    <t xml:space="preserve">MARCOS DIAS DE SOUSA RESENDE ME - 19.589.690/0001-94 </t>
  </si>
  <si>
    <t>MARCOS DIAS DE SOUSA RESENDE ME ( KAPLAS MATERIAIS RECICLAVEIS ) - 19.589.690/0001-94</t>
  </si>
  <si>
    <t>MARIA DA GUIA CANDIDA SATLER - 06.067.651/0001-85</t>
  </si>
  <si>
    <t>MARIA FRANCISCA FERREIRA COSTA ME - 22.579.492/0001-54</t>
  </si>
  <si>
    <t>MARIA GERALDA ARAÚJO CÂNDIDO - 11.451.224/0001-36</t>
  </si>
  <si>
    <t>MARIA JOSE ARTHUSO PORTES ME - 10.825.282/0001-10</t>
  </si>
  <si>
    <t>MARIA REGINA PAES OLIVEIRA - 17.428.354/0001-34</t>
  </si>
  <si>
    <t>MARÍLIA DE FÁTIMA FELÍCIO SILVA - 05.989.832/0001-04</t>
  </si>
  <si>
    <t>MARTINS E MARTINS RECICLAGEM INDUSTRIA E COMÉRCIO LTDA ME (PLASPET) - 03.067.988/0001-02</t>
  </si>
  <si>
    <t>MARTIPLAS INDÚSTRIA E COMÉRCIO DE METERIAIS PLASTICOS LTDA - 07.417.456./0001-09</t>
  </si>
  <si>
    <t>MASSFIX COMÉRCIO DE SUCATAS DE VIDROS LTDA - 66.738.790/0001-15</t>
  </si>
  <si>
    <t>MASSFIX COMERCIO DE SUCATAS DE VIDROS LTDA 66.738.790/0003-87</t>
  </si>
  <si>
    <t>MASSFIX COMÉRCIO DE SUCATAS DE VIDROS LTDA - 66.738.790/0002-04</t>
  </si>
  <si>
    <t>MASTER COMÉRCIO DE METAIS LTDA ME - 13.093.911/0001-52</t>
  </si>
  <si>
    <t>MASTHER COMERCIO DE SUCATA LTDA 49.496.277/0001-46</t>
  </si>
  <si>
    <t>MATEUS RIBEIRO OLIVEIRA SILVA 44.556.183/0001-00</t>
  </si>
  <si>
    <t>MATIAS GOMES ALIMENTOS E COSMETICOS 318 LTDA ME - 14.271.061/0001-06</t>
  </si>
  <si>
    <t>MAURICIO DE JESUS DE MELO 26.779.756/0001-74</t>
  </si>
  <si>
    <t>MC BRASIL RECICLAVEIS E LOCAÇÕES LTDA - 04.029.702/0001-59</t>
  </si>
  <si>
    <t>MC BRASIL RECICLAVEIS E LOCACOES LTDA 04.029.702/0001-59</t>
  </si>
  <si>
    <t>MCM METAIS LTDA - 00.988.562/0001-95</t>
  </si>
  <si>
    <t>MEGA SUCATAS E TRANSPORTES LTDA 29.833.140/0001-22</t>
  </si>
  <si>
    <t>MEGAGIRO DISTRIBUIDORA DE BEBIDAS LTDA - 10.522.945/0003-99</t>
  </si>
  <si>
    <t>MELLO ATACADO DE RECICLAVEIS EIRELI 14.018.024/0001-82</t>
  </si>
  <si>
    <t>METAIS NOBRE RECICLAGEM E COMERCIO DE METAIS EIRELI 27.310.328/0001-60</t>
  </si>
  <si>
    <t>METAL REIS LTDA - 05.867.093/0001-70</t>
  </si>
  <si>
    <t>METALACO COMERCIO DE METAIS LTDA 07.135.918/0001-97</t>
  </si>
  <si>
    <t>METALFER COMERCIO DE METAIS EIRELI 23.594.547/0001-68</t>
  </si>
  <si>
    <t>METALURGICA BOCAIUVA LTDA - 32.768.522/0001-24</t>
  </si>
  <si>
    <t>MG BRASIL IND DE ARTEFATOS PLASTICOS LTDA - 01.491.608/0001-29</t>
  </si>
  <si>
    <t>MG BRASIL RECICLÁVEIS E LOCAÇÕES LTDA - 04.029.702/0001-59</t>
  </si>
  <si>
    <t>MG RECICLA - ITAMAR DAMASCENO ALVES EIRELI - 28.549.416/0001-82</t>
  </si>
  <si>
    <t>MH COMERCIAL &amp; REPRESENTACOES LTDA 05.766.184/0001-19</t>
  </si>
  <si>
    <t>MINAS AMBIENTAL E RECICLAGEM LTDA 40.600.783/0001-69</t>
  </si>
  <si>
    <t xml:space="preserve">MINAS BAG EMBALAGENS LTDA ME - 23.052.825/0001-55 </t>
  </si>
  <si>
    <t>MINAS INDUSTRIA E COMERCIO DE PRODUTOS DE EPS LTDA 08.051.917/0001-27</t>
  </si>
  <si>
    <t>MINAS LOCACOES DE EQUIPAMENTOS PARA CONSTRUCAO CIVIL LTDA ME - 14.417.185/0001-49</t>
  </si>
  <si>
    <t>MINAS MATERIAL METALURGICO- 17.781.353/0001-79</t>
  </si>
  <si>
    <t>MINAS RENOVA METAIS COMERCIO E TRANSPORTE LTDA 48.081.613/0001-27</t>
  </si>
  <si>
    <t>MOREIRA &amp; SANTOS RECICLAGENS LTDA 42.823.411/0001-27</t>
  </si>
  <si>
    <t>MOREIRA PENEIRAMENTO DE RESÍDUOS INDUSTRIAIS LTDA - 08.335.535/0001-25</t>
  </si>
  <si>
    <t>MPR COMÉRCIO DE RESIDUOS LTDA EPP - 17.096.514/0001-95</t>
  </si>
  <si>
    <t>MULTPAPEIS RECICLÁVEIS EIRELI- ME 10.270.034/0001-50</t>
  </si>
  <si>
    <t>MUNDO DAS SUCATAS MINAS PARAISO LTDA ME - 20.620.914/0001-62</t>
  </si>
  <si>
    <t>MUNICIPIO DE FUNILANDIA 18.062.414/0001-00</t>
  </si>
  <si>
    <t>MURIAÇO COMÉRCIO DE METAIS LTDA - 03.487.409/0001-72</t>
  </si>
  <si>
    <t>MURIAE COMERCIO DE RESIDUOS E SUCATAS LTDA 23.183.566/0001-00</t>
  </si>
  <si>
    <t>MWM RECICLAGEM E COMÉRCIO LTDA ME - 04.964.141/0001-85</t>
  </si>
  <si>
    <t xml:space="preserve">N. B. RODRIGUES ME - 08.725.274/0001-50 </t>
  </si>
  <si>
    <t>NATAL ROGERIO CARNEIRO 08.061.610/0001-07</t>
  </si>
  <si>
    <t>NB COMÉRCIO DE PRODUTOS RECICLAVEIS LTDA - 17.997.066/0001-09</t>
  </si>
  <si>
    <t>NB CONSULTORIA COMERCIAL LTDA 43.503.078/0001-31</t>
  </si>
  <si>
    <t>NDG COMÉRCIO DE RECICLAVEIS E TRANSPORTES LTDA ME - 11.993.799/0001-80</t>
  </si>
  <si>
    <t>NEW ART COLOR (CHARLES VALENTINO DOS SANTOS - ME) - 17.322.244/0001-93</t>
  </si>
  <si>
    <t>NILZA IMACULADA ALVES LOPES ME - 06.264.409/0001-00</t>
  </si>
  <si>
    <t>NIVAL JOSE BORGES - 24.093.203/0001-38</t>
  </si>
  <si>
    <t>NOGUEIRA &amp; BORGES LTDA ME - 00.890.993/0001-14</t>
  </si>
  <si>
    <t>NORTE CONVERSAO DE PAPEL E EMBALAGEM LTDA 43.103.113/0001-25</t>
  </si>
  <si>
    <t>NOVAK IND. COM. LTDA - 01.905.747/0001-51</t>
  </si>
  <si>
    <t>NUTRISANTOS ALIMENTACAO ANIMAL 08.589.429/0001-78</t>
  </si>
  <si>
    <t>O LITRAO COMÉRCIO E VASILHAMES E SUCATA LTDA ME - 28.697.654/0001-35</t>
  </si>
  <si>
    <t>O REI DOS ALUMINIOS - 00.655.836/0001-24</t>
  </si>
  <si>
    <t>OCEANO EMBALAGENS SOCIEDADE UNIPESSOAL LTDA 44.391.391/0001-98</t>
  </si>
  <si>
    <t>OLIVEIRA E BARROS COMERCIO DE ALIMENTOS LTDA - 39.233.068/0001-56</t>
  </si>
  <si>
    <t>ONDULINE DO BRASIL LTDA - 01.163.538/0005-03</t>
  </si>
  <si>
    <t>ONDUMINAS INDUSTRIA E COMERCIO DE PAPEIS LTDA - 08.826.881/0001-06</t>
  </si>
  <si>
    <t>ONOFRE JOSÉ DE MORAES ME - 16.827.941/0001-33</t>
  </si>
  <si>
    <t>ONOFRE SOARES PAULO - 11.821.340/0001-08</t>
  </si>
  <si>
    <t>ONZE INDÚSTRIA E COMÉRCIO DE CELULOSE E ARTEFATOS DE PAPEL EIRELI EPP - 82.221.730/0001-87</t>
  </si>
  <si>
    <t>OPUSPLAST INDUSTRIA INJETORA DE PLASTICOS 27.744.733/0001-97</t>
  </si>
  <si>
    <t>OURO PLASTIC LTDA ME - 02.966.271/0001-21</t>
  </si>
  <si>
    <t>OWENS-ILLINOIS DO BRASIL INDUSTRIA E COMERCIO LTDA 08.910.541/0003-20</t>
  </si>
  <si>
    <t>PAD - RECICLAGEM VALE DO AÇO LTDA - 11.472.017/0001-68</t>
  </si>
  <si>
    <t>PALMA POLIETILENOS LTDA - 25.142.465/0001-08</t>
  </si>
  <si>
    <t>PAMARELI INDUSTRIA E COMERCIO DE PAPEIS LTDA 71.164.495/0001-32</t>
  </si>
  <si>
    <t>PAOLI RECICLA LTDA. 33.474.240/0001-87</t>
  </si>
  <si>
    <t>PAPEL FORTE RECICLAVEL LTDA ME - 07.267.866/0001-02</t>
  </si>
  <si>
    <t>PAPELÃO CENTRAL - 07.282.305/0001-82</t>
  </si>
  <si>
    <t>PAPELEIRA SANTA RITA LTDA 10.671.781/0001-08</t>
  </si>
  <si>
    <t>PAPER EMPIRE INDUSTRIA, COMERCIO E REPRESENTACAO DE PAPEL LTDA. 44.822.882/0002-27</t>
  </si>
  <si>
    <t>PARTY DESIGN COMPOSICOES FLORAIS - 20.051.590/0001-99</t>
  </si>
  <si>
    <t>PAULO GARCIA JUNQUEIRA FILHO - 23.595.677/0001-15</t>
  </si>
  <si>
    <t>PAULO HENRIQUE DE ARAUJO 099.757.826-20</t>
  </si>
  <si>
    <t>PAULO REIS CAETANO ME - 06.223.483/0001-70</t>
  </si>
  <si>
    <t>PAVEDIL PAPÉIS VELHOS DIVINÓPOLIS LTDA - 20.887.113/0001-68</t>
  </si>
  <si>
    <t>PEDRO ALVES ATANASIO 50.946.889/0001-72</t>
  </si>
  <si>
    <t>PEDRO PAULO DE MIRANDA LEITE SILVA 37.139.366/0001-56</t>
  </si>
  <si>
    <t>PLASDIAS LTDA - 71.000.202/0001-81</t>
  </si>
  <si>
    <t>PLASDOLIS INDUSTRIA E COMERCIO LTDA 03.017.631/0001-01</t>
  </si>
  <si>
    <t>PLASJAM INDUSTRIA E COMÉRCIO DE SUCATAS DE PLASTICOS LTDA EPP - 04.224.909/0001-84</t>
  </si>
  <si>
    <t>PLASPOP GESTAO AMBIENTAL LTDA 38.276.476/0001-22</t>
  </si>
  <si>
    <t>PLASTFILM EMBALAGENS LTDA 52.030.977/0001-55</t>
  </si>
  <si>
    <t>PLASTFIVE INDUSTRIA DE PLASTICOS EIRELI - 28.184.053/0001-29</t>
  </si>
  <si>
    <t>PLÁSTICO NOVA CANAÃ - 06.695.686/0001-69</t>
  </si>
  <si>
    <t>PLASTICOS MS LTDA 09.285.302/0001-28</t>
  </si>
  <si>
    <t>PLASTICOS PALMA PAD EIRELI - 36.895.875/0001-46</t>
  </si>
  <si>
    <t>PLASTICOS VIMA LTDA - 26.096.404/0001-14</t>
  </si>
  <si>
    <t>PLASTIVISA SOLUCOES PLASTICAS EIRELI EPP - 22.065.504/0001-22</t>
  </si>
  <si>
    <t>PLASTSEG INDUSTRIA E COMERCIO DE ARTEFATOS DE PLASTICOS LTDA - 34.775.967/0001-67</t>
  </si>
  <si>
    <t>PMG AMBIENTAL LTDA 28.549.416/0001-82</t>
  </si>
  <si>
    <t>POLIEMG - POLIETILENO DE MINAS GERAIS LTDA 08.155.171/0001-00</t>
  </si>
  <si>
    <t>PORTES &amp; ARTHUSO RECICLADOS LTDA 10.825.282/0001-10</t>
  </si>
  <si>
    <t>PP5 POLIMEROS IND E COMÉRCIO LTDA - 13.503.457/0001-60</t>
  </si>
  <si>
    <t>PPS PLÁSTICO E PAPEIS RECICLÁVEIS LTDA - 12.472.091/0001-47</t>
  </si>
  <si>
    <t>PRADOLUX INDÚSTRIA E COMÉRCIO LTDA - 18.925.438/0001-46</t>
  </si>
  <si>
    <t>PRESERVE NATUREZA RECICLAVEL LTDA - 05.036.360/0001-67</t>
  </si>
  <si>
    <t>PREVER RECICLAGEM LTDA - 16.632.724/0001-98</t>
  </si>
  <si>
    <t>PRO - ECOLOGIC RECICLAGEM E LOGISTICA LTDA - 07.713.436/0001-77</t>
  </si>
  <si>
    <t>PRO - ECOLOGIC RECICLAGEM E LOGISTICA LTDA 07.713.436/0001-77</t>
  </si>
  <si>
    <t>PRO PLAST INDUSTRIA E COMERCIO LTDA M E 71.346.662/0001-66</t>
  </si>
  <si>
    <t>PRP DE OLIVEIRA BEIRA RIO LTDA 30.461.572/0001-39</t>
  </si>
  <si>
    <t>PSA SUCATAS LTDA 49.520.286/0001-25</t>
  </si>
  <si>
    <t>QUALY COMERCIO DE SUCATAS E ALUMINIO LTDA 33.002.451/0001-17</t>
  </si>
  <si>
    <t>QUELI CRISTINA CANDIDO - ME - 06.981.717/0001-48</t>
  </si>
  <si>
    <t>QUENIA PRISCILA RODRIGUES 42.952.166/0001-58</t>
  </si>
  <si>
    <t>R &amp; S RECICLAGEM LTDA - 41.932.120/0001-04</t>
  </si>
  <si>
    <t>R&amp;R COMERCIO E RECICLAGEM DE RESIDUOS LTDA 43.282.190/0001-90</t>
  </si>
  <si>
    <t>R4 COMÉRCIO DE MATERIAIS RECICLAVEIS LTDA EPP - 22.599.176/0001-44</t>
  </si>
  <si>
    <t>RA AMBIENTAL - 16.771.499/0001-85</t>
  </si>
  <si>
    <t>RACRI COMÉRCIO E TRANSPORTES LTDA - 03.291.021/0001-00</t>
  </si>
  <si>
    <t>RAISSA EMBALAGENS LTDA ME - 04.047.620/0001-37</t>
  </si>
  <si>
    <t>RAQUEL DA SILVA TAVARES DO CARMO 11.705.579/0001-04</t>
  </si>
  <si>
    <t>RAS COMERCIO SUCATAS LTDA - 40.165.624/0001-83</t>
  </si>
  <si>
    <t>RCM LOCACAO DE MAQUINAS LTDA 01.472.377/0001-06</t>
  </si>
  <si>
    <t>REAL COMÉRCIO DE ALUMÍNIO LTDA - 03.990.289/0001-21</t>
  </si>
  <si>
    <t>RECAPPEL COMERCIO E TRANSPORTES LTDA. 30.024.743/0001-62</t>
  </si>
  <si>
    <t>RECICLA ACO COMERCIO DE ACOS LTDA. 20.265.740/0004-00</t>
  </si>
  <si>
    <t>RECICLA ACO COMERCIO E INDUSTRIA DE ACO LTDA 20.265.740/0001-67</t>
  </si>
  <si>
    <t>RECICLA BRASIL - 20.489.250/0001-44</t>
  </si>
  <si>
    <t>RECICLA COMÉRCIO E INDÚSTRIA - 03.324.640/0001-45</t>
  </si>
  <si>
    <t>RECICLA DEL REI - 07.204.918/0001-00</t>
  </si>
  <si>
    <t>RECICLA LAGOS RESIDUOS 28.461.830/0001-35</t>
  </si>
  <si>
    <t>RECICLA LAGOS RESIDUOS LTDA 28.461.830/0002-16</t>
  </si>
  <si>
    <t>RECICLA MAIS LTDA - 24.405.013/0001-09</t>
  </si>
  <si>
    <t>RECICLA METAIS LTDA - 00.341.893/0001-39</t>
  </si>
  <si>
    <t>RECICLA PRADOS LTDA - 31.232.720/0001-06</t>
  </si>
  <si>
    <t>RECICLA SAO JOAO LTDA 45.811.829/0001-02</t>
  </si>
  <si>
    <t>RECICLA VARGEM GRANDE - 17.551.559/0001-02</t>
  </si>
  <si>
    <t>RECICLA-ACAO COMERCIO DE PRODUTOS PARA RECICLAGEM LTDA 05.379.487/0001-89</t>
  </si>
  <si>
    <t>RECICLADORA LITTIG LTDA 42.716.760/0001-40</t>
  </si>
  <si>
    <t>RECICLADOS ELCIO LTDA 48.025.419/0001-24</t>
  </si>
  <si>
    <t>RECICLAGEM BH - 12.269.045/0001-45</t>
  </si>
  <si>
    <t>RECICLAGEM CACHOEIRA LTDA 46.469.694/0001-01</t>
  </si>
  <si>
    <t>RECICLAGEM CARNEIRO &amp; NEVES LTDA - ME (RECICLAR) - 22.528.942/0001-80</t>
  </si>
  <si>
    <t>RECICLAGEM CATARINENSE LTDA - 17.911.163/0001-29</t>
  </si>
  <si>
    <t>RECICLAGEM DE MATERIAIS SINTETICOS GUIMARAES LTDA 08.272.255/0001-15</t>
  </si>
  <si>
    <t>RECICLAGEM DE PAPEL HORIZONTE LTDA ME - 13.024.975/0001-00</t>
  </si>
  <si>
    <t>RECICLAGEM DE VIDROS RBA LTDA - 16.642.662/0004-56</t>
  </si>
  <si>
    <t>RECICLAGEM DO ROBERTO - 17.577.823/0001-87</t>
  </si>
  <si>
    <t>RECICLAGEM DOS IRMÃOS - 04.341.358/0001-39</t>
  </si>
  <si>
    <t>RECICLAGEM E TRANSPORTADORA DEFENTE LTDA 39.411.360/0001-11</t>
  </si>
  <si>
    <t>RECICLAGEM ECOLOGICA SAO SEBASTIAO LTDA ME - 10.299.340/0001-19</t>
  </si>
  <si>
    <t>RECICLAGEM EL SHADAY 47.308.164/0001-44</t>
  </si>
  <si>
    <t>RECICLAGEM FERRO VELHO NORTE SUL LTDA 39.889.200/0001-82</t>
  </si>
  <si>
    <t>RECICLAGEM FERRO VELHO SANTA MARIA - 21.435.979/0001-09</t>
  </si>
  <si>
    <t>RECICLAGEM FRANCISCO E FILHO LTDA 21.499.402/0001-52</t>
  </si>
  <si>
    <t>RECICLAGEM HORIZONTE  - 33.585.858/0001-14</t>
  </si>
  <si>
    <t>RECICLAGEM IMBIRUCU LTDA - 29.474.007/0001-27</t>
  </si>
  <si>
    <t>RECICLAGEM MANHUMIRIM - 17.624.406/0001-48</t>
  </si>
  <si>
    <t>RECICLAGEM METAL REIS LTDA 65.355.984/0001-79</t>
  </si>
  <si>
    <t>RECICLAGEM MM - 11.676.709/0001-28</t>
  </si>
  <si>
    <t>RECICLAGEM MODELO LTDA - 12.867.395/0001-03</t>
  </si>
  <si>
    <t>RECICLAGEM MOREIRA CASTRO LTDA - 05.769.821/0001-00</t>
  </si>
  <si>
    <t>RECICLAGEM PALMA - 06.243.335/0001-17</t>
  </si>
  <si>
    <t>RECICLAGEM PATROCINIO - 38.547.634/0001-31</t>
  </si>
  <si>
    <t>RECICLAGEM PATROCINIO LTDA 16.911.467/0001-23</t>
  </si>
  <si>
    <t>RECICLAGEM PIEMONT LTDA 29.230.533/0001-41</t>
  </si>
  <si>
    <t>RECICLAGEM REZENDE PRADENSE LTDA - 11.907.211/0001-29</t>
  </si>
  <si>
    <t>RECICLAGEM ROSA DE SARON 41.742.054/0001-00</t>
  </si>
  <si>
    <t>RECICLAGEM SANTA EFIGENIA LTDA - 07.278.554/0001-02</t>
  </si>
  <si>
    <t>RECICLAGEM SANTA MARIA - 21.435.979/0001-09</t>
  </si>
  <si>
    <t>RECICLAGEM SANTA MARIA LTDA 03.938.562/0001-79</t>
  </si>
  <si>
    <t>RECICLAGEM SANTO ANTONIO &amp; TRANSPORTE - 08.347.632/0001-38</t>
  </si>
  <si>
    <t>RECICLAGEM SAO JORGE LTDA 05.859.225/0001-11</t>
  </si>
  <si>
    <t>RECICLAGEM SAPUCAI LTDA - 08.117.881/0001-37</t>
  </si>
  <si>
    <t>RECICLAGEM SIMOES E SOUZA - 05.322.343/0001-96</t>
  </si>
  <si>
    <t>RECICLAGEM TERRA LIMPA - 08.250.450/0001-44</t>
  </si>
  <si>
    <t>RECICLAGEM UNIÃO LTDA ME - 11.138.379/0001-17</t>
  </si>
  <si>
    <t>RECICLAGEM VENANCIO EIRELI ME - 15.351.718/0001-08</t>
  </si>
  <si>
    <t>RECICLAMOC 34.152.956/0001-20</t>
  </si>
  <si>
    <t>RECICLAR AMBIENTAL LTDA ME - 11.464.491/0001-48</t>
  </si>
  <si>
    <t>RECICLAR COMERCIO DE RESIDUOS RECICLAVEIS LTDA 34.259.733/0001-67</t>
  </si>
  <si>
    <t>RECICLAR COOPERATIVA DE TRABALHO DOS RECICLADORES DE SUCATAS DE METAIS E RECICLAVEIS DE BH E REGIAO METROPOLITANA 44.256.460/0001-50</t>
  </si>
  <si>
    <t>RECICLAR SOLUCOES EM RESIDUOS (IRAN LISBOA RIBEIRO ANTONIO) - 27.770.641/0001-81</t>
  </si>
  <si>
    <t>RECICLAR.COM APARAS DE PAPEIS E PLASTICOS LTDA - 41.731.753/0001-54</t>
  </si>
  <si>
    <t>RECICLART GERENCIAMENTO E COMERCIO DE RESIDUOS LTDA 28.376.875/0001-01</t>
  </si>
  <si>
    <t>RECICLAVEIS ACLIMATAR EIRELI - 35.865.391/0001-91</t>
  </si>
  <si>
    <t>RECICLAVÉIS MODELO LTDA - 12.867.584/0001-02</t>
  </si>
  <si>
    <t>RECICLAVEIS MODELO LTDA 12.867.395/0001-03</t>
  </si>
  <si>
    <t>RECICLE SANTA MARIA ME - 03.295.055/0002-45</t>
  </si>
  <si>
    <t>RECICLEBEM LTDA 04.002.794/0001-83</t>
  </si>
  <si>
    <t>RECICLEVALE - 07.446.779/0001-12</t>
  </si>
  <si>
    <t>RECICOLETA DEPOSITO DE RECICLAVEIS RJ LTDA - 08.542.675/0001-74</t>
  </si>
  <si>
    <t>RECIPETI - FABIANA DE LIMA BORTOT ME - 03.354.379/0001-87</t>
  </si>
  <si>
    <t>RECIPLA COMÉRCIO E INDÚSTRIA - 03.324.640/0001-45</t>
  </si>
  <si>
    <t>RECIPLAST - RECICLAGEM DE PLASTICOS LTDA 24.857.878/0001-06</t>
  </si>
  <si>
    <t>RECITOTAL COMÉRCIO TRANSPORTES E SERVICOS LTDA - 04.875.792/0001-07</t>
  </si>
  <si>
    <t>RECUPER RECICLAVEIS LTDA 38.047.082/0001-00</t>
  </si>
  <si>
    <t>RECYCLING PRODUTOS PLÁSTICOS LTDA - 13.696.805/0001-63</t>
  </si>
  <si>
    <t>REDESUL SUDOESTE MG - CENTRAL DAS COOPERATIVAS DE TRABALHO DE CATADORES DE MATERIAIS RECICLAVEIS E REUTILIZAVEIS LTDA 31.890.918/0001-87</t>
  </si>
  <si>
    <t>REFERÊNCIA IND. E COM. DE MATERIAIS PLASTICOS LTDA - 17.186.373/0001-00</t>
  </si>
  <si>
    <t>REGINALDO DE ANDRADE LTDA RECICLAGEM 14 BIS 07.837.232/0001-48</t>
  </si>
  <si>
    <t>REI DA GARRAFA LTDA 47.720.364/0001-00</t>
  </si>
  <si>
    <t>REI DA SUCATA 34.991.832/0001-39</t>
  </si>
  <si>
    <t>REI METAIS RECICLAGEM 17.758.885/0001-95</t>
  </si>
  <si>
    <t>RENATA SILVA DE FARIA E CIA LTDA ME - 07.545.371/0001-06</t>
  </si>
  <si>
    <t>RENATO POEIRAS - 10.352.580/0001-62</t>
  </si>
  <si>
    <t>RENOVA AMBIENTAL - 07.1541.28/0001-59</t>
  </si>
  <si>
    <t>RENOVAR - VASILHAMES E RECICLAGEM LTDA - 02.284.765/0001-26</t>
  </si>
  <si>
    <t>RENPAL MATERIAIS RECICLAVEIS LTDA ME - 21.182.807/0001-62</t>
  </si>
  <si>
    <t>REPET - IND. DE EMBALAGENS E FRASCOS DE PLASTICOS LTDA - 09.170.802/0002-03</t>
  </si>
  <si>
    <t>REPLACOL RECICLAGEM - 71.437.909/0001-50</t>
  </si>
  <si>
    <t>RESISUL COMERCIO DE PAPEIS LTDA 05.114.315/0004-26</t>
  </si>
  <si>
    <t>RESO COMÉRCIO DE RESÍDUOS E INSUMOS INDUSTRIAIS LTDA EPP - 26.235.138/0001-63</t>
  </si>
  <si>
    <t>RESSICLAR LTDA ME - 04.617.987/0001-49</t>
  </si>
  <si>
    <t>RESTART - RECICLAGEM DE MATERIAIS PLASTICOS EIRELI - 34.101.326/0001-27</t>
  </si>
  <si>
    <t>REVALOR RECICLAGEM E EMBALAGENS, INDUSTRIA E COMERCIO LTDA 37.421.026/0001-13</t>
  </si>
  <si>
    <t>REZENDE OLIVEIRA COMÉRCIO DE SUCATAS - 28.822.613/0001-23</t>
  </si>
  <si>
    <t>RF RECICLAGEM DE METAIS LTDA - 39.718.698/0001-10</t>
  </si>
  <si>
    <t>RF RECICLAGEM DE METAIS LTDA 39.718.698/0001-10</t>
  </si>
  <si>
    <t>RICARDO BISBO VERAS - 150.734.456-27</t>
  </si>
  <si>
    <t>RIMA INDUSTRIAL S/A - 18.279.158/0001-07</t>
  </si>
  <si>
    <t>ROBERTO FERREIRA GOMES ME - 06.982.387/0001-05</t>
  </si>
  <si>
    <t>ROBERTO MAURO DE OLIVEIRA 51.521.209/0001-31</t>
  </si>
  <si>
    <t>ROCHA MINERAIS RECICLAVEIS LTDA - 25.591.934/0001-76</t>
  </si>
  <si>
    <t>ROGERBRAS EMPREENDIMENTOS LTDA 11.796.445/0001-46</t>
  </si>
  <si>
    <t>ROM MASTER POLIMEROS E PIGMENTOS LTDA 03.004.831/0001-20</t>
  </si>
  <si>
    <t>RONALDO RESENDE DE OLIVEIRA - CPF 265.334.566-87 EPP 22.111.164/0001-29</t>
  </si>
  <si>
    <t>RONILS COMÉRCIO DE SUCATA LTDA - 02.420.770/0001-19</t>
  </si>
  <si>
    <t xml:space="preserve">ROSANA GIANTINI VELOZO (068.514.936-67) - 22.976.680/0001-16 </t>
  </si>
  <si>
    <t>ROSE BIG BAG SACARIAS E SERVICOS LTDA 53.709.759/0001-04</t>
  </si>
  <si>
    <t>ROSIANE DOS SANTOS AMBROSIO 36.312.543/0001-91</t>
  </si>
  <si>
    <t>ROVIR BRASIL COMERCIO DE SUCATAS LTDA 17.559.682/0001-70</t>
  </si>
  <si>
    <t>RPT SOLUCOES AMBIENTAIS EIRELI 04.800.789/0001-16</t>
  </si>
  <si>
    <t>RS. GESTAO DE RESIDUOS LTDA 33.979.015/0001-00</t>
  </si>
  <si>
    <t>RT MULTI SERVICE LTDA 16.734.288/0001-68</t>
  </si>
  <si>
    <t>RWM COMERCIAL LTDA ME - 04.715.319/0001-54</t>
  </si>
  <si>
    <t xml:space="preserve">S G COMÉRCIO VAREJISTA DE EMBALAGENS LTDA ME - 20.245.582/0001-83 </t>
  </si>
  <si>
    <t>S&amp;S GARRAFARIAS E SUCATAS LTDA 71.313.563/0001-88</t>
  </si>
  <si>
    <t>S. E. COMÉRCIO E RECICLAGEM DE PLASTICOS LTDA ME - 08.667.059/0001-40</t>
  </si>
  <si>
    <t>S.C VIEIRA - 41.675.740/0001-05</t>
  </si>
  <si>
    <t>SALMERON ENERGIA RENOVAVEL E PROTECAO AO CLIMA MG LTDA 43.167.240/0001-98</t>
  </si>
  <si>
    <t>SAMUEL SAULO DOS SANTOS - 18.812.863/0001-29</t>
  </si>
  <si>
    <t>SANENGER INDÚSTRIA E COMÉRCIO LTDA - 05.766.004/0001-07</t>
  </si>
  <si>
    <t>SANI BONFIM DUARTE 76170799668 - 46.143.049/0001-02</t>
  </si>
  <si>
    <t>SANTA LUZIA RECICLAGEM - 06.250.024/0001-85</t>
  </si>
  <si>
    <t>SANTA MARIA COMÉRCIO DE PAPEL LIMITADA - 17.191.016/0004-74</t>
  </si>
  <si>
    <t>SANTA MARIA COMÉRCIO DE PAPEL LTDA - 17.191.016/0001-21</t>
  </si>
  <si>
    <t>SANTA MARIA ECOLOGIC RESIDUOS LTDA 15.289.841/0001-38</t>
  </si>
  <si>
    <t>SANTA MARIA RECICLAGEM E GESTAO DE RESIDUOS LTDA 15.289.841/0002-19</t>
  </si>
  <si>
    <t>SANTOS RECICLAGEM LTDA - 19.090.561/0001-57</t>
  </si>
  <si>
    <t>SAPUCAI COMÉRCIO DE MATERIAL DE CONSTRUÇÃO LTDA - 08.117.881/0001-37</t>
  </si>
  <si>
    <t>SATIN PRODUTOS E SERVICOS LTDA - 18.078.119/0001-42</t>
  </si>
  <si>
    <t>SAULO RECICLAVEIS LTDA 20.277.989/0001-92</t>
  </si>
  <si>
    <t>SBM METAIS LTDA 12.528.971/0001-98</t>
  </si>
  <si>
    <t>SBM -SUCATARIA BERNARDO MONTEIRO EPP - 04.334.921/0001-41</t>
  </si>
  <si>
    <t>SCJ RECICLAVEIS LTDA. 52.144.255/0001-21</t>
  </si>
  <si>
    <t>SCRAP SOCIEDADE COMERCIAL DE RESIDUOS E APARAS LTDA - 63.035.117/0002-01</t>
  </si>
  <si>
    <t>SEBASTIÃO CANDIDO NETO ME - 05.378.325/0002-07</t>
  </si>
  <si>
    <t>SEI COMÉRCIO E SERVICO EIRELI ME - 10.305.011/0001-33</t>
  </si>
  <si>
    <t>SEIVA COLETA RECICLAGEM LTDA EPP - 21.018.852/0001-86</t>
  </si>
  <si>
    <t>SENA COMÉRCIO DE SUCATAS - 17.656.937/0001-12</t>
  </si>
  <si>
    <t>SERGIO ANTONIO DOS REIS 82042306649 - 29.442.228/0001-13</t>
  </si>
  <si>
    <t>SÉRGIO HENRIQUE DOS REIS - 20.605.897/0001-94</t>
  </si>
  <si>
    <t>SERRA GERAL DISTRIBUIDORA DE BEBIDAS LTDA 05.004.160/0001-22</t>
  </si>
  <si>
    <t>SERVIÇO SOCIAL INDÚSTRIA - 03.773.834/0033-05</t>
  </si>
  <si>
    <t>SERVINOX - EQUIPAMENTOS INDUSTRIAIS LTDA - 05.486.382/0001-29</t>
  </si>
  <si>
    <t>SH SISTEMA ÓLEO HIDRÁULICO - 01.206.443/0001-04</t>
  </si>
  <si>
    <t>SIDERURGICA ITABIRITO LTDA 02.702.798/0001-49</t>
  </si>
  <si>
    <t xml:space="preserve">SILVANA DE FARIA QUEIROZ FERREIRA ME - 25.422.851/0001-53 </t>
  </si>
  <si>
    <t>SILVANA MARIA DOMICIANO - 087.638.696-67</t>
  </si>
  <si>
    <t>SILVANA MARIA NUNES DE MIRANDA ALVES 50.309.676/0001-30</t>
  </si>
  <si>
    <t>SIMÃO PEDRO DE SOUZA - 13.211.308/0001-28</t>
  </si>
  <si>
    <t>SIRLEI O. CIRELLI 05.689.924/0002-41</t>
  </si>
  <si>
    <t>SL PLÁSTICOS LTDA - 13.329.795/0001-28</t>
  </si>
  <si>
    <t>SMURFIT KAPPA DO BRASIL INDUSTRIA DE EMBALAGENS S.A. 23.524.952/0001-00</t>
  </si>
  <si>
    <t>SMURFIT KAPPA DO BRASIL INDUSTRIA DE EMBALAGENS S.A. 23.524.952/0007-03</t>
  </si>
  <si>
    <t>SOLANGE MARIA RODRIGUES FERREIRA - 08.056.706/0001-87</t>
  </si>
  <si>
    <t>SOMA AMBIENTAL INDUSTRIA E COMERCIO LTDA 43.556.076/0001-00</t>
  </si>
  <si>
    <t>SOUSA SANTOS DISTRIBUIDORA - 19.372.330/0001-36</t>
  </si>
  <si>
    <t>SOUZA METAIS COMERCIO DE RECICLAGEM LTDA 41.114.329/0001-60</t>
  </si>
  <si>
    <t>SPAL INDUSTRIA BRASILEIRA DE BEBIDAS S/A 61.186.888/0090-69</t>
  </si>
  <si>
    <t>SS COMÉRCIO DE SUCATAS LTDA ME - 09.473.845/0001-79</t>
  </si>
  <si>
    <t>STANGEL DEIPSON DE CARVALHO ME - 10.407.720/0001-20</t>
  </si>
  <si>
    <t>SUCAPEL RECICLAVEL LTDA - 12.353.192/0001-07</t>
  </si>
  <si>
    <t>SUCATA ARCOS LTDA - 41.942.178/0001-39</t>
  </si>
  <si>
    <t>SUCATA BRASIL - 16.628.466/0001-76</t>
  </si>
  <si>
    <t>SUCATA CENTRAL LTDA 03.608.459/0001-60</t>
  </si>
  <si>
    <t>SUCATA FORMIGUENSE LTDA - 29.532.649/0001-35</t>
  </si>
  <si>
    <t>SUCATA PRATA LTDA - 05.132.781/0001-91</t>
  </si>
  <si>
    <t>SUCATA SAMONTE - 07.163.382/0001-13</t>
  </si>
  <si>
    <t>SUCATA UNIAO LTDA - 38.949.231/0001-19</t>
  </si>
  <si>
    <t>SUCATA UNIÃO LTDA ME - 12.782.536/0001-95</t>
  </si>
  <si>
    <t>SUCATAM COMERCIO DE SUCATAS LTDA 35.610.432/0001-07</t>
  </si>
  <si>
    <t>SUCATARIA NOBRE - 09.580.145/0001-83</t>
  </si>
  <si>
    <t>SUCATARIA RODRIGUES - 04.543.392/0001-96</t>
  </si>
  <si>
    <t>SUCATAS AVENIDA LTDA ME - 07.090.221/0001-47</t>
  </si>
  <si>
    <t>SUCATAS DEDE LTDA ME - 17.964.196/0001-37</t>
  </si>
  <si>
    <t>SUCATAS JANAÚBA - 11.676.709/0001-28</t>
  </si>
  <si>
    <t xml:space="preserve">SUCATAS LIMA 23.210.588/0001-03 (MAICOL CARLOS LIMA BARBOSA 023.087.636-63) </t>
  </si>
  <si>
    <t>SUCATAS REZENDE E SILVA LTDA - 03.459.386/0001-92</t>
  </si>
  <si>
    <t>SUCATAS SJ LTDA - 06.111.433/0001-09</t>
  </si>
  <si>
    <t>SUCATEIRA MINAS GERAIS LTDA 22.169.469/0001-91</t>
  </si>
  <si>
    <t>SUCATEIRA MM - 21.047.840/0001-80</t>
  </si>
  <si>
    <t>SUCATEIRA VALE DO ACO LTDA - 21.565.197/0001-86</t>
  </si>
  <si>
    <t>SUCATIL SUCATAS ITUIUTABA - 06.373.135/0001-89</t>
  </si>
  <si>
    <t>SUPER LINE BRASIL - 13.715.712/0001-39</t>
  </si>
  <si>
    <t>SUPERMERCADO TIO ANTONIO LTDA 16.693.613/0001-91</t>
  </si>
  <si>
    <t>SUSTINE COMERCIAL LTDA ME - 47.707.864/0001-01</t>
  </si>
  <si>
    <t>TAILA POLIZEL MORELLI 29.055.701/0001-00</t>
  </si>
  <si>
    <t>TAMARA CRUZ BARBOSA - 108.942.116-84</t>
  </si>
  <si>
    <t>TARCISIO ERMELINDO PEIXOTO ME (PRECIOSO METAL) - 07.702.481/0001-26</t>
  </si>
  <si>
    <t>TECNOCRIL INDUSTRIA E COMERCIO LTDA 41.753.559/0001-70</t>
  </si>
  <si>
    <t>TEIXEIRA SUCATAS LTDA 12.233.111/0001-27</t>
  </si>
  <si>
    <t>TERGO PLASTICOS INDUSTRIAIS LTDA - 23.358.038/0001-36</t>
  </si>
  <si>
    <t>TERMOTECNICA LTDA 83.636.019/0013-90</t>
  </si>
  <si>
    <t>THAMYRYS ISABELLA GONCALVES 12456635698 48.321.973/0001-59</t>
  </si>
  <si>
    <t>THIAGO FARINA DA SILVA 12.743.833/0001-21</t>
  </si>
  <si>
    <t>TIAGO ALVES DE SOUZA 35.174.913/0001-09</t>
  </si>
  <si>
    <t>TINTAUTO LTDA EPP - 16.658.833/0001-84</t>
  </si>
  <si>
    <t>TÍTULO DO ESTABELECIMENTO (NOME DE FANTASIA)</t>
  </si>
  <si>
    <t>TOYPLAST PLASTICOS LTDA - 07.046.041/0001-68</t>
  </si>
  <si>
    <t>TRADE LIDER E COMÉRCIO DE SUCATAS DE RESIDUOS INDUSTRIAL - 00.731.728/0001-93</t>
  </si>
  <si>
    <t>TRANSPORTADORA ALMEIDA RECICLAGENS - 11.547.943/0001-90</t>
  </si>
  <si>
    <t>TRANSPORTE REZENDE PRADENSE LTDA - 11.907.211/0001-29</t>
  </si>
  <si>
    <t>TRES CORACOES ALIMENTOS S.A. - 63.310.411/0030-38</t>
  </si>
  <si>
    <t>TRIFER COMÉRCIO ATACADISTA DE SUCATAS - 04.634.452/0001-86</t>
  </si>
  <si>
    <t>UAI INDUSTRIA DE PLASTICOS LTDA 32.003.332/0001-16</t>
  </si>
  <si>
    <t>UEMERSON R DE SOUZA 36.613.246/000186</t>
  </si>
  <si>
    <t>UNICOMPER UNIAO INDUSTRIA &amp; COMERCIO DE PERFIS DE MADEIRAS &amp; PVC LTDA 12.003.007/0001-46</t>
  </si>
  <si>
    <t>UNIR INDUSTRIA DE PLASTICOS LTDA 11.141.713/0001-91</t>
  </si>
  <si>
    <t>URCA COMERCIO DE SUCATAS LTDA - 09.179.324/0001-03</t>
  </si>
  <si>
    <t>VA EMBALAGENS 27.902.570/0001-23</t>
  </si>
  <si>
    <t>VAAF LTDA ME - 09.295.922/0001-48</t>
  </si>
  <si>
    <t>VALDIR MARQUES DOS SANTOS 26736166837 21.697.609/0001-31</t>
  </si>
  <si>
    <t>VALE COMERCIO E SEPARACAO DE PLASTICOS LTDA 26.803.292/0002-75</t>
  </si>
  <si>
    <t>VALERIA LACERDA DO NASCIMENTO-MEN RECICLAVEL - 05.922.310/0001-87</t>
  </si>
  <si>
    <t>VALORIZE RECICLAGEM COM.E TRANSP. DE DERIVADOS DE PAPEL E PLASTICO EIRELI ME - 26.086.869/0001-94</t>
  </si>
  <si>
    <t>VALTER ANTONIO DE OLIVEIRA -12.596.727/0001-01 - 079.012.596-04</t>
  </si>
  <si>
    <t>VANDERLEI ALVES DA SILVA ME - 18.241.391/0001-00</t>
  </si>
  <si>
    <t>VEGAS PLASTIC LTDA EPP - 06.233.590/0002-60</t>
  </si>
  <si>
    <t>VERDE RENOVA COMERCIO DE MATERIAL RECICLAVEL LTDA 10.526.506/0001-92</t>
  </si>
  <si>
    <t>VF PLASTICOS LTDA - 10.416.256/0001-04</t>
  </si>
  <si>
    <t>VFBH PRODUÇÕES LTDA - 08.892.407/0001-82</t>
  </si>
  <si>
    <t>VIA TEST - 03.964.626./0001-06</t>
  </si>
  <si>
    <t>VIDROPORTO S.A - 48.845.556/0001-05</t>
  </si>
  <si>
    <t>VINICIO DE ARAUJO 07.122.186/0001-09</t>
  </si>
  <si>
    <t>VINICOLA BASSO LTDA ME  - 16.730.822/0001-68</t>
  </si>
  <si>
    <t>VIPEL INDÚSTRIA E COMÉRCIO LTDA - 21.169.420/0001-76</t>
  </si>
  <si>
    <t>VISCONDE COMÉRCIO DE SUCATAS E RECICLAVEIS LTDA ME - 21.214.855/0001-95</t>
  </si>
  <si>
    <t>VITAL PRODUTOS SIDERURGICOS LTDA. 11.756.352/0001-98</t>
  </si>
  <si>
    <t>VITERLAV LAVANDERIA LTDA 21.610.864/0001-03</t>
  </si>
  <si>
    <t>WADSON ADAUTO DE OLIVEIRA 42.342.005/0001-42</t>
  </si>
  <si>
    <t>WAGTON COSTA GUIMARAES 35.028.480/0001-83</t>
  </si>
  <si>
    <t>WALTER DIAS LOPES - CPF 002.783.776-96 EPP  - 03.696.714/0002-55</t>
  </si>
  <si>
    <t>WALTER DIAS LOPES 03.696.714/0001-74</t>
  </si>
  <si>
    <t>WALTER VIEIRA DE SOUZA - 07.201.739/0001-00</t>
  </si>
  <si>
    <t>WARLEY DE ARAUJO CANDIDO ME - 20.795.367/0001-56</t>
  </si>
  <si>
    <t>WASHINGTON LUIZ MARIOZI - 02.097.587/0001-24</t>
  </si>
  <si>
    <t>WELLEIS ELIAS GONZAGA 31.197.454/0001-28</t>
  </si>
  <si>
    <t>WESI COMERCIAL LTDA 86.672.029/0002-16</t>
  </si>
  <si>
    <t>WHARGO COMERCIO E RECICLAGENS LTDA - 05.076.586/0001-91</t>
  </si>
  <si>
    <t>WHARGO COMERCIO E RECICLAGENS LTDA 05.076.586/0001-91</t>
  </si>
  <si>
    <t>WILDESLEY RODRIGUES DA ROCHA ME - 04.543.392/0001-96</t>
  </si>
  <si>
    <t xml:space="preserve">WILSON SEBASTIAO SANTOS ME - 24.405.655/0001-08 </t>
  </si>
  <si>
    <t>WISE PLASTICOS S.A 04.053.268/0001-42</t>
  </si>
  <si>
    <t>WJ RECICLA LTDA - 35.962.384/0001-08</t>
  </si>
  <si>
    <t>WPLASTIC INDUSTRIA E COMERCIO DE EMBALAGENS EIRELI - 18.343.719/0001-90</t>
  </si>
  <si>
    <t>WR - REMINAS LTDA 27.389.392/0001-89</t>
  </si>
  <si>
    <t>WS METAIS LTDA 24.405.655/0001-08</t>
  </si>
  <si>
    <t>X PLÁSTICOS - 06.943.239/0001-81</t>
  </si>
  <si>
    <t>YATTO ECONOMIA CIRCULAR LTDA 41.592.752/0001-76</t>
  </si>
  <si>
    <t>ZANELATO IND. E COM. LTDA - 04.190.520/0001-65</t>
  </si>
  <si>
    <t xml:space="preserve">ZE DE BRITO SERVICOS E LOCACOES LTDA ME - 18.725.937/0001-90 </t>
  </si>
  <si>
    <t>ZE DE BRITO SERVICOS E LOCACOES LTDA. 18.725.937/0001-90</t>
  </si>
  <si>
    <t>ZPL RECICLAGEM DE SUCATAS METALICAS LTDA EPP - 23.615.075/0001-82</t>
  </si>
  <si>
    <t>PRESTAÇÃO DE CONTAS RECURSOS ANTERIORES</t>
  </si>
  <si>
    <t>PLÁSTICO</t>
  </si>
  <si>
    <t>PAPEL</t>
  </si>
  <si>
    <t>METAL</t>
  </si>
  <si>
    <t>VIDRO</t>
  </si>
  <si>
    <t>Soma de QUANTIDADE (KG)</t>
  </si>
  <si>
    <t>Rótulos de Coluna</t>
  </si>
  <si>
    <t>Rótulos de Linha</t>
  </si>
  <si>
    <t>Total Geral</t>
  </si>
  <si>
    <t>MATERIAL</t>
  </si>
  <si>
    <t>PERCENTUAL</t>
  </si>
  <si>
    <t>VALOR</t>
  </si>
  <si>
    <t>Quantidade total</t>
  </si>
  <si>
    <t xml:space="preserve">Indice </t>
  </si>
  <si>
    <t>TOTAL</t>
  </si>
  <si>
    <t>ASSOCIAÇÕES</t>
  </si>
  <si>
    <t>QUANTIDADE DE MATERIAL</t>
  </si>
  <si>
    <t>REPASSE POR MATERIAL</t>
  </si>
  <si>
    <t>PAGAMENTO BOLSA - 4º trimestre 2024</t>
  </si>
  <si>
    <t>ORGANIZAÇÃO/ASSOCIAÇÃO</t>
  </si>
  <si>
    <t>PRESTAÇÃO DE CONTAS</t>
  </si>
  <si>
    <t>VALOR DE REPASSE (R$</t>
  </si>
  <si>
    <t>Reciclados METAL (Kg)</t>
  </si>
  <si>
    <t>Reciclados PAPEL (Kg)</t>
  </si>
  <si>
    <t>Reciclados PLÁSTICO (Kg)</t>
  </si>
  <si>
    <t>Reciclados VIDRO (Kg)</t>
  </si>
  <si>
    <t>TOTAL RECICLADOS (Kg)</t>
  </si>
  <si>
    <t>4º Trim/2024</t>
  </si>
  <si>
    <t>Razão Social Emitente</t>
  </si>
  <si>
    <t>CNPJ Emitente</t>
  </si>
  <si>
    <t>Razão Social Destinatário</t>
  </si>
  <si>
    <t>CNPJ Destinatário</t>
  </si>
  <si>
    <t>Número NFe</t>
  </si>
  <si>
    <t>Data Emissão</t>
  </si>
  <si>
    <t>Quantidade</t>
  </si>
  <si>
    <t>Valor Total</t>
  </si>
  <si>
    <t>Tipo Material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</si>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</sst>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#,##0.00;[Red]#,##0.00"/>
    <numFmt numFmtId="166" formatCode="yyyy\-mm\-dd"/>
  </numFmts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i/>
      <sz val="12"/>
      <color rgb="FF000000"/>
      <name val="Calibri"/>
      <family val="2"/>
      <scheme val="minor"/>
    </font>
    <font>
      <b/>
      <sz val="11"/>
      <name val="Calibri"/>
      <scheme val="minor"/>
    </font>
    <font>
      <b/>
      <sz val="8"/>
      <color rgb="FF333333"/>
      <name val="Calibri"/>
      <scheme val="minor"/>
    </font>
    <font>
      <b/>
      <sz val="8"/>
      <color rgb="FF333333"/>
      <name val="Arial"/>
      <charset val="1"/>
    </font>
    <font>
      <u/>
      <sz val="11"/>
      <color theme="10"/>
      <name val="Calibri"/>
      <family val="2"/>
      <scheme val="minor"/>
    </font>
    <font>
      <sz val="11"/>
      <color rgb="FF242424"/>
      <name val="Aptos Narrow"/>
      <charset val="1"/>
    </font>
    <font>
      <b/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5117038483843"/>
      </patternFill>
    </fill>
    <fill>
      <patternFill patternType="solid">
        <fgColor rgb="FF0070C0"/>
        <bgColor theme="4" tint="0.79995117038483843"/>
      </patternFill>
    </fill>
    <fill>
      <patternFill patternType="solid">
        <fgColor rgb="FFFF0000"/>
        <bgColor theme="4" tint="0.79995117038483843"/>
      </patternFill>
    </fill>
    <fill>
      <patternFill patternType="solid">
        <fgColor rgb="FF00B050"/>
        <bgColor theme="4" tint="0.79995117038483843"/>
      </patternFill>
    </fill>
    <fill>
      <patternFill patternType="solid">
        <fgColor theme="0" tint="-0.34998626667073579"/>
        <bgColor theme="4" tint="0.79995117038483843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5" fillId="0" borderId="0"/>
    <xf numFmtId="44" fontId="5" fillId="0" borderId="0"/>
    <xf numFmtId="44" fontId="5" fillId="0" borderId="0"/>
    <xf numFmtId="0" fontId="8" fillId="0" borderId="0"/>
    <xf numFmtId="0" fontId="9" fillId="0" borderId="0"/>
    <xf numFmtId="0" fontId="14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4" fillId="2" borderId="3" xfId="0" applyFont="1" applyFill="1" applyBorder="1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3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0" fillId="0" borderId="1" xfId="0" applyNumberFormat="1" applyBorder="1"/>
    <xf numFmtId="164" fontId="0" fillId="0" borderId="1" xfId="0" applyNumberFormat="1" applyBorder="1"/>
    <xf numFmtId="9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9" fontId="3" fillId="3" borderId="1" xfId="1" applyFont="1" applyFill="1" applyBorder="1"/>
    <xf numFmtId="3" fontId="4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4" borderId="7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4" fontId="3" fillId="3" borderId="1" xfId="0" applyNumberFormat="1" applyFont="1" applyFill="1" applyBorder="1"/>
    <xf numFmtId="4" fontId="10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left" vertical="center"/>
    </xf>
    <xf numFmtId="0" fontId="11" fillId="0" borderId="8" xfId="0" applyFont="1" applyBorder="1" applyAlignment="1" applyProtection="1">
      <alignment horizontal="left" vertical="center" wrapText="1"/>
      <protection hidden="1"/>
    </xf>
    <xf numFmtId="0" fontId="12" fillId="0" borderId="5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13" fillId="0" borderId="5" xfId="0" applyFont="1" applyBorder="1" applyAlignment="1">
      <alignment wrapText="1"/>
    </xf>
    <xf numFmtId="0" fontId="13" fillId="0" borderId="5" xfId="0" applyFont="1" applyBorder="1"/>
    <xf numFmtId="0" fontId="15" fillId="0" borderId="1" xfId="0" applyFont="1" applyBorder="1" applyAlignment="1">
      <alignment wrapText="1"/>
    </xf>
    <xf numFmtId="0" fontId="0" fillId="0" borderId="0" xfId="0" applyAlignment="1">
      <alignment horizontal="left" vertical="top" wrapText="1"/>
    </xf>
    <xf numFmtId="0" fontId="15" fillId="0" borderId="5" xfId="0" applyFont="1" applyBorder="1" applyAlignment="1">
      <alignment wrapText="1"/>
    </xf>
    <xf numFmtId="0" fontId="15" fillId="0" borderId="0" xfId="0" applyFont="1"/>
    <xf numFmtId="0" fontId="0" fillId="5" borderId="0" xfId="0" applyFill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4" fontId="0" fillId="0" borderId="1" xfId="2" applyFont="1" applyBorder="1"/>
    <xf numFmtId="165" fontId="4" fillId="7" borderId="7" xfId="0" applyNumberFormat="1" applyFont="1" applyFill="1" applyBorder="1" applyAlignment="1">
      <alignment horizontal="center" vertical="center" wrapText="1"/>
    </xf>
    <xf numFmtId="165" fontId="4" fillId="8" borderId="7" xfId="0" applyNumberFormat="1" applyFont="1" applyFill="1" applyBorder="1" applyAlignment="1">
      <alignment horizontal="center" vertical="center" wrapText="1"/>
    </xf>
    <xf numFmtId="165" fontId="4" fillId="9" borderId="7" xfId="0" applyNumberFormat="1" applyFont="1" applyFill="1" applyBorder="1" applyAlignment="1">
      <alignment horizontal="center" vertical="center" wrapText="1"/>
    </xf>
    <xf numFmtId="165" fontId="4" fillId="10" borderId="7" xfId="0" applyNumberFormat="1" applyFont="1" applyFill="1" applyBorder="1" applyAlignment="1">
      <alignment horizontal="center" vertical="center" wrapText="1"/>
    </xf>
    <xf numFmtId="44" fontId="0" fillId="0" borderId="0" xfId="2" applyFont="1" applyAlignment="1">
      <alignment horizontal="left" vertical="center"/>
    </xf>
    <xf numFmtId="44" fontId="0" fillId="0" borderId="0" xfId="0" applyNumberFormat="1"/>
    <xf numFmtId="44" fontId="0" fillId="0" borderId="0" xfId="0" applyNumberFormat="1" applyAlignment="1">
      <alignment horizontal="left" vertical="center"/>
    </xf>
    <xf numFmtId="43" fontId="0" fillId="0" borderId="0" xfId="0" applyNumberFormat="1" applyAlignment="1">
      <alignment horizontal="left" vertical="center"/>
    </xf>
    <xf numFmtId="0" fontId="16" fillId="12" borderId="16" xfId="0" applyFont="1" applyFill="1" applyBorder="1" applyAlignment="1">
      <alignment horizontal="center" vertical="top"/>
    </xf>
    <xf numFmtId="0" fontId="0" fillId="0" borderId="16" xfId="0" applyBorder="1"/>
    <xf numFmtId="166" fontId="0" fillId="0" borderId="16" xfId="0" applyNumberFormat="1" applyBorder="1"/>
    <xf numFmtId="0" fontId="3" fillId="3" borderId="15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6" fillId="11" borderId="1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4" xfId="0" applyBorder="1"/>
  </cellXfs>
  <cellStyles count="7">
    <cellStyle name="Hyperlink" xfId="6" xr:uid="{00000000-0005-0000-0000-000006000000}"/>
    <cellStyle name="Moeda" xfId="2" builtinId="4"/>
    <cellStyle name="Moeda 2" xfId="3" xr:uid="{00000000-0005-0000-0000-000003000000}"/>
    <cellStyle name="Normal" xfId="0" builtinId="0"/>
    <cellStyle name="Normal 2" xfId="5" xr:uid="{00000000-0005-0000-0000-000005000000}"/>
    <cellStyle name="Normal 3" xfId="4" xr:uid="{00000000-0005-0000-0000-000004000000}"/>
    <cellStyle name="Porcentagem" xfId="1" builtinId="5"/>
  </cellStyles>
  <dxfs count="91">
    <dxf>
      <numFmt numFmtId="35" formatCode="_-* #,##0.00_-;\-* #,##0.00_-;_-* &quot;-&quot;??_-;_-@_-"/>
      <alignment horizontal="left" vertical="center"/>
    </dxf>
    <dxf>
      <numFmt numFmtId="3" formatCode="#,##0"/>
      <alignment horizontal="left" vertical="center"/>
    </dxf>
    <dxf>
      <numFmt numFmtId="35" formatCode="_-* #,##0.00_-;\-* #,##0.00_-;_-* &quot;-&quot;??_-;_-@_-"/>
      <alignment horizontal="left" vertical="center"/>
    </dxf>
    <dxf>
      <numFmt numFmtId="3" formatCode="#,##0"/>
      <alignment horizontal="left" vertical="center"/>
    </dxf>
    <dxf>
      <numFmt numFmtId="35" formatCode="_-* #,##0.00_-;\-* #,##0.00_-;_-* &quot;-&quot;??_-;_-@_-"/>
      <alignment horizontal="left" vertical="center"/>
    </dxf>
    <dxf>
      <numFmt numFmtId="3" formatCode="#,##0"/>
      <alignment horizontal="left" vertical="center"/>
    </dxf>
    <dxf>
      <numFmt numFmtId="35" formatCode="_-* #,##0.00_-;\-* #,##0.00_-;_-* &quot;-&quot;??_-;_-@_-"/>
      <alignment horizontal="left" vertical="center"/>
    </dxf>
    <dxf>
      <numFmt numFmtId="3" formatCode="#,##0"/>
      <alignment horizontal="left" vertical="center"/>
    </dxf>
    <dxf>
      <numFmt numFmtId="35" formatCode="_-* #,##0.00_-;\-* #,##0.00_-;_-* &quot;-&quot;??_-;_-@_-"/>
      <alignment horizontal="left" vertical="center"/>
    </dxf>
    <dxf>
      <numFmt numFmtId="3" formatCode="#,##0"/>
      <alignment horizontal="left" vertical="center"/>
    </dxf>
    <dxf>
      <numFmt numFmtId="34" formatCode="_-&quot;R$&quot;\ * #,##0.00_-;\-&quot;R$&quot;\ * #,##0.00_-;_-&quot;R$&quot;\ * &quot;-&quot;??_-;_-@_-"/>
      <alignment horizontal="left" vertical="center"/>
    </dxf>
    <dxf>
      <alignment horizontal="left" vertical="center"/>
    </dxf>
    <dxf>
      <alignment horizontal="left" vertical="center"/>
    </dxf>
    <dxf>
      <numFmt numFmtId="0" formatCode="General"/>
      <alignment horizontal="left" vertical="center"/>
    </dxf>
    <dxf>
      <alignment horizontal="left" vertical="center"/>
    </dxf>
    <dxf>
      <numFmt numFmtId="0" formatCode="General"/>
      <alignment horizontal="left" vertical="center"/>
    </dxf>
    <dxf>
      <alignment horizontal="left" vertical="center"/>
    </dxf>
    <dxf>
      <numFmt numFmtId="0" formatCode="General"/>
      <alignment horizontal="left" vertical="center"/>
    </dxf>
    <dxf>
      <alignment horizontal="left" vertical="center"/>
    </dxf>
    <dxf>
      <numFmt numFmtId="0" formatCode="General"/>
      <alignment horizontal="left" vertical="center"/>
    </dxf>
    <dxf>
      <alignment horizontal="left" vertical="center"/>
    </dxf>
    <dxf>
      <numFmt numFmtId="0" formatCode="General"/>
      <alignment horizontal="left" vertical="center"/>
    </dxf>
    <dxf>
      <alignment horizontal="center" vertical="center"/>
    </dxf>
    <dxf>
      <numFmt numFmtId="0" formatCode="General"/>
      <alignment horizontal="center" vertical="center"/>
    </dxf>
    <dxf>
      <alignment horizontal="left" vertical="center"/>
    </dxf>
    <dxf>
      <numFmt numFmtId="0" formatCode="General"/>
      <alignment horizontal="left" vertical="center"/>
    </dxf>
    <dxf>
      <alignment horizontal="left" vertical="center"/>
    </dxf>
    <dxf>
      <alignment horizontal="left" vertical="center"/>
    </dxf>
    <dxf>
      <border outline="0">
        <top style="thin">
          <color indexed="64"/>
        </top>
      </border>
    </dxf>
    <dxf>
      <alignment horizontal="left" vertical="center"/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numFmt numFmtId="2" formatCode="0.0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>
          <fgColor indexed="64"/>
          <bgColor theme="0"/>
        </patternFill>
      </fill>
      <alignment horizontal="left" vertical="center" wrapText="1" relativeIndent="-1"/>
      <border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>
          <fgColor indexed="64"/>
          <bgColor theme="0"/>
        </patternFill>
      </fill>
      <alignment horizontal="left" vertical="center" wrapText="1" relativeIndent="-1"/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scheme val="minor"/>
      </font>
      <fill>
        <patternFill>
          <fgColor indexed="64"/>
          <bgColor indexed="65"/>
        </patternFill>
      </fill>
      <alignment horizontal="left" vertical="center" wrapText="1" relativeIndent="-1"/>
      <protection locked="1" hidden="1"/>
    </dxf>
    <dxf>
      <numFmt numFmtId="0" formatCode="General"/>
      <alignment horizontal="center" vertical="center" wrapText="1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1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z val="8"/>
        <color auto="1"/>
      </font>
      <numFmt numFmtId="0" formatCode="General"/>
      <fill>
        <patternFill patternType="solid">
          <fgColor indexed="64"/>
          <bgColor theme="0" tint="-0.1499374370555742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  <color auto="1"/>
      </font>
      <fill>
        <patternFill patternType="solid">
          <fgColor indexed="64"/>
          <bgColor theme="0" tint="-0.14993743705557422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border>
        <bottom style="thin">
          <color indexed="64"/>
        </bottom>
      </border>
    </dxf>
    <dxf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5.517949305548" createdVersion="6" refreshedVersion="8" minRefreshableVersion="3" recordCount="3157" xr:uid="{00000000-000A-0000-FFFF-FFFFD0020000}">
  <cacheSource type="worksheet">
    <worksheetSource name="Tabela4"/>
  </cacheSource>
  <cacheFields count="14">
    <cacheField name="DADOS DA ORGANIZAÇÃO" numFmtId="0">
      <sharedItems containsBlank="1" count="155">
        <s v="ASCAMARE L. SANTA - Assoc. dos Catadores de Materiais Recicláveis de Lagoa Santa - 05.742.826/0001-40"/>
        <s v="UNICAP - União dos Catadores de Piranguçu - 10.560.015/0001-68"/>
        <s v="ATREMAR - Assoc. Trêspontana dos Catadores de Materais Recicláveis - 09.411.353/0001-59"/>
        <s v="COPERCICLA - Coop. de Reciclagem de Ituiutaba - 06.190.202/0001-20"/>
        <s v="ASCAP - Assoc. dos Catadores de Papel e Material Reciclável de Nova Lima - 05.267.111/0001-82"/>
        <s v="ASCAMINAS - Associação de Catadores de Materiais Recicláveis do Município de Alvorada de Minas - 29.865.803/0001-90"/>
        <s v="ASTRAPI - Assoc. dos Trabalhadores com Materiais Recicláveis de Ibirité - 04.497.879/0001-80"/>
        <s v="COOPERT - Coop. de Reciclagem e Trabalho - 03.154.785/0001-45"/>
        <s v="ACAT - Assoc. dos Catadores de Materiais recicláveis de Viçosa - 08.149.252/0001-99"/>
        <s v="ASCANAVI - Assoc. dos Catadores de Materiais Recicláveis, Natureza Viva Governador Valadares - 04.893.644/0001-07"/>
        <s v="UNICICLA - Associação dos Catadores de Materiais Recicláveis de Nova união - 23.105.692/0001-38"/>
        <s v="COORPNOVA - Cooperativa dos Recicladores de Ponte Nova - 19.234.451/0001-11"/>
        <s v="ASCAFRU - Associação de Catadores de Materiais Recicláveis do Município de Frutal - 28.910.934/0001-80"/>
        <s v="CO.R.U. - Coop. dos Recicladores de Uberlândia - 06.051.218/0001-51"/>
        <s v="ARMARRESOL - Associação dos Recicladores de Materiais Reutilizáveis e Recicláveis de Sete Lagoas - 20.068.986/0001-49"/>
        <s v="AVICAT - Associação Vicenciana de Catadores - 31.758.604/1000-25"/>
        <s v="3 R's SOLUÇÕES SUSTENTÁVEIS - Associação de Catadores de Materiais Recicláveis de Montes Claros - 42.533.785/0001-08"/>
        <s v="ASCAMARE P. MORAIS – Associação de Catadores de Materiais Recicláveis de Prudente de Morais - 33.332.616/0001-19"/>
        <s v="ACLAMA - Assoc. De Cachoeira de Minas - 09.034.002/0001-76"/>
        <s v="ACAM – Associação de Catadores de Materiais Recicláveis do Município de Mantena - MG - 52.531.063/0001-78"/>
        <s v="ASCABEV - Associação dos Catadores de Materiais Recicláveis de Belo Vale - 11.914.044/0001-43"/>
        <s v="RECICLAU - Associação dos Catadores de Papel, Papelão e Material Reciclável de Ubá - 04.782.852/0001-39"/>
        <s v="COOPEMAR - Coop. de Catadores de Materiais Recicláveis da Região Oeste de Belo Horizonte - 07.121.298/0001-37"/>
        <s v="COOPTAL – Cooperativa de Reciclagem do Pontal - 24.986.628/0001-76"/>
        <s v="ASCREPI - Assoc. de Catadores de Recicláveis de Pimenta - 19.011.333/0001-44"/>
        <s v="COOPESOL Leste - Coop. Solidária dos Trab. e Grupos Produtivos da Região Leste - 08.067.920/0001-39"/>
        <s v="NATUREZA VIVA - Assoc. dos Catadores e Recicladores - 13.930.030/0001-49"/>
        <s v="ARCA -Assoc. de Recicladores e Catadores Autônomos - 08.663.397/0001-03"/>
        <s v="ASSOTAIAMAN - Assoc. dos Catadores de Materiais Recicláveis do Bairro Taiaman - 15.350.557/0001-20"/>
        <s v="COOPERCATA - Coop. Rede Solidaria de Contagem - 20.750.889/0001-31"/>
        <s v="CAMAR - Assoc. de Catadores de Material Reciclável de Mariana - 12.264.337/0001-95"/>
        <s v="ASCAM – Associação dos Catadores de Materiais Recicláveis de Matipó - 29.302.789/0001-17"/>
        <s v="AÇÃO RECICLAR - Cooperativa de Trabalhadores de Materiais Recicláveis de Poços de Caldas - 08.669.443/0001-81"/>
        <s v="ASCATI - Assoc. dos Catadores de Materiais Recicláveis de Timóteo - 05.916.197/0001-27"/>
        <s v="RECICARMO(RIO CLARO)- Assoc. de Agentes de Meio Ambiente de Carmo do Rio Claro - 07.109.445/0001-53"/>
        <s v="ARBE - Assoc. de Recicladores Boa Esperança - 14.784.866/0001-45"/>
        <s v="RECICLANEP - Coop de Trab dos Profissionais em Coleta, Processamento e Comercialização de Mat Recicláveis e Reutilizáveis de Nepomuceno LTDA - 16.675.907/0001-90"/>
        <s v="ASCOB - Assoc. dos Catadores de Materiais Recicláveis e Reaproveitáveis de Ouro Branco - 10.771.546/0001-08"/>
        <s v="ACAMARE - Associação dos Trabalhadores da Usina de Triagem e Reciclagem de Viçosa -MG - 09.638.608/0001-10"/>
        <s v="COOPERSUL - Cooperativa de Trabalho Regional Sul de Reciclagem e Preservação de Poços de Caldas Ltda - 16.422.589/0001-56"/>
        <s v="RECICLAR - Assoc. Mineira de Catadores de Materiais Recicláveis - 24.472.825/0001-77"/>
        <s v="APACO - Associação Preservando o Meio Ambiente de Conceição dos Ouros - 33.746.189/0001-15"/>
        <s v="ARC - Associação dos Agentes Recicladores de Crucilândia e Região - 11.681.965/0001-03"/>
        <s v="ASCAMATO - Associação de Catadores de Materiais Recicláveis do Município de Conceição do Mato Dentro - 19.308.537/0001-41"/>
        <s v="ARCBS – Associação Recicle Consciente em Bom Sucesso - 29.315.217/0001-72"/>
        <s v="ARA - Assoc. de Recicladores Arcoenses - 05.496.924/0001-44"/>
        <s v="ACARI - Associação de Catadores Autônomos de Reciclagem Itajubense - 14.081.655/0001-46"/>
        <s v="ASCAMP - Assoc. dos Catadores de Materiais Recicláveis de Pará de Minas - 05.365.033/0001-59"/>
        <s v="ASCAS - Assoc. dos Catadores de Materiais Recicláveis de São João Del Rei - 06.329.323/0001-00"/>
        <s v="ASCABOC - ASSOCIAÇÃO DE CATADORES DE MATERIAIS RECICLÁVEIS DE BOCAIÚVA - 06.864.281/0001-07"/>
        <s v="ACAP - Assoc. de Catadores Amigos de Pains - 08.626.229/0001-48"/>
        <s v="ASTRIFLORES - Associação dos Catadores e Triadores de Materiais Recicláveis de Florestal - 09.636.570/0001-47"/>
        <s v="ACRU - Assoc. de Catadores e Recicladores de Uberlândia - 13.751.203/0001-61"/>
        <s v="COOPERARE - Coop. dos Produtores de Materiais Recicláveis de Araxá - 06.327.689/0001-40"/>
        <s v="ASCAPEL PEDRO LEOPOLDO - Assoc. dos Catadores de Pedro Leopoldo - 08.621.519/0001-07"/>
        <s v="ACMR - Associação de Catadores de Materiais Recicláveis do Município de José Gonçalves de Minas - 38.289.956/0001-28"/>
        <s v="ASCAP CARMO DO PARANAÍBA - Assoc. dos Catadores de Materiais Recicláveis de Carmo do Paranaiba - 14.504.627/0001-94"/>
        <s v="ASSECRUZ - Associação ecológica de Cruzília - 07.303.440/0001-67"/>
        <s v="ASMARC - Associação de Seletores de Materiais Recicláveis de Caratinga - 05.274.582/0001-18"/>
        <s v="COOPERVESP - Assoc. de Recicladores e Grupos Produtivos da Vila Esportiva e Região - 10.320.334/0001-04"/>
        <s v="ASSOCIRECICLE - Assoc. dos Recicladores de Belo Horizonte - 07.564.394/0001-50"/>
        <s v="COOMARP Pampulha - Coop. dos Trabalhadores com Mat.Recicláveis da Pampulha Ltda. - 10.880.302/0001-55"/>
        <s v="ASCAMAREM - Assoc. dos Trabalhadores e Coletadores de Materiais Recicláveis de Muriaé - 12.373.657/0001-83"/>
        <s v="ACMR - Assoc. dos Catadores de Materiais Recicláveis de Sete Lagoas - 06.697.728/0001-09"/>
        <s v="ASCITO - Assoc. dos Catadores de Materiais Recicláveis de Itabirito - 05.684.273/0001-16"/>
        <s v="COOPRARTE - Coop. de Produção Artezanal Ltda - 07.036.587/0001-38"/>
        <s v="ASMAC - Assoc. dos Catadores Autônomos de Mat.Recicláveis de Contagem - 05.316.015/0001-87"/>
        <s v="RECICLAJU - Associação de Catadores de Materiais Recicláveis de Juruaia - 28.443.269/0001-61"/>
        <s v="ASCAJ - Assoc. dos Catadores de Materiais Recicláveis Unidos por Janauba - 10.538.357/0001-81"/>
        <s v="COOPERCICLA (PARACATU) - Coop. dos Catadores e Recicladores do Noroeste de Minas LTDA - 09.913.001/0001-00"/>
        <s v="ACAMARES - Associação de Catadores de Materiais Recicláveis de Sarzedo - 21.072.622/0001-03"/>
        <m/>
        <s v="AERPI - Associação Ecológica dos Recicladores e Produtores de Igarapé - 29.478.525/0001-19"/>
        <s v="ACAMAR - Assoc. dos Catadores de Materiais Recicláveis de Lavras - 07.278.554/0001-02"/>
        <s v="ASCAMARE ESMERALDAS - Associação dos Catadores de Materiais Recicláveis de Esmeraldas - 29.460.106/0001-50"/>
        <s v="ASCAPEL BETIM - Assoc. dos Catadores de Papel, Papelão e Mat. Reaprov. de Betim - 05.192.748/0001-57"/>
        <s v="ASMARE - Assoc. dos Catadores de Papel, Papelão e Material Reaproveitavél - 38.743.035/0001-93"/>
        <s v="ASCARIPI - Assoc. dos Catadores de Rio Piracicaba - 06.634.995/0001-29"/>
        <s v="ASCOL - Assoc. dos Catadores de Materiais Recicláveis de Oliveira - 09.425.479/0001-82"/>
        <s v="RECICLASIM - Associação de Apanhadores de Materiais Recicláveis de Simonésia - 15.291.940/0001-54"/>
        <s v="COOPERSOLI - Coop. Solidária dos Recicladores e Grupos Prod.do Barreiro e Região - 06.226.584/0001-02"/>
        <s v="ACOPPPMAR - Assoc. de Coletores de Plático, Pet, PVC e Outros Materiais Recicláveis - 12.732.999/0001-42"/>
        <s v="COOPERU - Coop. Recolhedores Autônomos de Resíduos Solídos e Mat. Recicl. Uberaba - 05.843.802/0001-87"/>
        <s v="RECICLA (GUAXUPÉ) - Cooperativa de Reciclagem de Guaxupé e Região - 39.987.531/0001-55"/>
        <s v="COOLIMP - Cooperativa de Trabalho dos Catadores de Materiais Recicláveis Campo Limpo - 38.124.051/0001-06"/>
        <s v="ATLIMARJOM - Assoc. dos Trab.de Limpeza e Mat.Recicláveis de João Monlevade - 04.709.727/0001-01"/>
        <s v="AGUAPE - Cooperativa Mista de Trabalho e Produção de Coleta Seletiva, Reaproveitamento e Reciclagem de Lixo Ltda - 08.727.960/0001-60"/>
        <s v="ACAMTC - Assoc. de Catadores de Material Reciclável de Três Corações - 09.159.017/0001-60"/>
        <s v="ASCAMARC - Assoc. dos Catadores de Materiais Recicláveis de Caxambú - 17.209.317/0001-35"/>
        <s v="ASCALP - Assoc. de Catadores de Papel, Papelão e Materiais Reaproveitáveis de Lagoa da Prata - 05.318.859/0001-67"/>
        <s v="ABRCS - Associação Brasileira de Reciclagem e Coleta Seletiva - 17.029.139/0001-60"/>
        <s v="ASCARMARITA – Associação dos Catadores de Recicláveis e Materiais Reaproveitáveis de Itabira - 11.722.955/0001-79"/>
        <s v="AERPI Associação Ecológica dos Recicladores e Produtores de Igarapé - 29.478.525/0001-19" u="1"/>
        <s v="ABRCS - Associação Brasileira de Reciclagem e Coleta Seletiva - 17.029.139/0001-60_x000a_" u="1"/>
        <s v="ASCABOC - ASSOCIAÇÃO DE CATADORES DE MATERIAIS RECICLÁVEIS DE BOCAIÚVA  - 06.864.281/0001-07" u="1"/>
        <s v="ASCAMARE L. SANTA - Assoc. dos Catadores de Materiais Recicláveis de Lagoa Santa - 05.742.826/0001-42" u="1"/>
        <s v="ASCAS - Assoc. dos Catadores de Materiais Recicláveis de São João Del Rey - 06.329.323/0001-00" u="1"/>
        <s v="ASCADOM - Associação de Catadores de Materiais Recicláveis do Munícipio de Dom Joaquim -20.879.928/0001-03" u="1"/>
        <s v="COOPERCORO - Cooperativa de Trabalho de Reciclagem de Coromandel - 45.680.516/0001-62" u="1"/>
        <s v="AME – Associação Madredeiense de Empreendedores - 41.112.415/0001-34 " u="1"/>
        <s v="COOPERAR (ARC) - Cooperativa dos Agentes Recicladores de Crucilândia e Região - 11.681.965/0001-03" u="1"/>
        <s v="ASCAR CARMÓPOLIS - Assoc. de Catadores de Materiais Recicláveis de Carmópolis de Minas - 08.893.205/0001-55" u="1"/>
        <s v="ASCAMARA - Assoc. dos Catadores de Materiais Reciclável de Araguari - 04.790.578/0001-40" u="1"/>
        <s v="ASMATOZ - Assoc. dos Catadores de Materiais Recicláveis de Matozinhos - 07.687.786/0001-06" u="1"/>
        <s v="ASSOTAIAMAN - Assoc. dos Catadores de Materias Recicláveis do Bairro Taiaman - 15.350.557/0001-20" u="1"/>
        <s v="ACMAR - Assoc. de Catadores de Materiais Recicláveis da Rancharia - 08.347.369/0001-87" u="1"/>
        <s v="ASCAMARE – Associação de Catadores de Materiais Recicláveis de Prudente de Morais - 33.332.616/0001-19" u="1"/>
        <s v="COOPERSOL VN - Cooperativa Solidaria de Recicladores e Grupos Produtivos de Venda Nova - 06.179.375/0001-47" u="1"/>
        <s v="ACRAP - Assoc. de Catadores de Materiais Recicláveis de Além Paraíba - 14.425.360/0001-40" u="1"/>
        <s v="AVIPI – Associação Viraser de Piumhi - 35.349.600/0001-44" u="1"/>
        <s v="ACRI - Assoc. de Catadores de Recicláveis de Itanhandu - 05.925.614/0001-06" u="1"/>
        <s v="UNICICLA- Associação de Reciclagem de Nova união- 23.105.692/0001-38" u="1"/>
        <s v="ASCITO - Assoc. dos Catadores de Materiais Recicláveis de  Itabirito - 05.684.273/0001-16" u="1"/>
        <s v="ASCAVAP - Assoc. dos Catadores do Vale Paraopeba - 04.969.815/0001-34" u="1"/>
        <s v="COOPERSUL - Cooperativa de Trabalho Regional Sul de Reciclagem e Preservação de Poços de Caldas Ltda - 16.422.589/1000-56" u="1"/>
        <s v="ACAMPA - Assoc. dos Catadores de Material Reciclável de Pouso Alegre - 07.261.896/0001-01" u="1"/>
        <s v="ASCAMARE L. SANTA - Assoc. dos Catadores de Materiais Recicláveis de Lagoa Santa - 05.742.826/0001-41" u="1"/>
        <s v="ACRB - Assoc. dos Catadores de Reciclaveis de Buritizeiro - 12.638.453/0001-27" u="1"/>
        <s v="ACAD - Assoc. dos  Catadores de Diamantina - 11.864.610/0001-50" u="1"/>
        <s v="ASCASAM - Assoc. dos Catadores de Materiais Recicláveis - 06.283.571/0001-67" u="1"/>
        <s v="COPERJAK - Coop. de Produção de Reciclagem de Jacutinga - 13.486.632/0001-59" u="1"/>
        <s v="ASCAMARE L. SANTA - Assoc. dos Catadores de Materiais Recicláveis de Lagoa Santa - 05.742.826/0001-44" u="1"/>
        <s v="ASTRINE - Assoc. dos Triadores de Materiais Recicláveis de Nova Era - 08.852.894/0001-50" u="1"/>
        <s v="ASMARC - Associação de Seletores de Materiais Recicláveis de Caratinga - 05.274.582/0001-18_x000a_" u="1"/>
        <s v="ASCARP - Assoc. dos Catadores de Materiais Recicláveis de Porteirinha - 10.564.534/0001-02" u="1"/>
        <s v="ASCACON - Assoc. de Catadores de Papel e Materiais Recicláveis de Congonhas - 07.775.334/0001-86" u="1"/>
        <s v="AREMPAT - Associação de Reciclagem Mulheres Padre Trombet - 16.914.316/0001-29" u="1"/>
        <s v="ACRAP FILIAL – Associação de Catadores de Materiais Recicláveis de Além Paraíba - 14.425.360/0002-20" u="1"/>
        <s v="ASCADI - Assoc. de Catadores de Papel, Papelão e Materiais Reaproveitáveis de Divinópolis - 02.321.813/0001-09" u="1"/>
        <s v="ACAMARU - Assoc. de Catadores de Material Reciclável de Urucânia - 14.119.022/0001-80" u="1"/>
        <s v="ASCAREJ - Associação de Catadores de Materiais Reciclaveis de Jequitinhoha - 15.574.113/0001-78" u="1"/>
        <s v="CAMARE - Associação dos Catadores de Materiais Recicláveis de Ijaci - 10.258.913/0001-66" u="1"/>
        <s v="ACREMAN - Assoc. dos Catadores e Recicladores de Manga - 08.387.650/0001-43" u="1"/>
        <s v="UNICICLA- Associação dos Catadores de Materiais Recicláveis de Nova união- 23.105.692/0001-38" u="1"/>
        <s v="ASCARI - Assoc. dos Catadores de Materiais Recicláveis de Ipatinga - 05.819.225/0001-98" u="1"/>
        <s v="AREUNA - Assoc. Recicla Unaí - 07.666.079/0001-33" u="1"/>
        <s v="AGUAPE - Coop. Mista de Trab. e Produção de Coleta Sel. Reap.Recicl.de Lixo Aguapé - 08.727.960/0001-60" u="1"/>
        <s v="COOMARRIN - Coop. de Materiais Recicláveis de  Ribeirão das Neves - 07.582.914/0001-57" u="1"/>
        <s v="ASCATA - Assoc. de Catadores -Trabalhadores de Mat.Recicláv.de Carlos Chagas - 06.203.530/0001-13" u="1"/>
        <s v="ASCAMARE L. SANTA - Assoc. dos Catadores de Materiais Recicláveis de Lagoa Santa - 05.742.826/0001-43" u="1"/>
        <s v="RECICARMO (CAJURU)- Assoc. de Catadores de Mateiral Reciclado do Carmo do Cajuru - 12.032.045/0001-27" u="1"/>
        <s v="ASCAMRRP - Assoc. dos Catadores de Materiais Recicláveis Regional de Papagaios - 10.716.050/0001-23" u="1"/>
        <s v="ASCAMARI - Assoc. de Catadores de Mateirais Recicláveis de Itapecerica - 08.227857/0001-50" u="1"/>
        <s v="APARE - Assoc. Patense de Reciclagem - 06.116.033/0001-88" u="1"/>
        <s v="ASCAB - Assoc. dos  Catadores e Recicladores de Materiais Reaproveotáveis de Barroso - 09.099.993/0001-75" u="1"/>
        <s v="ASSOSUL - Assoc. dos Catad. e Separadores de Materiais Recic. da Zona Sul, Lixão, Aterro de Lixo de Poços de Caldas - 11.113.688/0001-32" u="1"/>
        <s v="VIDA NOVA - Assoc. dos Catadores de Materiais Recicláveis de Guaxupé - 11.109.817/0001-19" u="1"/>
        <s v="ACAPA - Associação de Catadores Andradas Protegendo o Ambiente - 35.786.973/0001-82" u="1"/>
        <s v="PADRE FARIA - Assoc. Benef. Reciclagem Lixo, M. Amb. e Pres. Amb. da Cidade de Ouro Preto - 06.234.920/0001-50" u="1"/>
        <s v="ASDLM - Associação Solidária Dom Luciano Mendes - 11.136.896/0001-57" u="1"/>
        <s v="ACMARBAND – Associação de Catadores de Materiais Recicláveis de Bandeira - 19.369.381/0001-09" u="1"/>
        <s v="ASCAMARE - Associação dos Catadores de Materiais Recicláveis de Esmeraldas - 29.460.106/0001-50" u="1"/>
        <s v="ASERBAC - Assoc. dos Catadores de Materiais Recicláveis de Barão de Cocais - 08.780.817/0001-31" u="1"/>
        <s v="ACAMARC -  Associação de Catadores de Material Reciclável de Capitólio - 27.733.389/0001-30" u="1"/>
        <s v="ACORD – Associação dos Catadores de Recicláveis de Diamantina - 42.696.814/0001-52" u="1"/>
      </sharedItems>
    </cacheField>
    <cacheField name="PRESTAÇÃO DE CONTAS RECURSOS ANTERIORES" numFmtId="0">
      <sharedItems containsMixedTypes="1" containsNumber="1" containsInteger="1" minValue="0" maxValue="0" count="3">
        <s v="APROVADO"/>
        <e v="#N/A"/>
        <n v="0" u="1"/>
      </sharedItems>
    </cacheField>
    <cacheField name="LISTA DE MEMBROS" numFmtId="0">
      <sharedItems containsMixedTypes="1" containsNumber="1" containsInteger="1" minValue="0" maxValue="0" count="3">
        <s v="SIM"/>
        <e v="#N/A"/>
        <n v="0" u="1"/>
      </sharedItems>
    </cacheField>
    <cacheField name="COMPRADOR" numFmtId="0">
      <sharedItems containsBlank="1"/>
    </cacheField>
    <cacheField name="DOCUMENTO" numFmtId="0">
      <sharedItems containsBlank="1"/>
    </cacheField>
    <cacheField name="NR" numFmtId="0">
      <sharedItems containsString="0" containsBlank="1" containsNumber="1" containsInteger="1" minValue="1" maxValue="46216707"/>
    </cacheField>
    <cacheField name="DATA" numFmtId="0">
      <sharedItems containsDate="1" containsBlank="1" containsMixedTypes="1" minDate="2012-10-04T00:00:00" maxDate="2025-12-06T00:00:00"/>
    </cacheField>
    <cacheField name="TIPO DE RESÍDUO" numFmtId="0">
      <sharedItems containsBlank="1" containsMixedTypes="1" containsNumber="1" containsInteger="1" minValue="13000" maxValue="15560" count="7">
        <s v="PLÁSTICO"/>
        <s v="PAPEL"/>
        <s v="METAL"/>
        <s v="VIDRO"/>
        <m/>
        <n v="13000" u="1"/>
        <n v="15560" u="1"/>
      </sharedItems>
    </cacheField>
    <cacheField name="QUANTIDADE (KG)" numFmtId="0">
      <sharedItems containsBlank="1" containsMixedTypes="1" containsNumber="1" minValue="0.22" maxValue="126678.95"/>
    </cacheField>
    <cacheField name="VALOR DA VENDA (R$)" numFmtId="0">
      <sharedItems containsString="0" containsBlank="1" containsNumber="1" minValue="8.0500000000000007" maxValue="105861.7"/>
    </cacheField>
    <cacheField name="Conferência Adriana/Tarcilia" numFmtId="0">
      <sharedItems containsBlank="1"/>
    </cacheField>
    <cacheField name="Conferência Maria Cecília" numFmtId="0">
      <sharedItems containsNonDate="0" containsString="0" containsBlank="1"/>
    </cacheField>
    <cacheField name="Conferência Kaio" numFmtId="0">
      <sharedItems containsBlank="1"/>
    </cacheField>
    <cacheField name="Conferência Priscil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157">
  <r>
    <x v="0"/>
    <x v="0"/>
    <x v="0"/>
    <s v="CRB - COMÉRCIO DE RESÍDUOS BANDEIRANTES LTDA - 16.642.662/0004-48"/>
    <s v="NOTA FISCAL"/>
    <n v="511"/>
    <d v="2024-10-03T00:00:00"/>
    <x v="0"/>
    <n v="1700"/>
    <n v="5044"/>
    <m/>
    <m/>
    <s v="ok"/>
    <m/>
  </r>
  <r>
    <x v="0"/>
    <x v="0"/>
    <x v="0"/>
    <s v="CRB - COMÉRCIO DE RESÍDUOS BANDEIRANTES LTDA - 16.642.662/0004-48"/>
    <s v="NOTA FISCAL"/>
    <n v="511"/>
    <d v="2024-10-03T00:00:00"/>
    <x v="1"/>
    <n v="3720"/>
    <n v="2976"/>
    <m/>
    <m/>
    <s v="corrigido quantidade"/>
    <m/>
  </r>
  <r>
    <x v="0"/>
    <x v="0"/>
    <x v="0"/>
    <s v="CRB - COMÉRCIO DE RESÍDUOS BANDEIRANTES LTDA - 16.642.662/0004-48"/>
    <s v="NOTA FISCAL"/>
    <n v="510"/>
    <d v="2024-10-03T00:00:00"/>
    <x v="1"/>
    <n v="5920"/>
    <n v="4736"/>
    <m/>
    <m/>
    <s v="ok"/>
    <m/>
  </r>
  <r>
    <x v="0"/>
    <x v="0"/>
    <x v="0"/>
    <s v="CRB - COMÉRCIO DE RESÍDUOS BANDEIRANTES LTDA - 16.642.662/0004-48"/>
    <s v="NOTA FISCAL"/>
    <n v="514"/>
    <d v="2024-10-09T00:00:00"/>
    <x v="0"/>
    <n v="1460"/>
    <n v="3266.5"/>
    <m/>
    <m/>
    <s v="corrigido quantidade"/>
    <m/>
  </r>
  <r>
    <x v="0"/>
    <x v="0"/>
    <x v="0"/>
    <s v="CRB - COMÉRCIO DE RESÍDUOS BANDEIRANTES LTDA - 16.642.662/0004-48"/>
    <s v="NOTA FISCAL"/>
    <n v="514"/>
    <d v="2024-10-09T00:00:00"/>
    <x v="1"/>
    <n v="5380"/>
    <n v="3126"/>
    <m/>
    <m/>
    <s v="Acrescentou os itens em outra nota - corrigido"/>
    <m/>
  </r>
  <r>
    <x v="0"/>
    <x v="0"/>
    <x v="0"/>
    <s v="CRB - COMÉRCIO DE RESÍDUOS BANDEIRANTES LTDA - 16.642.662/0004-48"/>
    <s v="NOTA FISCAL"/>
    <n v="513"/>
    <d v="2024-10-09T00:00:00"/>
    <x v="1"/>
    <n v="4380"/>
    <n v="3434"/>
    <m/>
    <m/>
    <s v="Acrescentou os itens em outra nota - corrigido"/>
    <m/>
  </r>
  <r>
    <x v="0"/>
    <x v="0"/>
    <x v="0"/>
    <s v="CRB - COMÉRCIO DE RESÍDUOS BANDEIRANTES LTDA - 16.642.662/0004-48"/>
    <s v="NOTA FISCAL"/>
    <n v="517"/>
    <d v="2024-10-15T00:00:00"/>
    <x v="0"/>
    <n v="1050"/>
    <n v="3704"/>
    <m/>
    <m/>
    <s v="ok"/>
    <m/>
  </r>
  <r>
    <x v="0"/>
    <x v="0"/>
    <x v="0"/>
    <s v="CRB - COMÉRCIO DE RESÍDUOS BANDEIRANTES LTDA - 16.642.662/0004-48"/>
    <s v="NOTA FISCAL"/>
    <n v="517"/>
    <d v="2024-10-15T00:00:00"/>
    <x v="1"/>
    <n v="6170"/>
    <n v="4224"/>
    <m/>
    <m/>
    <s v="corrigido quantidade"/>
    <m/>
  </r>
  <r>
    <x v="0"/>
    <x v="0"/>
    <x v="0"/>
    <s v="CRB - COMÉRCIO DE RESÍDUOS BANDEIRANTES LTDA - 16.642.662/0004-48"/>
    <s v="NOTA FISCAL"/>
    <n v="518"/>
    <d v="2024-10-15T00:00:00"/>
    <x v="0"/>
    <n v="1840"/>
    <n v="3992"/>
    <m/>
    <m/>
    <s v="ok"/>
    <m/>
  </r>
  <r>
    <x v="0"/>
    <x v="0"/>
    <x v="0"/>
    <s v="CRB - COMÉRCIO DE RESÍDUOS BANDEIRANTES LTDA - 16.642.662/0004-48"/>
    <s v="NOTA FISCAL"/>
    <n v="518"/>
    <d v="2024-10-15T00:00:00"/>
    <x v="1"/>
    <n v="5620"/>
    <n v="3688"/>
    <m/>
    <m/>
    <s v="corrigido quantidade"/>
    <m/>
  </r>
  <r>
    <x v="0"/>
    <x v="0"/>
    <x v="0"/>
    <s v="CRB - COMÉRCIO DE RESÍDUOS BANDEIRANTES LTDA - 16.642.662/0004-48"/>
    <s v="NOTA FISCAL"/>
    <n v="520"/>
    <d v="2024-10-17T00:00:00"/>
    <x v="0"/>
    <n v="1480"/>
    <n v="1667"/>
    <m/>
    <m/>
    <s v="ok"/>
    <m/>
  </r>
  <r>
    <x v="0"/>
    <x v="0"/>
    <x v="0"/>
    <s v="CRB - COMÉRCIO DE RESÍDUOS BANDEIRANTES LTDA - 16.642.662/0004-48"/>
    <s v="NOTA FISCAL"/>
    <n v="520"/>
    <d v="2024-10-17T00:00:00"/>
    <x v="1"/>
    <n v="6320"/>
    <n v="4366"/>
    <m/>
    <m/>
    <s v="corrigido quantidade"/>
    <m/>
  </r>
  <r>
    <x v="0"/>
    <x v="0"/>
    <x v="0"/>
    <s v="CRB - COMÉRCIO DE RESÍDUOS BANDEIRANTES LTDA - 16.642.662/0004-48"/>
    <s v="NOTA FISCAL"/>
    <n v="519"/>
    <d v="2024-10-17T00:00:00"/>
    <x v="0"/>
    <n v="570"/>
    <n v="2130"/>
    <m/>
    <m/>
    <s v="ok"/>
    <m/>
  </r>
  <r>
    <x v="0"/>
    <x v="0"/>
    <x v="0"/>
    <s v="CRB - COMÉRCIO DE RESÍDUOS BANDEIRANTES LTDA - 16.642.662/0004-48"/>
    <s v="NOTA FISCAL"/>
    <n v="519"/>
    <d v="2024-10-17T00:00:00"/>
    <x v="1"/>
    <n v="5890"/>
    <n v="3651"/>
    <m/>
    <m/>
    <s v="corrigido quantidade"/>
    <m/>
  </r>
  <r>
    <x v="0"/>
    <x v="0"/>
    <x v="0"/>
    <s v="CRB - COMÉRCIO DE RESÍDUOS BANDEIRANTES LTDA - 16.642.662/0004-48"/>
    <s v="NOTA FISCAL"/>
    <n v="522"/>
    <d v="2024-10-23T00:00:00"/>
    <x v="0"/>
    <n v="1280"/>
    <n v="3788.5"/>
    <m/>
    <m/>
    <s v="ok"/>
    <m/>
  </r>
  <r>
    <x v="0"/>
    <x v="0"/>
    <x v="0"/>
    <s v="CRB - COMÉRCIO DE RESÍDUOS BANDEIRANTES LTDA - 16.642.662/0004-48"/>
    <s v="NOTA FISCAL"/>
    <n v="522"/>
    <d v="2024-10-23T00:00:00"/>
    <x v="1"/>
    <n v="6570"/>
    <n v="4066.5"/>
    <m/>
    <m/>
    <s v="ok"/>
    <m/>
  </r>
  <r>
    <x v="0"/>
    <x v="0"/>
    <x v="0"/>
    <s v="CRB - COMÉRCIO DE RESÍDUOS BANDEIRANTES LTDA - 16.642.662/0004-48"/>
    <s v="NOTA FISCAL"/>
    <n v="523"/>
    <d v="2024-10-29T00:00:00"/>
    <x v="1"/>
    <n v="7220"/>
    <n v="4918"/>
    <m/>
    <m/>
    <s v="ok"/>
    <m/>
  </r>
  <r>
    <x v="0"/>
    <x v="0"/>
    <x v="0"/>
    <s v="CRB - COMÉRCIO DE RESÍDUOS BANDEIRANTES LTDA - 16.642.662/0004-48"/>
    <s v="NOTA FISCAL"/>
    <n v="523"/>
    <d v="2024-10-29T00:00:00"/>
    <x v="0"/>
    <n v="480"/>
    <n v="1987.5"/>
    <m/>
    <m/>
    <s v="corrigido quantidade"/>
    <m/>
  </r>
  <r>
    <x v="0"/>
    <x v="0"/>
    <x v="0"/>
    <s v="CRB - COMÉRCIO DE RESÍDUOS BANDEIRANTES LTDA - 16.642.662/0004-48"/>
    <s v="NOTA FISCAL"/>
    <n v="524"/>
    <d v="2024-11-29T00:00:00"/>
    <x v="1"/>
    <n v="6580"/>
    <n v="4486"/>
    <m/>
    <m/>
    <s v="ok"/>
    <m/>
  </r>
  <r>
    <x v="0"/>
    <x v="0"/>
    <x v="0"/>
    <s v="CRB - COMÉRCIO DE RESÍDUOS BANDEIRANTES LTDA - 16.642.662/0004-48"/>
    <s v="NOTA FISCAL"/>
    <n v="524"/>
    <d v="2024-11-29T00:00:00"/>
    <x v="0"/>
    <n v="640"/>
    <n v="2476"/>
    <m/>
    <m/>
    <s v="corrigido quantidade"/>
    <m/>
  </r>
  <r>
    <x v="0"/>
    <x v="0"/>
    <x v="0"/>
    <s v="R &amp; S RECICLAGEM LTDA - 41.932.120/0001-04"/>
    <s v="NOTA FISCAL"/>
    <n v="506"/>
    <d v="2024-10-04T00:00:00"/>
    <x v="2"/>
    <n v="1245"/>
    <n v="7470"/>
    <m/>
    <m/>
    <s v="ok"/>
    <m/>
  </r>
  <r>
    <x v="0"/>
    <x v="0"/>
    <x v="0"/>
    <s v="R &amp; S RECICLAGEM LTDA - 41.932.120/0001-04"/>
    <s v="NOTA FISCAL"/>
    <n v="506"/>
    <d v="2024-10-04T00:00:00"/>
    <x v="0"/>
    <n v="700"/>
    <n v="199.5"/>
    <m/>
    <m/>
    <s v="corrigido quantidade"/>
    <m/>
  </r>
  <r>
    <x v="0"/>
    <x v="0"/>
    <x v="0"/>
    <s v="SANTA MARIA COMÉRCIO DE PAPEL LTDA - 17.191.016/0001-21"/>
    <s v="NOTA FISCAL"/>
    <n v="515"/>
    <d v="2024-10-10T00:00:00"/>
    <x v="1"/>
    <n v="6768"/>
    <n v="2368.8"/>
    <m/>
    <m/>
    <s v="ok"/>
    <m/>
  </r>
  <r>
    <x v="0"/>
    <x v="0"/>
    <x v="0"/>
    <s v="MASSFIX COMERCIO DE SUCATAS DE VIDROS LTDA 66.738.790/0003-87"/>
    <s v="NOTA FISCAL"/>
    <n v="507"/>
    <d v="2024-10-08T00:00:00"/>
    <x v="3"/>
    <n v="19300"/>
    <n v="2895"/>
    <m/>
    <m/>
    <s v="corrigido quantidade e valor total"/>
    <m/>
  </r>
  <r>
    <x v="0"/>
    <x v="0"/>
    <x v="0"/>
    <s v="MASSFIX COMERCIO DE SUCATAS DE VIDROS LTDA 66.738.790/0003-87"/>
    <s v="NOTA FISCAL"/>
    <n v="516"/>
    <d v="2024-10-14T00:00:00"/>
    <x v="3"/>
    <n v="4150"/>
    <n v="1245"/>
    <m/>
    <m/>
    <s v="corrigido quantidade e valor total"/>
    <m/>
  </r>
  <r>
    <x v="1"/>
    <x v="0"/>
    <x v="0"/>
    <s v="JOSE PEDRO BORGES NETO (CPF 523.295.266-87) - 03.595.251/0001-54"/>
    <s v="NOTA FISCAL"/>
    <n v="119"/>
    <d v="2024-10-03T00:00:00"/>
    <x v="2"/>
    <n v="2780"/>
    <n v="1807"/>
    <m/>
    <m/>
    <s v="corrigido quantidade e valor total"/>
    <m/>
  </r>
  <r>
    <x v="1"/>
    <x v="0"/>
    <x v="0"/>
    <s v="JOSE PEDRO BORGES NETO (CPF 523.295.266-87) - 03.595.251/0001-54"/>
    <s v="NOTA FISCAL"/>
    <n v="119"/>
    <d v="2024-10-03T00:00:00"/>
    <x v="1"/>
    <n v="7187"/>
    <n v="2422.62"/>
    <m/>
    <m/>
    <m/>
    <m/>
  </r>
  <r>
    <x v="1"/>
    <x v="0"/>
    <x v="0"/>
    <s v="JOSE PEDRO BORGES NETO (CPF 523.295.266-87) - 03.595.251/0001-54"/>
    <s v="NOTA FISCAL"/>
    <n v="119"/>
    <d v="2024-10-03T00:00:00"/>
    <x v="0"/>
    <n v="426.5"/>
    <n v="42.65"/>
    <m/>
    <m/>
    <m/>
    <m/>
  </r>
  <r>
    <x v="1"/>
    <x v="0"/>
    <x v="0"/>
    <s v="REDESUL SUDOESTE MG - CENTRAL DAS COOPERATIVAS DE TRABALHO DE CATADORES DE MATERIAIS RECICLAVEIS E REUTILIZAVEIS LTDA 31.890.918/0001-87"/>
    <s v="NOTA FISCAL"/>
    <n v="120"/>
    <d v="2024-10-03T00:00:00"/>
    <x v="3"/>
    <n v="9370"/>
    <n v="2998.4"/>
    <m/>
    <m/>
    <m/>
    <m/>
  </r>
  <r>
    <x v="1"/>
    <x v="0"/>
    <x v="0"/>
    <s v="SANTA LUZIA RECICLAGEM - 06.250.024/0001-85"/>
    <s v="NOTA FISCAL"/>
    <n v="121"/>
    <d v="2024-10-03T00:00:00"/>
    <x v="2"/>
    <n v="434.8"/>
    <n v="3116.14"/>
    <m/>
    <m/>
    <m/>
    <m/>
  </r>
  <r>
    <x v="1"/>
    <x v="0"/>
    <x v="0"/>
    <s v="ITAPET COM RECICLAGEM - 07.201.739/0001-00"/>
    <s v="NOTA FISCAL"/>
    <n v="122"/>
    <d v="2024-10-03T00:00:00"/>
    <x v="1"/>
    <n v="2516.6"/>
    <n v="1006.64"/>
    <m/>
    <m/>
    <m/>
    <m/>
  </r>
  <r>
    <x v="1"/>
    <x v="0"/>
    <x v="0"/>
    <s v="ITAPET COM RECICLAGEM - 07.201.739/0001-00"/>
    <s v="NOTA FISCAL"/>
    <n v="122"/>
    <d v="2024-10-03T00:00:00"/>
    <x v="0"/>
    <n v="6686.2"/>
    <n v="10124.04"/>
    <m/>
    <m/>
    <m/>
    <m/>
  </r>
  <r>
    <x v="2"/>
    <x v="0"/>
    <x v="0"/>
    <s v="SMURFIT KAPPA DO BRASIL INDUSTRIA DE EMBALAGENS S.A. 23.524.952/0001-00"/>
    <s v="NOTA FISCAL"/>
    <n v="289"/>
    <d v="2024-09-27T00:00:00"/>
    <x v="1"/>
    <n v="10000"/>
    <n v="8000"/>
    <m/>
    <m/>
    <m/>
    <m/>
  </r>
  <r>
    <x v="2"/>
    <x v="0"/>
    <x v="0"/>
    <s v="PAOLI RECICLA LTDA. 33.474.240/0001-87"/>
    <s v="NOTA FISCAL"/>
    <n v="290"/>
    <d v="2024-10-02T00:00:00"/>
    <x v="1"/>
    <n v="4122"/>
    <n v="2676.2"/>
    <m/>
    <m/>
    <m/>
    <m/>
  </r>
  <r>
    <x v="2"/>
    <x v="0"/>
    <x v="0"/>
    <s v="PAOLI RECICLA LTDA. 33.474.240/0001-87"/>
    <s v="NOTA FISCAL"/>
    <n v="290"/>
    <d v="2024-10-02T00:00:00"/>
    <x v="0"/>
    <n v="1865"/>
    <n v="3704.4"/>
    <m/>
    <m/>
    <m/>
    <m/>
  </r>
  <r>
    <x v="2"/>
    <x v="0"/>
    <x v="0"/>
    <s v="ECO BRASIL AMBIENTAL LTDA 13.401.045/0001-10"/>
    <s v="NOTA FISCAL"/>
    <n v="291"/>
    <d v="2024-10-02T00:00:00"/>
    <x v="0"/>
    <n v="1562.5"/>
    <n v="3800.05"/>
    <m/>
    <m/>
    <m/>
    <m/>
  </r>
  <r>
    <x v="2"/>
    <x v="0"/>
    <x v="0"/>
    <s v="CRM - CENTRAL DE RECICLAGEM MINAS LTDA - 10.792.821/0001-61"/>
    <s v="NOTA FISCAL"/>
    <n v="292"/>
    <d v="2024-10-02T00:00:00"/>
    <x v="1"/>
    <n v="7030"/>
    <n v="2639.5"/>
    <m/>
    <m/>
    <m/>
    <m/>
  </r>
  <r>
    <x v="2"/>
    <x v="0"/>
    <x v="0"/>
    <s v="CRM - CENTRAL DE RECICLAGEM MINAS LTDA - 10.792.821/0001-61"/>
    <s v="NOTA FISCAL"/>
    <n v="292"/>
    <d v="2024-10-02T00:00:00"/>
    <x v="0"/>
    <n v="2350"/>
    <n v="4471"/>
    <m/>
    <m/>
    <m/>
    <m/>
  </r>
  <r>
    <x v="2"/>
    <x v="0"/>
    <x v="0"/>
    <s v="JSA TECNOLOGY LTDA - 02.640.053/0001-00"/>
    <s v="NOTA FISCAL"/>
    <n v="294"/>
    <d v="2024-10-03T00:00:00"/>
    <x v="2"/>
    <n v="438.9"/>
    <n v="3284.4"/>
    <m/>
    <m/>
    <m/>
    <m/>
  </r>
  <r>
    <x v="2"/>
    <x v="0"/>
    <x v="0"/>
    <s v="SMURFIT KAPPA DO BRASIL INDUSTRIA DE EMBALAGENS S.A. 23.524.952/0001-00"/>
    <s v="NOTA FISCAL"/>
    <n v="295"/>
    <d v="2024-10-15T00:00:00"/>
    <x v="1"/>
    <n v="1240"/>
    <n v="992"/>
    <m/>
    <m/>
    <m/>
    <m/>
  </r>
  <r>
    <x v="2"/>
    <x v="0"/>
    <x v="0"/>
    <s v="JOSE PEDRO BORGES NETO (CPF 523.295.266-87) - 03.595.251/0001-54"/>
    <s v="NOTA FISCAL"/>
    <n v="296"/>
    <d v="2024-10-18T00:00:00"/>
    <x v="2"/>
    <n v="3690"/>
    <n v="2952"/>
    <m/>
    <m/>
    <m/>
    <m/>
  </r>
  <r>
    <x v="2"/>
    <x v="0"/>
    <x v="0"/>
    <s v="SMURFIT KAPPA DO BRASIL INDUSTRIA DE EMBALAGENS S.A. 23.524.952/0001-00"/>
    <s v="NOTA FISCAL"/>
    <n v="297"/>
    <d v="2024-10-29T00:00:00"/>
    <x v="1"/>
    <n v="11500"/>
    <n v="9200"/>
    <m/>
    <m/>
    <m/>
    <m/>
  </r>
  <r>
    <x v="2"/>
    <x v="0"/>
    <x v="0"/>
    <s v="REDESUL SUDOESTE MG - CENTRAL DAS COOPERATIVAS DE TRABALHO DE CATADORES DE MATERIAIS RECICLAVEIS E REUTILIZAVEIS LTDA 31.890.918/0001-87"/>
    <s v="NOTA FISCAL"/>
    <n v="298"/>
    <d v="2024-10-29T00:00:00"/>
    <x v="3"/>
    <n v="11110"/>
    <n v="3555.2"/>
    <m/>
    <m/>
    <m/>
    <m/>
  </r>
  <r>
    <x v="3"/>
    <x v="0"/>
    <x v="0"/>
    <s v="SMURFIT KAPPA DO BRASIL INDUSTRIA DE EMBALAGENS S.A. 23.524.952/0007-03"/>
    <s v="NOTA FISCAL"/>
    <n v="2245"/>
    <d v="2024-10-03T00:00:00"/>
    <x v="1"/>
    <n v="110"/>
    <n v="93.5"/>
    <m/>
    <m/>
    <m/>
    <m/>
  </r>
  <r>
    <x v="3"/>
    <x v="0"/>
    <x v="0"/>
    <s v="MG RECICLA - ITAMAR DAMASCENO ALVES EIRELI  - 28.549.416/0001-82"/>
    <s v="NOTA FISCAL"/>
    <n v="2247"/>
    <d v="2024-10-11T00:00:00"/>
    <x v="1"/>
    <n v="9680"/>
    <n v="4356"/>
    <m/>
    <m/>
    <m/>
    <m/>
  </r>
  <r>
    <x v="3"/>
    <x v="0"/>
    <x v="0"/>
    <s v="MG RECICLA - ITAMAR DAMASCENO ALVES EIRELI  - 28.549.416/0001-82"/>
    <s v="NOTA FISCAL"/>
    <n v="2247"/>
    <d v="2024-10-11T00:00:00"/>
    <x v="2"/>
    <n v="2810"/>
    <n v="2107.5"/>
    <m/>
    <m/>
    <m/>
    <m/>
  </r>
  <r>
    <x v="3"/>
    <x v="0"/>
    <x v="0"/>
    <s v="SMURFIT KAPPA DO BRASIL INDUSTRIA DE EMBALAGENS S.A. 23.524.952/0007-03"/>
    <s v="NOTA FISCAL"/>
    <n v="2248"/>
    <d v="2024-10-15T00:00:00"/>
    <x v="1"/>
    <n v="10060"/>
    <n v="8551"/>
    <m/>
    <m/>
    <m/>
    <m/>
  </r>
  <r>
    <x v="3"/>
    <x v="0"/>
    <x v="0"/>
    <s v="GLOBAL PET RECICLAGEM AS 07.222.521/0001-32"/>
    <s v="NOTA FISCAL"/>
    <n v="2254"/>
    <d v="2024-10-16T00:00:00"/>
    <x v="0"/>
    <n v="9550"/>
    <n v="54852.38"/>
    <m/>
    <m/>
    <m/>
    <m/>
  </r>
  <r>
    <x v="3"/>
    <x v="0"/>
    <x v="0"/>
    <s v="SMURFIT KAPPA DO BRASIL INDUSTRIA DE EMBALAGENS S.A. 23.524.952/0007-03"/>
    <s v="NOTA FISCAL"/>
    <n v="2256"/>
    <d v="2024-10-22T00:00:00"/>
    <x v="1"/>
    <n v="20"/>
    <n v="17"/>
    <m/>
    <m/>
    <m/>
    <m/>
  </r>
  <r>
    <x v="3"/>
    <x v="0"/>
    <x v="0"/>
    <s v="SMURFIT KAPPA DO BRASIL INDUSTRIA DE EMBALAGENS S.A. 23.524.952/0007-03"/>
    <s v="NOTA FISCAL"/>
    <n v="2257"/>
    <d v="2024-10-22T00:00:00"/>
    <x v="1"/>
    <n v="11830"/>
    <n v="10055.5"/>
    <m/>
    <m/>
    <m/>
    <m/>
  </r>
  <r>
    <x v="3"/>
    <x v="0"/>
    <x v="0"/>
    <s v="SMURFIT KAPPA DO BRASIL INDUSTRIA DE EMBALAGENS S.A. 23.524.952/0007-03"/>
    <s v="NOTA FISCAL"/>
    <n v="2258"/>
    <d v="2024-10-25T00:00:00"/>
    <x v="1"/>
    <n v="50"/>
    <n v="42.5"/>
    <m/>
    <m/>
    <m/>
    <m/>
  </r>
  <r>
    <x v="4"/>
    <x v="0"/>
    <x v="0"/>
    <s v="CRB - COMÉRCIO DE RESÍDUOS BANDEIRANTES LTDA - 16.642.662/0004-48"/>
    <s v="NOTA FISCAL"/>
    <n v="235"/>
    <d v="2024-04-02T00:00:00"/>
    <x v="1"/>
    <n v="4760"/>
    <n v="1608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35"/>
    <d v="2024-04-02T00:00:00"/>
    <x v="0"/>
    <n v="1200"/>
    <n v="2594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36"/>
    <d v="2024-04-04T00:00:00"/>
    <x v="1"/>
    <n v="5380"/>
    <n v="1910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36"/>
    <d v="2024-04-04T00:00:00"/>
    <x v="0"/>
    <n v="1130"/>
    <n v="2064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37"/>
    <d v="2024-04-05T00:00:00"/>
    <x v="1"/>
    <n v="3970"/>
    <n v="143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37"/>
    <d v="2024-04-05T00:00:00"/>
    <x v="0"/>
    <n v="1200"/>
    <n v="2519"/>
    <s v="COMITÊ DELIBEROU A FAVOR de inclusão de notas fiscais fora do prazo, nesse caso específico."/>
    <m/>
    <m/>
    <m/>
  </r>
  <r>
    <x v="4"/>
    <x v="0"/>
    <x v="0"/>
    <s v="MASSFIX COMERCIO DE SUCATAS DE VIDROS LTDA 66.738.790/0003-87"/>
    <s v="NOTA FISCAL"/>
    <n v="238"/>
    <d v="2024-04-08T00:00:00"/>
    <x v="3"/>
    <n v="11050"/>
    <n v="1878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39"/>
    <d v="2024-04-11T00:00:00"/>
    <x v="1"/>
    <n v="3970"/>
    <n v="143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39"/>
    <d v="2024-04-11T00:00:00"/>
    <x v="0"/>
    <n v="1200"/>
    <n v="2519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0"/>
    <d v="2024-04-11T00:00:00"/>
    <x v="1"/>
    <n v="3110"/>
    <n v="1182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0"/>
    <d v="2024-04-11T00:00:00"/>
    <x v="0"/>
    <n v="810"/>
    <n v="1209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1"/>
    <d v="2024-04-12T00:00:00"/>
    <x v="1"/>
    <n v="3040"/>
    <n v="1112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1"/>
    <d v="2024-04-12T00:00:00"/>
    <x v="0"/>
    <n v="1170"/>
    <n v="2396"/>
    <s v="COMITÊ DELIBEROU A FAVOR de inclusão de notas fiscais fora do prazo, nesse caso específico."/>
    <m/>
    <m/>
    <m/>
  </r>
  <r>
    <x v="4"/>
    <x v="0"/>
    <x v="0"/>
    <s v="MASSFIX COMERCIO DE SUCATAS DE VIDROS LTDA 66.738.790/0003-87"/>
    <s v="NOTA FISCAL"/>
    <n v="242"/>
    <d v="2024-04-15T00:00:00"/>
    <x v="3"/>
    <n v="12390"/>
    <n v="2106.3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3"/>
    <d v="2024-04-16T00:00:00"/>
    <x v="1"/>
    <n v="3590"/>
    <n v="128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3"/>
    <d v="2024-04-16T00:00:00"/>
    <x v="0"/>
    <n v="890"/>
    <n v="2100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4"/>
    <d v="2024-04-17T00:00:00"/>
    <x v="1"/>
    <n v="3310"/>
    <n v="1278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4"/>
    <d v="2024-04-17T00:00:00"/>
    <x v="0"/>
    <n v="1350"/>
    <n v="2681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5"/>
    <d v="2024-04-19T00:00:00"/>
    <x v="1"/>
    <n v="4220"/>
    <n v="1572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5"/>
    <d v="2024-04-19T00:00:00"/>
    <x v="0"/>
    <n v="1100"/>
    <n v="200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6"/>
    <d v="2024-04-23T00:00:00"/>
    <x v="1"/>
    <n v="4890"/>
    <n v="1714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6"/>
    <d v="2024-04-23T00:00:00"/>
    <x v="0"/>
    <n v="530"/>
    <n v="809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7"/>
    <d v="2024-04-25T00:00:00"/>
    <x v="1"/>
    <n v="3050"/>
    <n v="1058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7"/>
    <d v="2024-04-25T00:00:00"/>
    <x v="0"/>
    <n v="950"/>
    <n v="2410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8"/>
    <d v="2024-04-29T00:00:00"/>
    <x v="1"/>
    <n v="3680"/>
    <n v="1391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48"/>
    <d v="2024-04-29T00:00:00"/>
    <x v="0"/>
    <n v="1300"/>
    <n v="2561"/>
    <s v="COMITÊ DELIBEROU A FAVOR de inclusão de notas fiscais fora do prazo, nesse caso específico."/>
    <m/>
    <m/>
    <m/>
  </r>
  <r>
    <x v="4"/>
    <x v="0"/>
    <x v="0"/>
    <s v="MASSFIX COMERCIO DE SUCATAS DE VIDROS LTDA 66.738.790/0003-87"/>
    <s v="NOTA FISCAL"/>
    <n v="249"/>
    <d v="2024-05-02T00:00:00"/>
    <x v="3"/>
    <n v="8980"/>
    <n v="1975.6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0"/>
    <d v="2024-05-03T00:00:00"/>
    <x v="1"/>
    <n v="3300"/>
    <n v="1141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0"/>
    <d v="2024-05-03T00:00:00"/>
    <x v="0"/>
    <n v="1190"/>
    <n v="2550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1"/>
    <d v="2024-05-06T00:00:00"/>
    <x v="1"/>
    <n v="3300"/>
    <n v="1214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1"/>
    <d v="2024-05-06T00:00:00"/>
    <x v="0"/>
    <n v="1220"/>
    <n v="2135"/>
    <s v="COMITÊ DELIBEROU A FAVOR de inclusão de notas fiscais fora do prazo, nesse caso específico."/>
    <m/>
    <m/>
    <m/>
  </r>
  <r>
    <x v="4"/>
    <x v="0"/>
    <x v="0"/>
    <s v="MASSFIX COMERCIO DE SUCATAS DE VIDROS LTDA 66.738.790/0003-87"/>
    <s v="NOTA FISCAL"/>
    <n v="252"/>
    <d v="2024-05-06T00:00:00"/>
    <x v="3"/>
    <n v="12070"/>
    <n v="2655.4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3"/>
    <d v="2024-05-09T00:00:00"/>
    <x v="1"/>
    <n v="3900"/>
    <n v="1813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3"/>
    <d v="2024-05-09T00:00:00"/>
    <x v="0"/>
    <n v="340"/>
    <n v="1058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4"/>
    <d v="2024-05-14T00:00:00"/>
    <x v="1"/>
    <n v="3280"/>
    <n v="1503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4"/>
    <d v="2024-05-14T00:00:00"/>
    <x v="0"/>
    <n v="1300"/>
    <n v="2522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5"/>
    <d v="2024-05-17T00:00:00"/>
    <x v="1"/>
    <n v="3840"/>
    <n v="1760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5"/>
    <d v="2024-05-17T00:00:00"/>
    <x v="0"/>
    <n v="970"/>
    <n v="1653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6"/>
    <d v="2024-05-20T00:00:00"/>
    <x v="1"/>
    <n v="3970"/>
    <n v="1662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6"/>
    <d v="2024-05-20T00:00:00"/>
    <x v="0"/>
    <n v="980"/>
    <n v="2075"/>
    <s v="COMITÊ DELIBEROU A FAVOR de inclusão de notas fiscais fora do prazo, nesse caso específico."/>
    <m/>
    <m/>
    <m/>
  </r>
  <r>
    <x v="4"/>
    <x v="0"/>
    <x v="0"/>
    <s v="MASSFIX COMERCIO DE SUCATAS DE VIDROS LTDA 66.738.790/0003-87"/>
    <s v="NOTA FISCAL"/>
    <n v="257"/>
    <d v="2025-05-21T00:00:00"/>
    <x v="3"/>
    <n v="13120"/>
    <n v="2886.4"/>
    <s v="COMITÊ DELIBEROU A FAVOR de inclusão de notas fiscais fora do prazo, nesse caso específico."/>
    <m/>
    <m/>
    <m/>
  </r>
  <r>
    <x v="4"/>
    <x v="0"/>
    <x v="0"/>
    <s v="MASSFIX COMERCIO DE SUCATAS DE VIDROS LTDA 66.738.790/0003-87"/>
    <s v="NOTA FISCAL"/>
    <n v="258"/>
    <d v="2024-05-22T00:00:00"/>
    <x v="3"/>
    <n v="10000"/>
    <n v="2200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9"/>
    <d v="2024-05-23T00:00:00"/>
    <x v="1"/>
    <n v="3590"/>
    <n v="1602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59"/>
    <d v="2024-05-23T00:00:00"/>
    <x v="0"/>
    <n v="1150"/>
    <n v="2710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0"/>
    <d v="2024-05-24T00:00:00"/>
    <x v="1"/>
    <n v="4120"/>
    <n v="1817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0"/>
    <d v="2024-05-24T00:00:00"/>
    <x v="0"/>
    <n v="210"/>
    <n v="252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1"/>
    <d v="2024-05-28T00:00:00"/>
    <x v="1"/>
    <n v="3560"/>
    <n v="1819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1"/>
    <d v="2024-05-28T00:00:00"/>
    <x v="0"/>
    <n v="1030"/>
    <n v="1924.5"/>
    <s v="COMITÊ DELIBEROU A FAVOR de inclusão de notas fiscais fora do prazo, nesse caso específico."/>
    <m/>
    <m/>
    <m/>
  </r>
  <r>
    <x v="4"/>
    <x v="0"/>
    <x v="0"/>
    <s v="MASSFIX COMERCIO DE SUCATAS DE VIDROS LTDA 66.738.790/0003-87"/>
    <s v="NOTA FISCAL"/>
    <n v="262"/>
    <d v="2024-05-29T00:00:00"/>
    <x v="3"/>
    <n v="6130"/>
    <n v="1348.6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3"/>
    <d v="2024-05-31T00:00:00"/>
    <x v="1"/>
    <n v="3780"/>
    <n v="2259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3"/>
    <d v="2024-05-31T00:00:00"/>
    <x v="0"/>
    <n v="1140"/>
    <n v="2913.5"/>
    <s v="COMITÊ DELIBEROU A FAVOR de inclusão de notas fiscais fora do prazo, nesse caso específico."/>
    <m/>
    <m/>
    <m/>
  </r>
  <r>
    <x v="4"/>
    <x v="0"/>
    <x v="0"/>
    <s v="ELDORADO COMÉRCIO DE SUCATAS LTDA - 06.160.914/0001-04"/>
    <s v="NOTA FISCAL"/>
    <n v="264"/>
    <d v="2024-05-31T00:00:00"/>
    <x v="2"/>
    <n v="3440"/>
    <n v="2752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5"/>
    <d v="2024-06-06T00:00:00"/>
    <x v="1"/>
    <n v="3610"/>
    <n v="2057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5"/>
    <d v="2024-06-06T00:00:00"/>
    <x v="0"/>
    <n v="1310"/>
    <n v="3020.5"/>
    <s v="COMITÊ DELIBEROU A FAVOR de inclusão de notas fiscais fora do prazo, nesse caso específico."/>
    <m/>
    <m/>
    <m/>
  </r>
  <r>
    <x v="4"/>
    <x v="0"/>
    <x v="0"/>
    <s v="MASSFIX COMERCIO DE SUCATAS DE VIDROS LTDA 66.738.790/0003-87"/>
    <s v="NOTA FISCAL"/>
    <n v="266"/>
    <d v="2024-06-07T00:00:00"/>
    <x v="3"/>
    <n v="7620"/>
    <n v="1676.4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7"/>
    <d v="2024-06-10T00:00:00"/>
    <x v="0"/>
    <n v="1720"/>
    <n v="3035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7"/>
    <d v="2024-06-10T00:00:00"/>
    <x v="1"/>
    <n v="4110"/>
    <n v="2400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8"/>
    <d v="2024-06-13T00:00:00"/>
    <x v="0"/>
    <n v="1330"/>
    <n v="2896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8"/>
    <d v="2024-06-13T00:00:00"/>
    <x v="1"/>
    <n v="4280"/>
    <n v="2503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9"/>
    <d v="2024-06-14T00:00:00"/>
    <x v="1"/>
    <n v="4810"/>
    <n v="2815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69"/>
    <d v="2024-06-14T00:00:00"/>
    <x v="0"/>
    <n v="550"/>
    <n v="877.5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70"/>
    <d v="2024-06-18T00:00:00"/>
    <x v="0"/>
    <n v="1790"/>
    <n v="4494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70"/>
    <d v="2024-06-18T00:00:00"/>
    <x v="1"/>
    <n v="2150"/>
    <n v="1018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71"/>
    <d v="2024-06-20T00:00:00"/>
    <x v="1"/>
    <n v="3360"/>
    <n v="2186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71"/>
    <d v="2024-06-20T00:00:00"/>
    <x v="0"/>
    <n v="1420"/>
    <n v="3131"/>
    <s v="COMITÊ DELIBEROU A FAVOR de inclusão de notas fiscais fora do prazo, nesse caso específico."/>
    <m/>
    <m/>
    <m/>
  </r>
  <r>
    <x v="4"/>
    <x v="0"/>
    <x v="0"/>
    <s v="MASSFIX COMERCIO DE SUCATAS DE VIDROS LTDA 66.738.790/0003-87"/>
    <s v="NOTA FISCAL"/>
    <n v="272"/>
    <d v="2024-06-21T00:00:00"/>
    <x v="3"/>
    <n v="8960"/>
    <n v="1971.2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73"/>
    <d v="2024-06-26T00:00:00"/>
    <x v="1"/>
    <n v="4640"/>
    <n v="3061"/>
    <s v="COMITÊ DELIBEROU A FAVOR de inclusão de notas fiscais fora do prazo, nesse caso específico."/>
    <m/>
    <m/>
    <m/>
  </r>
  <r>
    <x v="4"/>
    <x v="0"/>
    <x v="0"/>
    <s v="CRB - COMÉRCIO DE RESÍDUOS BANDEIRANTES LTDA - 16.642.662/0004-48"/>
    <s v="NOTA FISCAL"/>
    <n v="273"/>
    <d v="2024-06-26T00:00:00"/>
    <x v="0"/>
    <n v="1040"/>
    <n v="2233"/>
    <s v="COMITÊ DELIBEROU A FAVOR de inclusão de notas fiscais fora do prazo, nesse caso específico."/>
    <m/>
    <m/>
    <m/>
  </r>
  <r>
    <x v="0"/>
    <x v="0"/>
    <x v="0"/>
    <s v="CRB - COMÉRCIO DE RESÍDUOS BANDEIRANTES LTDA - 16.642.662/0004-48"/>
    <s v="NOTA FISCAL"/>
    <n v="531"/>
    <d v="2024-11-04T00:00:00"/>
    <x v="0"/>
    <n v="1860"/>
    <n v="5720.5"/>
    <m/>
    <m/>
    <m/>
    <m/>
  </r>
  <r>
    <x v="0"/>
    <x v="0"/>
    <x v="0"/>
    <s v="CRB - COMÉRCIO DE RESÍDUOS BANDEIRANTES LTDA - 16.642.662/0004-48"/>
    <s v="NOTA FISCAL"/>
    <n v="531"/>
    <d v="2024-11-04T00:00:00"/>
    <x v="1"/>
    <n v="5550"/>
    <n v="2777"/>
    <m/>
    <m/>
    <m/>
    <m/>
  </r>
  <r>
    <x v="0"/>
    <x v="0"/>
    <x v="0"/>
    <s v="CRB - COMÉRCIO DE RESÍDUOS BANDEIRANTES LTDA - 16.642.662/0004-48"/>
    <s v="NOTA FISCAL"/>
    <n v="532"/>
    <d v="2024-11-04T00:00:00"/>
    <x v="0"/>
    <n v="880"/>
    <n v="1854.5"/>
    <m/>
    <m/>
    <m/>
    <m/>
  </r>
  <r>
    <x v="0"/>
    <x v="0"/>
    <x v="0"/>
    <s v="CRB - COMÉRCIO DE RESÍDUOS BANDEIRANTES LTDA - 16.642.662/0004-48"/>
    <s v="NOTA FISCAL"/>
    <n v="532"/>
    <d v="2024-11-04T00:00:00"/>
    <x v="1"/>
    <n v="6730"/>
    <n v="5000"/>
    <m/>
    <m/>
    <m/>
    <m/>
  </r>
  <r>
    <x v="0"/>
    <x v="0"/>
    <x v="0"/>
    <s v="CRB - COMÉRCIO DE RESÍDUOS BANDEIRANTES LTDA - 16.642.662/0004-48"/>
    <s v="NOTA FISCAL"/>
    <n v="533"/>
    <d v="2024-11-06T00:00:00"/>
    <x v="0"/>
    <n v="1410"/>
    <n v="3592.5"/>
    <m/>
    <m/>
    <m/>
    <m/>
  </r>
  <r>
    <x v="0"/>
    <x v="0"/>
    <x v="0"/>
    <s v="CRB - COMÉRCIO DE RESÍDUOS BANDEIRANTES LTDA - 16.642.662/0004-48"/>
    <s v="NOTA FISCAL"/>
    <n v="533"/>
    <d v="2024-11-06T00:00:00"/>
    <x v="1"/>
    <n v="5320"/>
    <n v="3926"/>
    <m/>
    <m/>
    <m/>
    <m/>
  </r>
  <r>
    <x v="0"/>
    <x v="0"/>
    <x v="0"/>
    <s v="CRB - COMÉRCIO DE RESÍDUOS BANDEIRANTES LTDA - 16.642.662/0004-48"/>
    <s v="NOTA FISCAL"/>
    <n v="535"/>
    <d v="2024-04-11T00:00:00"/>
    <x v="0"/>
    <n v="1960"/>
    <n v="5866.5"/>
    <m/>
    <m/>
    <m/>
    <m/>
  </r>
  <r>
    <x v="0"/>
    <x v="0"/>
    <x v="0"/>
    <s v="CRB - COMÉRCIO DE RESÍDUOS BANDEIRANTES LTDA - 16.642.662/0004-48"/>
    <s v="NOTA FISCAL"/>
    <n v="535"/>
    <d v="2024-04-11T00:00:00"/>
    <x v="1"/>
    <n v="5230"/>
    <n v="3474"/>
    <m/>
    <m/>
    <m/>
    <m/>
  </r>
  <r>
    <x v="0"/>
    <x v="0"/>
    <x v="0"/>
    <s v="CRB - COMÉRCIO DE RESÍDUOS BANDEIRANTES LTDA - 16.642.662/0004-48"/>
    <s v="NOTA FISCAL"/>
    <n v="537"/>
    <d v="2024-11-13T00:00:00"/>
    <x v="1"/>
    <n v="4420"/>
    <n v="2873"/>
    <m/>
    <m/>
    <m/>
    <m/>
  </r>
  <r>
    <x v="0"/>
    <x v="0"/>
    <x v="0"/>
    <s v="CRB - COMÉRCIO DE RESÍDUOS BANDEIRANTES LTDA - 16.642.662/0004-48"/>
    <s v="NOTA FISCAL"/>
    <n v="538"/>
    <d v="2024-11-13T00:00:00"/>
    <x v="0"/>
    <n v="1280"/>
    <n v="3705.5"/>
    <m/>
    <m/>
    <m/>
    <m/>
  </r>
  <r>
    <x v="0"/>
    <x v="0"/>
    <x v="0"/>
    <s v="CRB - COMÉRCIO DE RESÍDUOS BANDEIRANTES LTDA - 16.642.662/0004-48"/>
    <s v="NOTA FISCAL"/>
    <n v="538"/>
    <d v="2024-11-13T00:00:00"/>
    <x v="1"/>
    <n v="6710"/>
    <n v="4322"/>
    <m/>
    <m/>
    <m/>
    <m/>
  </r>
  <r>
    <x v="0"/>
    <x v="0"/>
    <x v="0"/>
    <s v="CRB - COMÉRCIO DE RESÍDUOS BANDEIRANTES LTDA - 16.642.662/0004-48"/>
    <s v="NOTA FISCAL"/>
    <n v="539"/>
    <d v="2024-11-18T00:00:00"/>
    <x v="0"/>
    <n v="840"/>
    <n v="2044.5"/>
    <m/>
    <m/>
    <m/>
    <m/>
  </r>
  <r>
    <x v="0"/>
    <x v="0"/>
    <x v="0"/>
    <s v="CRB - COMÉRCIO DE RESÍDUOS BANDEIRANTES LTDA - 16.642.662/0004-48"/>
    <s v="NOTA FISCAL"/>
    <n v="539"/>
    <d v="2024-11-18T00:00:00"/>
    <x v="1"/>
    <n v="8060"/>
    <n v="5792"/>
    <m/>
    <m/>
    <m/>
    <m/>
  </r>
  <r>
    <x v="0"/>
    <x v="0"/>
    <x v="0"/>
    <s v="CRB - COMÉRCIO DE RESÍDUOS BANDEIRANTES LTDA - 16.642.662/0004-48"/>
    <s v="NOTA FISCAL"/>
    <n v="540"/>
    <d v="2024-11-21T00:00:00"/>
    <x v="1"/>
    <n v="7760"/>
    <n v="5735"/>
    <m/>
    <m/>
    <m/>
    <m/>
  </r>
  <r>
    <x v="0"/>
    <x v="0"/>
    <x v="0"/>
    <s v="CRB - COMÉRCIO DE RESÍDUOS BANDEIRANTES LTDA - 16.642.662/0004-48"/>
    <s v="NOTA FISCAL"/>
    <n v="540"/>
    <d v="2024-11-21T00:00:00"/>
    <x v="0"/>
    <n v="750"/>
    <n v="3084.5"/>
    <m/>
    <m/>
    <m/>
    <m/>
  </r>
  <r>
    <x v="0"/>
    <x v="0"/>
    <x v="0"/>
    <s v="MASSFIX COMERCIO DE SUCATAS DE VIDROS LTDA 66.738.790/0003-87"/>
    <s v="NOTA FISCAL"/>
    <n v="541"/>
    <d v="2024-11-21T00:00:00"/>
    <x v="3"/>
    <n v="10980"/>
    <n v="1647"/>
    <m/>
    <m/>
    <m/>
    <m/>
  </r>
  <r>
    <x v="0"/>
    <x v="0"/>
    <x v="0"/>
    <s v="MASSFIX COMERCIO DE SUCATAS DE VIDROS LTDA 66.738.790/0003-87"/>
    <s v="NOTA FISCAL"/>
    <n v="544"/>
    <d v="2024-11-25T00:00:00"/>
    <x v="3"/>
    <n v="10000"/>
    <n v="1500"/>
    <m/>
    <m/>
    <m/>
    <m/>
  </r>
  <r>
    <x v="0"/>
    <x v="0"/>
    <x v="0"/>
    <s v="CRB - COMÉRCIO DE RESÍDUOS BANDEIRANTES LTDA - 16.642.662/0004-48"/>
    <s v="NOTA FISCAL"/>
    <n v="543"/>
    <d v="2024-11-27T00:00:00"/>
    <x v="0"/>
    <n v="790"/>
    <n v="3424"/>
    <m/>
    <m/>
    <m/>
    <m/>
  </r>
  <r>
    <x v="0"/>
    <x v="0"/>
    <x v="0"/>
    <s v="CRB - COMÉRCIO DE RESÍDUOS BANDEIRANTES LTDA - 16.642.662/0004-48"/>
    <s v="NOTA FISCAL"/>
    <n v="543"/>
    <d v="2024-11-27T00:00:00"/>
    <x v="1"/>
    <n v="6780"/>
    <n v="4918.5"/>
    <m/>
    <m/>
    <m/>
    <m/>
  </r>
  <r>
    <x v="0"/>
    <x v="0"/>
    <x v="0"/>
    <s v="MASSFIX COMERCIO DE SUCATAS DE VIDROS LTDA 66.738.790/0003-87"/>
    <s v="NOTA FISCAL"/>
    <n v="527"/>
    <d v="2024-11-04T00:00:00"/>
    <x v="3"/>
    <n v="20280"/>
    <n v="3042"/>
    <m/>
    <m/>
    <m/>
    <m/>
  </r>
  <r>
    <x v="0"/>
    <x v="0"/>
    <x v="0"/>
    <s v="MASSFIX COMERCIO DE SUCATAS DE VIDROS LTDA 66.738.790/0003-87"/>
    <s v="NOTA FISCAL"/>
    <n v="542"/>
    <d v="2024-11-25T00:00:00"/>
    <x v="3"/>
    <n v="12840"/>
    <n v="1926"/>
    <m/>
    <m/>
    <m/>
    <m/>
  </r>
  <r>
    <x v="0"/>
    <x v="0"/>
    <x v="0"/>
    <s v="R &amp; S RECICLAGEM LTDA - 41.932.120/0001-04"/>
    <s v="NOTA FISCAL"/>
    <n v="528"/>
    <d v="2024-11-04T00:00:00"/>
    <x v="0"/>
    <n v="903"/>
    <n v="804.5"/>
    <m/>
    <m/>
    <m/>
    <m/>
  </r>
  <r>
    <x v="0"/>
    <x v="0"/>
    <x v="0"/>
    <s v="R &amp; S RECICLAGEM LTDA - 41.932.120/0001-04"/>
    <s v="NOTA FISCAL"/>
    <n v="528"/>
    <d v="2024-11-04T00:00:00"/>
    <x v="1"/>
    <n v="1000"/>
    <n v="500"/>
    <m/>
    <m/>
    <m/>
    <m/>
  </r>
  <r>
    <x v="0"/>
    <x v="0"/>
    <x v="0"/>
    <s v="R &amp; S RECICLAGEM LTDA - 41.932.120/0001-04"/>
    <s v="NOTA FISCAL"/>
    <n v="528"/>
    <d v="2024-11-04T00:00:00"/>
    <x v="2"/>
    <n v="600"/>
    <n v="450"/>
    <m/>
    <m/>
    <m/>
    <m/>
  </r>
  <r>
    <x v="5"/>
    <x v="0"/>
    <x v="0"/>
    <s v="TIAGO ALVES DE SOUZA 35.174.913/0001-09"/>
    <s v="NOTA FISCAL"/>
    <n v="12"/>
    <d v="2024-11-25T00:00:00"/>
    <x v="1"/>
    <n v="9039"/>
    <n v="9490.950000000001"/>
    <m/>
    <m/>
    <m/>
    <m/>
  </r>
  <r>
    <x v="5"/>
    <x v="0"/>
    <x v="0"/>
    <s v="TIAGO ALVES DE SOUZA 35.174.913/0001-09"/>
    <s v="NOTA FISCAL"/>
    <n v="12"/>
    <d v="2024-11-25T00:00:00"/>
    <x v="0"/>
    <n v="2433"/>
    <n v="4987.65"/>
    <m/>
    <m/>
    <m/>
    <m/>
  </r>
  <r>
    <x v="6"/>
    <x v="0"/>
    <x v="0"/>
    <s v="RECICLAGEM IMBIRUCU LTDA - 29.474.007/0001-27"/>
    <s v="NOTA FISCAL"/>
    <n v="355"/>
    <d v="2024-10-31T00:00:00"/>
    <x v="0"/>
    <n v="1760"/>
    <n v="2573"/>
    <m/>
    <m/>
    <m/>
    <m/>
  </r>
  <r>
    <x v="6"/>
    <x v="0"/>
    <x v="0"/>
    <s v="RECICLAGEM IMBIRUCU LTDA - 29.474.007/0001-27"/>
    <s v="NOTA FISCAL"/>
    <n v="355"/>
    <d v="2024-10-31T00:00:00"/>
    <x v="1"/>
    <n v="2320"/>
    <n v="1793"/>
    <m/>
    <m/>
    <m/>
    <m/>
  </r>
  <r>
    <x v="6"/>
    <x v="0"/>
    <x v="0"/>
    <s v="RF RECICLAGEM DE METAIS LTDA 39.718.698/0001-10"/>
    <s v="NOTA FISCAL"/>
    <n v="352"/>
    <d v="2024-10-23T00:00:00"/>
    <x v="2"/>
    <n v="2270"/>
    <n v="1929.5"/>
    <m/>
    <m/>
    <m/>
    <m/>
  </r>
  <r>
    <x v="6"/>
    <x v="0"/>
    <x v="0"/>
    <s v="CRB - COMÉRCIO DE RESÍDUOS BANDEIRANTES LTDA - 16.642.662/0004-48"/>
    <s v="NOTA FISCAL"/>
    <n v="346"/>
    <d v="2024-10-07T00:00:00"/>
    <x v="1"/>
    <n v="2320"/>
    <n v="1454"/>
    <m/>
    <m/>
    <m/>
    <m/>
  </r>
  <r>
    <x v="6"/>
    <x v="0"/>
    <x v="0"/>
    <s v="CRB - COMÉRCIO DE RESÍDUOS BANDEIRANTES LTDA - 16.642.662/0004-48"/>
    <s v="NOTA FISCAL"/>
    <n v="354"/>
    <d v="2024-10-24T00:00:00"/>
    <x v="1"/>
    <n v="750"/>
    <n v="1381.5"/>
    <m/>
    <m/>
    <m/>
    <m/>
  </r>
  <r>
    <x v="6"/>
    <x v="0"/>
    <x v="0"/>
    <s v="RECICLAGEM IMBIRUCU LTDA - 29.474.007/0001-27"/>
    <s v="NOTA FISCAL"/>
    <n v="353"/>
    <d v="2024-10-23T00:00:00"/>
    <x v="1"/>
    <n v="3330"/>
    <n v="2331.5"/>
    <m/>
    <m/>
    <m/>
    <m/>
  </r>
  <r>
    <x v="6"/>
    <x v="0"/>
    <x v="0"/>
    <s v="RECICLAGEM IMBIRUCU LTDA - 29.474.007/0001-27"/>
    <s v="NOTA FISCAL"/>
    <n v="353"/>
    <d v="2024-10-23T00:00:00"/>
    <x v="0"/>
    <n v="1310"/>
    <n v="2048.5"/>
    <m/>
    <m/>
    <m/>
    <m/>
  </r>
  <r>
    <x v="6"/>
    <x v="0"/>
    <x v="0"/>
    <s v="RECICLAGEM IMBIRUCU LTDA - 29.474.007/0001-27"/>
    <s v="NOTA FISCAL"/>
    <n v="345"/>
    <d v="2024-10-03T00:00:00"/>
    <x v="0"/>
    <n v="1916"/>
    <n v="3557.4"/>
    <m/>
    <m/>
    <m/>
    <m/>
  </r>
  <r>
    <x v="6"/>
    <x v="0"/>
    <x v="0"/>
    <s v="RECICLAGEM IMBIRUCU LTDA - 29.474.007/0001-27"/>
    <s v="NOTA FISCAL"/>
    <n v="345"/>
    <d v="2024-10-03T00:00:00"/>
    <x v="1"/>
    <n v="2730"/>
    <n v="1761.5"/>
    <m/>
    <m/>
    <m/>
    <m/>
  </r>
  <r>
    <x v="6"/>
    <x v="0"/>
    <x v="0"/>
    <s v="RECICLAGEM IMBIRUCU LTDA - 29.474.007/0001-27"/>
    <s v="NOTA FISCAL"/>
    <n v="359"/>
    <d v="2024-11-27T00:00:00"/>
    <x v="0"/>
    <n v="1180"/>
    <n v="2766"/>
    <m/>
    <m/>
    <m/>
    <m/>
  </r>
  <r>
    <x v="6"/>
    <x v="0"/>
    <x v="0"/>
    <s v="RECICLAGEM IMBIRUCU LTDA - 29.474.007/0001-27"/>
    <s v="NOTA FISCAL"/>
    <n v="359"/>
    <d v="2024-11-27T00:00:00"/>
    <x v="1"/>
    <n v="6004"/>
    <n v="4286.9"/>
    <m/>
    <m/>
    <m/>
    <m/>
  </r>
  <r>
    <x v="6"/>
    <x v="0"/>
    <x v="0"/>
    <s v="CRB - COMÉRCIO DE RESÍDUOS BANDEIRANTES LTDA - 16.642.662/0004-48"/>
    <s v="NOTA FISCAL"/>
    <n v="360"/>
    <d v="2024-11-27T00:00:00"/>
    <x v="1"/>
    <n v="2720"/>
    <n v="1416"/>
    <m/>
    <m/>
    <m/>
    <m/>
  </r>
  <r>
    <x v="6"/>
    <x v="0"/>
    <x v="0"/>
    <s v="RECICLAGEM IMBIRUCU LTDA - 29.474.007/0001-27"/>
    <s v="NOTA FISCAL"/>
    <n v="349"/>
    <d v="2024-10-09T00:00:00"/>
    <x v="0"/>
    <n v="1170"/>
    <n v="1025"/>
    <m/>
    <m/>
    <m/>
    <m/>
  </r>
  <r>
    <x v="6"/>
    <x v="0"/>
    <x v="0"/>
    <s v="RECICLAGEM IMBIRUCU LTDA - 29.474.007/0001-27"/>
    <s v="NOTA FISCAL"/>
    <n v="349"/>
    <d v="2024-10-09T00:00:00"/>
    <x v="1"/>
    <n v="4520"/>
    <n v="3316"/>
    <m/>
    <m/>
    <m/>
    <m/>
  </r>
  <r>
    <x v="6"/>
    <x v="0"/>
    <x v="0"/>
    <s v="RF RECICLAGEM DE METAIS LTDA 39.718.698/0001-10"/>
    <s v="NOTA FISCAL"/>
    <n v="358"/>
    <d v="2024-11-22T00:00:00"/>
    <x v="2"/>
    <n v="1780"/>
    <n v="1691"/>
    <m/>
    <m/>
    <m/>
    <m/>
  </r>
  <r>
    <x v="6"/>
    <x v="0"/>
    <x v="0"/>
    <s v="RECICLAGEM IMBIRUCU LTDA - 29.474.007/0001-27"/>
    <s v="NOTA FISCAL"/>
    <n v="357"/>
    <d v="2024-11-14T00:00:00"/>
    <x v="0"/>
    <n v="1060"/>
    <n v="2000"/>
    <m/>
    <m/>
    <m/>
    <m/>
  </r>
  <r>
    <x v="6"/>
    <x v="0"/>
    <x v="0"/>
    <s v="RECICLAGEM IMBIRUCU LTDA - 29.474.007/0001-27"/>
    <s v="NOTA FISCAL"/>
    <n v="357"/>
    <d v="2024-11-14T00:00:00"/>
    <x v="1"/>
    <n v="2680"/>
    <n v="2067"/>
    <m/>
    <m/>
    <m/>
    <m/>
  </r>
  <r>
    <x v="6"/>
    <x v="0"/>
    <x v="0"/>
    <s v="RECICLAGEM IMBIRUCU LTDA - 29.474.007/0001-27"/>
    <s v="NOTA FISCAL"/>
    <n v="356"/>
    <d v="2024-11-07T00:00:00"/>
    <x v="1"/>
    <n v="3870"/>
    <n v="2310.5"/>
    <m/>
    <m/>
    <m/>
    <m/>
  </r>
  <r>
    <x v="6"/>
    <x v="0"/>
    <x v="0"/>
    <s v="RECICLAGEM IMBIRUCU LTDA - 29.474.007/0001-27"/>
    <s v="NOTA FISCAL"/>
    <n v="356"/>
    <d v="2024-11-07T00:00:00"/>
    <x v="0"/>
    <n v="1090"/>
    <n v="2082"/>
    <m/>
    <m/>
    <m/>
    <m/>
  </r>
  <r>
    <x v="6"/>
    <x v="0"/>
    <x v="0"/>
    <s v="RECICLAGEM IMBIRUCU LTDA - 29.474.007/0001-27"/>
    <s v="NOTA FISCAL"/>
    <n v="365"/>
    <d v="2024-12-18T00:00:00"/>
    <x v="0"/>
    <n v="2950"/>
    <n v="3685"/>
    <m/>
    <m/>
    <m/>
    <m/>
  </r>
  <r>
    <x v="6"/>
    <x v="0"/>
    <x v="0"/>
    <s v="RECICLAGEM IMBIRUCU LTDA - 29.474.007/0001-27"/>
    <s v="NOTA FISCAL"/>
    <n v="365"/>
    <d v="2024-12-18T00:00:00"/>
    <x v="1"/>
    <n v="4100"/>
    <n v="2772.5"/>
    <m/>
    <m/>
    <m/>
    <m/>
  </r>
  <r>
    <x v="6"/>
    <x v="0"/>
    <x v="0"/>
    <s v="CRB - COMÉRCIO DE RESÍDUOS BANDEIRANTES LTDA - 16.642.662/0004-48"/>
    <s v="NOTA FISCAL"/>
    <n v="364"/>
    <d v="2024-12-12T00:00:00"/>
    <x v="1"/>
    <n v="5060"/>
    <n v="3036"/>
    <m/>
    <m/>
    <m/>
    <m/>
  </r>
  <r>
    <x v="6"/>
    <x v="0"/>
    <x v="0"/>
    <s v="MASSFIX COMERCIO DE SUCATAS DE VIDROS LTDA 66.738.790/0003-87"/>
    <s v="NOTA FISCAL"/>
    <n v="363"/>
    <d v="2024-12-12T00:00:00"/>
    <x v="3"/>
    <n v="8680"/>
    <n v="1475.6"/>
    <m/>
    <m/>
    <m/>
    <m/>
  </r>
  <r>
    <x v="6"/>
    <x v="0"/>
    <x v="0"/>
    <s v="RECICLAGEM IMBIRUCU LTDA - 29.474.007/0001-27"/>
    <s v="NOTA FISCAL"/>
    <n v="362"/>
    <d v="2024-12-12T00:00:00"/>
    <x v="0"/>
    <n v="1650"/>
    <n v="3849"/>
    <m/>
    <m/>
    <m/>
    <m/>
  </r>
  <r>
    <x v="6"/>
    <x v="0"/>
    <x v="0"/>
    <s v="RECICLAGEM IMBIRUCU LTDA - 29.474.007/0001-27"/>
    <s v="NOTA FISCAL"/>
    <n v="362"/>
    <d v="2024-12-12T00:00:00"/>
    <x v="1"/>
    <n v="5010"/>
    <n v="3941.5"/>
    <m/>
    <m/>
    <m/>
    <m/>
  </r>
  <r>
    <x v="6"/>
    <x v="0"/>
    <x v="0"/>
    <s v="URCA COMERCIO DE SUCATAS LTDA  -   09.179.324/0001-03"/>
    <s v="NOTA FISCAL"/>
    <n v="361"/>
    <d v="2024-12-04T00:00:00"/>
    <x v="2"/>
    <n v="278.5"/>
    <n v="2139"/>
    <m/>
    <m/>
    <m/>
    <m/>
  </r>
  <r>
    <x v="7"/>
    <x v="0"/>
    <x v="0"/>
    <s v="COMERCIAL SANTANA DE ITAÚNA - 25.828.583/0001-74"/>
    <s v="NOTA FISCAL"/>
    <n v="3438"/>
    <d v="2024-11-05T00:00:00"/>
    <x v="2"/>
    <n v="1373.82"/>
    <n v="3434.55"/>
    <m/>
    <m/>
    <m/>
    <m/>
  </r>
  <r>
    <x v="7"/>
    <x v="0"/>
    <x v="0"/>
    <s v="WHARGO COMERCIO E RECICLAGENS LTDA  -  05.076.586/0001-91"/>
    <s v="NOTA FISCAL"/>
    <n v="3439"/>
    <d v="2024-11-05T00:00:00"/>
    <x v="0"/>
    <n v="5208.1"/>
    <n v="21600.81"/>
    <m/>
    <m/>
    <m/>
    <m/>
  </r>
  <r>
    <x v="7"/>
    <x v="0"/>
    <x v="0"/>
    <s v="WHARGO COMERCIO E RECICLAGENS LTDA  -  05.076.586/0001-91"/>
    <s v="NOTA FISCAL"/>
    <n v="3445"/>
    <d v="2024-11-21T00:00:00"/>
    <x v="1"/>
    <n v="11940"/>
    <n v="10746"/>
    <m/>
    <m/>
    <m/>
    <m/>
  </r>
  <r>
    <x v="7"/>
    <x v="0"/>
    <x v="0"/>
    <s v="COMERCIAL SANTANA DE ITAÚNA - 25.828.583/0001-74"/>
    <s v="NOTA FISCAL"/>
    <n v="3450"/>
    <d v="2024-11-29T00:00:00"/>
    <x v="2"/>
    <n v="366.5"/>
    <n v="4075.48"/>
    <m/>
    <m/>
    <m/>
    <m/>
  </r>
  <r>
    <x v="7"/>
    <x v="0"/>
    <x v="0"/>
    <s v="WHARGO COMERCIO E RECICLAGENS LTDA  -  05.076.586/0001-91"/>
    <s v="NOTA FISCAL"/>
    <n v="3448"/>
    <d v="2024-11-22T00:00:00"/>
    <x v="0"/>
    <n v="4490"/>
    <n v="20641"/>
    <m/>
    <m/>
    <m/>
    <m/>
  </r>
  <r>
    <x v="7"/>
    <x v="0"/>
    <x v="0"/>
    <s v="WHARGO COMERCIO E RECICLAGENS LTDA  -  05.076.586/0001-91"/>
    <s v="NOTA FISCAL"/>
    <n v="3447"/>
    <d v="2024-11-21T00:00:00"/>
    <x v="0"/>
    <n v="7486"/>
    <n v="11266.2"/>
    <m/>
    <m/>
    <m/>
    <m/>
  </r>
  <r>
    <x v="7"/>
    <x v="0"/>
    <x v="0"/>
    <s v="WHARGO COMERCIO E RECICLAGENS LTDA  -  05.076.586/0001-91"/>
    <s v="NOTA FISCAL"/>
    <n v="3447"/>
    <d v="2024-11-21T00:00:00"/>
    <x v="1"/>
    <n v="2080"/>
    <n v="1164"/>
    <m/>
    <m/>
    <m/>
    <m/>
  </r>
  <r>
    <x v="7"/>
    <x v="0"/>
    <x v="0"/>
    <s v="WHARGO COMERCIO E RECICLAGENS LTDA  -  05.076.586/0001-91"/>
    <s v="NOTA FISCAL"/>
    <n v="3444"/>
    <d v="2024-11-21T00:00:00"/>
    <x v="1"/>
    <n v="14380"/>
    <n v="12942"/>
    <m/>
    <m/>
    <m/>
    <m/>
  </r>
  <r>
    <x v="7"/>
    <x v="0"/>
    <x v="0"/>
    <s v="COMERCIAL SANTANA DE ITAÚNA - 25.828.583/0001-74"/>
    <s v="NOTA FISCAL"/>
    <n v="3443"/>
    <d v="2024-11-19T00:00:00"/>
    <x v="2"/>
    <n v="621"/>
    <n v="7197.39"/>
    <m/>
    <m/>
    <m/>
    <m/>
  </r>
  <r>
    <x v="7"/>
    <x v="0"/>
    <x v="0"/>
    <s v="WHARGO COMERCIO E RECICLAGENS LTDA  -  05.076.586/0001-91"/>
    <s v="NOTA FISCAL"/>
    <n v="3441"/>
    <d v="2024-11-11T00:00:00"/>
    <x v="0"/>
    <n v="11346.4"/>
    <n v="20256.88"/>
    <m/>
    <m/>
    <m/>
    <m/>
  </r>
  <r>
    <x v="7"/>
    <x v="0"/>
    <x v="0"/>
    <s v="RF RECICLAGEM DE METAIS LTDA 39.718.698/0001-10"/>
    <s v="NOTA FISCAL"/>
    <n v="3442"/>
    <d v="2024-11-13T00:00:00"/>
    <x v="2"/>
    <n v="250"/>
    <n v="250"/>
    <m/>
    <m/>
    <m/>
    <m/>
  </r>
  <r>
    <x v="7"/>
    <x v="0"/>
    <x v="0"/>
    <s v="WHARGO COMERCIO E RECICLAGENS LTDA  -  05.076.586/0001-91"/>
    <s v="NOTA FISCAL"/>
    <n v="3440"/>
    <d v="2024-11-07T00:00:00"/>
    <x v="1"/>
    <n v="12020"/>
    <n v="10818"/>
    <m/>
    <m/>
    <m/>
    <m/>
  </r>
  <r>
    <x v="7"/>
    <x v="0"/>
    <x v="0"/>
    <s v="COMERCIAL SANTANA DE ITAÚNA - 25.828.583/0001-74"/>
    <s v="NOTA FISCAL"/>
    <n v="3443"/>
    <d v="2024-11-19T00:00:00"/>
    <x v="2"/>
    <n v="621"/>
    <n v="7197.39"/>
    <m/>
    <m/>
    <m/>
    <m/>
  </r>
  <r>
    <x v="7"/>
    <x v="0"/>
    <x v="0"/>
    <s v="MASSFIX COMERCIO DE SUCATAS DE VIDROS LTDA 66.738.790/0003-87"/>
    <s v="NOTA FISCAL"/>
    <n v="3449"/>
    <d v="2024-11-25T00:00:00"/>
    <x v="3"/>
    <n v="24650"/>
    <n v="3150"/>
    <m/>
    <m/>
    <m/>
    <m/>
  </r>
  <r>
    <x v="7"/>
    <x v="0"/>
    <x v="0"/>
    <s v="WHARGO COMERCIO E RECICLAGENS LTDA  -  05.076.586/0001-91"/>
    <s v="NOTA FISCAL"/>
    <n v="3446"/>
    <d v="2024-11-21T00:00:00"/>
    <x v="1"/>
    <n v="2668"/>
    <n v="4515.6"/>
    <m/>
    <m/>
    <m/>
    <m/>
  </r>
  <r>
    <x v="7"/>
    <x v="0"/>
    <x v="0"/>
    <s v="WHARGO COMERCIO E RECICLAGENS LTDA  -  05.076.586/0001-91"/>
    <s v="NOTA FISCAL"/>
    <n v="3446"/>
    <d v="2024-11-21T00:00:00"/>
    <x v="0"/>
    <n v="6898"/>
    <n v="7914.6"/>
    <m/>
    <m/>
    <m/>
    <m/>
  </r>
  <r>
    <x v="7"/>
    <x v="0"/>
    <x v="0"/>
    <s v="WHARGO COMERCIO E RECICLAGENS LTDA  -  05.076.586/0001-91"/>
    <s v="NOTA FISCAL"/>
    <n v="3437"/>
    <d v="2024-10-29T00:00:00"/>
    <x v="1"/>
    <n v="10750"/>
    <n v="9675"/>
    <m/>
    <m/>
    <m/>
    <m/>
  </r>
  <r>
    <x v="7"/>
    <x v="0"/>
    <x v="0"/>
    <s v="WHARGO COMERCIO E RECICLAGENS LTDA  -  05.076.586/0001-91"/>
    <s v="NOTA FISCAL"/>
    <n v="3436"/>
    <d v="2024-10-25T00:00:00"/>
    <x v="1"/>
    <n v="8200"/>
    <n v="7380"/>
    <m/>
    <m/>
    <m/>
    <m/>
  </r>
  <r>
    <x v="7"/>
    <x v="0"/>
    <x v="0"/>
    <s v="MASSFIX COMERCIO DE SUCATAS DE VIDROS LTDA 66.738.790/0003-87"/>
    <s v="NOTA FISCAL"/>
    <n v="3435"/>
    <d v="2024-10-25T00:00:00"/>
    <x v="3"/>
    <n v="14770"/>
    <n v="4431"/>
    <m/>
    <m/>
    <m/>
    <m/>
  </r>
  <r>
    <x v="7"/>
    <x v="0"/>
    <x v="0"/>
    <s v="COMERCIAL SANTANA DE ITAÚNA - 25.828.583/0001-74"/>
    <s v="NOTA FISCAL"/>
    <n v="3434"/>
    <d v="2024-10-22T00:00:00"/>
    <x v="2"/>
    <n v="792.28"/>
    <n v="1980.7"/>
    <m/>
    <m/>
    <m/>
    <m/>
  </r>
  <r>
    <x v="7"/>
    <x v="0"/>
    <x v="0"/>
    <s v="WHARGO COMERCIO E RECICLAGENS LTDA  -  05.076.586/0001-91"/>
    <s v="NOTA FISCAL"/>
    <n v="3433"/>
    <d v="2024-10-21T00:00:00"/>
    <x v="1"/>
    <n v="8320"/>
    <n v="7488"/>
    <m/>
    <m/>
    <m/>
    <m/>
  </r>
  <r>
    <x v="7"/>
    <x v="0"/>
    <x v="0"/>
    <s v="IRMAOS FERREIRA SUCATAS LTDA ME - 25.200.428/0001-09"/>
    <s v="NOTA FISCAL"/>
    <n v="3432"/>
    <d v="2024-10-16T00:00:00"/>
    <x v="2"/>
    <n v="3960"/>
    <n v="2772"/>
    <m/>
    <m/>
    <m/>
    <m/>
  </r>
  <r>
    <x v="7"/>
    <x v="0"/>
    <x v="0"/>
    <s v="WHARGO COMERCIO E RECICLAGENS LTDA  -  05.076.586/0001-91"/>
    <s v="NOTA FISCAL"/>
    <n v="3431"/>
    <d v="2024-10-16T00:00:00"/>
    <x v="1"/>
    <n v="90"/>
    <n v="81"/>
    <m/>
    <m/>
    <m/>
    <m/>
  </r>
  <r>
    <x v="7"/>
    <x v="0"/>
    <x v="0"/>
    <s v="COMERCIAL SANTANA DE ITAÚNA - 25.828.583/0001-74"/>
    <s v="NOTA FISCAL"/>
    <n v="3430"/>
    <d v="2024-10-16T00:00:00"/>
    <x v="2"/>
    <n v="2359.8"/>
    <n v="5899.5"/>
    <m/>
    <m/>
    <m/>
    <m/>
  </r>
  <r>
    <x v="7"/>
    <x v="0"/>
    <x v="0"/>
    <s v="COMERCIAL SANTANA DE ITAÚNA - 25.828.583/0001-74"/>
    <s v="NOTA FISCAL"/>
    <n v="3429"/>
    <d v="2024-10-10T00:00:00"/>
    <x v="2"/>
    <n v="4212.4"/>
    <n v="10531"/>
    <m/>
    <m/>
    <m/>
    <m/>
  </r>
  <r>
    <x v="7"/>
    <x v="0"/>
    <x v="0"/>
    <s v="MASSFIX COMERCIO DE SUCATAS DE VIDROS LTDA 66.738.790/0003-87"/>
    <s v="NOTA FISCAL"/>
    <n v="3428"/>
    <d v="2024-10-03T00:00:00"/>
    <x v="3"/>
    <n v="16080"/>
    <n v="4824"/>
    <m/>
    <m/>
    <m/>
    <m/>
  </r>
  <r>
    <x v="7"/>
    <x v="0"/>
    <x v="0"/>
    <s v="WHARGO COMERCIO E RECICLAGENS LTDA  -  05.076.586/0001-91"/>
    <s v="NOTA FISCAL"/>
    <n v="3427"/>
    <d v="2024-10-01T00:00:00"/>
    <x v="0"/>
    <n v="6820"/>
    <n v="21522"/>
    <m/>
    <m/>
    <m/>
    <m/>
  </r>
  <r>
    <x v="8"/>
    <x v="0"/>
    <x v="0"/>
    <s v="EUCLIDES DOS REIS  35.394.697/0001-07                                     036.601.866-35"/>
    <s v="NOTA FISCAL"/>
    <n v="50"/>
    <d v="2024-10-28T00:00:00"/>
    <x v="1"/>
    <n v="11470"/>
    <n v="9749.5"/>
    <m/>
    <m/>
    <m/>
    <m/>
  </r>
  <r>
    <x v="8"/>
    <x v="0"/>
    <x v="0"/>
    <s v="AMBIPAR ENVIRONMENTAL GLASS CULLET RECYCLING SP LTDA 04.875.792/0008-75"/>
    <s v="NOTA FISCAL"/>
    <n v="53"/>
    <d v="2024-12-10T00:00:00"/>
    <x v="3"/>
    <n v="10260"/>
    <n v="2359.8"/>
    <m/>
    <m/>
    <m/>
    <m/>
  </r>
  <r>
    <x v="8"/>
    <x v="0"/>
    <x v="0"/>
    <s v="LUCIANO DA COSTA JANUARIO ME - 12.236.827/0001-88"/>
    <s v="NOTA FISCAL"/>
    <n v="51"/>
    <d v="2024-11-19T00:00:00"/>
    <x v="0"/>
    <n v="7955"/>
    <n v="15439.3"/>
    <m/>
    <m/>
    <m/>
    <m/>
  </r>
  <r>
    <x v="8"/>
    <x v="0"/>
    <x v="0"/>
    <s v="EUCLIDES DOS REIS  35.394.697/0001-07                                     036.601.866-35"/>
    <s v="NOTA FISCAL"/>
    <n v="49"/>
    <d v="2024-10-28T00:00:00"/>
    <x v="1"/>
    <n v="8760"/>
    <n v="2324"/>
    <m/>
    <m/>
    <m/>
    <m/>
  </r>
  <r>
    <x v="8"/>
    <x v="0"/>
    <x v="0"/>
    <s v="VISCONDE COMÉRCIO DE SUCATAS E RECICLAVEIS LTDA ME - 21.214.855/0001-95"/>
    <s v="NOTA FISCAL"/>
    <n v="46"/>
    <d v="2024-11-12T00:00:00"/>
    <x v="2"/>
    <n v="1386.8"/>
    <n v="15592.8"/>
    <m/>
    <m/>
    <m/>
    <m/>
  </r>
  <r>
    <x v="8"/>
    <x v="0"/>
    <x v="0"/>
    <s v="GIANNI SILVA CIZILIO ME - 11.813.181/0001-91"/>
    <s v="NOTA FISCAL"/>
    <n v="47"/>
    <d v="2024-11-06T00:00:00"/>
    <x v="2"/>
    <n v="2420"/>
    <n v="1936"/>
    <m/>
    <m/>
    <m/>
    <m/>
  </r>
  <r>
    <x v="9"/>
    <x v="0"/>
    <x v="0"/>
    <s v="PAPER EMPIRE INDUSTRIA, COMERCIO E REPRESENTACAO DE PAPEL LTDA. 44.822.882/0002-27"/>
    <s v="NOTA FISCAL"/>
    <n v="1209"/>
    <d v="2024-10-01T00:00:00"/>
    <x v="1"/>
    <m/>
    <n v="12136"/>
    <s v="EMBALAGEM LONGA VIDA SEM CARTA DE CORREÇÃO"/>
    <m/>
    <m/>
    <m/>
  </r>
  <r>
    <x v="9"/>
    <x v="0"/>
    <x v="0"/>
    <s v="GB RECICLAGEM E MOAGEM DE VIDRO LTDA 44.645.384/0001-75"/>
    <s v="NOTA FISCAL"/>
    <n v="1211"/>
    <d v="2024-01-03T00:00:00"/>
    <x v="3"/>
    <n v="12000"/>
    <n v="1200"/>
    <m/>
    <m/>
    <m/>
    <m/>
  </r>
  <r>
    <x v="9"/>
    <x v="0"/>
    <x v="0"/>
    <s v="WHARGO COMERCIO E RECICLAGENS LTDA  -  05.076.586/0001-91"/>
    <s v="NOTA FISCAL"/>
    <n v="1212"/>
    <d v="2024-10-08T00:00:00"/>
    <x v="1"/>
    <n v="12840"/>
    <n v="11158"/>
    <m/>
    <m/>
    <m/>
    <m/>
  </r>
  <r>
    <x v="9"/>
    <x v="0"/>
    <x v="0"/>
    <s v="ALLGREEN GERENCIAMENTO DE RESIDUOS LTDA 45.433.184/0001-11"/>
    <s v="NOTA FISCAL"/>
    <n v="1214"/>
    <d v="2024-10-11T00:00:00"/>
    <x v="1"/>
    <n v="7054"/>
    <n v="5649.78"/>
    <m/>
    <m/>
    <m/>
    <m/>
  </r>
  <r>
    <x v="9"/>
    <x v="0"/>
    <x v="0"/>
    <s v="ALLGREEN GERENCIAMENTO DE RESIDUOS LTDA 45.433.184/0001-11"/>
    <s v="NOTA FISCAL"/>
    <n v="1214"/>
    <d v="2024-10-11T00:00:00"/>
    <x v="0"/>
    <n v="2850"/>
    <n v="10243.5"/>
    <m/>
    <m/>
    <m/>
    <m/>
  </r>
  <r>
    <x v="9"/>
    <x v="0"/>
    <x v="0"/>
    <s v="WHARGO COMERCIO E RECICLAGENS LTDA  -  05.076.586/0001-91"/>
    <s v="NOTA FISCAL"/>
    <n v="1215"/>
    <d v="2024-10-17T00:00:00"/>
    <x v="0"/>
    <n v="2840"/>
    <n v="8585"/>
    <m/>
    <m/>
    <m/>
    <m/>
  </r>
  <r>
    <x v="9"/>
    <x v="0"/>
    <x v="0"/>
    <s v="WHARGO COMERCIO E RECICLAGENS LTDA  -  05.076.586/0001-91"/>
    <s v="NOTA FISCAL"/>
    <n v="1215"/>
    <d v="2024-10-17T00:00:00"/>
    <x v="1"/>
    <n v="10860"/>
    <n v="8083"/>
    <m/>
    <m/>
    <m/>
    <m/>
  </r>
  <r>
    <x v="9"/>
    <x v="0"/>
    <x v="0"/>
    <s v="JULIO CESAR RODRIGUES DA SILVA 24.352.849/0001-92"/>
    <s v="NOTA FISCAL"/>
    <n v="1216"/>
    <d v="2024-10-22T00:00:00"/>
    <x v="2"/>
    <n v="66"/>
    <n v="3785.3"/>
    <m/>
    <m/>
    <m/>
    <m/>
  </r>
  <r>
    <x v="10"/>
    <x v="0"/>
    <x v="0"/>
    <s v="WHARGO COMERCIO E RECICLAGENS LTDA  -  05.076.586/0001-91"/>
    <s v="NOTA FISCAL"/>
    <n v="144"/>
    <d v="2024-10-15T00:00:00"/>
    <x v="1"/>
    <n v="4420"/>
    <n v="3925.5"/>
    <m/>
    <m/>
    <m/>
    <m/>
  </r>
  <r>
    <x v="10"/>
    <x v="0"/>
    <x v="0"/>
    <s v="WHARGO COMERCIO E RECICLAGENS LTDA  -  05.076.586/0001-91"/>
    <s v="NOTA FISCAL"/>
    <n v="145"/>
    <d v="2024-10-16T00:00:00"/>
    <x v="1"/>
    <n v="5020"/>
    <n v="4269.5"/>
    <m/>
    <m/>
    <m/>
    <m/>
  </r>
  <r>
    <x v="10"/>
    <x v="0"/>
    <x v="0"/>
    <s v="WHARGO COMERCIO E RECICLAGENS LTDA  -  05.076.586/0001-91"/>
    <s v="NOTA FISCAL"/>
    <n v="146"/>
    <d v="2025-10-17T00:00:00"/>
    <x v="1"/>
    <n v="1030"/>
    <n v="813"/>
    <m/>
    <m/>
    <m/>
    <m/>
  </r>
  <r>
    <x v="10"/>
    <x v="0"/>
    <x v="0"/>
    <s v="WHARGO COMERCIO E RECICLAGENS LTDA  -  05.076.586/0001-91"/>
    <s v="NOTA FISCAL"/>
    <n v="146"/>
    <d v="2024-10-17T00:00:00"/>
    <x v="0"/>
    <n v="2410"/>
    <n v="3898"/>
    <m/>
    <m/>
    <m/>
    <m/>
  </r>
  <r>
    <x v="10"/>
    <x v="0"/>
    <x v="0"/>
    <s v="WHARGO COMERCIO E RECICLAGENS LTDA  -  05.076.586/0001-91"/>
    <s v="NOTA FISCAL"/>
    <n v="147"/>
    <d v="2024-10-31T00:00:00"/>
    <x v="0"/>
    <n v="3140"/>
    <n v="7795"/>
    <m/>
    <m/>
    <m/>
    <m/>
  </r>
  <r>
    <x v="10"/>
    <x v="0"/>
    <x v="0"/>
    <s v="WHARGO COMERCIO E RECICLAGENS LTDA  -  05.076.586/0001-91"/>
    <s v="NOTA FISCAL"/>
    <n v="147"/>
    <d v="2024-10-31T00:00:00"/>
    <x v="1"/>
    <n v="1860"/>
    <n v="1520"/>
    <m/>
    <m/>
    <m/>
    <m/>
  </r>
  <r>
    <x v="10"/>
    <x v="0"/>
    <x v="0"/>
    <s v="COMERCIAL RECICLAMINAS LTDA  - 04.226.723/0001-64"/>
    <s v="NOTA FISCAL"/>
    <n v="149"/>
    <d v="2024-12-03T00:00:00"/>
    <x v="2"/>
    <n v="380"/>
    <n v="1702.4"/>
    <m/>
    <m/>
    <m/>
    <m/>
  </r>
  <r>
    <x v="10"/>
    <x v="0"/>
    <x v="0"/>
    <s v="MASSFIX COMERCIO DE SUCATAS DE VIDROS LTDA 66.738.790/0003-87"/>
    <s v="NOTA FISCAL"/>
    <n v="150"/>
    <d v="2024-12-04T00:00:00"/>
    <x v="3"/>
    <n v="10400"/>
    <n v="1248"/>
    <m/>
    <m/>
    <m/>
    <m/>
  </r>
  <r>
    <x v="10"/>
    <x v="0"/>
    <x v="0"/>
    <s v="WHARGO COMERCIO E RECICLAGENS LTDA  -  05.076.586/0001-91"/>
    <s v="NOTA FISCAL"/>
    <n v="151"/>
    <d v="2024-12-06T00:00:00"/>
    <x v="1"/>
    <n v="4850"/>
    <n v="4451"/>
    <m/>
    <m/>
    <m/>
    <m/>
  </r>
  <r>
    <x v="10"/>
    <x v="0"/>
    <x v="0"/>
    <s v="WHARGO COMERCIO E RECICLAGENS LTDA  -  05.076.586/0001-91"/>
    <s v="NOTA FISCAL"/>
    <n v="151"/>
    <d v="2024-12-06T00:00:00"/>
    <x v="0"/>
    <n v="1820"/>
    <n v="4314"/>
    <m/>
    <m/>
    <m/>
    <m/>
  </r>
  <r>
    <x v="10"/>
    <x v="0"/>
    <x v="0"/>
    <s v="WHARGO COMERCIO E RECICLAGENS LTDA  -  05.076.586/0001-91"/>
    <s v="NOTA FISCAL"/>
    <n v="152"/>
    <d v="2024-12-17T00:00:00"/>
    <x v="1"/>
    <n v="2740"/>
    <n v="1849"/>
    <m/>
    <m/>
    <m/>
    <m/>
  </r>
  <r>
    <x v="10"/>
    <x v="0"/>
    <x v="0"/>
    <s v="WHARGO COMERCIO E RECICLAGENS LTDA  -  05.076.586/0001-91"/>
    <s v="NOTA FISCAL"/>
    <n v="152"/>
    <d v="2024-12-17T00:00:00"/>
    <x v="0"/>
    <n v="1770"/>
    <n v="3542"/>
    <m/>
    <m/>
    <m/>
    <m/>
  </r>
  <r>
    <x v="9"/>
    <x v="0"/>
    <x v="0"/>
    <s v="WHARGO COMERCIO E RECICLAGENS LTDA  -  05.076.586/0001-91"/>
    <s v="NOTA FISCAL"/>
    <n v="1218"/>
    <d v="2024-11-01T00:00:00"/>
    <x v="1"/>
    <n v="14770"/>
    <n v="11024"/>
    <m/>
    <m/>
    <m/>
    <m/>
  </r>
  <r>
    <x v="9"/>
    <x v="0"/>
    <x v="0"/>
    <s v="WHARGO COMERCIO E RECICLAGENS LTDA  -  05.076.586/0001-91"/>
    <s v="NOTA FISCAL"/>
    <n v="1219"/>
    <d v="2024-11-05T00:00:00"/>
    <x v="0"/>
    <n v="3420"/>
    <n v="10977"/>
    <m/>
    <m/>
    <m/>
    <m/>
  </r>
  <r>
    <x v="9"/>
    <x v="0"/>
    <x v="0"/>
    <s v="WHARGO COMERCIO E RECICLAGENS LTDA  -  05.076.586/0001-91"/>
    <s v="NOTA FISCAL"/>
    <n v="1219"/>
    <d v="2024-11-05T00:00:00"/>
    <x v="1"/>
    <n v="8710"/>
    <n v="6152"/>
    <m/>
    <m/>
    <m/>
    <m/>
  </r>
  <r>
    <x v="9"/>
    <x v="0"/>
    <x v="0"/>
    <s v="PAPER EMPIRE INDUSTRIA, COMERCIO E REPRESENTACAO DE PAPEL LTDA. 44.822.882/0002-27"/>
    <s v="NOTA FISCAL"/>
    <n v="1221"/>
    <d v="2024-11-08T00:00:00"/>
    <x v="1"/>
    <n v="16920"/>
    <n v="13536"/>
    <m/>
    <m/>
    <m/>
    <m/>
  </r>
  <r>
    <x v="9"/>
    <x v="0"/>
    <x v="0"/>
    <s v="ALLGREEN GERENCIAMENTO DE RESIDUOS LTDA 45.433.184/0001-11"/>
    <s v="NOTA FISCAL"/>
    <n v="1222"/>
    <d v="2024-11-12T00:00:00"/>
    <x v="1"/>
    <n v="9066.5"/>
    <n v="7638.55"/>
    <m/>
    <m/>
    <m/>
    <m/>
  </r>
  <r>
    <x v="9"/>
    <x v="0"/>
    <x v="0"/>
    <s v="ALLGREEN GERENCIAMENTO DE RESIDUOS LTDA 45.433.184/0001-11"/>
    <s v="NOTA FISCAL"/>
    <n v="1222"/>
    <d v="2024-11-12T00:00:00"/>
    <x v="0"/>
    <n v="5243.5"/>
    <n v="9289.85"/>
    <m/>
    <m/>
    <m/>
    <m/>
  </r>
  <r>
    <x v="9"/>
    <x v="0"/>
    <x v="0"/>
    <s v="JULIO CESAR RODRIGUES DA SILVA 24.352.849/0001-92"/>
    <s v="NOTA FISCAL"/>
    <n v="1223"/>
    <d v="2024-11-12T00:00:00"/>
    <x v="2"/>
    <n v="3450"/>
    <n v="1897.5"/>
    <m/>
    <m/>
    <m/>
    <m/>
  </r>
  <r>
    <x v="9"/>
    <x v="0"/>
    <x v="0"/>
    <s v="WHARGO COMERCIO E RECICLAGENS LTDA  -  05.076.586/0001-91"/>
    <s v="NOTA FISCAL"/>
    <n v="1224"/>
    <d v="2024-11-19T00:00:00"/>
    <x v="0"/>
    <n v="3150"/>
    <n v="6751"/>
    <m/>
    <m/>
    <m/>
    <m/>
  </r>
  <r>
    <x v="9"/>
    <x v="0"/>
    <x v="0"/>
    <s v="WHARGO COMERCIO E RECICLAGENS LTDA  -  05.076.586/0001-91"/>
    <s v="NOTA FISCAL"/>
    <n v="1224"/>
    <d v="2024-11-19T00:00:00"/>
    <x v="1"/>
    <n v="8870"/>
    <n v="6919"/>
    <m/>
    <m/>
    <m/>
    <m/>
  </r>
  <r>
    <x v="9"/>
    <x v="0"/>
    <x v="0"/>
    <s v="JULIO CESAR RODRIGUES DA SILVA 24.352.849/0001-92"/>
    <s v="NOTA FISCAL"/>
    <n v="1227"/>
    <d v="2024-11-21T00:00:00"/>
    <x v="2"/>
    <n v="215"/>
    <n v="3238.95"/>
    <m/>
    <m/>
    <m/>
    <m/>
  </r>
  <r>
    <x v="11"/>
    <x v="0"/>
    <x v="0"/>
    <s v="RECICLAGEM MOREIRA CASTRO LTDA - 05.769.821/0001-00"/>
    <s v="NOTA FISCAL"/>
    <n v="151"/>
    <d v="2024-10-01T00:00:00"/>
    <x v="1"/>
    <n v="6110"/>
    <n v="3177"/>
    <m/>
    <m/>
    <m/>
    <m/>
  </r>
  <r>
    <x v="11"/>
    <x v="0"/>
    <x v="0"/>
    <s v="RECICLAGEM MOREIRA CASTRO LTDA - 05.769.821/0001-00"/>
    <s v="NOTA FISCAL"/>
    <n v="151"/>
    <d v="2024-10-01T00:00:00"/>
    <x v="0"/>
    <n v="50"/>
    <n v="40"/>
    <m/>
    <m/>
    <m/>
    <m/>
  </r>
  <r>
    <x v="11"/>
    <x v="0"/>
    <x v="0"/>
    <s v="RECICLAGEM MOREIRA CASTRO LTDA - 05.769.821/0001-00"/>
    <s v="NOTA FISCAL"/>
    <n v="152"/>
    <d v="2024-10-28T00:00:00"/>
    <x v="0"/>
    <n v="2360"/>
    <n v="2124"/>
    <m/>
    <m/>
    <m/>
    <m/>
  </r>
  <r>
    <x v="11"/>
    <x v="0"/>
    <x v="0"/>
    <s v="RECICLAGEM MOREIRA CASTRO LTDA - 05.769.821/0001-00"/>
    <s v="NOTA FISCAL"/>
    <n v="154"/>
    <d v="2024-11-08T00:00:00"/>
    <x v="1"/>
    <n v="6001"/>
    <n v="3538.6"/>
    <m/>
    <m/>
    <m/>
    <m/>
  </r>
  <r>
    <x v="12"/>
    <x v="0"/>
    <x v="0"/>
    <s v="HM SERVICOS DE RECICLAGEM LTDA 37.702.360/0001-45"/>
    <s v="NOTA FISCAL"/>
    <n v="154"/>
    <d v="2024-10-09T00:00:00"/>
    <x v="0"/>
    <n v="2400"/>
    <n v="11520"/>
    <s v="ok"/>
    <m/>
    <m/>
    <m/>
  </r>
  <r>
    <x v="11"/>
    <x v="0"/>
    <x v="0"/>
    <s v="RECICLAGEM MOREIRA CASTRO LTDA - 05.769.821/0001-00"/>
    <s v="NOTA FISCAL"/>
    <n v="155"/>
    <d v="2024-12-20T00:00:00"/>
    <x v="1"/>
    <n v="2682"/>
    <n v="1509"/>
    <m/>
    <m/>
    <m/>
    <m/>
  </r>
  <r>
    <x v="11"/>
    <x v="0"/>
    <x v="0"/>
    <s v="RECICLAGEM MOREIRA CASTRO LTDA - 05.769.821/0001-00"/>
    <s v="NOTA FISCAL"/>
    <n v="155"/>
    <d v="2024-12-20T00:00:00"/>
    <x v="0"/>
    <n v="248"/>
    <n v="213.6"/>
    <m/>
    <m/>
    <m/>
    <m/>
  </r>
  <r>
    <x v="13"/>
    <x v="0"/>
    <x v="0"/>
    <s v="EKO COMERCIO DE RESIDUOS RECICLAVEIS LTDA  -  42.670.256/0001-56"/>
    <s v="NOTA FISCAL"/>
    <n v="348"/>
    <d v="2024-10-07T00:00:00"/>
    <x v="1"/>
    <n v="1297.5"/>
    <n v="738.25"/>
    <m/>
    <m/>
    <m/>
    <m/>
  </r>
  <r>
    <x v="13"/>
    <x v="0"/>
    <x v="0"/>
    <s v="EKO COMERCIO DE RESIDUOS RECICLAVEIS LTDA  -  42.670.256/0001-56"/>
    <s v="NOTA FISCAL"/>
    <n v="349"/>
    <d v="2024-10-07T00:00:00"/>
    <x v="1"/>
    <n v="2425"/>
    <n v="832.2"/>
    <m/>
    <m/>
    <m/>
    <m/>
  </r>
  <r>
    <x v="13"/>
    <x v="0"/>
    <x v="0"/>
    <s v="CICLOVIDRO COMERCIO E TRANSPORTES EIRELI  -  06.981.717/0001-48_x000a_ "/>
    <s v="NOTA FISCAL"/>
    <n v="350"/>
    <d v="2024-10-14T00:00:00"/>
    <x v="3"/>
    <n v="15880"/>
    <n v="4287.6"/>
    <m/>
    <m/>
    <m/>
    <m/>
  </r>
  <r>
    <x v="13"/>
    <x v="0"/>
    <x v="0"/>
    <s v="EKO COMERCIO DE RESIDUOS RECICLAVEIS LTDA  -  42.670.256/0001-56"/>
    <s v="NOTA FISCAL"/>
    <n v="351"/>
    <d v="2024-10-14T00:00:00"/>
    <x v="1"/>
    <n v="1456"/>
    <n v="204.8"/>
    <m/>
    <m/>
    <m/>
    <m/>
  </r>
  <r>
    <x v="13"/>
    <x v="0"/>
    <x v="0"/>
    <s v="SMURFIT KAPPA DO BRASIL INDUSTRIA DE EMBALAGENS S.A. 23.524.952/0007-03"/>
    <s v="NOTA FISCAL"/>
    <n v="352"/>
    <d v="2024-10-16T00:00:00"/>
    <x v="1"/>
    <n v="11058"/>
    <n v="8293.5"/>
    <m/>
    <m/>
    <m/>
    <m/>
  </r>
  <r>
    <x v="13"/>
    <x v="0"/>
    <x v="0"/>
    <s v="EKO COMERCIO DE RESIDUOS RECICLAVEIS LTDA  -  42.670.256/0001-56"/>
    <s v="NOTA FISCAL"/>
    <n v="353"/>
    <d v="2024-10-18T00:00:00"/>
    <x v="1"/>
    <n v="860"/>
    <n v="111.4"/>
    <m/>
    <m/>
    <m/>
    <m/>
  </r>
  <r>
    <x v="13"/>
    <x v="0"/>
    <x v="0"/>
    <s v="EMPREENDIMENTOS ESTRELA DE ARAGUARI IND &amp; COM LTDA 04.790.091/0001-67"/>
    <s v="NOTA FISCAL"/>
    <n v="355"/>
    <d v="2024-10-19T00:00:00"/>
    <x v="3"/>
    <n v="4872.33"/>
    <n v="682.13"/>
    <m/>
    <m/>
    <m/>
    <m/>
  </r>
  <r>
    <x v="13"/>
    <x v="0"/>
    <x v="0"/>
    <s v="SMURFIT KAPPA DO BRASIL INDUSTRIA DE EMBALAGENS S.A. 23.524.952/0007-03"/>
    <s v="NOTA FISCAL"/>
    <n v="360"/>
    <d v="2024-10-31T00:00:00"/>
    <x v="1"/>
    <n v="12545"/>
    <n v="9408.75"/>
    <m/>
    <m/>
    <m/>
    <m/>
  </r>
  <r>
    <x v="13"/>
    <x v="0"/>
    <x v="0"/>
    <s v="SMURFIT KAPPA DO BRASIL INDUSTRIA DE EMBALAGENS S.A. 23.524.952/0007-03"/>
    <s v="NOTA FISCAL"/>
    <n v="361"/>
    <d v="2024-11-13T00:00:00"/>
    <x v="1"/>
    <n v="15000"/>
    <n v="11250"/>
    <m/>
    <m/>
    <m/>
    <m/>
  </r>
  <r>
    <x v="13"/>
    <x v="0"/>
    <x v="0"/>
    <s v="EKO COMERCIO DE RESIDUOS RECICLAVEIS LTDA  -  42.670.256/0001-56"/>
    <s v="NOTA FISCAL"/>
    <n v="362"/>
    <d v="2024-11-22T00:00:00"/>
    <x v="1"/>
    <n v="988"/>
    <n v="138"/>
    <m/>
    <m/>
    <m/>
    <m/>
  </r>
  <r>
    <x v="13"/>
    <x v="0"/>
    <x v="0"/>
    <s v="EKO COMERCIO DE RESIDUOS RECICLAVEIS LTDA  -  42.670.256/0001-56"/>
    <s v="NOTA FISCAL"/>
    <n v="363"/>
    <d v="2024-11-22T00:00:00"/>
    <x v="0"/>
    <n v="870"/>
    <n v="1632.65"/>
    <m/>
    <m/>
    <m/>
    <m/>
  </r>
  <r>
    <x v="13"/>
    <x v="0"/>
    <x v="0"/>
    <s v="EKO COMERCIO DE RESIDUOS RECICLAVEIS LTDA  -  42.670.256/0001-56"/>
    <s v="NOTA FISCAL"/>
    <n v="364"/>
    <d v="2024-11-22T00:00:00"/>
    <x v="1"/>
    <n v="1848"/>
    <n v="815.2"/>
    <m/>
    <m/>
    <m/>
    <m/>
  </r>
  <r>
    <x v="13"/>
    <x v="0"/>
    <x v="0"/>
    <s v="EKO COMERCIO DE RESIDUOS RECICLAVEIS LTDA  -  42.670.256/0001-56"/>
    <s v="NOTA FISCAL"/>
    <n v="365"/>
    <d v="2024-11-22T00:00:00"/>
    <x v="1"/>
    <n v="704"/>
    <n v="104.6"/>
    <m/>
    <m/>
    <m/>
    <m/>
  </r>
  <r>
    <x v="13"/>
    <x v="0"/>
    <x v="0"/>
    <s v="EKO COMERCIO DE RESIDUOS RECICLAVEIS LTDA  -  42.670.256/0001-56"/>
    <s v="NOTA FISCAL"/>
    <n v="366"/>
    <d v="2024-11-22T00:00:00"/>
    <x v="1"/>
    <n v="1940"/>
    <n v="893"/>
    <m/>
    <m/>
    <m/>
    <m/>
  </r>
  <r>
    <x v="13"/>
    <x v="0"/>
    <x v="0"/>
    <s v="FEDERAL GESTAO E SOLUCOES AMBIENTAIS 46.904.599/0001-99"/>
    <s v="NOTA FISCAL"/>
    <n v="373"/>
    <d v="2024-11-30T00:00:00"/>
    <x v="1"/>
    <n v="3435.5"/>
    <n v="2404.85"/>
    <m/>
    <m/>
    <m/>
    <m/>
  </r>
  <r>
    <x v="13"/>
    <x v="0"/>
    <x v="0"/>
    <s v="FEDERAL GESTAO E SOLUCOES AMBIENTAIS 46.904.599/0001-99"/>
    <s v="NOTA FISCAL"/>
    <n v="373"/>
    <d v="2024-11-30T00:00:00"/>
    <x v="0"/>
    <n v="13519.5"/>
    <n v="10031.47"/>
    <m/>
    <m/>
    <m/>
    <m/>
  </r>
  <r>
    <x v="13"/>
    <x v="0"/>
    <x v="0"/>
    <s v="SMURFIT KAPPA DO BRASIL INDUSTRIA DE EMBALAGENS S.A. 23.524.952/0007-03"/>
    <s v="NOTA FISCAL"/>
    <n v="367"/>
    <d v="2024-12-02T00:00:00"/>
    <x v="1"/>
    <n v="9885.799999999999"/>
    <n v="7414.35"/>
    <m/>
    <m/>
    <m/>
    <m/>
  </r>
  <r>
    <x v="13"/>
    <x v="0"/>
    <x v="0"/>
    <s v="SMURFIT KAPPA DO BRASIL INDUSTRIA DE EMBALAGENS S.A. 23.524.952/0007-03"/>
    <s v="NOTA FISCAL"/>
    <n v="368"/>
    <d v="2024-12-04T00:00:00"/>
    <x v="1"/>
    <n v="14.2"/>
    <n v="10.65"/>
    <m/>
    <m/>
    <m/>
    <m/>
  </r>
  <r>
    <x v="13"/>
    <x v="0"/>
    <x v="0"/>
    <s v="EKO COMERCIO DE RESIDUOS RECICLAVEIS LTDA  -  42.670.256/0001-56"/>
    <s v="NOTA FISCAL"/>
    <n v="371"/>
    <d v="2024-12-08T00:00:00"/>
    <x v="1"/>
    <n v="1669"/>
    <n v="1015.5"/>
    <m/>
    <m/>
    <m/>
    <m/>
  </r>
  <r>
    <x v="13"/>
    <x v="0"/>
    <x v="0"/>
    <s v="EKO COMERCIO DE RESIDUOS RECICLAVEIS LTDA  -  42.670.256/0001-56"/>
    <s v="NOTA FISCAL"/>
    <n v="372"/>
    <d v="2024-12-08T00:00:00"/>
    <x v="0"/>
    <n v="817"/>
    <n v="1335.8"/>
    <m/>
    <m/>
    <m/>
    <m/>
  </r>
  <r>
    <x v="13"/>
    <x v="0"/>
    <x v="0"/>
    <s v="EKO COMERCIO DE RESIDUOS RECICLAVEIS LTDA  -  42.670.256/0001-56"/>
    <s v="NOTA FISCAL"/>
    <n v="372"/>
    <d v="2024-12-08T00:00:00"/>
    <x v="1"/>
    <n v="1049"/>
    <n v="696.3000000000001"/>
    <m/>
    <m/>
    <m/>
    <m/>
  </r>
  <r>
    <x v="13"/>
    <x v="0"/>
    <x v="0"/>
    <s v="F.G.PEIXOTO RECICLAGEM  -   30.684.116/0001-58"/>
    <s v="NOTA FISCAL"/>
    <n v="374"/>
    <d v="2024-12-08T00:00:00"/>
    <x v="2"/>
    <n v="2845.2"/>
    <n v="1564.86"/>
    <m/>
    <m/>
    <m/>
    <m/>
  </r>
  <r>
    <x v="13"/>
    <x v="0"/>
    <x v="0"/>
    <s v="EKO COMERCIO DE RESIDUOS RECICLAVEIS LTDA  -  42.670.256/0001-56"/>
    <s v="NOTA FISCAL"/>
    <n v="375"/>
    <d v="2024-12-09T00:00:00"/>
    <x v="1"/>
    <n v="1362"/>
    <n v="175.4"/>
    <m/>
    <m/>
    <m/>
    <m/>
  </r>
  <r>
    <x v="13"/>
    <x v="0"/>
    <x v="0"/>
    <s v="SMURFIT KAPPA DO BRASIL INDUSTRIA DE EMBALAGENS S.A. 23.524.952/0007-03"/>
    <s v="NOTA FISCAL"/>
    <n v="376"/>
    <d v="2024-12-13T00:00:00"/>
    <x v="1"/>
    <n v="12000"/>
    <n v="9000"/>
    <m/>
    <m/>
    <m/>
    <m/>
  </r>
  <r>
    <x v="13"/>
    <x v="0"/>
    <x v="0"/>
    <s v="CICLOVIDRO COMERCIO E TRANSPORTES EIRELI  -  06.981.717/0001-48_x000a_ "/>
    <s v="NOTA FISCAL"/>
    <n v="377"/>
    <d v="2024-12-19T00:00:00"/>
    <x v="3"/>
    <n v="14000"/>
    <n v="4200"/>
    <m/>
    <m/>
    <m/>
    <m/>
  </r>
  <r>
    <x v="13"/>
    <x v="0"/>
    <x v="0"/>
    <s v="CICLOVIDRO COMERCIO E TRANSPORTES EIRELI  -  06.981.717/0001-48_x000a_ "/>
    <s v="NOTA FISCAL"/>
    <n v="378"/>
    <d v="2024-12-23T00:00:00"/>
    <x v="3"/>
    <n v="2940"/>
    <n v="882"/>
    <m/>
    <m/>
    <m/>
    <m/>
  </r>
  <r>
    <x v="13"/>
    <x v="0"/>
    <x v="0"/>
    <s v="EKO COMERCIO DE RESIDUOS RECICLAVEIS LTDA  -  42.670.256/0001-56"/>
    <s v="NOTA FISCAL"/>
    <n v="379"/>
    <d v="2024-12-23T00:00:00"/>
    <x v="1"/>
    <n v="2961"/>
    <n v="1194.35"/>
    <m/>
    <m/>
    <m/>
    <m/>
  </r>
  <r>
    <x v="13"/>
    <x v="0"/>
    <x v="0"/>
    <s v="EKO COMERCIO DE RESIDUOS RECICLAVEIS LTDA  -  42.670.256/0001-56"/>
    <s v="NOTA FISCAL"/>
    <n v="379"/>
    <d v="2024-12-23T00:00:00"/>
    <x v="0"/>
    <n v="890.5"/>
    <n v="1595.88"/>
    <m/>
    <m/>
    <m/>
    <m/>
  </r>
  <r>
    <x v="13"/>
    <x v="0"/>
    <x v="0"/>
    <s v="F.G.PEIXOTO RECICLAGEM  -   30.684.116/0001-58"/>
    <s v="NOTA FISCAL"/>
    <n v="380"/>
    <d v="2024-12-26T00:00:00"/>
    <x v="2"/>
    <n v="8975.422200000001"/>
    <n v="3590.17"/>
    <m/>
    <m/>
    <m/>
    <m/>
  </r>
  <r>
    <x v="13"/>
    <x v="0"/>
    <x v="0"/>
    <s v="FEDERAL GESTAO E SOLUCOES AMBIENTAIS 46.904.599/0001-99"/>
    <s v="NOTA FISCAL"/>
    <n v="381"/>
    <d v="2024-12-26T00:00:00"/>
    <x v="0"/>
    <n v="10087.21"/>
    <n v="5547.97"/>
    <m/>
    <m/>
    <m/>
    <m/>
  </r>
  <r>
    <x v="13"/>
    <x v="0"/>
    <x v="0"/>
    <s v="FEDERAL GESTAO E SOLUCOES AMBIENTAIS 46.904.599/0001-99"/>
    <s v="NOTA FISCAL"/>
    <n v="381"/>
    <d v="2024-12-26T00:00:00"/>
    <x v="1"/>
    <n v="2897.22"/>
    <n v="1303.75"/>
    <m/>
    <m/>
    <m/>
    <m/>
  </r>
  <r>
    <x v="13"/>
    <x v="0"/>
    <x v="0"/>
    <s v="EKO COMERCIO DE RESIDUOS RECICLAVEIS LTDA  -  42.670.256/0001-56"/>
    <s v="NOTA FISCAL"/>
    <n v="382"/>
    <d v="2024-12-29T00:00:00"/>
    <x v="1"/>
    <n v="1941.5"/>
    <n v="930.25"/>
    <m/>
    <m/>
    <m/>
    <m/>
  </r>
  <r>
    <x v="13"/>
    <x v="0"/>
    <x v="0"/>
    <s v="EKO COMERCIO DE RESIDUOS RECICLAVEIS LTDA  -  42.670.256/0001-56"/>
    <s v="NOTA FISCAL"/>
    <n v="382"/>
    <d v="2024-12-29T00:00:00"/>
    <x v="0"/>
    <n v="634"/>
    <n v="1975.85"/>
    <m/>
    <m/>
    <m/>
    <m/>
  </r>
  <r>
    <x v="13"/>
    <x v="0"/>
    <x v="0"/>
    <s v="EMPREENDIMENTOS ESTRELA DE ARAGUARI IND &amp; COM LTDA 04.790.091/0001-67"/>
    <s v="NOTA FISCAL"/>
    <n v="383"/>
    <d v="2024-12-29T00:00:00"/>
    <x v="3"/>
    <n v="5872.181"/>
    <n v="822.11"/>
    <m/>
    <m/>
    <m/>
    <m/>
  </r>
  <r>
    <x v="13"/>
    <x v="0"/>
    <x v="0"/>
    <s v="EXPEDITO FELICIO DOS SANTOS FILHO- RECICLÁVEIS - 13.107.127/0001-56"/>
    <s v="NOTA FISCAL"/>
    <n v="384"/>
    <d v="2024-12-29T00:00:00"/>
    <x v="3"/>
    <n v="3587.21"/>
    <n v="1255.52"/>
    <m/>
    <m/>
    <m/>
    <m/>
  </r>
  <r>
    <x v="13"/>
    <x v="0"/>
    <x v="0"/>
    <s v="SMURFIT KAPPA DO BRASIL INDUSTRIA DE EMBALAGENS S.A. 23.524.952/0007-03"/>
    <s v="NOTA FISCAL"/>
    <n v="385"/>
    <d v="2024-12-29T00:00:00"/>
    <x v="1"/>
    <n v="880"/>
    <n v="660"/>
    <m/>
    <m/>
    <m/>
    <m/>
  </r>
  <r>
    <x v="13"/>
    <x v="0"/>
    <x v="0"/>
    <s v="THAMYRYS ISABELLA GONCALVES 12456635698 48.321.973/0001-59"/>
    <s v="NOTA FISCAL"/>
    <n v="386"/>
    <d v="2024-12-29T00:00:00"/>
    <x v="2"/>
    <n v="218"/>
    <n v="1417"/>
    <m/>
    <m/>
    <m/>
    <m/>
  </r>
  <r>
    <x v="14"/>
    <x v="0"/>
    <x v="0"/>
    <s v="WHARGO COMERCIO E RECICLAGENS LTDA  -  05.076.586/0001-91"/>
    <s v="NOTA FISCAL"/>
    <n v="213"/>
    <d v="2024-10-10T00:00:00"/>
    <x v="0"/>
    <n v="2925.2"/>
    <n v="5198.08"/>
    <m/>
    <m/>
    <m/>
    <m/>
  </r>
  <r>
    <x v="14"/>
    <x v="0"/>
    <x v="0"/>
    <s v="WHARGO COMERCIO E RECICLAGENS LTDA  -  05.076.586/0001-91"/>
    <s v="NOTA FISCAL"/>
    <n v="213"/>
    <d v="2024-10-10T00:00:00"/>
    <x v="1"/>
    <n v="9920"/>
    <n v="8291"/>
    <m/>
    <m/>
    <m/>
    <m/>
  </r>
  <r>
    <x v="14"/>
    <x v="0"/>
    <x v="0"/>
    <s v="WHARGO COMERCIO E RECICLAGENS LTDA  -  05.076.586/0001-91"/>
    <s v="NOTA FISCAL"/>
    <n v="215"/>
    <d v="2024-10-24T00:00:00"/>
    <x v="1"/>
    <n v="11227"/>
    <n v="9604.5"/>
    <m/>
    <m/>
    <m/>
    <m/>
  </r>
  <r>
    <x v="14"/>
    <x v="0"/>
    <x v="0"/>
    <s v="WHARGO COMERCIO E RECICLAGENS LTDA  -  05.076.586/0001-91"/>
    <s v="NOTA FISCAL"/>
    <n v="215"/>
    <d v="2024-10-24T00:00:00"/>
    <x v="0"/>
    <n v="2780"/>
    <n v="4197"/>
    <m/>
    <m/>
    <m/>
    <m/>
  </r>
  <r>
    <x v="14"/>
    <x v="0"/>
    <x v="0"/>
    <s v="WHARGO COMERCIO E RECICLAGENS LTDA  -  05.076.586/0001-91"/>
    <s v="NOTA FISCAL"/>
    <n v="216"/>
    <d v="2024-11-07T00:00:00"/>
    <x v="0"/>
    <n v="1950"/>
    <n v="3719"/>
    <m/>
    <m/>
    <m/>
    <m/>
  </r>
  <r>
    <x v="14"/>
    <x v="0"/>
    <x v="0"/>
    <s v="WHARGO COMERCIO E RECICLAGENS LTDA  -  05.076.586/0001-91"/>
    <s v="NOTA FISCAL"/>
    <n v="216"/>
    <d v="2024-11-07T00:00:00"/>
    <x v="1"/>
    <n v="9460"/>
    <n v="8272.5"/>
    <m/>
    <m/>
    <m/>
    <m/>
  </r>
  <r>
    <x v="14"/>
    <x v="0"/>
    <x v="0"/>
    <s v="WHARGO COMERCIO E RECICLAGENS LTDA  -  05.076.586/0001-91"/>
    <s v="NOTA FISCAL"/>
    <n v="217"/>
    <d v="2024-11-26T00:00:00"/>
    <x v="0"/>
    <n v="3964.4"/>
    <n v="6318.16"/>
    <m/>
    <m/>
    <m/>
    <m/>
  </r>
  <r>
    <x v="14"/>
    <x v="0"/>
    <x v="0"/>
    <s v="WHARGO COMERCIO E RECICLAGENS LTDA  -  05.076.586/0001-91"/>
    <s v="NOTA FISCAL"/>
    <n v="217"/>
    <d v="2024-11-26T00:00:00"/>
    <x v="1"/>
    <n v="12700"/>
    <n v="10621.5"/>
    <m/>
    <m/>
    <m/>
    <m/>
  </r>
  <r>
    <x v="14"/>
    <x v="0"/>
    <x v="0"/>
    <s v="WHARGO COMERCIO E RECICLAGENS LTDA  -  05.076.586/0001-91"/>
    <s v="NOTA FISCAL"/>
    <n v="218"/>
    <d v="2024-12-06T00:00:00"/>
    <x v="0"/>
    <n v="968"/>
    <n v="6523.24"/>
    <m/>
    <m/>
    <m/>
    <m/>
  </r>
  <r>
    <x v="14"/>
    <x v="0"/>
    <x v="0"/>
    <s v="WHARGO COMERCIO E RECICLAGENS LTDA  -  05.076.586/0001-91"/>
    <s v="NOTA FISCAL"/>
    <n v="218"/>
    <d v="2024-12-06T00:00:00"/>
    <x v="1"/>
    <n v="11327"/>
    <n v="9576.9"/>
    <m/>
    <m/>
    <m/>
    <m/>
  </r>
  <r>
    <x v="14"/>
    <x v="0"/>
    <x v="0"/>
    <s v="MASSFIX COMERCIO DE SUCATAS DE VIDROS LTDA 66.738.790/0003-87"/>
    <s v="NOTA FISCAL"/>
    <n v="220"/>
    <d v="2024-12-13T00:00:00"/>
    <x v="3"/>
    <n v="15700"/>
    <n v="1792.2"/>
    <m/>
    <m/>
    <m/>
    <m/>
  </r>
  <r>
    <x v="14"/>
    <x v="0"/>
    <x v="0"/>
    <s v="WHARGO COMERCIO E RECICLAGENS LTDA  -  05.076.586/0001-91"/>
    <s v="NOTA FISCAL"/>
    <n v="221"/>
    <d v="2024-12-19T00:00:00"/>
    <x v="0"/>
    <n v="4683.2"/>
    <n v="9572.559999999999"/>
    <m/>
    <m/>
    <m/>
    <m/>
  </r>
  <r>
    <x v="14"/>
    <x v="0"/>
    <x v="0"/>
    <s v="WHARGO COMERCIO E RECICLAGENS LTDA  -  05.076.586/0001-91"/>
    <s v="NOTA FISCAL"/>
    <n v="221"/>
    <d v="2024-12-19T00:00:00"/>
    <x v="1"/>
    <n v="7150"/>
    <n v="6435"/>
    <m/>
    <m/>
    <m/>
    <m/>
  </r>
  <r>
    <x v="15"/>
    <x v="0"/>
    <x v="0"/>
    <s v="BRUTOS TRANSPORTES E RECICLAGEM LTDA 40.131.373/0001-16"/>
    <s v="NOTA FISCAL"/>
    <n v="53"/>
    <d v="2024-10-11T00:00:00"/>
    <x v="1"/>
    <n v="10580"/>
    <n v="9522"/>
    <m/>
    <m/>
    <m/>
    <m/>
  </r>
  <r>
    <x v="15"/>
    <x v="0"/>
    <x v="0"/>
    <s v="BRUTOS TRANSPORTES E RECICLAGEM LTDA 40.131.373/0001-16"/>
    <s v="NOTA FISCAL"/>
    <n v="54"/>
    <d v="2024-11-07T00:00:00"/>
    <x v="1"/>
    <n v="3668.3"/>
    <n v="2575.66"/>
    <s v="Enviaram carta de correção atualizado o valor"/>
    <m/>
    <m/>
    <m/>
  </r>
  <r>
    <x v="15"/>
    <x v="0"/>
    <x v="0"/>
    <s v="BRUTOS TRANSPORTES E RECICLAGEM LTDA 40.131.373/0001-16"/>
    <s v="NOTA FISCAL"/>
    <n v="54"/>
    <d v="2024-11-07T00:00:00"/>
    <x v="0"/>
    <n v="7509.299999999999"/>
    <n v="17723.06"/>
    <s v="Enviaram carta de correção atualizado o valor"/>
    <m/>
    <m/>
    <m/>
  </r>
  <r>
    <x v="15"/>
    <x v="0"/>
    <x v="0"/>
    <s v="BRUTOS TRANSPORTES E RECICLAGEM LTDA 40.131.373/0001-16"/>
    <s v="NOTA FISCAL"/>
    <n v="56"/>
    <d v="2024-12-04T00:00:00"/>
    <x v="0"/>
    <n v="4095.8"/>
    <n v="8103.120000000001"/>
    <s v="Enviaram carta de correção atualizado o valor"/>
    <m/>
    <m/>
    <m/>
  </r>
  <r>
    <x v="15"/>
    <x v="0"/>
    <x v="0"/>
    <s v="BRUTOS TRANSPORTES E RECICLAGEM LTDA 40.131.373/0001-17"/>
    <s v="NOTA FISCAL"/>
    <n v="56"/>
    <d v="2024-12-04T00:00:00"/>
    <x v="1"/>
    <n v="7340.9"/>
    <n v="6606.61"/>
    <s v="Enviaram carta de correção atualizado o valor"/>
    <m/>
    <m/>
    <m/>
  </r>
  <r>
    <x v="16"/>
    <x v="0"/>
    <x v="0"/>
    <s v="UEMERSON R DE SOUZA 36.613.246/000186"/>
    <s v="NOTA FISCAL"/>
    <n v="2"/>
    <d v="2024-12-04T00:00:00"/>
    <x v="0"/>
    <n v="126678.95"/>
    <n v="25335.79"/>
    <m/>
    <m/>
    <m/>
    <m/>
  </r>
  <r>
    <x v="16"/>
    <x v="0"/>
    <x v="0"/>
    <s v="UEMERSON R DE SOUZA 36.613.246/000186"/>
    <s v="NOTA FISCAL"/>
    <n v="8"/>
    <d v="2024-12-13T00:00:00"/>
    <x v="0"/>
    <n v="94152.59"/>
    <n v="94152.59"/>
    <m/>
    <m/>
    <m/>
    <m/>
  </r>
  <r>
    <x v="16"/>
    <x v="0"/>
    <x v="0"/>
    <s v="ANTONIO ROBERTO TORRES 031.372.718-00"/>
    <s v="NOTA FISCAL"/>
    <n v="6"/>
    <d v="2024-12-06T00:00:00"/>
    <x v="3"/>
    <n v="9000"/>
    <n v="1080"/>
    <m/>
    <m/>
    <m/>
    <m/>
  </r>
  <r>
    <x v="16"/>
    <x v="0"/>
    <x v="0"/>
    <s v="UEMERSON R DE SOUZA 36.613.246/000186"/>
    <s v="NOTA FISCAL"/>
    <n v="1"/>
    <d v="2024-12-04T00:00:00"/>
    <x v="1"/>
    <n v="117149.2"/>
    <n v="23429.84"/>
    <m/>
    <m/>
    <m/>
    <m/>
  </r>
  <r>
    <x v="16"/>
    <x v="0"/>
    <x v="0"/>
    <s v="UEMERSON R DE SOUZA 36.613.246/000186"/>
    <s v="NOTA FISCAL"/>
    <n v="10"/>
    <d v="2024-12-16T00:00:00"/>
    <x v="2"/>
    <n v="43366.74"/>
    <n v="16913.03"/>
    <m/>
    <m/>
    <m/>
    <m/>
  </r>
  <r>
    <x v="17"/>
    <x v="0"/>
    <x v="0"/>
    <s v="ALLGREEN GERENCIAMENTO DE RESIDUOS LTDA 45.433.184/0001-11"/>
    <s v="NOTA FISCAL"/>
    <n v="44"/>
    <d v="2024-11-01T00:00:00"/>
    <x v="0"/>
    <n v="5930"/>
    <n v="17296.24"/>
    <m/>
    <m/>
    <m/>
    <m/>
  </r>
  <r>
    <x v="17"/>
    <x v="0"/>
    <x v="0"/>
    <s v="ALLGREEN GERENCIAMENTO DE RESIDUOS LTDA 45.433.184/0001-11"/>
    <s v="NOTA FISCAL"/>
    <n v="44"/>
    <d v="2024-11-01T00:00:00"/>
    <x v="1"/>
    <n v="5980"/>
    <n v="4629.01"/>
    <m/>
    <m/>
    <m/>
    <m/>
  </r>
  <r>
    <x v="17"/>
    <x v="0"/>
    <x v="0"/>
    <s v="ALLGREEN GERENCIAMENTO DE RESIDUOS LTDA 45.433.184/0001-11"/>
    <s v="NOTA FISCAL"/>
    <n v="46"/>
    <d v="2024-12-17T00:00:00"/>
    <x v="0"/>
    <n v="6730"/>
    <n v="18783.56"/>
    <m/>
    <m/>
    <m/>
    <m/>
  </r>
  <r>
    <x v="17"/>
    <x v="0"/>
    <x v="0"/>
    <s v="ALLGREEN GERENCIAMENTO DE RESIDUOS LTDA 45.433.184/0001-11"/>
    <s v="NOTA FISCAL"/>
    <n v="46"/>
    <d v="2024-12-17T00:00:00"/>
    <x v="1"/>
    <n v="6087"/>
    <n v="3881.84"/>
    <m/>
    <m/>
    <m/>
    <m/>
  </r>
  <r>
    <x v="3"/>
    <x v="0"/>
    <x v="0"/>
    <s v="SMURFIT KAPPA DO BRASIL INDUSTRIA DE EMBALAGENS S.A. 23.524.952/0007-03"/>
    <s v="NOTA FISCAL"/>
    <n v="2267"/>
    <d v="2024-11-04T00:00:00"/>
    <x v="1"/>
    <n v="12130"/>
    <n v="9704"/>
    <m/>
    <m/>
    <m/>
    <m/>
  </r>
  <r>
    <x v="3"/>
    <x v="0"/>
    <x v="0"/>
    <s v="PMG AMBIENTAL LTDA 28.549.416/0001-82"/>
    <s v="NOTA FISCAL"/>
    <n v="2268"/>
    <d v="2024-11-04T00:00:00"/>
    <x v="1"/>
    <n v="12730"/>
    <n v="5728.5"/>
    <m/>
    <m/>
    <m/>
    <m/>
  </r>
  <r>
    <x v="3"/>
    <x v="0"/>
    <x v="0"/>
    <s v="PMG AMBIENTAL LTDA 28.549.416/0001-82"/>
    <s v="NOTA FISCAL"/>
    <n v="2268"/>
    <d v="2024-11-04T00:00:00"/>
    <x v="2"/>
    <n v="3800"/>
    <n v="2850"/>
    <m/>
    <m/>
    <m/>
    <m/>
  </r>
  <r>
    <x v="3"/>
    <x v="0"/>
    <x v="0"/>
    <s v="SMURFIT KAPPA DO BRASIL INDUSTRIA DE EMBALAGENS S.A. 23.524.952/0007-03"/>
    <s v="NOTA FISCAL"/>
    <n v="2269"/>
    <d v="2024-11-08T00:00:00"/>
    <x v="1"/>
    <n v="150"/>
    <n v="120"/>
    <m/>
    <m/>
    <m/>
    <m/>
  </r>
  <r>
    <x v="3"/>
    <x v="0"/>
    <x v="0"/>
    <s v="INDUPLASTIL INDÚSTRIA DE PLÁSTICO DE ITUIUTABA - 03.660.686/0001-35"/>
    <s v="NOTA FISCAL"/>
    <n v="2271"/>
    <d v="2024-11-12T00:00:00"/>
    <x v="0"/>
    <n v="3180.4"/>
    <n v="4299.12"/>
    <m/>
    <m/>
    <m/>
    <m/>
  </r>
  <r>
    <x v="3"/>
    <x v="0"/>
    <x v="0"/>
    <s v="SMURFIT KAPPA DO BRASIL INDUSTRIA DE EMBALAGENS S.A. 23.524.952/0007-03"/>
    <s v="NOTA FISCAL"/>
    <n v="2275"/>
    <d v="2024-11-12T00:00:00"/>
    <x v="1"/>
    <n v="12510"/>
    <n v="10008"/>
    <m/>
    <m/>
    <m/>
    <m/>
  </r>
  <r>
    <x v="3"/>
    <x v="0"/>
    <x v="0"/>
    <s v="WISE PLASTICOS S.A 04.053.268/0001-42"/>
    <s v="NOTA FISCAL"/>
    <n v="2276"/>
    <d v="2024-11-13T00:00:00"/>
    <x v="0"/>
    <n v="13569.9"/>
    <n v="47862.84"/>
    <m/>
    <m/>
    <m/>
    <m/>
  </r>
  <r>
    <x v="3"/>
    <x v="0"/>
    <x v="0"/>
    <s v="PMG AMBIENTAL LTDA 28.549.416/0001-82"/>
    <s v="NOTA FISCAL"/>
    <n v="2277"/>
    <d v="2024-11-18T00:00:00"/>
    <x v="1"/>
    <n v="15230"/>
    <n v="5330.5"/>
    <m/>
    <m/>
    <m/>
    <m/>
  </r>
  <r>
    <x v="3"/>
    <x v="0"/>
    <x v="0"/>
    <s v="PMG AMBIENTAL LTDA 28.549.416/0001-82"/>
    <s v="NOTA FISCAL"/>
    <n v="2277"/>
    <d v="2024-11-18T00:00:00"/>
    <x v="2"/>
    <n v="3920"/>
    <n v="2940"/>
    <m/>
    <m/>
    <m/>
    <m/>
  </r>
  <r>
    <x v="3"/>
    <x v="0"/>
    <x v="0"/>
    <s v="SMURFIT KAPPA DO BRASIL INDUSTRIA DE EMBALAGENS S.A. 23.524.952/0007-03"/>
    <s v="NOTA FISCAL"/>
    <n v="2278"/>
    <d v="2024-11-19T00:00:00"/>
    <x v="1"/>
    <n v="90"/>
    <n v="72"/>
    <m/>
    <m/>
    <m/>
    <m/>
  </r>
  <r>
    <x v="3"/>
    <x v="0"/>
    <x v="0"/>
    <s v="CICLOVIDRO COMERCIO E TRANSPORTES EIRELI  -  06.981.717/0001-48_x000a_ "/>
    <s v="NOTA FISCAL"/>
    <n v="2279"/>
    <d v="2024-11-28T00:00:00"/>
    <x v="3"/>
    <n v="35720"/>
    <n v="8930"/>
    <m/>
    <m/>
    <m/>
    <m/>
  </r>
  <r>
    <x v="3"/>
    <x v="0"/>
    <x v="0"/>
    <s v="SMURFIT KAPPA DO BRASIL INDUSTRIA DE EMBALAGENS S.A. 23.524.952/0007-03"/>
    <s v="NOTA FISCAL"/>
    <n v="2280"/>
    <d v="2024-11-28T00:00:00"/>
    <x v="1"/>
    <n v="11400"/>
    <n v="9120"/>
    <m/>
    <m/>
    <m/>
    <m/>
  </r>
  <r>
    <x v="18"/>
    <x v="0"/>
    <x v="0"/>
    <s v="PAOLI RECICLA LTDA. 33.474.240/0001-87"/>
    <s v="NOTA FISCAL"/>
    <n v="226"/>
    <d v="2024-10-15T00:00:00"/>
    <x v="0"/>
    <n v="1985"/>
    <n v="2700.5"/>
    <m/>
    <m/>
    <m/>
    <m/>
  </r>
  <r>
    <x v="18"/>
    <x v="0"/>
    <x v="0"/>
    <s v="PAOLI RECICLA LTDA. 33.474.240/0001-87"/>
    <s v="NOTA FISCAL"/>
    <n v="226"/>
    <d v="2024-10-15T00:00:00"/>
    <x v="1"/>
    <n v="6095"/>
    <n v="4266.5"/>
    <m/>
    <m/>
    <m/>
    <m/>
  </r>
  <r>
    <x v="18"/>
    <x v="0"/>
    <x v="0"/>
    <s v="PAOLI RECICLA LTDA. 33.474.240/0001-87"/>
    <s v="NOTA FISCAL"/>
    <n v="228"/>
    <d v="2024-11-06T00:00:00"/>
    <x v="0"/>
    <n v="3972"/>
    <n v="5659.15"/>
    <m/>
    <m/>
    <m/>
    <m/>
  </r>
  <r>
    <x v="18"/>
    <x v="0"/>
    <x v="0"/>
    <s v="PAOLI RECICLA LTDA. 33.474.240/0001-87"/>
    <s v="NOTA FISCAL"/>
    <n v="228"/>
    <d v="2024-11-06T00:00:00"/>
    <x v="1"/>
    <n v="6308"/>
    <n v="4204.4"/>
    <m/>
    <m/>
    <m/>
    <m/>
  </r>
  <r>
    <x v="18"/>
    <x v="0"/>
    <x v="0"/>
    <s v="PAOLI RECICLA LTDA. 33.474.240/0001-87"/>
    <s v="NOTA FISCAL"/>
    <n v="229"/>
    <d v="2024-11-06T00:00:00"/>
    <x v="0"/>
    <n v="3476"/>
    <n v="4933.949999999999"/>
    <m/>
    <m/>
    <m/>
    <m/>
  </r>
  <r>
    <x v="18"/>
    <x v="0"/>
    <x v="0"/>
    <s v="PAOLI RECICLA LTDA. 33.474.240/0001-87"/>
    <s v="NOTA FISCAL"/>
    <n v="229"/>
    <d v="2024-11-06T00:00:00"/>
    <x v="1"/>
    <n v="4324"/>
    <n v="2822.65"/>
    <m/>
    <m/>
    <m/>
    <m/>
  </r>
  <r>
    <x v="18"/>
    <x v="0"/>
    <x v="0"/>
    <s v="JOSE PEDRO BORGES NETO (CPF 523.295.266-87) - 03.595.251/0001-54"/>
    <s v="NOTA FISCAL"/>
    <n v="230"/>
    <d v="2024-11-06T00:00:00"/>
    <x v="2"/>
    <n v="1800"/>
    <n v="1170"/>
    <m/>
    <m/>
    <m/>
    <m/>
  </r>
  <r>
    <x v="18"/>
    <x v="0"/>
    <x v="0"/>
    <s v="PAOLI RECICLA LTDA. 33.474.240/0001-87"/>
    <s v="NOTA FISCAL"/>
    <n v="231"/>
    <d v="2024-11-18T00:00:00"/>
    <x v="0"/>
    <n v="4398"/>
    <n v="5514.300000000001"/>
    <m/>
    <m/>
    <m/>
    <m/>
  </r>
  <r>
    <x v="18"/>
    <x v="0"/>
    <x v="0"/>
    <s v="PAOLI RECICLA LTDA. 33.474.240/0001-87"/>
    <s v="NOTA FISCAL"/>
    <n v="231"/>
    <d v="2024-11-18T00:00:00"/>
    <x v="1"/>
    <n v="6402"/>
    <n v="4415"/>
    <m/>
    <m/>
    <m/>
    <m/>
  </r>
  <r>
    <x v="18"/>
    <x v="0"/>
    <x v="0"/>
    <s v="REDESUL SUDOESTE MG - CENTRAL DAS COOPERATIVAS DE TRABALHO DE CATADORES DE MATERIAIS RECICLAVEIS E REUTILIZAVEIS LTDA 31.890.918/0001-87"/>
    <s v="NOTA FISCAL"/>
    <n v="232"/>
    <d v="2024-12-03T00:00:00"/>
    <x v="0"/>
    <n v="2392"/>
    <n v="13993.2"/>
    <m/>
    <m/>
    <m/>
    <m/>
  </r>
  <r>
    <x v="18"/>
    <x v="0"/>
    <x v="0"/>
    <s v="PAOLI RECICLA LTDA. 33.474.240/0001-87"/>
    <s v="NOTA FISCAL"/>
    <n v="233"/>
    <d v="2024-12-09T00:00:00"/>
    <x v="1"/>
    <n v="9539"/>
    <n v="6677.3"/>
    <m/>
    <m/>
    <m/>
    <m/>
  </r>
  <r>
    <x v="18"/>
    <x v="0"/>
    <x v="0"/>
    <s v="PAOLI RECICLA LTDA. 33.474.240/0001-87"/>
    <s v="NOTA FISCAL"/>
    <n v="233"/>
    <d v="2024-12-09T00:00:00"/>
    <x v="0"/>
    <n v="3831"/>
    <n v="6321.6"/>
    <m/>
    <m/>
    <m/>
    <m/>
  </r>
  <r>
    <x v="19"/>
    <x v="0"/>
    <x v="0"/>
    <s v="L. F. COMÉRCIO DE RECICLÁVEIS EIRELI - 30.841.900/0001-22"/>
    <s v="NOTA FISCAL"/>
    <n v="1"/>
    <d v="2024-10-29T00:00:00"/>
    <x v="0"/>
    <n v="7573"/>
    <n v="17612.45"/>
    <m/>
    <m/>
    <m/>
    <m/>
  </r>
  <r>
    <x v="19"/>
    <x v="0"/>
    <x v="0"/>
    <s v="L. F. COMÉRCIO DE RECICLÁVEIS EIRELI - 30.841.900/0001-22"/>
    <s v="NOTA FISCAL"/>
    <n v="2"/>
    <d v="2024-11-25T00:00:00"/>
    <x v="0"/>
    <n v="6053"/>
    <n v="14903.1"/>
    <m/>
    <m/>
    <m/>
    <m/>
  </r>
  <r>
    <x v="19"/>
    <x v="0"/>
    <x v="0"/>
    <s v="L. F. COMÉRCIO DE RECICLÁVEIS EIRELI - 30.841.900/0001-22"/>
    <s v="NOTA FISCAL"/>
    <n v="2"/>
    <d v="2024-11-25T00:00:00"/>
    <x v="1"/>
    <n v="16137"/>
    <n v="16137"/>
    <m/>
    <m/>
    <m/>
    <m/>
  </r>
  <r>
    <x v="19"/>
    <x v="0"/>
    <x v="0"/>
    <s v="L. F. COMÉRCIO DE RECICLÁVEIS EIRELI - 30.841.900/0001-22"/>
    <s v="NOTA FISCAL"/>
    <n v="3"/>
    <d v="2024-12-20T00:00:00"/>
    <x v="1"/>
    <n v="8000"/>
    <n v="8000"/>
    <m/>
    <m/>
    <m/>
    <m/>
  </r>
  <r>
    <x v="19"/>
    <x v="0"/>
    <x v="0"/>
    <s v="L. F. COMÉRCIO DE RECICLÁVEIS EIRELI - 30.841.900/0001-22"/>
    <s v="NOTA FISCAL"/>
    <n v="4"/>
    <d v="2024-12-30T00:00:00"/>
    <x v="0"/>
    <n v="7338"/>
    <n v="18099.9"/>
    <m/>
    <m/>
    <m/>
    <m/>
  </r>
  <r>
    <x v="19"/>
    <x v="0"/>
    <x v="0"/>
    <s v="L. F. COMÉRCIO DE RECICLÁVEIS EIRELI - 30.841.900/0001-22"/>
    <s v="NOTA FISCAL"/>
    <n v="4"/>
    <d v="2024-12-30T00:00:00"/>
    <x v="1"/>
    <n v="4242"/>
    <n v="4242"/>
    <m/>
    <m/>
    <m/>
    <m/>
  </r>
  <r>
    <x v="20"/>
    <x v="0"/>
    <x v="0"/>
    <s v="WHARGO COMERCIO E RECICLAGENS LTDA  -  05.076.586/0001-91"/>
    <s v="NOTA FISCAL"/>
    <n v="129"/>
    <d v="2024-10-01T00:00:00"/>
    <x v="0"/>
    <n v="4290"/>
    <n v="7817.5"/>
    <m/>
    <m/>
    <m/>
    <m/>
  </r>
  <r>
    <x v="20"/>
    <x v="0"/>
    <x v="0"/>
    <s v="WHARGO COMERCIO E RECICLAGENS LTDA  -  05.076.586/0001-91"/>
    <s v="NOTA FISCAL"/>
    <n v="129"/>
    <d v="2024-10-01T00:00:00"/>
    <x v="1"/>
    <n v="5760"/>
    <n v="5119"/>
    <m/>
    <m/>
    <m/>
    <m/>
  </r>
  <r>
    <x v="20"/>
    <x v="0"/>
    <x v="0"/>
    <s v="AMARAL LIMA RECICLAGEM LTDA 29.842.935/0002-88"/>
    <s v="NOTA FISCAL"/>
    <n v="134"/>
    <d v="2024-10-17T00:00:00"/>
    <x v="2"/>
    <m/>
    <n v="3055.5"/>
    <s v="SUCATA FERROSA SEM CARTA DE CORREÇÃO"/>
    <m/>
    <m/>
    <m/>
  </r>
  <r>
    <x v="20"/>
    <x v="0"/>
    <x v="0"/>
    <s v="WHARGO COMERCIO E RECICLAGENS LTDA  -  05.076.586/0001-91"/>
    <s v="NOTA FISCAL"/>
    <n v="135"/>
    <d v="2024-10-18T00:00:00"/>
    <x v="0"/>
    <n v="4980"/>
    <n v="10334.5"/>
    <m/>
    <m/>
    <m/>
    <m/>
  </r>
  <r>
    <x v="20"/>
    <x v="0"/>
    <x v="0"/>
    <s v="WHARGO COMERCIO E RECICLAGENS LTDA  -  05.076.586/0001-91"/>
    <s v="NOTA FISCAL"/>
    <n v="135"/>
    <d v="2024-10-18T00:00:00"/>
    <x v="1"/>
    <n v="4440"/>
    <n v="4385.5"/>
    <m/>
    <m/>
    <m/>
    <m/>
  </r>
  <r>
    <x v="20"/>
    <x v="0"/>
    <x v="0"/>
    <s v="SBM METAIS LTDA 12.528.971/0001-98"/>
    <s v="NOTA FISCAL"/>
    <n v="136"/>
    <d v="2024-10-24T00:00:00"/>
    <x v="2"/>
    <n v="15.4"/>
    <n v="8272.719999999999"/>
    <m/>
    <m/>
    <m/>
    <m/>
  </r>
  <r>
    <x v="20"/>
    <x v="0"/>
    <x v="0"/>
    <s v="SBM METAIS LTDA 12.528.971/0001-98"/>
    <s v="NOTA FISCAL"/>
    <n v="138"/>
    <d v="2024-10-25T00:00:00"/>
    <x v="2"/>
    <m/>
    <n v="5116.7"/>
    <s v="SUCATA DE ALUMINIO LATINHA SEM CARTA DE CORREÇÃO"/>
    <m/>
    <m/>
    <m/>
  </r>
  <r>
    <x v="20"/>
    <x v="0"/>
    <x v="0"/>
    <s v="WHARGO COMERCIO E RECICLAGENS LTDA  -  05.076.586/0001-91"/>
    <s v="NOTA FISCAL"/>
    <n v="139"/>
    <d v="2024-10-25T00:00:00"/>
    <x v="1"/>
    <n v="650"/>
    <n v="650"/>
    <m/>
    <m/>
    <m/>
    <m/>
  </r>
  <r>
    <x v="20"/>
    <x v="0"/>
    <x v="0"/>
    <s v="WHARGO COMERCIO E RECICLAGENS LTDA  -  05.076.586/0001-91"/>
    <s v="NOTA FISCAL"/>
    <n v="140"/>
    <d v="2024-11-08T00:00:00"/>
    <x v="0"/>
    <n v="5690"/>
    <n v="12710"/>
    <m/>
    <m/>
    <m/>
    <m/>
  </r>
  <r>
    <x v="20"/>
    <x v="0"/>
    <x v="0"/>
    <s v="WHARGO COMERCIO E RECICLAGENS LTDA  -  05.076.586/0001-91"/>
    <s v="NOTA FISCAL"/>
    <n v="140"/>
    <d v="2024-01-08T00:00:00"/>
    <x v="1"/>
    <n v="6440"/>
    <n v="5269"/>
    <m/>
    <m/>
    <m/>
    <m/>
  </r>
  <r>
    <x v="20"/>
    <x v="0"/>
    <x v="0"/>
    <s v="CAIO WILLIAN ABREIU DE SOUZA 105.295.426-09"/>
    <s v="NOTA FISCAL"/>
    <n v="141"/>
    <d v="2024-11-13T00:00:00"/>
    <x v="0"/>
    <n v="1000"/>
    <n v="500"/>
    <m/>
    <m/>
    <m/>
    <m/>
  </r>
  <r>
    <x v="20"/>
    <x v="0"/>
    <x v="0"/>
    <s v="AMARAL LIMA RECICLAGEM LTDA 29.842.935/0002-88"/>
    <s v="NOTA FISCAL"/>
    <n v="142"/>
    <d v="2024-11-13T00:00:00"/>
    <x v="2"/>
    <n v="3620"/>
    <n v="3801"/>
    <m/>
    <m/>
    <m/>
    <m/>
  </r>
  <r>
    <x v="20"/>
    <x v="0"/>
    <x v="0"/>
    <s v="WHARGO COMERCIO E RECICLAGENS LTDA  -  05.076.586/0001-91"/>
    <s v="NOTA FISCAL"/>
    <n v="143"/>
    <d v="2024-11-27T00:00:00"/>
    <x v="0"/>
    <n v="4900"/>
    <n v="9503.5"/>
    <m/>
    <m/>
    <m/>
    <m/>
  </r>
  <r>
    <x v="20"/>
    <x v="0"/>
    <x v="0"/>
    <s v="WHARGO COMERCIO E RECICLAGENS LTDA  -  05.076.586/0001-91"/>
    <s v="NOTA FISCAL"/>
    <n v="143"/>
    <d v="2024-11-27T00:00:00"/>
    <x v="1"/>
    <n v="6250"/>
    <n v="5212"/>
    <m/>
    <m/>
    <m/>
    <m/>
  </r>
  <r>
    <x v="20"/>
    <x v="0"/>
    <x v="0"/>
    <s v="AMARAL LIMA RECICLAGEM LTDA 29.842.935/0002-88"/>
    <s v="NOTA FISCAL"/>
    <n v="144"/>
    <d v="2024-11-29T00:00:00"/>
    <x v="2"/>
    <n v="3320"/>
    <n v="3486"/>
    <m/>
    <m/>
    <m/>
    <m/>
  </r>
  <r>
    <x v="20"/>
    <x v="0"/>
    <x v="0"/>
    <s v="CAIO WILLIAN ABREIU DE SOUZA 105.295.426-09"/>
    <s v="NOTA FISCAL"/>
    <n v="146"/>
    <d v="2024-12-11T00:00:00"/>
    <x v="0"/>
    <n v="1000"/>
    <n v="500"/>
    <m/>
    <m/>
    <m/>
    <m/>
  </r>
  <r>
    <x v="20"/>
    <x v="0"/>
    <x v="0"/>
    <s v="WHARGO COMERCIO E RECICLAGENS LTDA  -  05.076.586/0001-91"/>
    <s v="NOTA FISCAL"/>
    <n v="150"/>
    <d v="2024-12-30T00:00:00"/>
    <x v="0"/>
    <n v="3430"/>
    <n v="8305"/>
    <m/>
    <m/>
    <m/>
    <m/>
  </r>
  <r>
    <x v="20"/>
    <x v="0"/>
    <x v="0"/>
    <s v="WHARGO COMERCIO E RECICLAGENS LTDA  -  05.076.586/0001-91"/>
    <s v="NOTA FISCAL"/>
    <n v="150"/>
    <d v="2024-12-30T00:00:00"/>
    <x v="1"/>
    <n v="7110"/>
    <n v="6927.5"/>
    <m/>
    <m/>
    <m/>
    <m/>
  </r>
  <r>
    <x v="21"/>
    <x v="0"/>
    <x v="0"/>
    <s v="WHARGO COMERCIO E RECICLAGENS LTDA  -  05.076.586/0001-91"/>
    <s v="NOTA FISCAL"/>
    <n v="98"/>
    <d v="2024-10-03T00:00:00"/>
    <x v="0"/>
    <n v="8540"/>
    <n v="23378"/>
    <m/>
    <m/>
    <m/>
    <m/>
  </r>
  <r>
    <x v="21"/>
    <x v="0"/>
    <x v="0"/>
    <s v="WHARGO COMERCIO E RECICLAGENS LTDA  -  05.076.586/0001-91"/>
    <s v="NOTA FISCAL"/>
    <n v="98"/>
    <d v="2024-10-03T00:00:00"/>
    <x v="1"/>
    <n v="2260"/>
    <n v="678"/>
    <m/>
    <m/>
    <m/>
    <m/>
  </r>
  <r>
    <x v="21"/>
    <x v="0"/>
    <x v="0"/>
    <s v="PAPELEIRA SANTA RITA LTDA 10.671.781/0001-08"/>
    <s v="NOTA FISCAL"/>
    <n v="99"/>
    <d v="2024-10-21T00:00:00"/>
    <x v="1"/>
    <n v="5520"/>
    <n v="4692"/>
    <m/>
    <m/>
    <m/>
    <m/>
  </r>
  <r>
    <x v="21"/>
    <x v="0"/>
    <x v="0"/>
    <s v="SUCATEIRA MINAS GERAIS LTDA 22.169.469/0001-91"/>
    <s v="NOTA FISCAL"/>
    <n v="100"/>
    <d v="2024-10-21T00:00:00"/>
    <x v="2"/>
    <n v="6690"/>
    <n v="4014"/>
    <m/>
    <m/>
    <m/>
    <m/>
  </r>
  <r>
    <x v="21"/>
    <x v="0"/>
    <x v="0"/>
    <s v="WHARGO COMERCIO E RECICLAGENS LTDA  -  05.076.586/0001-91"/>
    <s v="NOTA FISCAL"/>
    <n v="101"/>
    <d v="2024-10-24T00:00:00"/>
    <x v="1"/>
    <n v="19130"/>
    <n v="18173.5"/>
    <m/>
    <m/>
    <m/>
    <m/>
  </r>
  <r>
    <x v="21"/>
    <x v="0"/>
    <x v="0"/>
    <s v="WHARGO COMERCIO E RECICLAGENS LTDA  -  05.076.586/0001-91"/>
    <s v="NOTA FISCAL"/>
    <n v="102"/>
    <d v="2024-11-19T00:00:00"/>
    <x v="1"/>
    <n v="19810"/>
    <n v="18819.5"/>
    <m/>
    <m/>
    <m/>
    <m/>
  </r>
  <r>
    <x v="21"/>
    <x v="0"/>
    <x v="0"/>
    <s v="GABRIEL ANTONIO DE OLIVEIRA 22.489.808/0001-17"/>
    <s v="NOTA FISCAL"/>
    <n v="103"/>
    <d v="2024-11-21T00:00:00"/>
    <x v="2"/>
    <n v="1700"/>
    <n v="1020"/>
    <m/>
    <m/>
    <m/>
    <m/>
  </r>
  <r>
    <x v="21"/>
    <x v="0"/>
    <x v="0"/>
    <s v="SUCATEIRA MINAS GERAIS LTDA 22.169.469/0001-91"/>
    <s v="NOTA FISCAL"/>
    <n v="105"/>
    <d v="2024-11-22T00:00:00"/>
    <x v="2"/>
    <n v="6100"/>
    <n v="3660"/>
    <m/>
    <m/>
    <m/>
    <m/>
  </r>
  <r>
    <x v="21"/>
    <x v="0"/>
    <x v="0"/>
    <s v="WHARGO COMERCIO E RECICLAGENS LTDA  -  05.076.586/0001-91"/>
    <s v="NOTA FISCAL"/>
    <n v="106"/>
    <d v="2024-12-06T00:00:00"/>
    <x v="0"/>
    <n v="12324.5"/>
    <n v="25812"/>
    <m/>
    <m/>
    <m/>
    <m/>
  </r>
  <r>
    <x v="21"/>
    <x v="0"/>
    <x v="0"/>
    <s v="WHARGO COMERCIO E RECICLAGENS LTDA  -  05.076.586/0001-91"/>
    <s v="NOTA FISCAL"/>
    <n v="106"/>
    <d v="2024-12-06T00:00:00"/>
    <x v="1"/>
    <n v="3500"/>
    <n v="1050"/>
    <m/>
    <m/>
    <m/>
    <m/>
  </r>
  <r>
    <x v="21"/>
    <x v="0"/>
    <x v="0"/>
    <s v="WHARGO COMERCIO E RECICLAGENS LTDA  -  05.076.586/0001-91"/>
    <s v="NOTA FISCAL"/>
    <n v="107"/>
    <d v="2024-12-18T00:00:00"/>
    <x v="1"/>
    <n v="19490"/>
    <n v="18515.5"/>
    <m/>
    <m/>
    <m/>
    <m/>
  </r>
  <r>
    <x v="22"/>
    <x v="0"/>
    <x v="0"/>
    <s v="CRB - COMÉRCIO DE RESÍDUOS BANDEIRANTES LTDA - 16.642.662/0004-48"/>
    <s v="NOTA FISCAL"/>
    <n v="3436"/>
    <d v="2024-10-01T00:00:00"/>
    <x v="1"/>
    <n v="2620"/>
    <n v="2525"/>
    <m/>
    <m/>
    <m/>
    <m/>
  </r>
  <r>
    <x v="22"/>
    <x v="0"/>
    <x v="0"/>
    <s v="CRB - COMÉRCIO DE RESÍDUOS BANDEIRANTES LTDA - 16.642.662/0004-48"/>
    <s v="NOTA FISCAL"/>
    <n v="3436"/>
    <d v="2024-10-01T00:00:00"/>
    <x v="0"/>
    <n v="2960"/>
    <n v="8760"/>
    <m/>
    <m/>
    <m/>
    <m/>
  </r>
  <r>
    <x v="22"/>
    <x v="0"/>
    <x v="0"/>
    <s v="CRB - COMÉRCIO DE RESÍDUOS BANDEIRANTES LTDA - 16.642.662/0004-48"/>
    <s v="NOTA FISCAL"/>
    <n v="3438"/>
    <d v="2024-10-02T00:00:00"/>
    <x v="1"/>
    <n v="2570"/>
    <n v="385.5"/>
    <m/>
    <m/>
    <m/>
    <m/>
  </r>
  <r>
    <x v="22"/>
    <x v="0"/>
    <x v="0"/>
    <s v="CRB - COMÉRCIO DE RESÍDUOS BANDEIRANTES LTDA - 16.642.662/0004-48"/>
    <s v="NOTA FISCAL"/>
    <n v="3438"/>
    <d v="2024-10-02T00:00:00"/>
    <x v="0"/>
    <n v="1880"/>
    <n v="8180"/>
    <m/>
    <m/>
    <m/>
    <m/>
  </r>
  <r>
    <x v="22"/>
    <x v="0"/>
    <x v="0"/>
    <s v="MASSFIX COMERCIO DE SUCATAS DE VIDROS LTDA 66.738.790/0003-87"/>
    <s v="NOTA FISCAL"/>
    <n v="3440"/>
    <d v="2024-10-15T00:00:00"/>
    <x v="3"/>
    <n v="10980"/>
    <n v="1976.4"/>
    <m/>
    <m/>
    <m/>
    <m/>
  </r>
  <r>
    <x v="22"/>
    <x v="0"/>
    <x v="0"/>
    <s v="CRB - COMÉRCIO DE RESÍDUOS BANDEIRANTES LTDA - 16.642.662/0004-48"/>
    <s v="NOTA FISCAL"/>
    <n v="3442"/>
    <d v="2024-10-16T00:00:00"/>
    <x v="1"/>
    <n v="1040"/>
    <n v="676"/>
    <m/>
    <m/>
    <m/>
    <m/>
  </r>
  <r>
    <x v="22"/>
    <x v="0"/>
    <x v="0"/>
    <s v="INDUPLASTICOS INDUSTRIA DE PLASTICOS LTDA 26.624.136/0001-66"/>
    <s v="NOTA FISCAL"/>
    <n v="3445"/>
    <d v="2024-10-22T00:00:00"/>
    <x v="0"/>
    <n v="5000"/>
    <n v="2500"/>
    <m/>
    <m/>
    <m/>
    <m/>
  </r>
  <r>
    <x v="22"/>
    <x v="0"/>
    <x v="0"/>
    <s v="RECICLAR COMERCIO DE RESIDUOS RECICLAVEIS LTDA 34.259.733/0001-67"/>
    <s v="NOTA FISCAL"/>
    <n v="3448"/>
    <d v="2024-10-23T00:00:00"/>
    <x v="1"/>
    <n v="8000"/>
    <n v="4000"/>
    <m/>
    <m/>
    <m/>
    <m/>
  </r>
  <r>
    <x v="22"/>
    <x v="0"/>
    <x v="0"/>
    <s v="COOPERATIVA CENTRAL REDE SOLIDARIA DOS TRABALHADORES DE MATERIAIS RECICLAVEIS DE MG - REDESOL MG 12.013.092/0001-23"/>
    <s v="NOTA FISCAL"/>
    <n v="3450"/>
    <d v="2024-10-23T00:00:00"/>
    <x v="3"/>
    <n v="20325"/>
    <n v="203.25"/>
    <m/>
    <m/>
    <m/>
    <m/>
  </r>
  <r>
    <x v="22"/>
    <x v="0"/>
    <x v="0"/>
    <s v="RECICLAR COMERCIO DE RESIDUOS RECICLAVEIS LTDA 34.259.733/0001-67"/>
    <s v="NOTA FISCAL"/>
    <n v="3452"/>
    <d v="2024-10-24T00:00:00"/>
    <x v="1"/>
    <n v="8150"/>
    <n v="4075"/>
    <m/>
    <m/>
    <m/>
    <m/>
  </r>
  <r>
    <x v="22"/>
    <x v="0"/>
    <x v="0"/>
    <s v="GERDAU AÇOS LONGOS S/A - 07.358.761/0019-98"/>
    <s v="NOTA FISCAL"/>
    <n v="3454"/>
    <d v="2024-10-25T00:00:00"/>
    <x v="2"/>
    <n v="3000"/>
    <n v="3300"/>
    <m/>
    <m/>
    <m/>
    <m/>
  </r>
  <r>
    <x v="22"/>
    <x v="0"/>
    <x v="0"/>
    <s v="MASSFIX COMERCIO DE SUCATAS DE VIDROS LTDA 66.738.790/0003-87"/>
    <s v="NOTA FISCAL"/>
    <n v="3457"/>
    <d v="2024-10-25T00:00:00"/>
    <x v="3"/>
    <n v="9160"/>
    <n v="1374"/>
    <m/>
    <m/>
    <m/>
    <m/>
  </r>
  <r>
    <x v="22"/>
    <x v="0"/>
    <x v="0"/>
    <s v="GERDAU AÇOS LONGOS S/A - 07.358.761/0019-98"/>
    <s v="NOTA FISCAL"/>
    <n v="3459"/>
    <d v="2024-10-28T00:00:00"/>
    <x v="2"/>
    <n v="1040"/>
    <n v="1144"/>
    <m/>
    <m/>
    <m/>
    <m/>
  </r>
  <r>
    <x v="22"/>
    <x v="0"/>
    <x v="0"/>
    <s v="CRB - COMÉRCIO DE RESÍDUOS BANDEIRANTES LTDA - 16.642.662/0004-48"/>
    <s v="NOTA FISCAL"/>
    <n v="3462"/>
    <d v="2024-10-28T00:00:00"/>
    <x v="1"/>
    <n v="2080"/>
    <n v="932.5"/>
    <m/>
    <m/>
    <m/>
    <m/>
  </r>
  <r>
    <x v="22"/>
    <x v="0"/>
    <x v="0"/>
    <s v="CRB - COMÉRCIO DE RESÍDUOS BANDEIRANTES LTDA - 16.642.662/0004-48"/>
    <s v="NOTA FISCAL"/>
    <n v="3462"/>
    <d v="2024-10-28T00:00:00"/>
    <x v="0"/>
    <n v="2900"/>
    <n v="7970"/>
    <m/>
    <m/>
    <m/>
    <m/>
  </r>
  <r>
    <x v="22"/>
    <x v="0"/>
    <x v="0"/>
    <s v="MASSFIX COMERCIO DE SUCATAS DE VIDROS LTDA 66.738.790/0003-87"/>
    <s v="NOTA FISCAL"/>
    <n v="3464"/>
    <d v="2024-10-30T00:00:00"/>
    <x v="3"/>
    <n v="11050"/>
    <n v="1989"/>
    <m/>
    <m/>
    <m/>
    <m/>
  </r>
  <r>
    <x v="22"/>
    <x v="0"/>
    <x v="0"/>
    <s v="CRB - COMÉRCIO DE RESÍDUOS BANDEIRANTES LTDA - 16.642.662/0004-48"/>
    <s v="NOTA FISCAL"/>
    <n v="3466"/>
    <d v="2024-11-04T00:00:00"/>
    <x v="1"/>
    <n v="2510"/>
    <n v="2510"/>
    <m/>
    <m/>
    <m/>
    <m/>
  </r>
  <r>
    <x v="22"/>
    <x v="0"/>
    <x v="0"/>
    <s v="CRB - COMÉRCIO DE RESÍDUOS BANDEIRANTES LTDA - 16.642.662/0004-48"/>
    <s v="NOTA FISCAL"/>
    <n v="3466"/>
    <d v="2024-11-04T00:00:00"/>
    <x v="0"/>
    <n v="2950"/>
    <n v="9646"/>
    <m/>
    <m/>
    <m/>
    <m/>
  </r>
  <r>
    <x v="22"/>
    <x v="0"/>
    <x v="0"/>
    <s v="CRB - COMÉRCIO DE RESÍDUOS BANDEIRANTES LTDA - 16.642.662/0004-48"/>
    <s v="NOTA FISCAL"/>
    <n v="3468"/>
    <d v="2024-11-08T00:00:00"/>
    <x v="1"/>
    <n v="2320"/>
    <n v="898.5"/>
    <m/>
    <m/>
    <m/>
    <m/>
  </r>
  <r>
    <x v="22"/>
    <x v="0"/>
    <x v="0"/>
    <s v="CRB - COMÉRCIO DE RESÍDUOS BANDEIRANTES LTDA - 16.642.662/0004-48"/>
    <s v="NOTA FISCAL"/>
    <n v="3468"/>
    <d v="2024-11-08T00:00:00"/>
    <x v="0"/>
    <n v="1240"/>
    <n v="6791.5"/>
    <m/>
    <m/>
    <m/>
    <m/>
  </r>
  <r>
    <x v="22"/>
    <x v="0"/>
    <x v="0"/>
    <s v="RECICLAR COOPERATIVA DE TRABALHO DOS RECICLADORES DE SUCATAS DE METAIS E RECICLAVEIS DE BH E REGIAO METROPOLITANA 44.256.460/0001-50"/>
    <s v="NOTA FISCAL"/>
    <n v="3470"/>
    <d v="2024-11-08T00:00:00"/>
    <x v="1"/>
    <n v="2095"/>
    <n v="1676"/>
    <m/>
    <m/>
    <m/>
    <m/>
  </r>
  <r>
    <x v="22"/>
    <x v="0"/>
    <x v="0"/>
    <s v="MASSFIX COMERCIO DE SUCATAS DE VIDROS LTDA 66.738.790/0003-87"/>
    <s v="NOTA FISCAL"/>
    <n v="3472"/>
    <d v="2024-11-22T00:00:00"/>
    <x v="3"/>
    <n v="11690"/>
    <n v="2104.2"/>
    <m/>
    <m/>
    <m/>
    <m/>
  </r>
  <r>
    <x v="22"/>
    <x v="0"/>
    <x v="0"/>
    <s v="LOGUS PLASTIC INJECOES PLASTICAS LTDA 15.443.481/0001-87"/>
    <s v="NOTA FISCAL"/>
    <n v="3474"/>
    <d v="2024-11-22T00:00:00"/>
    <x v="0"/>
    <n v="3150"/>
    <n v="7087.5"/>
    <m/>
    <m/>
    <m/>
    <m/>
  </r>
  <r>
    <x v="22"/>
    <x v="0"/>
    <x v="0"/>
    <s v="MASSFIX COMERCIO DE SUCATAS DE VIDROS LTDA 66.738.790/0003-87"/>
    <s v="NOTA FISCAL"/>
    <n v="3476"/>
    <d v="2024-11-26T00:00:00"/>
    <x v="3"/>
    <n v="8860"/>
    <n v="1594.8"/>
    <m/>
    <m/>
    <m/>
    <m/>
  </r>
  <r>
    <x v="22"/>
    <x v="0"/>
    <x v="0"/>
    <s v="COOPERATIVA CENTRAL REDE SOLIDARIA DOS TRABALHADORES DE MATERIAIS RECICLAVEIS DE MG - REDESOL MG 12.013.092/0001-23"/>
    <s v="NOTA FISCAL"/>
    <n v="3479"/>
    <d v="2024-11-26T00:00:00"/>
    <x v="3"/>
    <n v="22140"/>
    <n v="221.4"/>
    <m/>
    <m/>
    <m/>
    <m/>
  </r>
  <r>
    <x v="22"/>
    <x v="0"/>
    <x v="0"/>
    <s v="MASSFIX COMERCIO DE SUCATAS DE VIDROS LTDA 66.738.790/0003-87"/>
    <s v="NOTA FISCAL"/>
    <n v="3481"/>
    <d v="2024-11-27T00:00:00"/>
    <x v="3"/>
    <n v="10370"/>
    <n v="1866.6"/>
    <m/>
    <m/>
    <m/>
    <m/>
  </r>
  <r>
    <x v="22"/>
    <x v="0"/>
    <x v="0"/>
    <s v="CRB - COMÉRCIO DE RESÍDUOS BANDEIRANTES LTDA - 16.642.662/0004-48"/>
    <s v="NOTA FISCAL"/>
    <n v="3484"/>
    <d v="2024-12-06T00:00:00"/>
    <x v="1"/>
    <n v="2750"/>
    <n v="2750"/>
    <m/>
    <m/>
    <m/>
    <m/>
  </r>
  <r>
    <x v="22"/>
    <x v="0"/>
    <x v="0"/>
    <s v="CRB - COMÉRCIO DE RESÍDUOS BANDEIRANTES LTDA - 16.642.662/0004-48"/>
    <s v="NOTA FISCAL"/>
    <n v="3484"/>
    <d v="2024-12-06T00:00:00"/>
    <x v="0"/>
    <n v="1620"/>
    <n v="1620"/>
    <m/>
    <m/>
    <m/>
    <m/>
  </r>
  <r>
    <x v="22"/>
    <x v="0"/>
    <x v="0"/>
    <s v="CRB - COMÉRCIO DE RESÍDUOS BANDEIRANTES LTDA - 16.642.662/0004-48"/>
    <s v="NOTA FISCAL"/>
    <n v="3485"/>
    <d v="2024-12-06T00:00:00"/>
    <x v="0"/>
    <n v="5040"/>
    <n v="17914"/>
    <m/>
    <m/>
    <m/>
    <m/>
  </r>
  <r>
    <x v="22"/>
    <x v="0"/>
    <x v="0"/>
    <s v="RECICLAR COMERCIO DE RESIDUOS RECICLAVEIS LTDA 34.259.733/0001-67"/>
    <s v="NOTA FISCAL"/>
    <n v="3488"/>
    <d v="2024-12-06T00:00:00"/>
    <x v="1"/>
    <n v="2000"/>
    <n v="1600"/>
    <m/>
    <m/>
    <m/>
    <m/>
  </r>
  <r>
    <x v="22"/>
    <x v="0"/>
    <x v="0"/>
    <s v="RECICLAR COMERCIO DE RESIDUOS RECICLAVEIS LTDA 34.259.733/0001-67"/>
    <s v="NOTA FISCAL"/>
    <n v="3489"/>
    <d v="2024-12-06T00:00:00"/>
    <x v="1"/>
    <n v="2807"/>
    <n v="2245.6"/>
    <m/>
    <m/>
    <m/>
    <m/>
  </r>
  <r>
    <x v="22"/>
    <x v="0"/>
    <x v="0"/>
    <s v="LOGUS PLASTIC INJECOES PLASTICAS LTDA 15.443.481/0001-87"/>
    <s v="NOTA FISCAL"/>
    <n v="3491"/>
    <d v="2024-12-06T00:00:00"/>
    <x v="0"/>
    <n v="3200"/>
    <n v="7200"/>
    <m/>
    <m/>
    <m/>
    <m/>
  </r>
  <r>
    <x v="22"/>
    <x v="0"/>
    <x v="0"/>
    <s v="MASSFIX COMERCIO DE SUCATAS DE VIDROS LTDA 66.738.790/0003-87"/>
    <s v="NOTA FISCAL"/>
    <n v="3493"/>
    <d v="2024-12-10T00:00:00"/>
    <x v="3"/>
    <n v="9260"/>
    <n v="1389"/>
    <m/>
    <m/>
    <m/>
    <m/>
  </r>
  <r>
    <x v="22"/>
    <x v="0"/>
    <x v="0"/>
    <s v="CRB - COMÉRCIO DE RESÍDUOS BANDEIRANTES LTDA - 16.642.662/0004-48"/>
    <s v="NOTA FISCAL"/>
    <n v="3496"/>
    <d v="2024-12-11T00:00:00"/>
    <x v="1"/>
    <n v="1090"/>
    <n v="708.5"/>
    <m/>
    <m/>
    <m/>
    <m/>
  </r>
  <r>
    <x v="22"/>
    <x v="0"/>
    <x v="0"/>
    <s v="COOPERATIVA CENTRAL REDE SOLIDARIA DOS TRABALHADORES DE MATERIAIS RECICLAVEIS DE MG - REDESOL MG 12.013.092/0001-23"/>
    <s v="NOTA FISCAL"/>
    <n v="3498"/>
    <d v="2024-12-12T00:00:00"/>
    <x v="3"/>
    <n v="22150"/>
    <n v="221.5"/>
    <m/>
    <m/>
    <m/>
    <m/>
  </r>
  <r>
    <x v="22"/>
    <x v="0"/>
    <x v="0"/>
    <s v="MASSFIX COMERCIO DE SUCATAS DE VIDROS LTDA 66.738.790/0003-87"/>
    <s v="NOTA FISCAL"/>
    <n v="3501"/>
    <d v="2024-12-18T00:00:00"/>
    <x v="3"/>
    <n v="11080"/>
    <n v="1662"/>
    <m/>
    <m/>
    <m/>
    <m/>
  </r>
  <r>
    <x v="22"/>
    <x v="0"/>
    <x v="0"/>
    <s v="CRB - COMÉRCIO DE RESÍDUOS BANDEIRANTES LTDA - 16.642.662/0004-48"/>
    <s v="NOTA FISCAL"/>
    <n v="3503"/>
    <d v="2024-12-20T00:00:00"/>
    <x v="1"/>
    <n v="1480"/>
    <n v="1480"/>
    <m/>
    <m/>
    <m/>
    <m/>
  </r>
  <r>
    <x v="22"/>
    <x v="0"/>
    <x v="0"/>
    <s v="CRB - COMÉRCIO DE RESÍDUOS BANDEIRANTES LTDA - 16.642.662/0004-48"/>
    <s v="NOTA FISCAL"/>
    <n v="3503"/>
    <d v="2024-12-20T00:00:00"/>
    <x v="0"/>
    <n v="3210"/>
    <n v="10832"/>
    <m/>
    <m/>
    <m/>
    <m/>
  </r>
  <r>
    <x v="23"/>
    <x v="0"/>
    <x v="0"/>
    <s v="GLOBAL PET RECICLAGEM AS 07.222.521/0001-32"/>
    <s v="NOTA FISCAL"/>
    <n v="370"/>
    <d v="2024-10-01T00:00:00"/>
    <x v="0"/>
    <n v="8500"/>
    <n v="54400"/>
    <m/>
    <m/>
    <m/>
    <m/>
  </r>
  <r>
    <x v="23"/>
    <x v="0"/>
    <x v="0"/>
    <s v="WISE PLASTICOS S.A 04.053.268/0001-42"/>
    <s v="NOTA FISCAL"/>
    <n v="382"/>
    <d v="2024-10-04T00:00:00"/>
    <x v="0"/>
    <n v="9369"/>
    <n v="30631.57"/>
    <m/>
    <m/>
    <m/>
    <m/>
  </r>
  <r>
    <x v="23"/>
    <x v="0"/>
    <x v="0"/>
    <s v="GLOBAL PET RECICLAGEM AS 07.222.521/0001-32"/>
    <s v="NOTA FISCAL"/>
    <n v="387"/>
    <d v="2024-10-07T00:00:00"/>
    <x v="0"/>
    <n v="10500"/>
    <n v="67200"/>
    <m/>
    <m/>
    <m/>
    <m/>
  </r>
  <r>
    <x v="23"/>
    <x v="0"/>
    <x v="0"/>
    <s v="SMURFIT KAPPA DO BRASIL INDUSTRIA DE EMBALAGENS S.A. 23.524.952/0007-03"/>
    <s v="NOTA FISCAL"/>
    <n v="389"/>
    <d v="2024-10-07T00:00:00"/>
    <x v="1"/>
    <n v="7900"/>
    <n v="6478"/>
    <m/>
    <m/>
    <m/>
    <m/>
  </r>
  <r>
    <x v="23"/>
    <x v="0"/>
    <x v="0"/>
    <s v="LOMA AMBIENTAL INDUSTRIA E COMERCIO LTDA 32.327.823/0002-01"/>
    <s v="NOTA FISCAL"/>
    <n v="404"/>
    <d v="2024-10-11T00:00:00"/>
    <x v="0"/>
    <n v="4890"/>
    <n v="3423"/>
    <m/>
    <m/>
    <m/>
    <m/>
  </r>
  <r>
    <x v="23"/>
    <x v="0"/>
    <x v="0"/>
    <s v="WISE PLASTICOS S.A 04.053.268/0001-42"/>
    <s v="NOTA FISCAL"/>
    <n v="409"/>
    <d v="2024-10-11T00:00:00"/>
    <x v="0"/>
    <n v="6481"/>
    <n v="20398.8"/>
    <m/>
    <m/>
    <m/>
    <m/>
  </r>
  <r>
    <x v="23"/>
    <x v="0"/>
    <x v="0"/>
    <s v="GLOBAL PET RECICLAGEM AS 07.222.521/0001-32"/>
    <s v="NOTA FISCAL"/>
    <n v="423"/>
    <d v="2024-10-16T00:00:00"/>
    <x v="0"/>
    <n v="9000"/>
    <n v="60750"/>
    <m/>
    <m/>
    <m/>
    <m/>
  </r>
  <r>
    <x v="23"/>
    <x v="0"/>
    <x v="0"/>
    <s v="WISE PLASTICOS S.A 04.053.268/0001-42"/>
    <s v="NOTA FISCAL"/>
    <n v="424"/>
    <d v="2024-10-16T00:00:00"/>
    <x v="0"/>
    <n v="9641"/>
    <n v="27911.94"/>
    <m/>
    <m/>
    <m/>
    <m/>
  </r>
  <r>
    <x v="23"/>
    <x v="0"/>
    <x v="0"/>
    <s v="SMURFIT KAPPA DO BRASIL INDUSTRIA DE EMBALAGENS S.A. 23.524.952/0007-03"/>
    <s v="NOTA FISCAL"/>
    <n v="451"/>
    <d v="2024-10-22T00:00:00"/>
    <x v="1"/>
    <n v="9700"/>
    <n v="7654"/>
    <m/>
    <m/>
    <m/>
    <m/>
  </r>
  <r>
    <x v="23"/>
    <x v="0"/>
    <x v="0"/>
    <s v="GLOBAL PET RECICLAGEM AS 07.222.521/0001-32"/>
    <s v="NOTA FISCAL"/>
    <n v="453"/>
    <d v="2024-10-22T00:00:00"/>
    <x v="0"/>
    <n v="7500"/>
    <n v="6075"/>
    <m/>
    <m/>
    <m/>
    <m/>
  </r>
  <r>
    <x v="23"/>
    <x v="0"/>
    <x v="0"/>
    <s v="GLOBAL PET RECICLAGEM AS 07.222.521/0001-32"/>
    <s v="NOTA FISCAL"/>
    <n v="494"/>
    <d v="2024-10-31T00:00:00"/>
    <x v="0"/>
    <n v="10000"/>
    <n v="66500"/>
    <m/>
    <m/>
    <m/>
    <m/>
  </r>
  <r>
    <x v="23"/>
    <x v="0"/>
    <x v="0"/>
    <s v="GLOBAL PET RECICLAGEM AS 07.222.521/0001-32"/>
    <s v="NOTA FISCAL"/>
    <n v="511"/>
    <d v="2024-11-06T00:00:00"/>
    <x v="0"/>
    <n v="10500"/>
    <n v="69825"/>
    <m/>
    <m/>
    <m/>
    <m/>
  </r>
  <r>
    <x v="23"/>
    <x v="0"/>
    <x v="0"/>
    <s v="GLOBAL PET RECICLAGEM AS 07.222.521/0001-32"/>
    <s v="NOTA FISCAL"/>
    <n v="520"/>
    <d v="2024-11-12T00:00:00"/>
    <x v="0"/>
    <n v="9573"/>
    <n v="63660.45"/>
    <m/>
    <m/>
    <m/>
    <m/>
  </r>
  <r>
    <x v="23"/>
    <x v="0"/>
    <x v="0"/>
    <s v="WISE PLASTICOS S.A 04.053.268/0001-42"/>
    <s v="NOTA FISCAL"/>
    <n v="524"/>
    <d v="2024-11-13T00:00:00"/>
    <x v="0"/>
    <n v="8633"/>
    <n v="29241.79"/>
    <m/>
    <m/>
    <m/>
    <m/>
  </r>
  <r>
    <x v="23"/>
    <x v="0"/>
    <x v="0"/>
    <s v="WISE PLASTICOS S.A 04.053.268/0001-42"/>
    <s v="NOTA FISCAL"/>
    <n v="530"/>
    <d v="2024-11-20T00:00:00"/>
    <x v="0"/>
    <n v="7475"/>
    <n v="24778.75"/>
    <m/>
    <m/>
    <m/>
    <m/>
  </r>
  <r>
    <x v="23"/>
    <x v="0"/>
    <x v="0"/>
    <s v="SMURFIT KAPPA DO BRASIL INDUSTRIA DE EMBALAGENS S.A. 23.524.952/0007-03"/>
    <s v="NOTA FISCAL"/>
    <n v="532"/>
    <d v="2024-11-22T00:00:00"/>
    <x v="1"/>
    <n v="10160"/>
    <n v="8128"/>
    <m/>
    <m/>
    <m/>
    <m/>
  </r>
  <r>
    <x v="23"/>
    <x v="0"/>
    <x v="0"/>
    <s v="GLOBAL PET RECICLAGEM AS 07.222.521/0001-32"/>
    <s v="NOTA FISCAL"/>
    <n v="539"/>
    <d v="2024-11-28T00:00:00"/>
    <x v="0"/>
    <n v="9040"/>
    <n v="60116"/>
    <m/>
    <m/>
    <m/>
    <m/>
  </r>
  <r>
    <x v="23"/>
    <x v="0"/>
    <x v="0"/>
    <s v="WISE PLASTICOS S.A 04.053.268/0001-42"/>
    <s v="NOTA FISCAL"/>
    <n v="549"/>
    <d v="2024-12-03T00:00:00"/>
    <x v="0"/>
    <n v="8801"/>
    <n v="31360.03"/>
    <m/>
    <m/>
    <m/>
    <m/>
  </r>
  <r>
    <x v="23"/>
    <x v="0"/>
    <x v="0"/>
    <s v="GLOBAL PET RECICLAGEM AS 07.222.521/0001-32"/>
    <s v="NOTA FISCAL"/>
    <n v="552"/>
    <d v="2024-12-05T00:00:00"/>
    <x v="0"/>
    <n v="10000"/>
    <n v="66500"/>
    <m/>
    <m/>
    <m/>
    <m/>
  </r>
  <r>
    <x v="23"/>
    <x v="0"/>
    <x v="0"/>
    <s v="SMURFIT KAPPA DO BRASIL INDUSTRIA DE EMBALAGENS S.A. 23.524.952/0007-03"/>
    <s v="NOTA FISCAL"/>
    <n v="558"/>
    <d v="2024-12-10T00:00:00"/>
    <x v="1"/>
    <n v="13500"/>
    <n v="10800"/>
    <m/>
    <m/>
    <m/>
    <m/>
  </r>
  <r>
    <x v="23"/>
    <x v="0"/>
    <x v="0"/>
    <s v="GLOBAL PET RECICLAGEM AS 07.222.521/0001-32"/>
    <s v="NOTA FISCAL"/>
    <n v="565"/>
    <d v="2024-12-11T00:00:00"/>
    <x v="0"/>
    <n v="11000"/>
    <n v="73150"/>
    <m/>
    <m/>
    <m/>
    <m/>
  </r>
  <r>
    <x v="23"/>
    <x v="0"/>
    <x v="0"/>
    <s v="INDUPLASTIL INDÚSTRIA DE PLÁSTICO DE ITUIUTABA - 03.660.686/0001-35"/>
    <s v="NOTA FISCAL"/>
    <n v="567"/>
    <d v="2024-12-12T00:00:00"/>
    <x v="0"/>
    <n v="2816"/>
    <n v="2816"/>
    <m/>
    <m/>
    <m/>
    <m/>
  </r>
  <r>
    <x v="23"/>
    <x v="0"/>
    <x v="0"/>
    <s v="LAR PLASTICOS INDUSTRIA E COMERCIO DE PRODUTOS LTDA 63.967.640/0001-95"/>
    <s v="NOTA FISCAL"/>
    <n v="586"/>
    <d v="2024-12-17T00:00:00"/>
    <x v="0"/>
    <n v="9000"/>
    <n v="57150"/>
    <m/>
    <m/>
    <m/>
    <m/>
  </r>
  <r>
    <x v="23"/>
    <x v="0"/>
    <x v="0"/>
    <s v="GLOBAL PET RECICLAGEM AS 07.222.521/0001-32"/>
    <s v="NOTA FISCAL"/>
    <n v="592"/>
    <d v="2024-12-27T00:00:00"/>
    <x v="0"/>
    <n v="6070"/>
    <n v="37330.5"/>
    <m/>
    <m/>
    <m/>
    <m/>
  </r>
  <r>
    <x v="24"/>
    <x v="0"/>
    <x v="0"/>
    <s v="PAULO HENRIQUE DE ARAUJO 099.757.826-20"/>
    <s v="NOTA FISCAL"/>
    <n v="332"/>
    <d v="2024-10-04T00:00:00"/>
    <x v="1"/>
    <n v="4795.5"/>
    <n v="3356.85"/>
    <m/>
    <m/>
    <m/>
    <m/>
  </r>
  <r>
    <x v="24"/>
    <x v="0"/>
    <x v="0"/>
    <s v="PAULO HENRIQUE DE ARAUJO 099.757.826-20"/>
    <s v="NOTA FISCAL"/>
    <n v="333"/>
    <d v="2024-10-04T00:00:00"/>
    <x v="0"/>
    <n v="2155.5"/>
    <n v="4780.15"/>
    <m/>
    <m/>
    <m/>
    <m/>
  </r>
  <r>
    <x v="24"/>
    <x v="0"/>
    <x v="0"/>
    <s v="MASSFIX COMERCIO DE SUCATAS DE VIDROS LTDA 66.738.790/0003-87"/>
    <s v="NOTA FISCAL"/>
    <n v="335"/>
    <d v="2024-10-10T00:00:00"/>
    <x v="3"/>
    <n v="6240"/>
    <n v="1060"/>
    <m/>
    <m/>
    <m/>
    <m/>
  </r>
  <r>
    <x v="24"/>
    <x v="0"/>
    <x v="0"/>
    <s v="DANIEL DAVI DE FARIA CPF 064.488.426-67  -  31.933.355/0001-67"/>
    <s v="NOTA FISCAL"/>
    <n v="337"/>
    <d v="2024-10-11T00:00:00"/>
    <x v="2"/>
    <n v="1916"/>
    <n v="958"/>
    <m/>
    <m/>
    <m/>
    <m/>
  </r>
  <r>
    <x v="24"/>
    <x v="0"/>
    <x v="0"/>
    <s v="PAULO HENRIQUE DE ARAUJO 099.757.826-20"/>
    <s v="NOTA FISCAL"/>
    <n v="339"/>
    <d v="2024-11-06T00:00:00"/>
    <x v="1"/>
    <n v="12169"/>
    <n v="8518.299999999999"/>
    <m/>
    <m/>
    <m/>
    <m/>
  </r>
  <r>
    <x v="24"/>
    <x v="0"/>
    <x v="0"/>
    <s v="PAULO HENRIQUE DE ARAUJO 099.757.826-20"/>
    <s v="NOTA FISCAL"/>
    <n v="340"/>
    <d v="2024-11-06T00:00:00"/>
    <x v="0"/>
    <n v="1904"/>
    <n v="2403.2"/>
    <m/>
    <m/>
    <m/>
    <m/>
  </r>
  <r>
    <x v="24"/>
    <x v="0"/>
    <x v="0"/>
    <s v="PAULO HENRIQUE DE ARAUJO 099.757.826-20"/>
    <s v="NOTA FISCAL"/>
    <n v="342"/>
    <d v="2024-11-07T00:00:00"/>
    <x v="1"/>
    <n v="964.5"/>
    <n v="675.15"/>
    <m/>
    <m/>
    <m/>
    <m/>
  </r>
  <r>
    <x v="24"/>
    <x v="0"/>
    <x v="0"/>
    <s v="PAULO HENRIQUE DE ARAUJO 099.757.826-20"/>
    <s v="NOTA FISCAL"/>
    <n v="343"/>
    <d v="2024-11-07T00:00:00"/>
    <x v="0"/>
    <n v="3940"/>
    <n v="10443.65"/>
    <m/>
    <m/>
    <m/>
    <m/>
  </r>
  <r>
    <x v="24"/>
    <x v="0"/>
    <x v="0"/>
    <s v="GILSON ANTÔNIO DE SOUZA - 774.379.696-53"/>
    <s v="NOTA FISCAL"/>
    <n v="345"/>
    <d v="2024-11-22T00:00:00"/>
    <x v="2"/>
    <n v="319"/>
    <n v="880"/>
    <m/>
    <m/>
    <m/>
    <m/>
  </r>
  <r>
    <x v="24"/>
    <x v="0"/>
    <x v="0"/>
    <s v="DANIEL DAVI DE FARIA CPF 064.488.426-67  -  31.933.355/0001-67"/>
    <s v="NOTA FISCAL"/>
    <n v="346"/>
    <d v="2024-11-22T00:00:00"/>
    <x v="2"/>
    <n v="2180"/>
    <n v="1090"/>
    <m/>
    <m/>
    <m/>
    <m/>
  </r>
  <r>
    <x v="24"/>
    <x v="0"/>
    <x v="0"/>
    <s v="PAULO HENRIQUE DE ARAUJO 099.757.826-20"/>
    <s v="NOTA FISCAL"/>
    <n v="347"/>
    <d v="2024-11-22T00:00:00"/>
    <x v="1"/>
    <n v="7615"/>
    <n v="5330.5"/>
    <m/>
    <m/>
    <m/>
    <m/>
  </r>
  <r>
    <x v="24"/>
    <x v="0"/>
    <x v="0"/>
    <s v="PAULO HENRIQUE DE ARAUJO 099.757.826-20"/>
    <s v="NOTA FISCAL"/>
    <n v="348"/>
    <d v="2024-11-22T00:00:00"/>
    <x v="0"/>
    <n v="2999"/>
    <n v="7516.9"/>
    <m/>
    <m/>
    <m/>
    <m/>
  </r>
  <r>
    <x v="24"/>
    <x v="0"/>
    <x v="0"/>
    <s v="PAULO HENRIQUE DE ARAUJO 099.757.826-20"/>
    <s v="NOTA FISCAL"/>
    <n v="350"/>
    <d v="2024-12-03T00:00:00"/>
    <x v="1"/>
    <n v="4929"/>
    <n v="3450.3"/>
    <m/>
    <m/>
    <m/>
    <m/>
  </r>
  <r>
    <x v="24"/>
    <x v="0"/>
    <x v="0"/>
    <s v="PAULO HENRIQUE DE ARAUJO 099.757.826-20"/>
    <s v="NOTA FISCAL"/>
    <n v="351"/>
    <d v="2024-12-03T00:00:00"/>
    <x v="0"/>
    <n v="2748"/>
    <n v="6964.15"/>
    <m/>
    <m/>
    <m/>
    <m/>
  </r>
  <r>
    <x v="24"/>
    <x v="0"/>
    <x v="0"/>
    <s v="GILSON ANTÔNIO DE SOUZA - 774.379.696-53"/>
    <s v="NOTA FISCAL"/>
    <n v="353"/>
    <d v="2024-12-09T00:00:00"/>
    <x v="2"/>
    <n v="616.8"/>
    <n v="1420"/>
    <m/>
    <m/>
    <m/>
    <m/>
  </r>
  <r>
    <x v="24"/>
    <x v="0"/>
    <x v="0"/>
    <s v="MASSFIX COMERCIO DE SUCATAS DE VIDROS LTDA 66.738.790/0003-87"/>
    <s v="NOTA FISCAL"/>
    <n v="354"/>
    <d v="2024-12-09T00:00:00"/>
    <x v="3"/>
    <n v="9630"/>
    <n v="1637.1"/>
    <m/>
    <m/>
    <m/>
    <m/>
  </r>
  <r>
    <x v="24"/>
    <x v="0"/>
    <x v="0"/>
    <s v="PAULO HENRIQUE DE ARAUJO 099.757.826-20"/>
    <s v="NOTA FISCAL"/>
    <n v="356"/>
    <d v="2024-12-20T00:00:00"/>
    <x v="1"/>
    <n v="8162.5"/>
    <n v="5713.75"/>
    <m/>
    <m/>
    <m/>
    <m/>
  </r>
  <r>
    <x v="24"/>
    <x v="0"/>
    <x v="0"/>
    <s v="PAULO HENRIQUE DE ARAUJO 099.757.826-20"/>
    <s v="NOTA FISCAL"/>
    <n v="357"/>
    <d v="2024-12-20T00:00:00"/>
    <x v="0"/>
    <n v="3125"/>
    <n v="7426.9"/>
    <m/>
    <m/>
    <m/>
    <m/>
  </r>
  <r>
    <x v="24"/>
    <x v="0"/>
    <x v="0"/>
    <s v="DANIEL DAVI DE FARIA CPF 064.488.426-67  -  31.933.355/0001-67"/>
    <s v="NOTA FISCAL"/>
    <n v="359"/>
    <d v="2024-12-23T00:00:00"/>
    <x v="2"/>
    <n v="2270"/>
    <n v="1135"/>
    <m/>
    <m/>
    <m/>
    <m/>
  </r>
  <r>
    <x v="9"/>
    <x v="0"/>
    <x v="0"/>
    <s v="WHARGO COMERCIO E RECICLAGENS LTDA  -  05.076.586/0001-91"/>
    <s v="NOTA FISCAL"/>
    <n v="1229"/>
    <d v="2024-12-04T00:00:00"/>
    <x v="1"/>
    <n v="1000"/>
    <n v="1420"/>
    <m/>
    <m/>
    <m/>
    <m/>
  </r>
  <r>
    <x v="9"/>
    <x v="0"/>
    <x v="0"/>
    <s v="ALLGREEN GERENCIAMENTO DE RESIDUOS LTDA 45.433.184/0001-11"/>
    <s v="NOTA FISCAL"/>
    <n v="1231"/>
    <d v="2024-12-12T00:00:00"/>
    <x v="0"/>
    <n v="4028.5"/>
    <n v="9988.35"/>
    <m/>
    <m/>
    <m/>
    <m/>
  </r>
  <r>
    <x v="9"/>
    <x v="0"/>
    <x v="0"/>
    <s v="ALLGREEN GERENCIAMENTO DE RESIDUOS LTDA 45.433.184/0001-11"/>
    <s v="NOTA FISCAL"/>
    <n v="1231"/>
    <d v="2024-12-12T00:00:00"/>
    <x v="1"/>
    <n v="6593.5"/>
    <n v="6107.849999999999"/>
    <m/>
    <m/>
    <m/>
    <m/>
  </r>
  <r>
    <x v="9"/>
    <x v="0"/>
    <x v="0"/>
    <s v="ALLGREEN GERENCIAMENTO DE RESIDUOS LTDA 45.433.184/0001-11"/>
    <s v="NOTA FISCAL"/>
    <n v="1232"/>
    <d v="2024-12-12T00:00:00"/>
    <x v="0"/>
    <n v="2469"/>
    <n v="6520"/>
    <m/>
    <m/>
    <m/>
    <m/>
  </r>
  <r>
    <x v="9"/>
    <x v="0"/>
    <x v="0"/>
    <s v="ALLGREEN GERENCIAMENTO DE RESIDUOS LTDA 45.433.184/0001-11"/>
    <s v="NOTA FISCAL"/>
    <n v="1232"/>
    <d v="2024-12-12T00:00:00"/>
    <x v="1"/>
    <n v="10634"/>
    <n v="6492.85"/>
    <m/>
    <m/>
    <m/>
    <m/>
  </r>
  <r>
    <x v="9"/>
    <x v="0"/>
    <x v="0"/>
    <s v="WADSON ADAUTO DE OLIVEIRA 42.342.005/0001-42"/>
    <s v="NOTA FISCAL"/>
    <n v="1223"/>
    <d v="2024-12-13T00:00:00"/>
    <x v="3"/>
    <n v="888"/>
    <n v="444"/>
    <m/>
    <m/>
    <m/>
    <m/>
  </r>
  <r>
    <x v="9"/>
    <x v="0"/>
    <x v="0"/>
    <s v="WHARGO COMERCIO E RECICLAGENS LTDA  -  05.076.586/0001-91"/>
    <s v="NOTA FISCAL"/>
    <n v="1234"/>
    <d v="2024-12-13T00:00:00"/>
    <x v="0"/>
    <n v="2280"/>
    <n v="7352"/>
    <m/>
    <m/>
    <m/>
    <m/>
  </r>
  <r>
    <x v="9"/>
    <x v="0"/>
    <x v="0"/>
    <s v="WHARGO COMERCIO E RECICLAGENS LTDA  -  05.076.586/0001-91"/>
    <s v="NOTA FISCAL"/>
    <n v="1234"/>
    <d v="2024-12-13T00:00:00"/>
    <x v="1"/>
    <n v="9600.5"/>
    <n v="8554.950000000001"/>
    <m/>
    <m/>
    <m/>
    <m/>
  </r>
  <r>
    <x v="9"/>
    <x v="0"/>
    <x v="0"/>
    <s v="GB RECICLAGEM E MOAGEM DE VIDRO LTDA 44.645.384/0001-75"/>
    <s v="NOTA FISCAL"/>
    <n v="1236"/>
    <d v="2024-12-16T00:00:00"/>
    <x v="3"/>
    <n v="16820"/>
    <n v="1177.4"/>
    <m/>
    <m/>
    <m/>
    <m/>
  </r>
  <r>
    <x v="9"/>
    <x v="0"/>
    <x v="0"/>
    <s v="WHARGO COMERCIO E RECICLAGENS LTDA  -  05.076.586/0001-91"/>
    <s v="NOTA FISCAL"/>
    <n v="1237"/>
    <d v="2024-12-18T00:00:00"/>
    <x v="1"/>
    <n v="1000"/>
    <n v="1404.1"/>
    <m/>
    <m/>
    <m/>
    <m/>
  </r>
  <r>
    <x v="9"/>
    <x v="0"/>
    <x v="0"/>
    <s v="PAPER EMPIRE INDUSTRIA, COMERCIO E REPRESENTACAO DE PAPEL LTDA. 44.822.882/0002-27"/>
    <s v="NOTA FISCAL"/>
    <n v="1238"/>
    <d v="2024-12-19T00:00:00"/>
    <x v="1"/>
    <n v="16800"/>
    <n v="13440"/>
    <m/>
    <m/>
    <m/>
    <m/>
  </r>
  <r>
    <x v="9"/>
    <x v="0"/>
    <x v="0"/>
    <s v="WHARGO COMERCIO E RECICLAGENS LTDA  -  05.076.586/0001-91"/>
    <s v="NOTA FISCAL"/>
    <n v="1239"/>
    <d v="2024-12-19T00:00:00"/>
    <x v="0"/>
    <n v="5050"/>
    <n v="12119"/>
    <m/>
    <m/>
    <m/>
    <m/>
  </r>
  <r>
    <x v="9"/>
    <x v="0"/>
    <x v="0"/>
    <s v="WHARGO COMERCIO E RECICLAGENS LTDA  -  05.076.586/0001-91"/>
    <s v="NOTA FISCAL"/>
    <n v="1239"/>
    <d v="2024-12-19T00:00:00"/>
    <x v="1"/>
    <n v="6360"/>
    <n v="4724.5"/>
    <m/>
    <m/>
    <m/>
    <m/>
  </r>
  <r>
    <x v="9"/>
    <x v="0"/>
    <x v="0"/>
    <s v="JULIO CESAR RODRIGUES DA SILVA 24.352.849/0001-92"/>
    <s v="NOTA FISCAL"/>
    <n v="1240"/>
    <d v="2024-12-19T00:00:00"/>
    <x v="2"/>
    <n v="3410"/>
    <n v="1875.5"/>
    <m/>
    <m/>
    <m/>
    <m/>
  </r>
  <r>
    <x v="9"/>
    <x v="0"/>
    <x v="0"/>
    <s v="GB RECICLAGEM E MOAGEM DE VIDRO LTDA 44.645.384/0001-75"/>
    <s v="NOTA FISCAL"/>
    <n v="1241"/>
    <d v="2024-12-23T00:00:00"/>
    <x v="3"/>
    <n v="12050"/>
    <n v="1205"/>
    <m/>
    <m/>
    <m/>
    <m/>
  </r>
  <r>
    <x v="9"/>
    <x v="0"/>
    <x v="0"/>
    <s v="JULIO CESAR RODRIGUES DA SILVA 24.352.849/0001-92"/>
    <s v="NOTA FISCAL"/>
    <n v="1242"/>
    <d v="2024-12-23T00:00:00"/>
    <x v="2"/>
    <n v="428.6"/>
    <n v="4333.55"/>
    <m/>
    <m/>
    <m/>
    <m/>
  </r>
  <r>
    <x v="25"/>
    <x v="0"/>
    <x v="0"/>
    <s v="QUALY COMERCIO DE SUCATAS E ALUMINIO LTDA 33.002.451/0001-17"/>
    <s v="NOTA FISCAL"/>
    <n v="2205"/>
    <d v="2024-12-27T00:00:00"/>
    <x v="0"/>
    <n v="880"/>
    <n v="2200"/>
    <m/>
    <m/>
    <m/>
    <m/>
  </r>
  <r>
    <x v="25"/>
    <x v="0"/>
    <x v="0"/>
    <s v="QUALY COMERCIO DE SUCATAS E ALUMINIO LTDA 33.002.451/0001-17"/>
    <s v="NOTA FISCAL"/>
    <n v="2204"/>
    <d v="2024-12-23T00:00:00"/>
    <x v="0"/>
    <n v="1420"/>
    <n v="3550"/>
    <m/>
    <m/>
    <m/>
    <m/>
  </r>
  <r>
    <x v="25"/>
    <x v="0"/>
    <x v="0"/>
    <s v="ALLGREEN GERENCIAMENTO DE RESIDUOS LTDA 45.433.184/0001-11"/>
    <s v="NOTA FISCAL"/>
    <n v="2203"/>
    <d v="2024-12-23T00:00:00"/>
    <x v="0"/>
    <n v="860"/>
    <n v="576.35"/>
    <m/>
    <m/>
    <m/>
    <m/>
  </r>
  <r>
    <x v="25"/>
    <x v="0"/>
    <x v="0"/>
    <s v="ALLGREEN GERENCIAMENTO DE RESIDUOS LTDA 45.433.184/0001-11"/>
    <s v="NOTA FISCAL"/>
    <n v="2203"/>
    <d v="2024-12-23T00:00:00"/>
    <x v="1"/>
    <n v="2666"/>
    <n v="1931.33"/>
    <m/>
    <m/>
    <m/>
    <m/>
  </r>
  <r>
    <x v="25"/>
    <x v="0"/>
    <x v="0"/>
    <s v="ALLGREEN GERENCIAMENTO DE RESIDUOS LTDA 45.433.184/0001-11"/>
    <s v="NOTA FISCAL"/>
    <n v="2202"/>
    <d v="2024-12-23T00:00:00"/>
    <x v="1"/>
    <n v="6858.5"/>
    <n v="3986.89"/>
    <m/>
    <m/>
    <m/>
    <m/>
  </r>
  <r>
    <x v="25"/>
    <x v="0"/>
    <x v="0"/>
    <s v="ALLGREEN GERENCIAMENTO DE RESIDUOS LTDA 45.433.184/0001-11"/>
    <s v="NOTA FISCAL"/>
    <n v="2202"/>
    <d v="2024-12-23T00:00:00"/>
    <x v="0"/>
    <n v="785.5"/>
    <n v="737.55"/>
    <m/>
    <m/>
    <m/>
    <m/>
  </r>
  <r>
    <x v="25"/>
    <x v="0"/>
    <x v="0"/>
    <s v="PAPEL FORTE RECICLAVEL LTDA ME - 07.267.866/0001-02"/>
    <s v="NOTA FISCAL"/>
    <n v="2201"/>
    <d v="2024-12-18T00:00:00"/>
    <x v="1"/>
    <n v="1065"/>
    <n v="639"/>
    <m/>
    <m/>
    <m/>
    <m/>
  </r>
  <r>
    <x v="25"/>
    <x v="0"/>
    <x v="0"/>
    <s v="PAPEL FORTE RECICLAVEL LTDA ME - 07.267.866/0001-02"/>
    <s v="NOTA FISCAL"/>
    <n v="2200"/>
    <d v="2024-12-18T00:00:00"/>
    <x v="1"/>
    <n v="1170"/>
    <n v="702"/>
    <m/>
    <m/>
    <m/>
    <m/>
  </r>
  <r>
    <x v="25"/>
    <x v="0"/>
    <x v="0"/>
    <s v="PAPEL FORTE RECICLAVEL LTDA ME - 07.267.866/0001-02"/>
    <s v="NOTA FISCAL"/>
    <n v="2199"/>
    <d v="2024-12-18T00:00:00"/>
    <x v="1"/>
    <n v="1425"/>
    <n v="800"/>
    <m/>
    <m/>
    <m/>
    <m/>
  </r>
  <r>
    <x v="25"/>
    <x v="0"/>
    <x v="0"/>
    <s v="PAPEL FORTE RECICLAVEL LTDA ME - 07.267.866/0001-02"/>
    <s v="NOTA FISCAL"/>
    <n v="2198"/>
    <d v="2024-12-18T00:00:00"/>
    <x v="1"/>
    <n v="1555"/>
    <n v="933"/>
    <m/>
    <m/>
    <m/>
    <m/>
  </r>
  <r>
    <x v="25"/>
    <x v="0"/>
    <x v="0"/>
    <s v="ALTO VALE CELULOSE INDUSTRIA, COMERCIO E REPRESENTACAO DE PAPEL LTDA 27.118.434/0001-47"/>
    <s v="NOTA FISCAL"/>
    <n v="2197"/>
    <d v="2024-12-17T00:00:00"/>
    <x v="1"/>
    <n v="3480"/>
    <n v="2784"/>
    <m/>
    <m/>
    <m/>
    <m/>
  </r>
  <r>
    <x v="25"/>
    <x v="0"/>
    <x v="0"/>
    <s v="ALLGREEN GERENCIAMENTO DE RESIDUOS LTDA 45.433.184/0001-11"/>
    <s v="NOTA FISCAL"/>
    <n v="2196"/>
    <d v="2024-12-17T00:00:00"/>
    <x v="0"/>
    <n v="2658.5"/>
    <n v="4050.7"/>
    <m/>
    <m/>
    <m/>
    <m/>
  </r>
  <r>
    <x v="25"/>
    <x v="0"/>
    <x v="0"/>
    <s v="ALLGREEN GERENCIAMENTO DE RESIDUOS LTDA 45.433.184/0001-11"/>
    <s v="NOTA FISCAL"/>
    <n v="2196"/>
    <d v="2024-12-17T00:00:00"/>
    <x v="1"/>
    <n v="10036.5"/>
    <n v="7166.93"/>
    <m/>
    <m/>
    <m/>
    <m/>
  </r>
  <r>
    <x v="25"/>
    <x v="0"/>
    <x v="0"/>
    <s v="MASSFIX COMERCIO DE SUCATAS DE VIDROS LTDA 66.738.790/0003-87"/>
    <s v="NOTA FISCAL"/>
    <n v="2195"/>
    <d v="2024-12-16T00:00:00"/>
    <x v="3"/>
    <n v="11830"/>
    <n v="1774.5"/>
    <m/>
    <m/>
    <m/>
    <m/>
  </r>
  <r>
    <x v="25"/>
    <x v="0"/>
    <x v="0"/>
    <s v="ALTO VALE CELULOSE INDUSTRIA, COMERCIO E REPRESENTACAO DE PAPEL LTDA 27.118.434/0001-47"/>
    <s v="NOTA FISCAL"/>
    <n v="2194"/>
    <d v="2024-12-13T00:00:00"/>
    <x v="1"/>
    <n v="8380.5"/>
    <n v="6704.4"/>
    <m/>
    <m/>
    <m/>
    <m/>
  </r>
  <r>
    <x v="25"/>
    <x v="0"/>
    <x v="0"/>
    <s v="CRB - COMÉRCIO DE RESÍDUOS BANDEIRANTES LTDA - 16.642.662/0004-48"/>
    <s v="NOTA FISCAL"/>
    <n v="2193"/>
    <d v="2024-11-29T00:00:00"/>
    <x v="0"/>
    <n v="1120"/>
    <n v="1708"/>
    <m/>
    <m/>
    <m/>
    <m/>
  </r>
  <r>
    <x v="25"/>
    <x v="0"/>
    <x v="0"/>
    <s v="CRB - COMÉRCIO DE RESÍDUOS BANDEIRANTES LTDA - 16.642.662/0004-48"/>
    <s v="NOTA FISCAL"/>
    <n v="2193"/>
    <d v="2024-11-29T00:00:00"/>
    <x v="1"/>
    <n v="5210"/>
    <n v="3337"/>
    <m/>
    <m/>
    <m/>
    <m/>
  </r>
  <r>
    <x v="25"/>
    <x v="0"/>
    <x v="0"/>
    <s v="ALLGREEN GERENCIAMENTO DE RESIDUOS LTDA 45.433.184/0001-11"/>
    <s v="NOTA FISCAL"/>
    <n v="2192"/>
    <d v="2024-11-28T00:00:00"/>
    <x v="0"/>
    <n v="732"/>
    <n v="699.9"/>
    <m/>
    <m/>
    <m/>
    <m/>
  </r>
  <r>
    <x v="25"/>
    <x v="0"/>
    <x v="0"/>
    <s v="QUALY COMERCIO DE SUCATAS E ALUMINIO LTDA 33.002.451/0001-17"/>
    <s v="NOTA FISCAL"/>
    <n v="2191"/>
    <d v="2024-11-26T00:00:00"/>
    <x v="0"/>
    <n v="500"/>
    <n v="2500"/>
    <m/>
    <m/>
    <m/>
    <m/>
  </r>
  <r>
    <x v="25"/>
    <x v="0"/>
    <x v="0"/>
    <s v="ARCELORMITTAL BRASIL S.A. - 17.469.701/0026-25"/>
    <s v="NOTA FISCAL"/>
    <n v="2190"/>
    <d v="2024-11-25T00:00:00"/>
    <x v="2"/>
    <n v="3030"/>
    <n v="3030"/>
    <m/>
    <m/>
    <m/>
    <m/>
  </r>
  <r>
    <x v="25"/>
    <x v="0"/>
    <x v="0"/>
    <s v="CRB - COMÉRCIO DE RESÍDUOS BANDEIRANTES LTDA - 16.642.662/0004-48"/>
    <s v="NOTA FISCAL"/>
    <n v="2189"/>
    <d v="2024-11-22T00:00:00"/>
    <x v="0"/>
    <n v="630"/>
    <n v="1317"/>
    <m/>
    <m/>
    <m/>
    <m/>
  </r>
  <r>
    <x v="25"/>
    <x v="0"/>
    <x v="0"/>
    <s v="CRB - COMÉRCIO DE RESÍDUOS BANDEIRANTES LTDA - 16.642.662/0004-48"/>
    <s v="NOTA FISCAL"/>
    <n v="2189"/>
    <d v="2024-11-22T00:00:00"/>
    <x v="1"/>
    <n v="6060"/>
    <n v="4629"/>
    <m/>
    <m/>
    <m/>
    <m/>
  </r>
  <r>
    <x v="25"/>
    <x v="0"/>
    <x v="0"/>
    <s v="ARCELORMITTAL BRASIL S.A. - 17.469.701/0026-25"/>
    <s v="NOTA FISCAL"/>
    <n v="2188"/>
    <d v="2024-11-19T00:00:00"/>
    <x v="2"/>
    <n v="1000"/>
    <n v="1000"/>
    <m/>
    <m/>
    <m/>
    <m/>
  </r>
  <r>
    <x v="25"/>
    <x v="0"/>
    <x v="0"/>
    <s v="QUALY COMERCIO DE SUCATAS E ALUMINIO LTDA 33.002.451/0001-17"/>
    <s v="NOTA FISCAL"/>
    <n v="2187"/>
    <d v="2024-11-13T00:00:00"/>
    <x v="0"/>
    <n v="530"/>
    <n v="2650"/>
    <m/>
    <m/>
    <m/>
    <m/>
  </r>
  <r>
    <x v="25"/>
    <x v="0"/>
    <x v="0"/>
    <s v="ALLGREEN GERENCIAMENTO DE RESIDUOS LTDA 45.433.184/0001-11"/>
    <s v="NOTA FISCAL"/>
    <n v="2186"/>
    <d v="2024-11-12T00:00:00"/>
    <x v="0"/>
    <n v="1917"/>
    <n v="10881.8"/>
    <m/>
    <m/>
    <m/>
    <m/>
  </r>
  <r>
    <x v="25"/>
    <x v="0"/>
    <x v="0"/>
    <s v="CRB - COMÉRCIO DE RESÍDUOS BANDEIRANTES LTDA - 16.642.662/0004-48"/>
    <s v="NOTA FISCAL"/>
    <n v="2185"/>
    <d v="2024-11-11T00:00:00"/>
    <x v="1"/>
    <n v="3250"/>
    <n v="1793"/>
    <m/>
    <m/>
    <m/>
    <m/>
  </r>
  <r>
    <x v="25"/>
    <x v="0"/>
    <x v="0"/>
    <s v="MASSFIX COMERCIO DE SUCATAS DE VIDROS LTDA 66.738.790/0003-87"/>
    <s v="NOTA FISCAL"/>
    <n v="2184"/>
    <d v="2024-11-06T00:00:00"/>
    <x v="3"/>
    <n v="11680"/>
    <n v="2102.4"/>
    <m/>
    <m/>
    <m/>
    <m/>
  </r>
  <r>
    <x v="25"/>
    <x v="0"/>
    <x v="0"/>
    <s v="ALLGREEN GERENCIAMENTO DE RESIDUOS LTDA 45.433.184/0001-11"/>
    <s v="NOTA FISCAL"/>
    <n v="2183"/>
    <d v="2024-11-01T00:00:00"/>
    <x v="0"/>
    <n v="1196"/>
    <n v="2306.5"/>
    <m/>
    <m/>
    <m/>
    <m/>
  </r>
  <r>
    <x v="26"/>
    <x v="0"/>
    <x v="0"/>
    <s v="WHARGO COMERCIO E RECICLAGENS LTDA  -  05.076.586/0001-91"/>
    <s v="NOTA FISCAL"/>
    <n v="41"/>
    <d v="2024-10-01T00:00:00"/>
    <x v="1"/>
    <n v="4890"/>
    <n v="4401"/>
    <s v="ok"/>
    <m/>
    <m/>
    <m/>
  </r>
  <r>
    <x v="26"/>
    <x v="0"/>
    <x v="0"/>
    <s v="WHARGO COMERCIO E RECICLAGENS LTDA  -  05.076.586/0001-91"/>
    <s v="NOTA FISCAL"/>
    <n v="41"/>
    <d v="2024-10-01T00:00:00"/>
    <x v="0"/>
    <n v="540"/>
    <n v="794"/>
    <s v="ok"/>
    <m/>
    <m/>
    <m/>
  </r>
  <r>
    <x v="26"/>
    <x v="0"/>
    <x v="0"/>
    <s v="ALINE PEREIRA DA SILVA 080.145.166-30"/>
    <s v="NOTA FISCAL"/>
    <n v="42"/>
    <d v="2024-10-02T00:00:00"/>
    <x v="2"/>
    <n v="347"/>
    <n v="348.5"/>
    <s v="ainda não enviaram carta de correção"/>
    <m/>
    <m/>
    <m/>
  </r>
  <r>
    <x v="26"/>
    <x v="0"/>
    <x v="0"/>
    <s v="WHARGO COMERCIO E RECICLAGENS LTDA  -  05.076.586/0001-91"/>
    <s v="NOTA FISCAL"/>
    <n v="43"/>
    <d v="2024-10-22T00:00:00"/>
    <x v="0"/>
    <n v="970"/>
    <n v="1964"/>
    <s v="ok"/>
    <m/>
    <m/>
    <m/>
  </r>
  <r>
    <x v="26"/>
    <x v="0"/>
    <x v="0"/>
    <s v="WHARGO COMERCIO E RECICLAGENS LTDA  -  05.076.586/0001-91"/>
    <s v="NOTA FISCAL"/>
    <n v="43"/>
    <d v="2024-10-22T00:00:00"/>
    <x v="1"/>
    <n v="4420"/>
    <n v="3968"/>
    <s v="ok"/>
    <m/>
    <m/>
    <m/>
  </r>
  <r>
    <x v="26"/>
    <x v="0"/>
    <x v="0"/>
    <s v="ALINE PEREIRA DA SILVA 080.145.166-30"/>
    <s v="NOTA FISCAL"/>
    <n v="44"/>
    <d v="2024-10-23T00:00:00"/>
    <x v="2"/>
    <n v="225"/>
    <n v="2870"/>
    <s v="ainda não enviaram carta de correção SUCATAS"/>
    <m/>
    <m/>
    <m/>
  </r>
  <r>
    <x v="26"/>
    <x v="0"/>
    <x v="0"/>
    <s v="WHARGO COMERCIO E RECICLAGENS LTDA  -  05.076.586/0001-91"/>
    <s v="NOTA FISCAL"/>
    <n v="45"/>
    <d v="2024-11-14T00:00:00"/>
    <x v="1"/>
    <n v="6910"/>
    <n v="6402"/>
    <s v="ok"/>
    <m/>
    <m/>
    <m/>
  </r>
  <r>
    <x v="26"/>
    <x v="0"/>
    <x v="0"/>
    <s v="WHARGO COMERCIO E RECICLAGENS LTDA  -  05.076.586/0001-91"/>
    <s v="NOTA FISCAL"/>
    <n v="46"/>
    <d v="2024-11-18T00:00:00"/>
    <x v="0"/>
    <n v="1210"/>
    <n v="1726"/>
    <s v="ok"/>
    <m/>
    <m/>
    <m/>
  </r>
  <r>
    <x v="26"/>
    <x v="0"/>
    <x v="0"/>
    <s v="WHARGO COMERCIO E RECICLAGENS LTDA  -  05.076.586/0001-91"/>
    <s v="NOTA FISCAL"/>
    <n v="46"/>
    <d v="2024-11-18T00:00:00"/>
    <x v="1"/>
    <n v="3570"/>
    <n v="3213"/>
    <s v="ok"/>
    <m/>
    <m/>
    <m/>
  </r>
  <r>
    <x v="26"/>
    <x v="0"/>
    <x v="0"/>
    <s v="WHARGO COMERCIO E RECICLAGENS LTDA  -  05.076.586/0001-91"/>
    <s v="NOTA FISCAL"/>
    <n v="47"/>
    <d v="2024-12-02T00:00:00"/>
    <x v="0"/>
    <n v="1030"/>
    <n v="1643"/>
    <s v="ok ainda não enviaram carta de correção "/>
    <m/>
    <m/>
    <m/>
  </r>
  <r>
    <x v="26"/>
    <x v="0"/>
    <x v="0"/>
    <s v="WHARGO COMERCIO E RECICLAGENS LTDA  -  05.076.586/0001-91"/>
    <s v="NOTA FISCAL"/>
    <n v="47"/>
    <d v="2024-12-02T00:00:00"/>
    <x v="1"/>
    <n v="3720"/>
    <n v="2979"/>
    <s v="Corrigido pois ainda não enviaram carta de correção"/>
    <m/>
    <m/>
    <m/>
  </r>
  <r>
    <x v="26"/>
    <x v="0"/>
    <x v="0"/>
    <s v="WHARGO COMERCIO E RECICLAGENS LTDA  -  05.076.586/0001-91"/>
    <s v="NOTA FISCAL"/>
    <n v="48"/>
    <d v="2024-12-11T00:00:00"/>
    <x v="1"/>
    <n v="4320"/>
    <n v="3633"/>
    <s v="Corrigido quantidadade e ainda não enviaram carta de correção"/>
    <m/>
    <m/>
    <m/>
  </r>
  <r>
    <x v="26"/>
    <x v="0"/>
    <x v="0"/>
    <s v="WHARGO COMERCIO E RECICLAGENS LTDA  -  05.076.586/0001-91"/>
    <s v="NOTA FISCAL"/>
    <n v="48"/>
    <d v="2024-12-11T00:00:00"/>
    <x v="0"/>
    <n v="480"/>
    <n v="672"/>
    <s v="ok ainda não enviaram carta de correção "/>
    <m/>
    <m/>
    <m/>
  </r>
  <r>
    <x v="26"/>
    <x v="0"/>
    <x v="0"/>
    <s v="ALINE PEREIRA DA SILVA 080.145.166-30"/>
    <s v="NOTA FISCAL"/>
    <n v="49"/>
    <d v="2024-12-11T00:00:00"/>
    <x v="2"/>
    <n v="962"/>
    <n v="1445.5"/>
    <s v="ainda não enviaram carta de correção SUCATAS"/>
    <m/>
    <m/>
    <m/>
  </r>
  <r>
    <x v="26"/>
    <x v="0"/>
    <x v="0"/>
    <s v="WHARGO COMERCIO E RECICLAGENS LTDA  -  05.076.586/0001-91"/>
    <s v="NOTA FISCAL"/>
    <n v="50"/>
    <d v="2024-12-26T00:00:00"/>
    <x v="0"/>
    <n v="1660"/>
    <n v="2892"/>
    <s v="ok"/>
    <m/>
    <m/>
    <m/>
  </r>
  <r>
    <x v="26"/>
    <x v="0"/>
    <x v="0"/>
    <s v="WHARGO COMERCIO E RECICLAGENS LTDA  -  05.076.586/0001-91"/>
    <s v="NOTA FISCAL"/>
    <n v="50"/>
    <d v="2024-12-26T00:00:00"/>
    <x v="1"/>
    <n v="4150"/>
    <n v="3868"/>
    <s v="ok"/>
    <m/>
    <m/>
    <m/>
  </r>
  <r>
    <x v="0"/>
    <x v="0"/>
    <x v="0"/>
    <s v="CRB - COMÉRCIO DE RESÍDUOS BANDEIRANTES LTDA - 16.642.662/0004-48"/>
    <s v="NOTA FISCAL"/>
    <n v="534"/>
    <d v="2024-12-02T00:00:00"/>
    <x v="0"/>
    <n v="2300"/>
    <n v="4164"/>
    <m/>
    <m/>
    <m/>
    <m/>
  </r>
  <r>
    <x v="0"/>
    <x v="0"/>
    <x v="0"/>
    <s v="CRB - COMÉRCIO DE RESÍDUOS BANDEIRANTES LTDA - 16.642.662/0004-48"/>
    <s v="NOTA FISCAL"/>
    <n v="534"/>
    <d v="2024-12-02T00:00:00"/>
    <x v="1"/>
    <n v="5630"/>
    <n v="3094"/>
    <m/>
    <m/>
    <m/>
    <m/>
  </r>
  <r>
    <x v="0"/>
    <x v="0"/>
    <x v="0"/>
    <s v="CRB - COMÉRCIO DE RESÍDUOS BANDEIRANTES LTDA - 16.642.662/0004-48"/>
    <s v="NOTA FISCAL"/>
    <n v="549"/>
    <d v="2024-12-02T00:00:00"/>
    <x v="0"/>
    <n v="1390"/>
    <n v="2478.5"/>
    <m/>
    <m/>
    <m/>
    <m/>
  </r>
  <r>
    <x v="0"/>
    <x v="0"/>
    <x v="0"/>
    <s v="CRB - COMÉRCIO DE RESÍDUOS BANDEIRANTES LTDA - 16.642.662/0004-48"/>
    <s v="NOTA FISCAL"/>
    <n v="549"/>
    <d v="2024-12-02T00:00:00"/>
    <x v="1"/>
    <n v="5580"/>
    <n v="4116"/>
    <m/>
    <m/>
    <m/>
    <m/>
  </r>
  <r>
    <x v="0"/>
    <x v="0"/>
    <x v="0"/>
    <s v="CRB - COMÉRCIO DE RESÍDUOS BANDEIRANTES LTDA - 16.642.662/0004-48"/>
    <s v="NOTA FISCAL"/>
    <n v="545"/>
    <d v="2024-12-04T00:00:00"/>
    <x v="0"/>
    <n v="490"/>
    <n v="2296"/>
    <m/>
    <m/>
    <m/>
    <m/>
  </r>
  <r>
    <x v="0"/>
    <x v="0"/>
    <x v="0"/>
    <s v="CRB - COMÉRCIO DE RESÍDUOS BANDEIRANTES LTDA - 16.642.662/0004-48"/>
    <s v="NOTA FISCAL"/>
    <n v="545"/>
    <d v="2024-12-04T00:00:00"/>
    <x v="1"/>
    <n v="6990"/>
    <n v="4253"/>
    <m/>
    <m/>
    <m/>
    <m/>
  </r>
  <r>
    <x v="0"/>
    <x v="0"/>
    <x v="0"/>
    <s v="CRB - COMÉRCIO DE RESÍDUOS BANDEIRANTES LTDA - 16.642.662/0004-48"/>
    <s v="NOTA FISCAL"/>
    <n v="551"/>
    <d v="2024-12-09T00:00:00"/>
    <x v="1"/>
    <n v="8040"/>
    <n v="5444"/>
    <m/>
    <m/>
    <m/>
    <m/>
  </r>
  <r>
    <x v="0"/>
    <x v="0"/>
    <x v="0"/>
    <s v="CRB - COMÉRCIO DE RESÍDUOS BANDEIRANTES LTDA - 16.642.662/0004-48"/>
    <s v="NOTA FISCAL"/>
    <n v="551"/>
    <d v="2024-12-09T00:00:00"/>
    <x v="0"/>
    <n v="980"/>
    <n v="3336.5"/>
    <m/>
    <m/>
    <m/>
    <m/>
  </r>
  <r>
    <x v="0"/>
    <x v="0"/>
    <x v="0"/>
    <s v="CRB - COMÉRCIO DE RESÍDUOS BANDEIRANTES LTDA - 16.642.662/0004-48"/>
    <s v="NOTA FISCAL"/>
    <n v="552"/>
    <d v="2024-12-11T00:00:00"/>
    <x v="0"/>
    <n v="990"/>
    <n v="3363"/>
    <m/>
    <m/>
    <m/>
    <m/>
  </r>
  <r>
    <x v="0"/>
    <x v="0"/>
    <x v="0"/>
    <s v="CRB - COMÉRCIO DE RESÍDUOS BANDEIRANTES LTDA - 16.642.662/0004-48"/>
    <s v="NOTA FISCAL"/>
    <n v="552"/>
    <d v="2024-12-11T00:00:00"/>
    <x v="1"/>
    <n v="5560"/>
    <n v="3810"/>
    <m/>
    <m/>
    <m/>
    <m/>
  </r>
  <r>
    <x v="0"/>
    <x v="0"/>
    <x v="0"/>
    <s v="CRB - COMÉRCIO DE RESÍDUOS BANDEIRANTES LTDA - 16.642.662/0004-48"/>
    <s v="NOTA FISCAL"/>
    <n v="547"/>
    <d v="2024-12-11T00:00:00"/>
    <x v="0"/>
    <n v="900"/>
    <n v="1892"/>
    <m/>
    <m/>
    <m/>
    <m/>
  </r>
  <r>
    <x v="0"/>
    <x v="0"/>
    <x v="0"/>
    <s v="CRB - COMÉRCIO DE RESÍDUOS BANDEIRANTES LTDA - 16.642.662/0004-48"/>
    <s v="NOTA FISCAL"/>
    <n v="547"/>
    <d v="2024-12-11T00:00:00"/>
    <x v="1"/>
    <n v="7020"/>
    <n v="4847"/>
    <m/>
    <m/>
    <m/>
    <m/>
  </r>
  <r>
    <x v="0"/>
    <x v="0"/>
    <x v="0"/>
    <s v="CRB - COMÉRCIO DE RESÍDUOS BANDEIRANTES LTDA - 16.642.662/0004-48"/>
    <s v="NOTA FISCAL"/>
    <n v="553"/>
    <d v="2024-12-17T00:00:00"/>
    <x v="0"/>
    <n v="580"/>
    <n v="1900"/>
    <m/>
    <m/>
    <m/>
    <m/>
  </r>
  <r>
    <x v="0"/>
    <x v="0"/>
    <x v="0"/>
    <s v="CRB - COMÉRCIO DE RESÍDUOS BANDEIRANTES LTDA - 16.642.662/0004-48"/>
    <s v="NOTA FISCAL"/>
    <n v="553"/>
    <d v="2024-12-17T00:00:00"/>
    <x v="1"/>
    <n v="6940"/>
    <n v="4361"/>
    <m/>
    <m/>
    <m/>
    <m/>
  </r>
  <r>
    <x v="0"/>
    <x v="0"/>
    <x v="0"/>
    <s v="CRB - COMÉRCIO DE RESÍDUOS BANDEIRANTES LTDA - 16.642.662/0004-48"/>
    <s v="NOTA FISCAL"/>
    <n v="554"/>
    <d v="2024-12-17T00:00:00"/>
    <x v="0"/>
    <n v="1220"/>
    <n v="2966.5"/>
    <m/>
    <m/>
    <m/>
    <m/>
  </r>
  <r>
    <x v="0"/>
    <x v="0"/>
    <x v="0"/>
    <s v="CRB - COMÉRCIO DE RESÍDUOS BANDEIRANTES LTDA - 16.642.662/0004-48"/>
    <s v="NOTA FISCAL"/>
    <n v="554"/>
    <d v="2024-12-17T00:00:00"/>
    <x v="1"/>
    <n v="5170"/>
    <n v="3962"/>
    <m/>
    <m/>
    <m/>
    <m/>
  </r>
  <r>
    <x v="0"/>
    <x v="0"/>
    <x v="0"/>
    <s v="CRB - COMÉRCIO DE RESÍDUOS BANDEIRANTES LTDA - 16.642.662/0004-48"/>
    <s v="NOTA FISCAL"/>
    <n v="557"/>
    <d v="2024-12-26T00:00:00"/>
    <x v="0"/>
    <n v="1610"/>
    <n v="4339"/>
    <m/>
    <m/>
    <m/>
    <m/>
  </r>
  <r>
    <x v="0"/>
    <x v="0"/>
    <x v="0"/>
    <s v="CRB - COMÉRCIO DE RESÍDUOS BANDEIRANTES LTDA - 16.642.662/0004-48"/>
    <s v="NOTA FISCAL"/>
    <n v="557"/>
    <d v="2024-12-26T00:00:00"/>
    <x v="1"/>
    <n v="6730"/>
    <n v="4239"/>
    <m/>
    <m/>
    <m/>
    <m/>
  </r>
  <r>
    <x v="0"/>
    <x v="0"/>
    <x v="0"/>
    <s v="CRB - COMÉRCIO DE RESÍDUOS BANDEIRANTES LTDA - 16.642.662/0004-48"/>
    <s v="NOTA FISCAL"/>
    <n v="558"/>
    <d v="2024-12-26T00:00:00"/>
    <x v="0"/>
    <n v="970"/>
    <n v="2610"/>
    <m/>
    <m/>
    <m/>
    <m/>
  </r>
  <r>
    <x v="0"/>
    <x v="0"/>
    <x v="0"/>
    <s v="CRB - COMÉRCIO DE RESÍDUOS BANDEIRANTES LTDA - 16.642.662/0004-48"/>
    <s v="NOTA FISCAL"/>
    <n v="558"/>
    <d v="2024-12-26T00:00:00"/>
    <x v="1"/>
    <n v="6850"/>
    <n v="5410"/>
    <m/>
    <m/>
    <m/>
    <m/>
  </r>
  <r>
    <x v="0"/>
    <x v="0"/>
    <x v="0"/>
    <s v="MASSFIX COMERCIO DE SUCATAS DE VIDROS LTDA 66.738.790/0003-87"/>
    <s v="NOTA FISCAL"/>
    <n v="546"/>
    <d v="2024-12-11T00:00:00"/>
    <x v="3"/>
    <n v="4540"/>
    <n v="1362"/>
    <m/>
    <m/>
    <m/>
    <m/>
  </r>
  <r>
    <x v="0"/>
    <x v="0"/>
    <x v="0"/>
    <s v="MASSFIX COMERCIO DE SUCATAS DE VIDROS LTDA 66.738.790/0003-87"/>
    <s v="NOTA FISCAL"/>
    <n v="556"/>
    <d v="2024-12-19T00:00:00"/>
    <x v="3"/>
    <n v="22210"/>
    <n v="3331.4"/>
    <m/>
    <m/>
    <m/>
    <m/>
  </r>
  <r>
    <x v="27"/>
    <x v="0"/>
    <x v="0"/>
    <s v="EKO COMERCIO DE RESIDUOS RECICLAVEIS LTDA  -  42.670.256/0001-56"/>
    <s v="NOTA FISCAL"/>
    <n v="468"/>
    <d v="2024-10-09T00:00:00"/>
    <x v="0"/>
    <n v="2017.5"/>
    <n v="3931.5"/>
    <m/>
    <m/>
    <m/>
    <m/>
  </r>
  <r>
    <x v="27"/>
    <x v="0"/>
    <x v="0"/>
    <s v="CICLOVIDRO COMERCIO E TRANSPORTES EIRELI  -  06.981.717/0001-48_x000a_ "/>
    <s v="NOTA FISCAL"/>
    <n v="469"/>
    <d v="2024-10-09T00:00:00"/>
    <x v="3"/>
    <n v="16960"/>
    <n v="5088"/>
    <m/>
    <m/>
    <m/>
    <m/>
  </r>
  <r>
    <x v="27"/>
    <x v="0"/>
    <x v="0"/>
    <s v="PMG AMBIENTAL LTDA 28.549.416/0001-82"/>
    <s v="NOTA FISCAL"/>
    <n v="470"/>
    <d v="2024-10-10T00:00:00"/>
    <x v="0"/>
    <n v="720"/>
    <n v="651"/>
    <m/>
    <m/>
    <m/>
    <m/>
  </r>
  <r>
    <x v="27"/>
    <x v="0"/>
    <x v="0"/>
    <s v="EKO COMERCIO DE RESIDUOS RECICLAVEIS LTDA  -  42.670.256/0001-56"/>
    <s v="NOTA FISCAL"/>
    <n v="471"/>
    <d v="2024-10-22T00:00:00"/>
    <x v="0"/>
    <n v="2303.2"/>
    <n v="5964.8"/>
    <m/>
    <m/>
    <m/>
    <m/>
  </r>
  <r>
    <x v="27"/>
    <x v="0"/>
    <x v="0"/>
    <s v="SMURFIT KAPPA DO BRASIL INDUSTRIA DE EMBALAGENS S.A. 23.524.952/0007-03"/>
    <s v="NOTA FISCAL"/>
    <n v="472"/>
    <d v="2024-10-24T00:00:00"/>
    <x v="1"/>
    <n v="10300"/>
    <n v="7725"/>
    <m/>
    <m/>
    <m/>
    <m/>
  </r>
  <r>
    <x v="27"/>
    <x v="0"/>
    <x v="0"/>
    <s v="EKO COMERCIO DE RESIDUOS RECICLAVEIS LTDA  -  42.670.256/0001-56"/>
    <s v="NOTA FISCAL"/>
    <n v="473"/>
    <d v="2024-10-30T00:00:00"/>
    <x v="0"/>
    <n v="1951"/>
    <n v="5364.55"/>
    <m/>
    <m/>
    <m/>
    <m/>
  </r>
  <r>
    <x v="27"/>
    <x v="0"/>
    <x v="0"/>
    <s v="EKO COMERCIO DE RESIDUOS RECICLAVEIS LTDA  -  42.670.256/0001-56"/>
    <s v="NOTA FISCAL"/>
    <n v="474"/>
    <d v="2024-10-31T00:00:00"/>
    <x v="0"/>
    <n v="851.4"/>
    <n v="5391.25"/>
    <m/>
    <m/>
    <m/>
    <m/>
  </r>
  <r>
    <x v="27"/>
    <x v="0"/>
    <x v="0"/>
    <s v="EKO COMERCIO DE RESIDUOS RECICLAVEIS LTDA  -  42.670.256/0001-56"/>
    <s v="NOTA FISCAL"/>
    <n v="475"/>
    <d v="2024-11-08T00:00:00"/>
    <x v="0"/>
    <n v="2832"/>
    <n v="6549.1"/>
    <m/>
    <m/>
    <m/>
    <m/>
  </r>
  <r>
    <x v="27"/>
    <x v="0"/>
    <x v="0"/>
    <s v="PMG AMBIENTAL LTDA 28.549.416/0001-82"/>
    <s v="NOTA FISCAL"/>
    <n v="476"/>
    <d v="2024-11-12T00:00:00"/>
    <x v="0"/>
    <n v="2210"/>
    <n v="3057"/>
    <m/>
    <m/>
    <m/>
    <m/>
  </r>
  <r>
    <x v="27"/>
    <x v="0"/>
    <x v="0"/>
    <s v="PMG AMBIENTAL LTDA 28.549.416/0001-82"/>
    <s v="NOTA FISCAL"/>
    <n v="476"/>
    <d v="2024-11-12T00:00:00"/>
    <x v="1"/>
    <n v="3970"/>
    <n v="2977.5"/>
    <m/>
    <m/>
    <m/>
    <m/>
  </r>
  <r>
    <x v="27"/>
    <x v="0"/>
    <x v="0"/>
    <s v="SMURFIT KAPPA DO BRASIL INDUSTRIA DE EMBALAGENS S.A. 23.524.952/0007-03"/>
    <s v="NOTA FISCAL"/>
    <n v="477"/>
    <d v="2024-11-18T00:00:00"/>
    <x v="1"/>
    <n v="10600"/>
    <n v="7950"/>
    <m/>
    <m/>
    <m/>
    <m/>
  </r>
  <r>
    <x v="27"/>
    <x v="0"/>
    <x v="0"/>
    <s v="SMURFIT KAPPA DO BRASIL INDUSTRIA DE EMBALAGENS S.A. 23.524.952/0007-03"/>
    <s v="NOTA FISCAL"/>
    <n v="478"/>
    <d v="2024-11-21T00:00:00"/>
    <x v="1"/>
    <n v="1020"/>
    <n v="765"/>
    <m/>
    <m/>
    <m/>
    <m/>
  </r>
  <r>
    <x v="27"/>
    <x v="0"/>
    <x v="0"/>
    <s v="PMG AMBIENTAL LTDA 28.549.416/0001-82"/>
    <s v="NOTA FISCAL"/>
    <n v="479"/>
    <d v="2024-11-22T00:00:00"/>
    <x v="1"/>
    <n v="9480"/>
    <n v="4065.66"/>
    <m/>
    <m/>
    <m/>
    <m/>
  </r>
  <r>
    <x v="27"/>
    <x v="0"/>
    <x v="0"/>
    <s v="EKO COMERCIO DE RESIDUOS RECICLAVEIS LTDA  -  42.670.256/0001-56"/>
    <s v="NOTA FISCAL"/>
    <n v="480"/>
    <d v="2024-11-25T00:00:00"/>
    <x v="0"/>
    <n v="2547"/>
    <n v="6245"/>
    <m/>
    <m/>
    <m/>
    <m/>
  </r>
  <r>
    <x v="27"/>
    <x v="0"/>
    <x v="0"/>
    <s v="CICLOVIDRO COMERCIO E TRANSPORTES EIRELI  -  06.981.717/0001-48_x000a_ "/>
    <s v="NOTA FISCAL"/>
    <n v="481"/>
    <d v="2024-11-27T00:00:00"/>
    <x v="3"/>
    <n v="17220"/>
    <n v="5166"/>
    <m/>
    <m/>
    <m/>
    <m/>
  </r>
  <r>
    <x v="27"/>
    <x v="0"/>
    <x v="0"/>
    <s v="EKO COMERCIO DE RESIDUOS RECICLAVEIS LTDA  -  42.670.256/0001-56"/>
    <s v="NOTA FISCAL"/>
    <n v="482"/>
    <d v="2024-11-29T00:00:00"/>
    <x v="0"/>
    <n v="1649"/>
    <n v="3810.35"/>
    <m/>
    <m/>
    <m/>
    <m/>
  </r>
  <r>
    <x v="27"/>
    <x v="0"/>
    <x v="0"/>
    <s v="EKO COMERCIO DE RESIDUOS RECICLAVEIS LTDA  -  42.670.256/0001-56"/>
    <s v="NOTA FISCAL"/>
    <n v="483"/>
    <d v="2024-12-03T00:00:00"/>
    <x v="0"/>
    <n v="2919.5"/>
    <n v="8147.5"/>
    <m/>
    <m/>
    <m/>
    <m/>
  </r>
  <r>
    <x v="27"/>
    <x v="0"/>
    <x v="0"/>
    <s v="PMG AMBIENTAL LTDA 28.549.416/0001-82"/>
    <s v="NOTA FISCAL"/>
    <n v="484"/>
    <d v="2024-12-11T00:00:00"/>
    <x v="1"/>
    <n v="15252"/>
    <n v="8798.059999999999"/>
    <m/>
    <m/>
    <m/>
    <m/>
  </r>
  <r>
    <x v="27"/>
    <x v="0"/>
    <x v="0"/>
    <s v="SMURFIT KAPPA DO BRASIL INDUSTRIA DE EMBALAGENS S.A. 23.524.952/0007-03"/>
    <s v="NOTA FISCAL"/>
    <n v="485"/>
    <d v="2024-12-12T00:00:00"/>
    <x v="1"/>
    <n v="11160"/>
    <n v="8370"/>
    <m/>
    <m/>
    <m/>
    <m/>
  </r>
  <r>
    <x v="27"/>
    <x v="0"/>
    <x v="0"/>
    <s v="PMG AMBIENTAL LTDA 28.549.416/0001-82"/>
    <s v="NOTA FISCAL"/>
    <n v="486"/>
    <d v="2024-12-16T00:00:00"/>
    <x v="0"/>
    <n v="4130"/>
    <n v="6387"/>
    <m/>
    <m/>
    <m/>
    <m/>
  </r>
  <r>
    <x v="27"/>
    <x v="0"/>
    <x v="0"/>
    <s v="PMG AMBIENTAL LTDA 28.549.416/0001-82"/>
    <s v="NOTA FISCAL"/>
    <n v="486"/>
    <d v="2024-12-16T00:00:00"/>
    <x v="1"/>
    <n v="1380"/>
    <n v="1035"/>
    <m/>
    <m/>
    <m/>
    <m/>
  </r>
  <r>
    <x v="27"/>
    <x v="0"/>
    <x v="0"/>
    <s v="EKO COMERCIO DE RESIDUOS RECICLAVEIS LTDA  -  42.670.256/0001-56"/>
    <s v="NOTA FISCAL"/>
    <n v="488"/>
    <d v="2024-12-17T00:00:00"/>
    <x v="0"/>
    <n v="1724.5"/>
    <n v="5155.4"/>
    <m/>
    <m/>
    <m/>
    <m/>
  </r>
  <r>
    <x v="27"/>
    <x v="0"/>
    <x v="0"/>
    <s v="PMG AMBIENTAL LTDA 28.549.416/0001-82"/>
    <s v="NOTA FISCAL"/>
    <n v="487"/>
    <d v="2024-12-17T00:00:00"/>
    <x v="1"/>
    <n v="8764"/>
    <n v="3702.76"/>
    <m/>
    <m/>
    <m/>
    <m/>
  </r>
  <r>
    <x v="27"/>
    <x v="0"/>
    <x v="0"/>
    <s v="CICLOVIDRO COMERCIO E TRANSPORTES EIRELI  -  06.981.717/0001-48_x000a_ "/>
    <s v="NOTA FISCAL"/>
    <n v="489"/>
    <d v="2024-12-23T00:00:00"/>
    <x v="3"/>
    <n v="18100"/>
    <n v="5430"/>
    <m/>
    <m/>
    <m/>
    <m/>
  </r>
  <r>
    <x v="27"/>
    <x v="0"/>
    <x v="0"/>
    <s v="EKO COMERCIO DE RESIDUOS RECICLAVEIS LTDA  -  42.670.256/0001-56"/>
    <s v="NOTA FISCAL"/>
    <n v="490"/>
    <d v="2024-12-26T00:00:00"/>
    <x v="0"/>
    <n v="2329"/>
    <n v="5602.35"/>
    <m/>
    <m/>
    <m/>
    <m/>
  </r>
  <r>
    <x v="27"/>
    <x v="0"/>
    <x v="0"/>
    <s v="F.G.PEIXOTO RECICLAGEM 30.684.116/0001-58"/>
    <s v="NOTA FISCAL"/>
    <n v="491"/>
    <d v="2024-12-30T00:00:00"/>
    <x v="2"/>
    <n v="15750"/>
    <n v="11025"/>
    <m/>
    <m/>
    <m/>
    <m/>
  </r>
  <r>
    <x v="27"/>
    <x v="0"/>
    <x v="0"/>
    <s v="SMURFIT KAPPA DO BRASIL INDUSTRIA DE EMBALAGENS S.A. 23.524.952/0007-03"/>
    <s v="NOTA FISCAL"/>
    <n v="467"/>
    <d v="2024-10-03T00:00:00"/>
    <x v="1"/>
    <n v="10000"/>
    <n v="7500"/>
    <m/>
    <m/>
    <m/>
    <m/>
  </r>
  <r>
    <x v="28"/>
    <x v="0"/>
    <x v="0"/>
    <s v="FEDERAL GESTAO E SOLUCOES AMBIENTAIS 46.904.599/0001-99"/>
    <s v="NOTA FISCAL"/>
    <n v="299"/>
    <d v="2024-10-29T00:00:00"/>
    <x v="0"/>
    <n v="14223"/>
    <n v="17518.4"/>
    <m/>
    <m/>
    <m/>
    <m/>
  </r>
  <r>
    <x v="28"/>
    <x v="0"/>
    <x v="0"/>
    <s v="PMG AMBIENTAL LTDA 28.549.416/0001-82"/>
    <s v="NOTA FISCAL"/>
    <n v="300"/>
    <d v="2024-10-29T00:00:00"/>
    <x v="1"/>
    <n v="20850"/>
    <n v="5510"/>
    <m/>
    <m/>
    <m/>
    <m/>
  </r>
  <r>
    <x v="28"/>
    <x v="0"/>
    <x v="0"/>
    <s v="EKO COMERCIO DE RESIDUOS RECICLAVEIS LTDA  -  42.670.256/0001-56"/>
    <s v="NOTA FISCAL"/>
    <n v="301"/>
    <d v="2024-10-29T00:00:00"/>
    <x v="0"/>
    <n v="1264"/>
    <n v="3446.2"/>
    <m/>
    <m/>
    <m/>
    <m/>
  </r>
  <r>
    <x v="28"/>
    <x v="0"/>
    <x v="0"/>
    <s v="EMPREENDIMENTOS ESTRELA DE ARAGUARI IND &amp; COM LTDA 04.790.091/0001-67"/>
    <s v="NOTA FISCAL"/>
    <n v="302"/>
    <d v="2024-12-29T00:00:00"/>
    <x v="3"/>
    <n v="13210"/>
    <n v="1321"/>
    <m/>
    <m/>
    <m/>
    <m/>
  </r>
  <r>
    <x v="28"/>
    <x v="0"/>
    <x v="0"/>
    <s v="F.G.PEIXOTO RECICLAGEM 30.684.116/0001-58"/>
    <s v="NOTA FISCAL"/>
    <n v="303"/>
    <d v="2024-10-29T00:00:00"/>
    <x v="2"/>
    <n v="12450"/>
    <n v="7470"/>
    <m/>
    <m/>
    <m/>
    <m/>
  </r>
  <r>
    <x v="28"/>
    <x v="0"/>
    <x v="0"/>
    <s v="F.G.PEIXOTO RECICLAGEM 30.684.116/0001-58"/>
    <s v="NOTA FISCAL"/>
    <n v="304"/>
    <d v="2024-10-29T00:00:00"/>
    <x v="2"/>
    <n v="341"/>
    <n v="1938.5"/>
    <m/>
    <m/>
    <m/>
    <m/>
  </r>
  <r>
    <x v="28"/>
    <x v="0"/>
    <x v="0"/>
    <s v="PMG AMBIENTAL LTDA 28.549.416/0001-82"/>
    <s v="NOTA FISCAL"/>
    <n v="305"/>
    <d v="2024-10-29T00:00:00"/>
    <x v="1"/>
    <n v="19440"/>
    <n v="9720"/>
    <m/>
    <m/>
    <m/>
    <m/>
  </r>
  <r>
    <x v="28"/>
    <x v="0"/>
    <x v="0"/>
    <s v="RECICLADOS ELCIO LTDA 48.025.419/0001-24"/>
    <s v="NOTA FISCAL"/>
    <n v="306"/>
    <d v="2024-10-29T00:00:00"/>
    <x v="1"/>
    <n v="4097.5"/>
    <n v="3073.13"/>
    <m/>
    <m/>
    <m/>
    <m/>
  </r>
  <r>
    <x v="28"/>
    <x v="0"/>
    <x v="0"/>
    <s v="RECICLADOS ELCIO LTDA 48.025.419/0001-24"/>
    <s v="NOTA FISCAL"/>
    <n v="306"/>
    <d v="2024-10-29T00:00:00"/>
    <x v="0"/>
    <n v="753"/>
    <n v="2714"/>
    <m/>
    <m/>
    <m/>
    <m/>
  </r>
  <r>
    <x v="28"/>
    <x v="0"/>
    <x v="0"/>
    <s v="FEDERAL GESTAO E SOLUCOES AMBIENTAIS 46.904.599/0001-99"/>
    <s v="NOTA FISCAL"/>
    <n v="307"/>
    <d v="2024-10-31T00:00:00"/>
    <x v="0"/>
    <n v="1672"/>
    <n v="3483.8"/>
    <m/>
    <m/>
    <m/>
    <m/>
  </r>
  <r>
    <x v="28"/>
    <x v="0"/>
    <x v="0"/>
    <s v="FEDERAL GESTAO E SOLUCOES AMBIENTAIS 46.904.599/0001-99"/>
    <s v="NOTA FISCAL"/>
    <n v="307"/>
    <d v="2024-10-31T00:00:00"/>
    <x v="1"/>
    <n v="904"/>
    <n v="678"/>
    <m/>
    <m/>
    <m/>
    <m/>
  </r>
  <r>
    <x v="28"/>
    <x v="0"/>
    <x v="0"/>
    <s v="PMG AMBIENTAL LTDA 28.549.416/0001-82"/>
    <s v="NOTA FISCAL"/>
    <n v="308"/>
    <d v="2024-11-27T00:00:00"/>
    <x v="1"/>
    <n v="20520"/>
    <n v="5314"/>
    <m/>
    <m/>
    <m/>
    <m/>
  </r>
  <r>
    <x v="28"/>
    <x v="0"/>
    <x v="0"/>
    <s v="PMG AMBIENTAL LTDA 28.549.416/0001-82"/>
    <s v="NOTA FISCAL"/>
    <n v="309"/>
    <d v="2024-11-27T00:00:00"/>
    <x v="1"/>
    <n v="8740"/>
    <n v="3496"/>
    <m/>
    <m/>
    <m/>
    <m/>
  </r>
  <r>
    <x v="28"/>
    <x v="0"/>
    <x v="0"/>
    <s v="F.G.PEIXOTO RECICLAGEM 30.684.116/0001-58"/>
    <s v="NOTA FISCAL"/>
    <n v="310"/>
    <d v="2024-11-27T00:00:00"/>
    <x v="2"/>
    <n v="11330"/>
    <n v="5665"/>
    <m/>
    <m/>
    <m/>
    <m/>
  </r>
  <r>
    <x v="28"/>
    <x v="0"/>
    <x v="0"/>
    <s v="F.G.PEIXOTO RECICLAGEM 30.684.116/0001-58"/>
    <s v="NOTA FISCAL"/>
    <n v="311"/>
    <d v="2024-11-27T00:00:00"/>
    <x v="2"/>
    <n v="13046"/>
    <n v="7253"/>
    <m/>
    <m/>
    <m/>
    <m/>
  </r>
  <r>
    <x v="28"/>
    <x v="0"/>
    <x v="0"/>
    <s v="FEDERAL GESTAO E SOLUCOES AMBIENTAIS 46.904.599/0001-99"/>
    <s v="NOTA FISCAL"/>
    <n v="312"/>
    <d v="2024-11-27T00:00:00"/>
    <x v="0"/>
    <n v="10270"/>
    <n v="13285"/>
    <m/>
    <m/>
    <m/>
    <m/>
  </r>
  <r>
    <x v="28"/>
    <x v="0"/>
    <x v="0"/>
    <s v="FEDERAL GESTAO E SOLUCOES AMBIENTAIS 46.904.599/0001-99"/>
    <s v="NOTA FISCAL"/>
    <n v="313"/>
    <d v="2024-11-27T00:00:00"/>
    <x v="0"/>
    <n v="18424"/>
    <n v="25413.8"/>
    <m/>
    <m/>
    <m/>
    <m/>
  </r>
  <r>
    <x v="28"/>
    <x v="0"/>
    <x v="0"/>
    <s v="PMG AMBIENTAL LTDA 28.549.416/0001-82"/>
    <s v="NOTA FISCAL"/>
    <n v="314"/>
    <d v="2024-11-27T00:00:00"/>
    <x v="1"/>
    <n v="14220"/>
    <n v="5688"/>
    <m/>
    <m/>
    <m/>
    <m/>
  </r>
  <r>
    <x v="28"/>
    <x v="0"/>
    <x v="0"/>
    <s v="EMPREENDIMENTOS ESTRELA DE ARAGUARI IND &amp; COM LTDA 04.790.091/0001-67"/>
    <s v="NOTA FISCAL"/>
    <n v="315"/>
    <d v="2024-11-27T00:00:00"/>
    <x v="3"/>
    <n v="15100"/>
    <n v="3020"/>
    <m/>
    <m/>
    <m/>
    <m/>
  </r>
  <r>
    <x v="28"/>
    <x v="0"/>
    <x v="0"/>
    <s v="PMG AMBIENTAL LTDA 28.549.416/0001-82"/>
    <s v="NOTA FISCAL"/>
    <n v="316"/>
    <d v="2024-12-27T00:00:00"/>
    <x v="1"/>
    <n v="6220"/>
    <n v="1555"/>
    <m/>
    <m/>
    <m/>
    <m/>
  </r>
  <r>
    <x v="28"/>
    <x v="0"/>
    <x v="0"/>
    <s v="FEDERAL GESTAO E SOLUCOES AMBIENTAIS 46.904.599/0001-99"/>
    <s v="NOTA FISCAL"/>
    <n v="317"/>
    <d v="2024-12-27T00:00:00"/>
    <x v="0"/>
    <n v="14240"/>
    <n v="19648"/>
    <m/>
    <m/>
    <m/>
    <m/>
  </r>
  <r>
    <x v="28"/>
    <x v="0"/>
    <x v="0"/>
    <s v="PMG AMBIENTAL LTDA 28.549.416/0001-82"/>
    <s v="NOTA FISCAL"/>
    <n v="318"/>
    <d v="2024-12-27T00:00:00"/>
    <x v="1"/>
    <n v="11110"/>
    <n v="4444"/>
    <m/>
    <m/>
    <m/>
    <m/>
  </r>
  <r>
    <x v="28"/>
    <x v="0"/>
    <x v="0"/>
    <s v="FEDERAL GESTAO E SOLUCOES AMBIENTAIS 46.904.599/0001-99"/>
    <s v="NOTA FISCAL"/>
    <n v="319"/>
    <d v="2024-12-27T00:00:00"/>
    <x v="0"/>
    <n v="11655"/>
    <n v="14976.6"/>
    <m/>
    <m/>
    <m/>
    <m/>
  </r>
  <r>
    <x v="28"/>
    <x v="0"/>
    <x v="0"/>
    <s v="F.G.PEIXOTO RECICLAGEM 30.684.116/0001-58"/>
    <s v="NOTA FISCAL"/>
    <n v="320"/>
    <d v="2024-12-27T00:00:00"/>
    <x v="2"/>
    <n v="12030"/>
    <n v="6015"/>
    <m/>
    <m/>
    <m/>
    <m/>
  </r>
  <r>
    <x v="28"/>
    <x v="0"/>
    <x v="0"/>
    <s v="F.G.PEIXOTO RECICLAGEM 30.684.116/0001-58"/>
    <s v="NOTA FISCAL"/>
    <n v="321"/>
    <d v="2024-12-27T00:00:00"/>
    <x v="2"/>
    <n v="14616"/>
    <n v="8638"/>
    <m/>
    <m/>
    <m/>
    <m/>
  </r>
  <r>
    <x v="28"/>
    <x v="0"/>
    <x v="0"/>
    <s v="EMPREENDIMENTOS ESTRELA DE ARAGUARI IND &amp; COM LTDA 04.790.091/0001-67"/>
    <s v="NOTA FISCAL"/>
    <n v="322"/>
    <d v="2024-12-27T00:00:00"/>
    <x v="3"/>
    <n v="14050"/>
    <n v="2810"/>
    <m/>
    <m/>
    <m/>
    <m/>
  </r>
  <r>
    <x v="28"/>
    <x v="0"/>
    <x v="0"/>
    <s v="PMG AMBIENTAL LTDA 28.549.416/0001-82"/>
    <s v="NOTA FISCAL"/>
    <n v="323"/>
    <d v="2024-12-27T00:00:00"/>
    <x v="1"/>
    <n v="16540"/>
    <n v="5831.5"/>
    <m/>
    <m/>
    <m/>
    <m/>
  </r>
  <r>
    <x v="25"/>
    <x v="0"/>
    <x v="0"/>
    <s v="QUALY COMERCIO DE SUCATAS E ALUMINIO LTDA 33.002.451/0001-17"/>
    <s v="NOTA FISCAL"/>
    <n v="2182"/>
    <d v="2024-10-30T00:00:00"/>
    <x v="0"/>
    <n v="450"/>
    <n v="2250"/>
    <m/>
    <m/>
    <m/>
    <m/>
  </r>
  <r>
    <x v="25"/>
    <x v="0"/>
    <x v="0"/>
    <s v="CRB - COMÉRCIO DE RESÍDUOS BANDEIRANTES LTDA - 16.642.662/0004-48"/>
    <s v="NOTA FISCAL"/>
    <n v="2181"/>
    <d v="2024-10-25T00:00:00"/>
    <x v="0"/>
    <n v="290"/>
    <n v="478"/>
    <m/>
    <m/>
    <m/>
    <m/>
  </r>
  <r>
    <x v="25"/>
    <x v="0"/>
    <x v="0"/>
    <s v="CRB - COMÉRCIO DE RESÍDUOS BANDEIRANTES LTDA - 16.642.662/0004-48"/>
    <s v="NOTA FISCAL"/>
    <n v="2181"/>
    <d v="2024-10-25T00:00:00"/>
    <x v="1"/>
    <n v="5900"/>
    <n v="4108"/>
    <m/>
    <m/>
    <m/>
    <m/>
  </r>
  <r>
    <x v="25"/>
    <x v="0"/>
    <x v="0"/>
    <s v="CRB - COMÉRCIO DE RESÍDUOS BANDEIRANTES LTDA - 16.642.662/0004-48"/>
    <s v="NOTA FISCAL"/>
    <n v="2180"/>
    <d v="2024-10-24T00:00:00"/>
    <x v="0"/>
    <n v="900"/>
    <n v="1242"/>
    <m/>
    <m/>
    <m/>
    <m/>
  </r>
  <r>
    <x v="25"/>
    <x v="0"/>
    <x v="0"/>
    <s v="CRB - COMÉRCIO DE RESÍDUOS BANDEIRANTES LTDA - 16.642.662/0004-48"/>
    <s v="NOTA FISCAL"/>
    <n v="2180"/>
    <d v="2024-10-24T00:00:00"/>
    <x v="1"/>
    <n v="5190"/>
    <n v="4050"/>
    <m/>
    <m/>
    <m/>
    <m/>
  </r>
  <r>
    <x v="25"/>
    <x v="0"/>
    <x v="0"/>
    <s v="PRO - ECOLOGIC RECICLAGEM E LOGISTICA LTDA  -  07.713.436/0001-77"/>
    <s v="NOTA FISCAL"/>
    <n v="2179"/>
    <d v="2024-10-23T00:00:00"/>
    <x v="0"/>
    <n v="2380"/>
    <n v="1713.6"/>
    <m/>
    <m/>
    <m/>
    <m/>
  </r>
  <r>
    <x v="25"/>
    <x v="0"/>
    <x v="0"/>
    <s v="QUALY COMERCIO DE SUCATAS E ALUMINIO LTDA 33.002.451/0001-17"/>
    <s v="NOTA FISCAL"/>
    <n v="2178"/>
    <d v="2024-10-21T00:00:00"/>
    <x v="0"/>
    <n v="490"/>
    <n v="2254"/>
    <m/>
    <m/>
    <m/>
    <m/>
  </r>
  <r>
    <x v="25"/>
    <x v="0"/>
    <x v="0"/>
    <s v="QUALY COMERCIO DE SUCATAS E ALUMINIO LTDA 33.002.451/0001-17"/>
    <s v="NOTA FISCAL"/>
    <n v="2177"/>
    <d v="2024-10-21T00:00:00"/>
    <x v="0"/>
    <n v="100"/>
    <n v="460"/>
    <m/>
    <m/>
    <m/>
    <m/>
  </r>
  <r>
    <x v="25"/>
    <x v="0"/>
    <x v="0"/>
    <s v="ARCELORMITTAL BRASIL S.A. - 17.469.701/0026-25"/>
    <s v="NOTA FISCAL"/>
    <n v="2175"/>
    <d v="2024-10-15T00:00:00"/>
    <x v="2"/>
    <n v="3810"/>
    <n v="3810"/>
    <m/>
    <m/>
    <m/>
    <m/>
  </r>
  <r>
    <x v="29"/>
    <x v="0"/>
    <x v="0"/>
    <s v="ENGEFRIL-ENGENHARIA DE FRIO EIRELI - 17.397.415/0001-43"/>
    <s v="NOTA FISCAL"/>
    <n v="1263"/>
    <d v="2024-10-29T00:00:00"/>
    <x v="0"/>
    <n v="460"/>
    <n v="598"/>
    <m/>
    <m/>
    <m/>
    <m/>
  </r>
  <r>
    <x v="25"/>
    <x v="0"/>
    <x v="0"/>
    <s v="PAPEL FORTE RECICLAVEL LTDA ME - 07.267.866/0001-02"/>
    <s v="NOTA FISCAL"/>
    <n v="2173"/>
    <d v="2024-10-14T00:00:00"/>
    <x v="1"/>
    <n v="7800"/>
    <n v="5260"/>
    <m/>
    <m/>
    <m/>
    <m/>
  </r>
  <r>
    <x v="25"/>
    <x v="0"/>
    <x v="0"/>
    <s v="PAPEL FORTE RECICLAVEL LTDA ME - 07.267.866/0001-02"/>
    <s v="NOTA FISCAL"/>
    <n v="2173"/>
    <d v="2024-10-14T00:00:00"/>
    <x v="0"/>
    <n v="3955"/>
    <n v="5026"/>
    <m/>
    <m/>
    <m/>
    <m/>
  </r>
  <r>
    <x v="25"/>
    <x v="0"/>
    <x v="0"/>
    <s v="PAPEL FORTE RECICLAVEL LTDA ME - 07.267.866/0001-02"/>
    <s v="NOTA FISCAL"/>
    <n v="2172"/>
    <d v="2024-10-14T00:00:00"/>
    <x v="1"/>
    <n v="1350"/>
    <n v="810"/>
    <m/>
    <m/>
    <m/>
    <m/>
  </r>
  <r>
    <x v="25"/>
    <x v="0"/>
    <x v="0"/>
    <s v="PAPEL FORTE RECICLAVEL LTDA ME - 07.267.866/0001-02"/>
    <s v="NOTA FISCAL"/>
    <n v="2171"/>
    <d v="2024-10-14T00:00:00"/>
    <x v="1"/>
    <n v="1290"/>
    <n v="750"/>
    <m/>
    <m/>
    <m/>
    <m/>
  </r>
  <r>
    <x v="25"/>
    <x v="0"/>
    <x v="0"/>
    <s v="PAPEL FORTE RECICLAVEL LTDA ME - 07.267.866/0001-02"/>
    <s v="NOTA FISCAL"/>
    <n v="2170"/>
    <d v="2024-10-14T00:00:00"/>
    <x v="1"/>
    <n v="1255"/>
    <n v="713"/>
    <m/>
    <m/>
    <m/>
    <m/>
  </r>
  <r>
    <x v="25"/>
    <x v="0"/>
    <x v="0"/>
    <s v="PAPEL FORTE RECICLAVEL LTDA ME - 07.267.866/0001-02"/>
    <s v="NOTA FISCAL"/>
    <n v="2169"/>
    <d v="2024-10-14T00:00:00"/>
    <x v="1"/>
    <n v="1590"/>
    <n v="822"/>
    <m/>
    <m/>
    <m/>
    <m/>
  </r>
  <r>
    <x v="25"/>
    <x v="0"/>
    <x v="0"/>
    <s v="MASSFIX COMERCIO DE SUCATAS DE VIDROS LTDA 66.738.790/0003-87"/>
    <s v="NOTA FISCAL"/>
    <n v="2168"/>
    <d v="2024-10-09T00:00:00"/>
    <x v="3"/>
    <n v="10690"/>
    <n v="1924.2"/>
    <m/>
    <m/>
    <m/>
    <m/>
  </r>
  <r>
    <x v="25"/>
    <x v="0"/>
    <x v="0"/>
    <s v="MASSFIX COMERCIO DE SUCATAS DE VIDROS LTDA 66.738.790/0003-87"/>
    <s v="NOTA FISCAL"/>
    <n v="2167"/>
    <d v="2024-10-09T00:00:00"/>
    <x v="3"/>
    <n v="10690"/>
    <n v="1817.3"/>
    <m/>
    <m/>
    <m/>
    <m/>
  </r>
  <r>
    <x v="30"/>
    <x v="0"/>
    <x v="0"/>
    <s v="CRB - COMÉRCIO DE RESÍDUOS BANDEIRANTES LTDA - 16.642.662/0004-48"/>
    <s v="NOTA FISCAL"/>
    <n v="890"/>
    <d v="2024-10-08T00:00:00"/>
    <x v="1"/>
    <n v="9220"/>
    <n v="6434"/>
    <m/>
    <m/>
    <m/>
    <m/>
  </r>
  <r>
    <x v="30"/>
    <x v="0"/>
    <x v="0"/>
    <s v="CRB - COMÉRCIO DE RESÍDUOS BANDEIRANTES LTDA - 16.642.662/0004-48"/>
    <s v="NOTA FISCAL"/>
    <n v="890"/>
    <d v="2024-10-08T00:00:00"/>
    <x v="0"/>
    <n v="2180"/>
    <n v="4747.5"/>
    <m/>
    <m/>
    <m/>
    <m/>
  </r>
  <r>
    <x v="30"/>
    <x v="0"/>
    <x v="0"/>
    <s v="CRB - COMÉRCIO DE RESÍDUOS BANDEIRANTES LTDA - 16.642.662/0004-48"/>
    <s v="NOTA FISCAL"/>
    <n v="891"/>
    <d v="2024-10-18T00:00:00"/>
    <x v="1"/>
    <n v="11050"/>
    <n v="7928"/>
    <m/>
    <m/>
    <m/>
    <m/>
  </r>
  <r>
    <x v="30"/>
    <x v="0"/>
    <x v="0"/>
    <s v="CRB - COMÉRCIO DE RESÍDUOS BANDEIRANTES LTDA - 16.642.662/0004-48"/>
    <s v="NOTA FISCAL"/>
    <n v="891"/>
    <d v="2024-10-18T00:00:00"/>
    <x v="0"/>
    <n v="2300"/>
    <n v="5009.5"/>
    <m/>
    <m/>
    <m/>
    <m/>
  </r>
  <r>
    <x v="30"/>
    <x v="0"/>
    <x v="0"/>
    <s v="MASSFIX COMERCIO DE SUCATAS DE VIDROS LTDA 66.738.790/0003-87"/>
    <s v="NOTA FISCAL"/>
    <n v="892"/>
    <d v="2024-10-22T00:00:00"/>
    <x v="3"/>
    <n v="21480"/>
    <n v="2792.4"/>
    <m/>
    <m/>
    <m/>
    <m/>
  </r>
  <r>
    <x v="30"/>
    <x v="0"/>
    <x v="0"/>
    <s v="CRB - COMÉRCIO DE RESÍDUOS BANDEIRANTES LTDA - 16.642.662/0004-48"/>
    <s v="NOTA FISCAL"/>
    <n v="893"/>
    <d v="2024-10-31T00:00:00"/>
    <x v="1"/>
    <n v="15600"/>
    <n v="11243"/>
    <m/>
    <m/>
    <m/>
    <m/>
  </r>
  <r>
    <x v="30"/>
    <x v="0"/>
    <x v="0"/>
    <s v="CRB - COMÉRCIO DE RESÍDUOS BANDEIRANTES LTDA - 16.642.662/0004-48"/>
    <s v="NOTA FISCAL"/>
    <n v="893"/>
    <d v="2024-10-31T00:00:00"/>
    <x v="0"/>
    <n v="2630"/>
    <n v="5890.5"/>
    <m/>
    <m/>
    <m/>
    <m/>
  </r>
  <r>
    <x v="30"/>
    <x v="0"/>
    <x v="0"/>
    <s v="CRB - COMÉRCIO DE RESÍDUOS BANDEIRANTES LTDA - 16.642.662/0004-48"/>
    <s v="NOTA FISCAL"/>
    <n v="894"/>
    <d v="2024-11-12T00:00:00"/>
    <x v="1"/>
    <n v="15990"/>
    <n v="10273"/>
    <m/>
    <m/>
    <m/>
    <m/>
  </r>
  <r>
    <x v="30"/>
    <x v="0"/>
    <x v="0"/>
    <s v="CRB - COMÉRCIO DE RESÍDUOS BANDEIRANTES LTDA - 16.642.662/0004-48"/>
    <s v="NOTA FISCAL"/>
    <n v="894"/>
    <d v="2024-11-12T00:00:00"/>
    <x v="0"/>
    <n v="2450"/>
    <n v="4573"/>
    <m/>
    <m/>
    <m/>
    <m/>
  </r>
  <r>
    <x v="30"/>
    <x v="0"/>
    <x v="0"/>
    <s v="CRB - COMÉRCIO DE RESÍDUOS BANDEIRANTES LTDA - 16.642.662/0004-48"/>
    <s v="NOTA FISCAL"/>
    <n v="895"/>
    <d v="2024-11-19T00:00:00"/>
    <x v="1"/>
    <n v="10980"/>
    <n v="6413.5"/>
    <m/>
    <m/>
    <m/>
    <m/>
  </r>
  <r>
    <x v="30"/>
    <x v="0"/>
    <x v="0"/>
    <s v="CRB - COMÉRCIO DE RESÍDUOS BANDEIRANTES LTDA - 16.642.662/0004-48"/>
    <s v="NOTA FISCAL"/>
    <n v="895"/>
    <d v="2024-11-19T00:00:00"/>
    <x v="0"/>
    <n v="1940"/>
    <n v="7077"/>
    <m/>
    <m/>
    <m/>
    <m/>
  </r>
  <r>
    <x v="30"/>
    <x v="0"/>
    <x v="0"/>
    <s v="CRB - COMÉRCIO DE RESÍDUOS BANDEIRANTES LTDA - 16.642.662/0004-48"/>
    <s v="NOTA FISCAL"/>
    <n v="896"/>
    <d v="2024-12-06T00:00:00"/>
    <x v="1"/>
    <n v="9280"/>
    <n v="6227"/>
    <m/>
    <m/>
    <m/>
    <m/>
  </r>
  <r>
    <x v="30"/>
    <x v="0"/>
    <x v="0"/>
    <s v="CRB - COMÉRCIO DE RESÍDUOS BANDEIRANTES LTDA - 16.642.662/0004-48"/>
    <s v="NOTA FISCAL"/>
    <n v="896"/>
    <d v="2024-12-06T00:00:00"/>
    <x v="0"/>
    <n v="4460"/>
    <n v="8530"/>
    <m/>
    <m/>
    <m/>
    <m/>
  </r>
  <r>
    <x v="30"/>
    <x v="0"/>
    <x v="0"/>
    <s v="CRB - COMÉRCIO DE RESÍDUOS BANDEIRANTES LTDA - 16.642.662/0004-48"/>
    <s v="NOTA FISCAL"/>
    <n v="897"/>
    <d v="2024-12-11T00:00:00"/>
    <x v="1"/>
    <n v="13490"/>
    <n v="9022"/>
    <m/>
    <m/>
    <m/>
    <m/>
  </r>
  <r>
    <x v="30"/>
    <x v="0"/>
    <x v="0"/>
    <s v="CRB - COMÉRCIO DE RESÍDUOS BANDEIRANTES LTDA - 16.642.662/0004-48"/>
    <s v="NOTA FISCAL"/>
    <n v="897"/>
    <d v="2024-12-11T00:00:00"/>
    <x v="0"/>
    <n v="1430"/>
    <n v="3917"/>
    <m/>
    <m/>
    <m/>
    <m/>
  </r>
  <r>
    <x v="30"/>
    <x v="0"/>
    <x v="0"/>
    <s v="CRB - COMÉRCIO DE RESÍDUOS BANDEIRANTES LTDA - 16.642.662/0004-48"/>
    <s v="NOTA FISCAL"/>
    <n v="898"/>
    <d v="2024-12-23T00:00:00"/>
    <x v="1"/>
    <n v="7110"/>
    <n v="5286"/>
    <m/>
    <m/>
    <m/>
    <m/>
  </r>
  <r>
    <x v="30"/>
    <x v="0"/>
    <x v="0"/>
    <s v="CRB - COMÉRCIO DE RESÍDUOS BANDEIRANTES LTDA - 16.642.662/0004-48"/>
    <s v="NOTA FISCAL"/>
    <n v="898"/>
    <d v="2024-12-23T00:00:00"/>
    <x v="0"/>
    <n v="1660"/>
    <n v="2394"/>
    <m/>
    <m/>
    <m/>
    <m/>
  </r>
  <r>
    <x v="30"/>
    <x v="0"/>
    <x v="0"/>
    <s v="CRB - COMÉRCIO DE RESÍDUOS BANDEIRANTES LTDA - 16.642.662/0004-48"/>
    <s v="NOTA FISCAL"/>
    <n v="899"/>
    <d v="2024-12-27T00:00:00"/>
    <x v="1"/>
    <n v="9930"/>
    <n v="6782"/>
    <m/>
    <m/>
    <m/>
    <m/>
  </r>
  <r>
    <x v="30"/>
    <x v="0"/>
    <x v="0"/>
    <s v="CRB - COMÉRCIO DE RESÍDUOS BANDEIRANTES LTDA - 16.642.662/0004-48"/>
    <s v="NOTA FISCAL"/>
    <n v="899"/>
    <d v="2024-12-27T00:00:00"/>
    <x v="0"/>
    <n v="1310"/>
    <n v="3749.5"/>
    <m/>
    <m/>
    <m/>
    <m/>
  </r>
  <r>
    <x v="31"/>
    <x v="0"/>
    <x v="0"/>
    <s v="WHARGO COMERCIO E RECICLAGENS LTDA  -  05.076.586/0001-91"/>
    <s v="NOTA FISCAL"/>
    <n v="49"/>
    <d v="2024-10-02T00:00:00"/>
    <x v="1"/>
    <n v="14230"/>
    <n v="16518.5"/>
    <m/>
    <m/>
    <m/>
    <m/>
  </r>
  <r>
    <x v="31"/>
    <x v="0"/>
    <x v="0"/>
    <s v="SOUZA METAIS COMERCIO DE RECICLAGEM LTDA 41.114.329/0001-60"/>
    <s v="NOTA FISCAL"/>
    <n v="50"/>
    <d v="2024-10-11T00:00:00"/>
    <x v="3"/>
    <n v="5360"/>
    <n v="5360"/>
    <m/>
    <m/>
    <m/>
    <m/>
  </r>
  <r>
    <x v="31"/>
    <x v="0"/>
    <x v="0"/>
    <s v="RECICLADORA LITTIG LTDA 42.716.760/0001-40"/>
    <s v="NOTA FISCAL"/>
    <n v="51"/>
    <d v="2024-10-11T00:00:00"/>
    <x v="2"/>
    <n v="5360"/>
    <n v="5360"/>
    <m/>
    <m/>
    <m/>
    <m/>
  </r>
  <r>
    <x v="31"/>
    <x v="0"/>
    <x v="0"/>
    <s v="SOUZA METAIS COMERCIO DE RECICLAGEM LTDA 41.114.329/0001-60"/>
    <s v="NOTA FISCAL"/>
    <n v="52"/>
    <d v="2024-10-28T00:00:00"/>
    <x v="2"/>
    <n v="5720"/>
    <n v="5720"/>
    <m/>
    <m/>
    <m/>
    <m/>
  </r>
  <r>
    <x v="31"/>
    <x v="0"/>
    <x v="0"/>
    <s v="RECICLADORA LITTIG LTDA 42.716.760/0001-40"/>
    <s v="NOTA FISCAL"/>
    <n v="53"/>
    <d v="2024-11-05T00:00:00"/>
    <x v="0"/>
    <n v="7216"/>
    <n v="15985.15"/>
    <m/>
    <m/>
    <m/>
    <m/>
  </r>
  <r>
    <x v="31"/>
    <x v="0"/>
    <x v="0"/>
    <s v="SOUZA METAIS COMERCIO DE RECICLAGEM LTDA 41.114.329/0001-60"/>
    <s v="NOTA FISCAL"/>
    <n v="54"/>
    <d v="2024-11-13T00:00:00"/>
    <x v="2"/>
    <n v="6400"/>
    <n v="6400"/>
    <m/>
    <m/>
    <m/>
    <m/>
  </r>
  <r>
    <x v="31"/>
    <x v="0"/>
    <x v="0"/>
    <s v="SOUZA METAIS COMERCIO DE RECICLAGEM LTDA 41.114.329/0001-60"/>
    <s v="NOTA FISCAL"/>
    <n v="55"/>
    <d v="2024-11-28T00:00:00"/>
    <x v="2"/>
    <n v="5450"/>
    <n v="5450"/>
    <m/>
    <m/>
    <m/>
    <m/>
  </r>
  <r>
    <x v="31"/>
    <x v="0"/>
    <x v="0"/>
    <s v="ALTO VALE CELULOSE INDUSTRIA, COMERCIO E REPRESENTACAO DE PAPEL LTDA 27.118.434/0001-47"/>
    <s v="NOTA FISCAL"/>
    <n v="56"/>
    <d v="2024-12-10T00:00:00"/>
    <x v="1"/>
    <n v="10000"/>
    <n v="8000"/>
    <m/>
    <m/>
    <m/>
    <m/>
  </r>
  <r>
    <x v="31"/>
    <x v="0"/>
    <x v="0"/>
    <s v="ALTO VALE CELULOSE INDUSTRIA, COMERCIO E REPRESENTACAO DE PAPEL LTDA 27.118.434/0001-47"/>
    <s v="NOTA FISCAL"/>
    <n v="57"/>
    <d v="2024-12-19T00:00:00"/>
    <x v="1"/>
    <n v="2290"/>
    <n v="1832"/>
    <m/>
    <m/>
    <m/>
    <m/>
  </r>
  <r>
    <x v="32"/>
    <x v="0"/>
    <x v="0"/>
    <s v="FER-ALVAREZ PRODUTOS SIDERURGICOS IND. COM. LTDA - 45.615.184/0002-13"/>
    <s v="NOTA FISCAL"/>
    <n v="609"/>
    <d v="2024-10-02T00:00:00"/>
    <x v="2"/>
    <m/>
    <n v="2970"/>
    <s v="sem carta de correção SUCATA DE FERRO"/>
    <m/>
    <m/>
    <m/>
  </r>
  <r>
    <x v="32"/>
    <x v="0"/>
    <x v="0"/>
    <s v="CICLOVIDRO COMERCIO E TRANSPORTES EIRELI  -  06.981.717/0001-48_x000a_ "/>
    <s v="NOTA FISCAL"/>
    <n v="610"/>
    <d v="2024-10-02T00:00:00"/>
    <x v="3"/>
    <n v="10010"/>
    <n v="4204.2"/>
    <s v="ok"/>
    <m/>
    <m/>
    <m/>
  </r>
  <r>
    <x v="32"/>
    <x v="0"/>
    <x v="0"/>
    <s v="WALTER DIAS LOPES 03.696.714/0001-74"/>
    <s v="NOTA FISCAL"/>
    <n v="611"/>
    <d v="2024-10-04T00:00:00"/>
    <x v="1"/>
    <n v="10340"/>
    <n v="9823"/>
    <s v="ok"/>
    <m/>
    <m/>
    <m/>
  </r>
  <r>
    <x v="32"/>
    <x v="0"/>
    <x v="0"/>
    <s v="FER-ALVAREZ PRODUTOS SIDERURGICOS IND. COM. LTDA - 45.615.184/0002-13"/>
    <s v="NOTA FISCAL"/>
    <n v="612"/>
    <d v="2024-10-28T00:00:00"/>
    <x v="2"/>
    <m/>
    <n v="3564"/>
    <s v="sem carta de correção SUCATA DE FERRO"/>
    <m/>
    <m/>
    <m/>
  </r>
  <r>
    <x v="32"/>
    <x v="0"/>
    <x v="0"/>
    <s v="CICLOVIDRO COMERCIO E TRANSPORTES EIRELI  -  06.981.717/0001-48_x000a_ "/>
    <s v="NOTA FISCAL"/>
    <n v="613"/>
    <d v="2024-11-01T00:00:00"/>
    <x v="3"/>
    <n v="10800"/>
    <n v="4536"/>
    <s v="ok"/>
    <m/>
    <m/>
    <m/>
  </r>
  <r>
    <x v="32"/>
    <x v="0"/>
    <x v="0"/>
    <s v="REDESUL SUDOESTE MG - CENTRAL DAS COOPERATIVAS DE TRABALHO DE CATADORES DE MATERIAIS RECICLAVEIS E REUTILIZAVEIS LTDA 31.890.918/0001-87"/>
    <s v="NOTA FISCAL"/>
    <n v="614"/>
    <d v="2024-11-12T00:00:00"/>
    <x v="1"/>
    <m/>
    <n v="6160"/>
    <s v="sem carta de correção EMBALAGEM LONGA VIDA"/>
    <m/>
    <m/>
    <m/>
  </r>
  <r>
    <x v="32"/>
    <x v="0"/>
    <x v="0"/>
    <s v="REDESUL SUDOESTE MG - CENTRAL DAS COOPERATIVAS DE TRABALHO DE CATADORES DE MATERIAIS RECICLAVEIS E REUTILIZAVEIS LTDA 31.890.918/0001-87"/>
    <s v="NOTA FISCAL"/>
    <n v="615"/>
    <d v="2024-11-29T00:00:00"/>
    <x v="0"/>
    <n v="5250"/>
    <n v="30712.5"/>
    <s v="ok"/>
    <m/>
    <m/>
    <m/>
  </r>
  <r>
    <x v="32"/>
    <x v="0"/>
    <x v="0"/>
    <s v="FER-ALVAREZ PRODUTOS SIDERURGICOS IND. COM. LTDA - 45.615.184/0002-13"/>
    <s v="NOTA FISCAL"/>
    <n v="616"/>
    <d v="2024-11-29T00:00:00"/>
    <x v="2"/>
    <m/>
    <n v="4689"/>
    <s v="sem carta de correção SUCATA DE FERRO"/>
    <m/>
    <m/>
    <m/>
  </r>
  <r>
    <x v="32"/>
    <x v="0"/>
    <x v="0"/>
    <s v="WALTER DIAS LOPES 03.696.714/0001-74"/>
    <s v="NOTA FISCAL"/>
    <n v="617"/>
    <d v="2024-12-05T00:00:00"/>
    <x v="1"/>
    <n v="13690"/>
    <n v="6845"/>
    <s v="ok"/>
    <m/>
    <m/>
    <m/>
  </r>
  <r>
    <x v="32"/>
    <x v="0"/>
    <x v="0"/>
    <s v="CICLOVIDRO COMERCIO E TRANSPORTES EIRELI  -  06.981.717/0001-48_x000a_ "/>
    <s v="NOTA FISCAL"/>
    <n v="618"/>
    <d v="2024-12-05T00:00:00"/>
    <x v="3"/>
    <n v="11900"/>
    <n v="4998"/>
    <s v="ok"/>
    <m/>
    <m/>
    <m/>
  </r>
  <r>
    <x v="32"/>
    <x v="0"/>
    <x v="0"/>
    <s v="YATTO ECONOMIA CIRCULAR LTDA 41.592.752/0001-76"/>
    <s v="NOTA FISCAL"/>
    <n v="619"/>
    <d v="2024-12-20T00:00:00"/>
    <x v="0"/>
    <n v="2400"/>
    <n v="2160"/>
    <s v="ok"/>
    <m/>
    <m/>
    <m/>
  </r>
  <r>
    <x v="32"/>
    <x v="0"/>
    <x v="0"/>
    <s v="YATTO ECONOMIA CIRCULAR LTDA 41.592.752/0001-76"/>
    <s v="NOTA FISCAL"/>
    <n v="621"/>
    <d v="2024-12-20T00:00:00"/>
    <x v="0"/>
    <n v="1250"/>
    <n v="1625"/>
    <s v="ok"/>
    <m/>
    <m/>
    <m/>
  </r>
  <r>
    <x v="32"/>
    <x v="0"/>
    <x v="0"/>
    <s v="WALTER DIAS LOPES 03.696.714/0001-74"/>
    <s v="NOTA FISCAL"/>
    <n v="622"/>
    <d v="2024-12-26T00:00:00"/>
    <x v="1"/>
    <n v="12430"/>
    <n v="11435.6"/>
    <m/>
    <m/>
    <m/>
    <m/>
  </r>
  <r>
    <x v="32"/>
    <x v="0"/>
    <x v="0"/>
    <s v="FER-ALVAREZ PRODUTOS SIDERURGICOS IND. COM. LTDA - 45.615.184/0002-13"/>
    <s v="NOTA FISCAL"/>
    <n v="623"/>
    <d v="2024-12-30T00:00:00"/>
    <x v="2"/>
    <m/>
    <n v="4239"/>
    <s v="sem carta de correção SUCATA DE FERRO"/>
    <m/>
    <m/>
    <m/>
  </r>
  <r>
    <x v="33"/>
    <x v="0"/>
    <x v="0"/>
    <s v="GB RECICLAGEM E MOAGEM DE VIDRO LTDA 44.645.384/0001-75"/>
    <s v="NOTA FISCAL"/>
    <n v="212"/>
    <d v="2024-10-15T00:00:00"/>
    <x v="3"/>
    <n v="9820"/>
    <n v="1718.5"/>
    <s v="ok"/>
    <m/>
    <m/>
    <m/>
  </r>
  <r>
    <x v="33"/>
    <x v="0"/>
    <x v="0"/>
    <s v="CRB - COMÉRCIO DE RESÍDUOS BANDEIRANTES LTDA - 16.642.662/0004-48"/>
    <s v="NOTA FISCAL"/>
    <n v="213"/>
    <d v="2024-10-15T00:00:00"/>
    <x v="1"/>
    <n v="11570"/>
    <n v="10049.5"/>
    <s v="ok"/>
    <m/>
    <m/>
    <m/>
  </r>
  <r>
    <x v="33"/>
    <x v="0"/>
    <x v="0"/>
    <s v="CRB - COMÉRCIO DE RESÍDUOS BANDEIRANTES LTDA - 16.642.662/0004-48"/>
    <s v="NOTA FISCAL"/>
    <n v="213"/>
    <d v="2024-10-15T00:00:00"/>
    <x v="0"/>
    <n v="2100"/>
    <n v="4051"/>
    <s v="ok"/>
    <m/>
    <m/>
    <m/>
  </r>
  <r>
    <x v="33"/>
    <x v="0"/>
    <x v="0"/>
    <s v="ALLGREEN GERENCIAMENTO DE RESIDUOS LTDA 45.433.184/0001-11"/>
    <s v="NOTA FISCAL"/>
    <n v="214"/>
    <d v="2024-10-22T00:00:00"/>
    <x v="1"/>
    <n v="12963"/>
    <n v="11236"/>
    <s v="ok "/>
    <m/>
    <m/>
    <m/>
  </r>
  <r>
    <x v="33"/>
    <x v="0"/>
    <x v="0"/>
    <s v="ALLGREEN GERENCIAMENTO DE RESIDUOS LTDA 45.433.184/0001-11"/>
    <s v="NOTA FISCAL"/>
    <n v="214"/>
    <d v="2024-10-22T00:00:00"/>
    <x v="0"/>
    <n v="460"/>
    <n v="1768.4"/>
    <s v="ok"/>
    <m/>
    <m/>
    <m/>
  </r>
  <r>
    <x v="33"/>
    <x v="0"/>
    <x v="0"/>
    <s v="GARRAFARIA MOREIRA LTDA - 19.505.759/0001-54"/>
    <s v="NOTA FISCAL"/>
    <n v="215"/>
    <d v="2024-10-31T00:00:00"/>
    <x v="2"/>
    <n v="1190"/>
    <n v="1309"/>
    <s v="ok"/>
    <m/>
    <m/>
    <m/>
  </r>
  <r>
    <x v="33"/>
    <x v="0"/>
    <x v="0"/>
    <s v="ALLGREEN GERENCIAMENTO DE RESIDUOS LTDA 45.433.184/0001-11"/>
    <s v="NOTA FISCAL"/>
    <n v="216"/>
    <d v="2024-10-31T00:00:00"/>
    <x v="1"/>
    <n v="11090.34"/>
    <n v="9544.07"/>
    <s v="ok"/>
    <m/>
    <m/>
    <m/>
  </r>
  <r>
    <x v="33"/>
    <x v="0"/>
    <x v="0"/>
    <s v="ALLGREEN GERENCIAMENTO DE RESIDUOS LTDA 45.433.184/0001-11"/>
    <s v="NOTA FISCAL"/>
    <n v="216"/>
    <d v="2024-10-31T00:00:00"/>
    <x v="0"/>
    <n v="2726.5"/>
    <n v="5993.1"/>
    <s v="ok"/>
    <m/>
    <m/>
    <m/>
  </r>
  <r>
    <x v="33"/>
    <x v="0"/>
    <x v="0"/>
    <s v="M B S PAULA 17.781.633/0001-87"/>
    <s v="NOTA FISCAL"/>
    <n v="217"/>
    <d v="2024-10-31T00:00:00"/>
    <x v="2"/>
    <n v="258.04"/>
    <n v="3349.75"/>
    <s v="ok"/>
    <m/>
    <m/>
    <m/>
  </r>
  <r>
    <x v="33"/>
    <x v="0"/>
    <x v="0"/>
    <s v="ALLGREEN GERENCIAMENTO DE RESIDUOS LTDA 45.433.184/0001-11"/>
    <s v="NOTA FISCAL"/>
    <n v="218"/>
    <d v="2024-11-12T00:00:00"/>
    <x v="1"/>
    <n v="11472"/>
    <n v="9719.4"/>
    <s v="ok"/>
    <m/>
    <m/>
    <m/>
  </r>
  <r>
    <x v="33"/>
    <x v="0"/>
    <x v="0"/>
    <s v="ALLGREEN GERENCIAMENTO DE RESIDUOS LTDA 45.433.184/0001-11"/>
    <s v="NOTA FISCAL"/>
    <n v="218"/>
    <d v="2024-11-12T00:00:00"/>
    <x v="0"/>
    <n v="2968"/>
    <n v="6263.35"/>
    <s v="ok"/>
    <m/>
    <m/>
    <m/>
  </r>
  <r>
    <x v="33"/>
    <x v="0"/>
    <x v="0"/>
    <s v="ALLGREEN GERENCIAMENTO DE RESIDUOS LTDA 45.433.184/0001-11"/>
    <s v="NOTA FISCAL"/>
    <n v="219"/>
    <d v="2024-11-19T00:00:00"/>
    <x v="1"/>
    <n v="11233.5"/>
    <n v="9011.549999999997"/>
    <s v="ok"/>
    <m/>
    <m/>
    <m/>
  </r>
  <r>
    <x v="33"/>
    <x v="0"/>
    <x v="0"/>
    <s v="ALLGREEN GERENCIAMENTO DE RESIDUOS LTDA 45.433.184/0001-11"/>
    <s v="NOTA FISCAL"/>
    <n v="219"/>
    <d v="2024-11-19T00:00:00"/>
    <x v="0"/>
    <n v="2676.5"/>
    <n v="5190.15"/>
    <s v="ok"/>
    <m/>
    <m/>
    <m/>
  </r>
  <r>
    <x v="33"/>
    <x v="0"/>
    <x v="0"/>
    <s v="ALLGREEN GERENCIAMENTO DE RESIDUOS LTDA 45.433.184/0001-11"/>
    <s v="NOTA FISCAL"/>
    <n v="221"/>
    <d v="2024-11-28T00:00:00"/>
    <x v="1"/>
    <n v="11788"/>
    <n v="10254.9"/>
    <s v="ok"/>
    <m/>
    <m/>
    <m/>
  </r>
  <r>
    <x v="33"/>
    <x v="0"/>
    <x v="0"/>
    <s v="ALLGREEN GERENCIAMENTO DE RESIDUOS LTDA 45.433.184/0001-11"/>
    <s v="NOTA FISCAL"/>
    <n v="221"/>
    <d v="2024-11-28T00:00:00"/>
    <x v="0"/>
    <n v="2406.5"/>
    <n v="6199.9"/>
    <s v="ok"/>
    <m/>
    <m/>
    <m/>
  </r>
  <r>
    <x v="33"/>
    <x v="0"/>
    <x v="0"/>
    <s v="GB RECICLAGEM E MOAGEM DE VIDRO LTDA 44.645.384/0001-75"/>
    <s v="NOTA FISCAL"/>
    <n v="222"/>
    <d v="2024-11-29T00:00:00"/>
    <x v="3"/>
    <n v="11180"/>
    <n v="1956.5"/>
    <s v="ok"/>
    <m/>
    <m/>
    <m/>
  </r>
  <r>
    <x v="33"/>
    <x v="0"/>
    <x v="0"/>
    <s v="M B S PAULA 17.781.633/0001-87"/>
    <s v="NOTA FISCAL"/>
    <n v="223"/>
    <d v="2024-11-29T00:00:00"/>
    <x v="2"/>
    <n v="2890.74"/>
    <n v="5529.87"/>
    <s v="ok"/>
    <m/>
    <m/>
    <m/>
  </r>
  <r>
    <x v="33"/>
    <x v="0"/>
    <x v="0"/>
    <s v="WHARGO COMERCIO E RECICLAGENS LTDA  -  05.076.586/0001-91"/>
    <s v="NOTA FISCAL"/>
    <n v="225"/>
    <d v="2024-12-13T00:00:00"/>
    <x v="1"/>
    <n v="9280"/>
    <n v="8352"/>
    <s v="ok"/>
    <m/>
    <m/>
    <m/>
  </r>
  <r>
    <x v="33"/>
    <x v="0"/>
    <x v="0"/>
    <s v="WHARGO COMERCIO E RECICLAGENS LTDA  -  05.076.586/0001-91"/>
    <s v="NOTA FISCAL"/>
    <n v="225"/>
    <d v="2024-12-13T00:00:00"/>
    <x v="0"/>
    <n v="3130"/>
    <n v="7087.5"/>
    <s v="ok"/>
    <m/>
    <m/>
    <m/>
  </r>
  <r>
    <x v="33"/>
    <x v="0"/>
    <x v="0"/>
    <s v="WHARGO COMERCIO E RECICLAGENS LTDA  -  05.076.586/0001-91"/>
    <s v="NOTA FISCAL"/>
    <n v="226"/>
    <d v="2024-11-18T00:00:00"/>
    <x v="1"/>
    <n v="1000"/>
    <n v="464"/>
    <s v="ok"/>
    <m/>
    <m/>
    <m/>
  </r>
  <r>
    <x v="33"/>
    <x v="0"/>
    <x v="0"/>
    <s v="WHARGO COMERCIO E RECICLAGENS LTDA  -  05.076.586/0001-91"/>
    <s v="NOTA FISCAL"/>
    <n v="226"/>
    <d v="2024-11-18T00:00:00"/>
    <x v="0"/>
    <n v="1000"/>
    <n v="228"/>
    <s v="ok"/>
    <m/>
    <m/>
    <m/>
  </r>
  <r>
    <x v="33"/>
    <x v="0"/>
    <x v="0"/>
    <s v="ALLGREEN GERENCIAMENTO DE RESIDUOS LTDA 45.433.184/0001-11"/>
    <s v="NOTA FISCAL"/>
    <n v="227"/>
    <d v="2024-12-19T00:00:00"/>
    <x v="1"/>
    <n v="13559.5"/>
    <n v="10052.75"/>
    <s v="ok"/>
    <m/>
    <m/>
    <m/>
  </r>
  <r>
    <x v="33"/>
    <x v="0"/>
    <x v="0"/>
    <s v="ALLGREEN GERENCIAMENTO DE RESIDUOS LTDA 45.433.184/0001-11"/>
    <s v="NOTA FISCAL"/>
    <n v="227"/>
    <d v="2024-12-19T00:00:00"/>
    <x v="0"/>
    <n v="1230.5"/>
    <n v="3919.75"/>
    <s v="ok"/>
    <m/>
    <m/>
    <m/>
  </r>
  <r>
    <x v="33"/>
    <x v="0"/>
    <x v="0"/>
    <s v="IPATINGA COMERCIO DE METAIS E SUCATAS LTDA 24.775.606/0001-67"/>
    <s v="NOTA FISCAL"/>
    <n v="228"/>
    <d v="2024-12-27T00:00:00"/>
    <x v="2"/>
    <n v="1903.6"/>
    <n v="4312.43"/>
    <s v="ok"/>
    <m/>
    <m/>
    <m/>
  </r>
  <r>
    <x v="33"/>
    <x v="0"/>
    <x v="0"/>
    <s v="WHARGO COMERCIO E RECICLAGENS LTDA  -  05.076.586/0001-91"/>
    <s v="NOTA FISCAL"/>
    <n v="229"/>
    <d v="2024-12-30T00:00:00"/>
    <x v="1"/>
    <n v="12018.7"/>
    <n v="10379.29"/>
    <s v="ok"/>
    <m/>
    <m/>
    <m/>
  </r>
  <r>
    <x v="33"/>
    <x v="0"/>
    <x v="0"/>
    <s v="WHARGO COMERCIO E RECICLAGENS LTDA  -  05.076.586/0001-91"/>
    <s v="NOTA FISCAL"/>
    <n v="229"/>
    <d v="2024-12-30T00:00:00"/>
    <x v="0"/>
    <n v="2580"/>
    <n v="5440.5"/>
    <s v="ok"/>
    <m/>
    <m/>
    <m/>
  </r>
  <r>
    <x v="34"/>
    <x v="0"/>
    <x v="0"/>
    <s v="ETEC COMERCIO DE SUCATAS LTDA 06.991.399/0001-04"/>
    <s v="NOTA FISCAL"/>
    <n v="248"/>
    <d v="2024-10-14T00:00:00"/>
    <x v="2"/>
    <n v="1000"/>
    <n v="4000"/>
    <s v="ok"/>
    <m/>
    <m/>
    <m/>
  </r>
  <r>
    <x v="34"/>
    <x v="0"/>
    <x v="0"/>
    <s v="PAOLI RECICLA LTDA. 33.474.240/0001-87"/>
    <s v="NOTA FISCAL"/>
    <n v="249"/>
    <d v="2024-10-15T00:00:00"/>
    <x v="0"/>
    <n v="6772"/>
    <n v="10833.9"/>
    <s v="ok"/>
    <m/>
    <m/>
    <m/>
  </r>
  <r>
    <x v="34"/>
    <x v="0"/>
    <x v="0"/>
    <s v="PAOLI RECICLA LTDA. 33.474.240/0001-87"/>
    <s v="NOTA FISCAL"/>
    <n v="249"/>
    <d v="2024-10-15T00:00:00"/>
    <x v="1"/>
    <n v="4733.286"/>
    <n v="3166.1"/>
    <s v="ok"/>
    <m/>
    <m/>
    <m/>
  </r>
  <r>
    <x v="34"/>
    <x v="0"/>
    <x v="0"/>
    <s v="PAOLI RECICLA LTDA. 33.474.240/0001-87"/>
    <s v="NOTA FISCAL"/>
    <n v="250"/>
    <d v="2024-10-15T00:00:00"/>
    <x v="0"/>
    <n v="1522.166"/>
    <n v="913.3"/>
    <s v="ok"/>
    <m/>
    <m/>
    <m/>
  </r>
  <r>
    <x v="34"/>
    <x v="0"/>
    <x v="0"/>
    <s v="ETEC COMERCIO DE SUCATAS LTDA 06.991.399/0001-04"/>
    <s v="NOTA FISCAL"/>
    <n v="251"/>
    <d v="2024-10-21T00:00:00"/>
    <x v="2"/>
    <s v="1892kg"/>
    <n v="7568"/>
    <s v="ok"/>
    <m/>
    <m/>
    <m/>
  </r>
  <r>
    <x v="34"/>
    <x v="0"/>
    <x v="0"/>
    <s v="PAOLI RECICLA LTDA. 33.474.240/0001-87"/>
    <s v="NOTA FISCAL"/>
    <n v="252"/>
    <d v="2024-10-31T00:00:00"/>
    <x v="0"/>
    <n v="7093"/>
    <n v="11693.6"/>
    <s v="ok"/>
    <m/>
    <m/>
    <m/>
  </r>
  <r>
    <x v="34"/>
    <x v="0"/>
    <x v="0"/>
    <s v="PAOLI RECICLA LTDA. 33.474.240/0001-87"/>
    <s v="NOTA FISCAL"/>
    <n v="252"/>
    <d v="2024-10-31T00:00:00"/>
    <x v="1"/>
    <n v="5827"/>
    <n v="3975.3"/>
    <s v="ok"/>
    <m/>
    <m/>
    <m/>
  </r>
  <r>
    <x v="34"/>
    <x v="0"/>
    <x v="0"/>
    <s v="PAOLI RECICLA LTDA. 33.474.240/0001-87"/>
    <s v="NOTA FISCAL"/>
    <n v="253"/>
    <d v="2024-10-31T00:00:00"/>
    <x v="0"/>
    <n v="8458.200000000001"/>
    <n v="14234.3"/>
    <s v="ok"/>
    <m/>
    <m/>
    <m/>
  </r>
  <r>
    <x v="34"/>
    <x v="0"/>
    <x v="0"/>
    <s v="PAOLI RECICLA LTDA. 33.474.240/0001-87"/>
    <s v="NOTA FISCAL"/>
    <n v="253"/>
    <d v="2024-10-31T00:00:00"/>
    <x v="1"/>
    <n v="4191"/>
    <n v="2765.7"/>
    <s v="ok"/>
    <m/>
    <m/>
    <m/>
  </r>
  <r>
    <x v="34"/>
    <x v="0"/>
    <x v="0"/>
    <s v="PAOLI RECICLA LTDA. 33.474.240/0001-87"/>
    <s v="NOTA FISCAL"/>
    <n v="255"/>
    <d v="2024-11-12T00:00:00"/>
    <x v="0"/>
    <n v="6798"/>
    <n v="11897.6"/>
    <s v="ok"/>
    <m/>
    <m/>
    <m/>
  </r>
  <r>
    <x v="34"/>
    <x v="0"/>
    <x v="0"/>
    <s v="PAOLI RECICLA LTDA. 33.474.240/0001-87"/>
    <s v="NOTA FISCAL"/>
    <n v="255"/>
    <d v="2024-11-12T00:00:00"/>
    <x v="1"/>
    <n v="5633"/>
    <n v="2844.099999999999"/>
    <s v="ok"/>
    <m/>
    <m/>
    <m/>
  </r>
  <r>
    <x v="34"/>
    <x v="0"/>
    <x v="0"/>
    <s v="ETEC COMERCIO DE SUCATAS LTDA 06.991.399/0001-04"/>
    <s v="NOTA FISCAL"/>
    <n v="256"/>
    <d v="2024-11-12T00:00:00"/>
    <x v="2"/>
    <n v="2955.25"/>
    <n v="11821"/>
    <s v="ok"/>
    <m/>
    <m/>
    <m/>
  </r>
  <r>
    <x v="34"/>
    <x v="0"/>
    <x v="0"/>
    <s v="PAOLI RECICLA LTDA. 33.474.240/0001-87"/>
    <s v="NOTA FISCAL"/>
    <n v="257"/>
    <d v="2024-11-25T00:00:00"/>
    <x v="0"/>
    <n v="8319"/>
    <n v="12131.2"/>
    <s v="ok"/>
    <m/>
    <m/>
    <m/>
  </r>
  <r>
    <x v="34"/>
    <x v="0"/>
    <x v="0"/>
    <s v="PAOLI RECICLA LTDA. 33.474.240/0001-87"/>
    <s v="NOTA FISCAL"/>
    <n v="257"/>
    <d v="2024-11-25T00:00:00"/>
    <x v="1"/>
    <n v="6982"/>
    <n v="4757.8"/>
    <s v="ok"/>
    <m/>
    <m/>
    <m/>
  </r>
  <r>
    <x v="34"/>
    <x v="0"/>
    <x v="0"/>
    <s v="ETEC COMERCIO DE SUCATAS LTDA 06.991.399/0001-04"/>
    <s v="NOTA FISCAL"/>
    <n v="258"/>
    <d v="2024-11-25T00:00:00"/>
    <x v="2"/>
    <n v="1795.25"/>
    <n v="7181"/>
    <s v="ok"/>
    <m/>
    <m/>
    <m/>
  </r>
  <r>
    <x v="34"/>
    <x v="0"/>
    <x v="0"/>
    <s v="PAOLI RECICLA LTDA. 33.474.240/0001-87"/>
    <s v="NOTA FISCAL"/>
    <n v="260"/>
    <d v="2024-12-02T00:00:00"/>
    <x v="0"/>
    <n v="462"/>
    <n v="709.8"/>
    <s v="ok"/>
    <m/>
    <m/>
    <m/>
  </r>
  <r>
    <x v="34"/>
    <x v="0"/>
    <x v="0"/>
    <s v="PAOLI RECICLA LTDA. 33.474.240/0001-87"/>
    <s v="NOTA FISCAL"/>
    <n v="261"/>
    <d v="2024-12-16T00:00:00"/>
    <x v="0"/>
    <n v="9157"/>
    <n v="13149.4"/>
    <s v="ok"/>
    <m/>
    <m/>
    <m/>
  </r>
  <r>
    <x v="34"/>
    <x v="0"/>
    <x v="0"/>
    <s v="PAOLI RECICLA LTDA. 33.474.240/0001-87"/>
    <s v="NOTA FISCAL"/>
    <n v="261"/>
    <d v="2024-12-16T00:00:00"/>
    <x v="1"/>
    <n v="3059"/>
    <n v="2141.3"/>
    <s v="ok"/>
    <m/>
    <m/>
    <m/>
  </r>
  <r>
    <x v="34"/>
    <x v="0"/>
    <x v="0"/>
    <s v="PAOLI RECICLA LTDA. 33.474.240/0001-87"/>
    <s v="NOTA FISCAL"/>
    <n v="262"/>
    <d v="2024-12-16T00:00:00"/>
    <x v="0"/>
    <n v="6952"/>
    <n v="10373.5"/>
    <s v="ok"/>
    <m/>
    <m/>
    <m/>
  </r>
  <r>
    <x v="34"/>
    <x v="0"/>
    <x v="0"/>
    <s v="PAOLI RECICLA LTDA. 33.474.240/0001-87"/>
    <s v="NOTA FISCAL"/>
    <n v="262"/>
    <d v="2024-12-16T00:00:00"/>
    <x v="1"/>
    <n v="6696"/>
    <n v="4455.599999999999"/>
    <s v="ok"/>
    <m/>
    <m/>
    <m/>
  </r>
  <r>
    <x v="34"/>
    <x v="0"/>
    <x v="0"/>
    <s v="PAOLI RECICLA LTDA. 33.474.240/0001-87"/>
    <s v="NOTA FISCAL"/>
    <n v="263"/>
    <d v="2024-12-22T00:00:00"/>
    <x v="2"/>
    <n v="5640"/>
    <n v="3666"/>
    <s v="ok"/>
    <m/>
    <m/>
    <m/>
  </r>
  <r>
    <x v="34"/>
    <x v="0"/>
    <x v="0"/>
    <s v="ETEC COMERCIO DE SUCATAS LTDA 06.991.399/0001-04"/>
    <s v="NOTA FISCAL"/>
    <n v="264"/>
    <d v="2024-12-22T00:00:00"/>
    <x v="2"/>
    <n v="2949.295"/>
    <n v="11797.18"/>
    <s v="ok"/>
    <m/>
    <m/>
    <m/>
  </r>
  <r>
    <x v="34"/>
    <x v="0"/>
    <x v="0"/>
    <s v="PAOLI RECICLA LTDA. 33.474.240/0001-87"/>
    <s v="NOTA FISCAL"/>
    <n v="265"/>
    <d v="2024-12-22T00:00:00"/>
    <x v="0"/>
    <n v="14766"/>
    <n v="29403.3"/>
    <s v="ok "/>
    <m/>
    <m/>
    <m/>
  </r>
  <r>
    <x v="34"/>
    <x v="0"/>
    <x v="0"/>
    <s v="PAOLI RECICLA LTDA. 33.474.240/0001-87"/>
    <s v="NOTA FISCAL"/>
    <n v="265"/>
    <d v="2024-12-22T00:00:00"/>
    <x v="1"/>
    <n v="7043.29"/>
    <n v="4930.3"/>
    <s v="ok"/>
    <m/>
    <m/>
    <m/>
  </r>
  <r>
    <x v="34"/>
    <x v="0"/>
    <x v="0"/>
    <s v="PAOLI RECICLA LTDA. 33.474.240/0001-87"/>
    <s v="NOTA FISCAL"/>
    <n v="247"/>
    <d v="2024-10-14T00:00:00"/>
    <x v="0"/>
    <n v="5908"/>
    <n v="10658.6"/>
    <s v="ok"/>
    <m/>
    <m/>
    <m/>
  </r>
  <r>
    <x v="34"/>
    <x v="0"/>
    <x v="0"/>
    <s v="PAOLI RECICLA LTDA. 33.474.240/0001-87"/>
    <s v="NOTA FISCAL"/>
    <n v="247"/>
    <d v="2024-10-14T00:00:00"/>
    <x v="1"/>
    <n v="6171"/>
    <n v="4154.5"/>
    <s v="ok"/>
    <m/>
    <m/>
    <m/>
  </r>
  <r>
    <x v="34"/>
    <x v="0"/>
    <x v="0"/>
    <s v="PAOLI RECICLA LTDA. 33.474.240/0001-87"/>
    <s v="NOTA FISCAL"/>
    <n v="247"/>
    <d v="2024-10-14T00:00:00"/>
    <x v="2"/>
    <n v="967.6900000000001"/>
    <n v="629"/>
    <s v="ok"/>
    <m/>
    <m/>
    <m/>
  </r>
  <r>
    <x v="34"/>
    <x v="0"/>
    <x v="0"/>
    <s v="PAOLI RECICLA LTDA. 33.474.240/0001-87"/>
    <s v="NOTA FISCAL"/>
    <n v="259"/>
    <d v="2024-12-02T00:00:00"/>
    <x v="0"/>
    <n v="7601"/>
    <n v="14633.6"/>
    <s v="ok "/>
    <m/>
    <m/>
    <m/>
  </r>
  <r>
    <x v="34"/>
    <x v="0"/>
    <x v="0"/>
    <s v="PAOLI RECICLA LTDA. 33.474.240/0001-87"/>
    <s v="NOTA FISCAL"/>
    <n v="259"/>
    <d v="2024-12-02T00:00:00"/>
    <x v="1"/>
    <n v="4255"/>
    <n v="2878.9"/>
    <s v="ok"/>
    <m/>
    <m/>
    <m/>
  </r>
  <r>
    <x v="35"/>
    <x v="0"/>
    <x v="0"/>
    <s v="F.G.PEIXOTO RECICLAGEM 30.684.116/0001-58"/>
    <s v="NOTA FISCAL"/>
    <n v="175"/>
    <d v="2024-10-28T00:00:00"/>
    <x v="2"/>
    <n v="2500"/>
    <n v="2000"/>
    <s v="ok"/>
    <m/>
    <m/>
    <m/>
  </r>
  <r>
    <x v="35"/>
    <x v="0"/>
    <x v="0"/>
    <s v="JANIO DOS SANTOS GIL LTDA   -   42.661.229/0001-17"/>
    <s v="NOTA FISCAL"/>
    <n v="173"/>
    <d v="2024-10-28T00:00:00"/>
    <x v="1"/>
    <n v="18992"/>
    <n v="14244"/>
    <s v="ok"/>
    <m/>
    <m/>
    <m/>
  </r>
  <r>
    <x v="35"/>
    <x v="0"/>
    <x v="0"/>
    <s v="JANIO DOS SANTOS GIL LTDA   -   42.661.229/0001-17"/>
    <s v="NOTA FISCAL"/>
    <n v="173"/>
    <d v="2024-10-28T00:00:00"/>
    <x v="0"/>
    <n v="6112"/>
    <n v="12297.7"/>
    <s v="ok"/>
    <m/>
    <m/>
    <m/>
  </r>
  <r>
    <x v="35"/>
    <x v="0"/>
    <x v="0"/>
    <s v="PMG AMBIENTAL LTDA 28.549.416/0001-82"/>
    <s v="NOTA FISCAL"/>
    <n v="174"/>
    <d v="2024-10-28T00:00:00"/>
    <x v="1"/>
    <n v="3000"/>
    <n v="1080"/>
    <s v="ok"/>
    <m/>
    <m/>
    <m/>
  </r>
  <r>
    <x v="35"/>
    <x v="0"/>
    <x v="0"/>
    <s v="CICLOVIDRO COMERCIO E TRANSPORTES EIRELI  -  06.981.717/0001-48_x000a_ "/>
    <s v="NOTA FISCAL"/>
    <n v="176"/>
    <d v="2024-11-27T00:00:00"/>
    <x v="3"/>
    <n v="16810"/>
    <n v="4205.5"/>
    <s v="ok"/>
    <m/>
    <m/>
    <m/>
  </r>
  <r>
    <x v="35"/>
    <x v="0"/>
    <x v="0"/>
    <s v="F.G.PEIXOTO RECICLAGEM 30.684.116/0001-58"/>
    <s v="NOTA FISCAL"/>
    <n v="179"/>
    <d v="2024-11-28T00:00:00"/>
    <x v="2"/>
    <n v="2600"/>
    <n v="2080"/>
    <s v="ok"/>
    <m/>
    <m/>
    <m/>
  </r>
  <r>
    <x v="35"/>
    <x v="0"/>
    <x v="0"/>
    <s v="PMG AMBIENTAL LTDA 28.549.416/0001-82"/>
    <s v="NOTA FISCAL"/>
    <n v="178"/>
    <d v="2024-11-28T00:00:00"/>
    <x v="1"/>
    <n v="7807"/>
    <n v="2810.52"/>
    <s v="ok"/>
    <m/>
    <m/>
    <m/>
  </r>
  <r>
    <x v="35"/>
    <x v="0"/>
    <x v="0"/>
    <s v="JANIO DOS SANTOS GIL LTDA   -   42.661.229/0001-17"/>
    <s v="NOTA FISCAL"/>
    <n v="177"/>
    <d v="2024-11-28T00:00:00"/>
    <x v="1"/>
    <n v="20668"/>
    <n v="14467.6"/>
    <s v="ok"/>
    <m/>
    <m/>
    <m/>
  </r>
  <r>
    <x v="35"/>
    <x v="0"/>
    <x v="0"/>
    <s v="JANIO DOS SANTOS GIL LTDA   -   42.661.229/0001-17"/>
    <s v="NOTA FISCAL"/>
    <n v="177"/>
    <d v="2024-11-28T00:00:00"/>
    <x v="0"/>
    <n v="6823"/>
    <n v="14037.1"/>
    <s v="ok"/>
    <m/>
    <m/>
    <m/>
  </r>
  <r>
    <x v="35"/>
    <x v="0"/>
    <x v="0"/>
    <s v="JANIO DOS SANTOS GIL LTDA   -   42.661.229/0001-17"/>
    <s v="NOTA FISCAL"/>
    <n v="182"/>
    <d v="2024-12-27T00:00:00"/>
    <x v="1"/>
    <n v="18321"/>
    <n v="12824.7"/>
    <s v="ok"/>
    <m/>
    <m/>
    <m/>
  </r>
  <r>
    <x v="35"/>
    <x v="0"/>
    <x v="0"/>
    <s v="JANIO DOS SANTOS GIL LTDA   -   42.661.229/0001-17"/>
    <s v="NOTA FISCAL"/>
    <n v="182"/>
    <d v="2024-12-27T00:00:00"/>
    <x v="0"/>
    <n v="5851"/>
    <n v="12312.1"/>
    <s v="ok"/>
    <m/>
    <m/>
    <m/>
  </r>
  <r>
    <x v="35"/>
    <x v="0"/>
    <x v="0"/>
    <s v="PMG AMBIENTAL LTDA 28.549.416/0001-82"/>
    <s v="NOTA FISCAL"/>
    <n v="181"/>
    <d v="2024-12-27T00:00:00"/>
    <x v="1"/>
    <n v="6114"/>
    <n v="2323.32"/>
    <s v="ok"/>
    <m/>
    <m/>
    <m/>
  </r>
  <r>
    <x v="35"/>
    <x v="0"/>
    <x v="0"/>
    <s v="F.G.PEIXOTO RECICLAGEM 30.684.116/0001-58"/>
    <s v="NOTA FISCAL"/>
    <n v="180"/>
    <d v="2024-12-27T00:00:00"/>
    <x v="2"/>
    <n v="2300"/>
    <n v="1840"/>
    <s v="ok"/>
    <m/>
    <m/>
    <m/>
  </r>
  <r>
    <x v="36"/>
    <x v="0"/>
    <x v="0"/>
    <s v="CRM - CENTRAL DE RECICLAGEM MINAS LTDA - 10.792.821/0001-61"/>
    <s v="NOTA FISCAL"/>
    <n v="229"/>
    <d v="2024-10-23T00:00:00"/>
    <x v="1"/>
    <n v="27510"/>
    <n v="15357.4"/>
    <s v="ok"/>
    <m/>
    <m/>
    <m/>
  </r>
  <r>
    <x v="36"/>
    <x v="0"/>
    <x v="0"/>
    <s v="CRM - CENTRAL DE RECICLAGEM MINAS LTDA - 10.792.821/0001-61"/>
    <s v="NOTA FISCAL"/>
    <n v="229"/>
    <d v="2024-10-23T00:00:00"/>
    <x v="0"/>
    <n v="12930"/>
    <n v="9678"/>
    <s v="ok"/>
    <m/>
    <m/>
    <m/>
  </r>
  <r>
    <x v="36"/>
    <x v="0"/>
    <x v="0"/>
    <s v="REDESUL SUDOESTE MG - CENTRAL DAS COOPERATIVAS DE TRABALHO DE CATADORES DE MATERIAIS RECICLAVEIS E REUTILIZAVEIS LTDA 31.890.918/0001-87"/>
    <s v="NOTA FISCAL"/>
    <n v="230"/>
    <d v="2024-10-28T00:00:00"/>
    <x v="3"/>
    <n v="12650"/>
    <n v="4048"/>
    <s v="ok"/>
    <m/>
    <m/>
    <m/>
  </r>
  <r>
    <x v="36"/>
    <x v="0"/>
    <x v="0"/>
    <s v="CRM - CENTRAL DE RECICLAGEM MINAS LTDA - 10.792.821/0001-61"/>
    <s v="NOTA FISCAL"/>
    <n v="232"/>
    <d v="2024-11-29T00:00:00"/>
    <x v="1"/>
    <n v="17109"/>
    <n v="10924.55"/>
    <s v="ok"/>
    <m/>
    <m/>
    <m/>
  </r>
  <r>
    <x v="36"/>
    <x v="0"/>
    <x v="0"/>
    <s v="CRM - CENTRAL DE RECICLAGEM MINAS LTDA - 10.792.821/0001-61"/>
    <s v="NOTA FISCAL"/>
    <n v="232"/>
    <d v="2024-11-29T00:00:00"/>
    <x v="0"/>
    <n v="9990"/>
    <n v="8971"/>
    <s v="ok"/>
    <m/>
    <m/>
    <m/>
  </r>
  <r>
    <x v="36"/>
    <x v="0"/>
    <x v="0"/>
    <s v="REDESUL SUDOESTE MG - CENTRAL DAS COOPERATIVAS DE TRABALHO DE CATADORES DE MATERIAIS RECICLAVEIS E REUTILIZAVEIS LTDA 31.890.918/0001-87"/>
    <s v="NOTA FISCAL"/>
    <n v="233"/>
    <d v="2024-11-29T00:00:00"/>
    <x v="0"/>
    <n v="5370"/>
    <n v="31044.5"/>
    <s v="ok"/>
    <m/>
    <m/>
    <m/>
  </r>
  <r>
    <x v="36"/>
    <x v="0"/>
    <x v="0"/>
    <s v="CRM - CENTRAL DE RECICLAGEM MINAS LTDA - 10.792.821/0001-61"/>
    <s v="NOTA FISCAL"/>
    <n v="235"/>
    <d v="2024-12-19T00:00:00"/>
    <x v="1"/>
    <n v="22397"/>
    <n v="14007.85"/>
    <s v="ok"/>
    <m/>
    <m/>
    <m/>
  </r>
  <r>
    <x v="36"/>
    <x v="0"/>
    <x v="0"/>
    <s v="CRM - CENTRAL DE RECICLAGEM MINAS LTDA - 10.792.821/0001-61"/>
    <s v="NOTA FISCAL"/>
    <n v="235"/>
    <d v="2024-12-19T00:00:00"/>
    <x v="0"/>
    <n v="5950"/>
    <n v="12586"/>
    <s v="ok"/>
    <m/>
    <m/>
    <m/>
  </r>
  <r>
    <x v="37"/>
    <x v="0"/>
    <x v="0"/>
    <s v="CRB - COMÉRCIO DE RESÍDUOS BANDEIRANTES LTDA - 16.642.662/0004-48"/>
    <s v="NOTA FISCAL"/>
    <n v="237"/>
    <d v="2024-10-11T00:00:00"/>
    <x v="0"/>
    <n v="1840"/>
    <n v="5330"/>
    <s v="ok"/>
    <m/>
    <m/>
    <m/>
  </r>
  <r>
    <x v="37"/>
    <x v="0"/>
    <x v="0"/>
    <s v="CRB - COMÉRCIO DE RESÍDUOS BANDEIRANTES LTDA - 16.642.662/0004-48"/>
    <s v="NOTA FISCAL"/>
    <n v="237"/>
    <d v="2024-10-11T00:00:00"/>
    <x v="1"/>
    <n v="8270"/>
    <n v="7416"/>
    <s v="ok"/>
    <m/>
    <m/>
    <m/>
  </r>
  <r>
    <x v="37"/>
    <x v="0"/>
    <x v="0"/>
    <s v=" ADAIR JOSE DA SILVA 30.065.828/0001-99"/>
    <s v="NOTA FISCAL"/>
    <n v="238"/>
    <d v="2024-10-14T00:00:00"/>
    <x v="2"/>
    <n v="1450"/>
    <n v="1375"/>
    <s v="ok"/>
    <m/>
    <m/>
    <m/>
  </r>
  <r>
    <x v="37"/>
    <x v="0"/>
    <x v="0"/>
    <s v="CRB - COMÉRCIO DE RESÍDUOS BANDEIRANTES LTDA - 16.642.662/0004-48"/>
    <s v="NOTA FISCAL"/>
    <n v="239"/>
    <d v="2024-10-21T00:00:00"/>
    <x v="0"/>
    <n v="1810"/>
    <n v="4824"/>
    <s v="ok"/>
    <m/>
    <m/>
    <m/>
  </r>
  <r>
    <x v="37"/>
    <x v="0"/>
    <x v="0"/>
    <s v="CRB - COMÉRCIO DE RESÍDUOS BANDEIRANTES LTDA - 16.642.662/0004-48"/>
    <s v="NOTA FISCAL"/>
    <n v="239"/>
    <d v="2024-10-21T00:00:00"/>
    <x v="1"/>
    <n v="9750"/>
    <n v="8372"/>
    <s v="ok"/>
    <m/>
    <m/>
    <m/>
  </r>
  <r>
    <x v="37"/>
    <x v="0"/>
    <x v="0"/>
    <s v="CRB - COMÉRCIO DE RESÍDUOS BANDEIRANTES LTDA - 16.642.662/0004-48"/>
    <s v="NOTA FISCAL"/>
    <n v="240"/>
    <d v="2024-11-01T00:00:00"/>
    <x v="1"/>
    <n v="9610"/>
    <n v="7898"/>
    <s v="ok"/>
    <m/>
    <m/>
    <m/>
  </r>
  <r>
    <x v="37"/>
    <x v="0"/>
    <x v="0"/>
    <s v="CRB - COMÉRCIO DE RESÍDUOS BANDEIRANTES LTDA - 16.642.662/0004-48"/>
    <s v="NOTA FISCAL"/>
    <n v="240"/>
    <d v="2024-11-01T00:00:00"/>
    <x v="0"/>
    <n v="2270"/>
    <n v="5979"/>
    <s v="ok"/>
    <m/>
    <m/>
    <m/>
  </r>
  <r>
    <x v="37"/>
    <x v="0"/>
    <x v="0"/>
    <s v="CRB - COMÉRCIO DE RESÍDUOS BANDEIRANTES LTDA - 16.642.662/0004-48"/>
    <s v="NOTA FISCAL"/>
    <n v="242"/>
    <d v="2024-11-13T00:00:00"/>
    <x v="0"/>
    <n v="1570"/>
    <n v="5352"/>
    <s v="ok"/>
    <m/>
    <m/>
    <m/>
  </r>
  <r>
    <x v="37"/>
    <x v="0"/>
    <x v="0"/>
    <s v="CRB - COMÉRCIO DE RESÍDUOS BANDEIRANTES LTDA - 16.642.662/0004-48"/>
    <s v="NOTA FISCAL"/>
    <n v="242"/>
    <d v="2024-11-13T00:00:00"/>
    <x v="1"/>
    <n v="10120"/>
    <n v="8849"/>
    <s v="ok"/>
    <m/>
    <m/>
    <m/>
  </r>
  <r>
    <x v="37"/>
    <x v="0"/>
    <x v="0"/>
    <s v="MASSFIX COMERCIO DE SUCATAS DE VIDROS LTDA 66.738.790/0003-87"/>
    <s v="NOTA FISCAL"/>
    <n v="241"/>
    <d v="2024-11-12T00:00:00"/>
    <x v="3"/>
    <n v="11090"/>
    <n v="1330.8"/>
    <s v="ok"/>
    <m/>
    <m/>
    <m/>
  </r>
  <r>
    <x v="37"/>
    <x v="0"/>
    <x v="0"/>
    <s v="CONSULFER COMERCIO DE SUCATA EM GERAL 08.108.673/0001-71"/>
    <s v="NOTA FISCAL"/>
    <n v="243"/>
    <d v="2024-11-21T00:00:00"/>
    <x v="2"/>
    <n v="1206.2"/>
    <n v="2277.55"/>
    <s v="ok"/>
    <m/>
    <m/>
    <m/>
  </r>
  <r>
    <x v="37"/>
    <x v="0"/>
    <x v="0"/>
    <s v="CRB - COMÉRCIO DE RESÍDUOS BANDEIRANTES LTDA - 16.642.662/0004-48"/>
    <s v="NOTA FISCAL"/>
    <n v="244"/>
    <d v="2024-11-27T00:00:00"/>
    <x v="1"/>
    <n v="10390"/>
    <n v="8836"/>
    <s v="ok"/>
    <m/>
    <m/>
    <m/>
  </r>
  <r>
    <x v="37"/>
    <x v="0"/>
    <x v="0"/>
    <s v="CRB - COMÉRCIO DE RESÍDUOS BANDEIRANTES LTDA - 16.642.662/0004-48"/>
    <s v="NOTA FISCAL"/>
    <n v="244"/>
    <d v="2024-11-27T00:00:00"/>
    <x v="0"/>
    <n v="2330"/>
    <n v="5789"/>
    <s v="ok"/>
    <m/>
    <m/>
    <m/>
  </r>
  <r>
    <x v="37"/>
    <x v="0"/>
    <x v="0"/>
    <s v="CRB - COMÉRCIO DE RESÍDUOS BANDEIRANTES LTDA - 16.642.662/0004-48"/>
    <s v="NOTA FISCAL"/>
    <n v="245"/>
    <d v="2024-12-10T00:00:00"/>
    <x v="1"/>
    <n v="10390"/>
    <n v="8529"/>
    <s v="ok"/>
    <m/>
    <m/>
    <m/>
  </r>
  <r>
    <x v="37"/>
    <x v="0"/>
    <x v="0"/>
    <s v="CRB - COMÉRCIO DE RESÍDUOS BANDEIRANTES LTDA - 16.642.662/0004-48"/>
    <s v="NOTA FISCAL"/>
    <n v="245"/>
    <d v="2024-12-10T00:00:00"/>
    <x v="0"/>
    <n v="1840"/>
    <n v="5082"/>
    <s v="ok"/>
    <m/>
    <m/>
    <m/>
  </r>
  <r>
    <x v="37"/>
    <x v="0"/>
    <x v="0"/>
    <s v="CLAUDINEI SANTOS FELIX 08.108.673/0001-71"/>
    <s v="NOTA FISCAL"/>
    <n v="246"/>
    <d v="2024-12-17T00:00:00"/>
    <x v="2"/>
    <n v="830"/>
    <n v="1642"/>
    <s v="ok"/>
    <m/>
    <m/>
    <m/>
  </r>
  <r>
    <x v="37"/>
    <x v="0"/>
    <x v="0"/>
    <s v="CRB - COMÉRCIO DE RESÍDUOS BANDEIRANTES LTDA - 16.642.662/0004-48"/>
    <s v="NOTA FISCAL"/>
    <n v="247"/>
    <d v="2024-12-20T00:00:00"/>
    <x v="1"/>
    <n v="10280"/>
    <n v="8373"/>
    <s v="ok"/>
    <m/>
    <m/>
    <m/>
  </r>
  <r>
    <x v="37"/>
    <x v="0"/>
    <x v="0"/>
    <s v="CRB - COMÉRCIO DE RESÍDUOS BANDEIRANTES LTDA - 16.642.662/0004-48"/>
    <s v="NOTA FISCAL"/>
    <n v="247"/>
    <d v="2024-12-20T00:00:00"/>
    <x v="0"/>
    <n v="2000"/>
    <n v="4972"/>
    <s v="ok"/>
    <m/>
    <m/>
    <m/>
  </r>
  <r>
    <x v="38"/>
    <x v="0"/>
    <x v="0"/>
    <s v="GIANNI SILVA CIZILIO ME - 11.813.181/0001-91"/>
    <s v="NOTA FISCAL"/>
    <n v="214"/>
    <d v="2024-11-11T00:00:00"/>
    <x v="2"/>
    <n v="1960"/>
    <n v="1568"/>
    <s v="ok"/>
    <m/>
    <m/>
    <m/>
  </r>
  <r>
    <x v="38"/>
    <x v="0"/>
    <x v="0"/>
    <s v="LUCIANO DA COSTA JANUARIO ME - 12.236.827/0001-88"/>
    <s v="NOTA FISCAL"/>
    <n v="216"/>
    <d v="2024-11-14T00:00:00"/>
    <x v="0"/>
    <n v="5796"/>
    <n v="11837.9"/>
    <s v="ok"/>
    <m/>
    <m/>
    <m/>
  </r>
  <r>
    <x v="38"/>
    <x v="0"/>
    <x v="0"/>
    <s v="AMBIPAR ENVIRONMENTAL GLASS CULLET RECYCLING SP LTDA 04.875.792/0008-75"/>
    <s v="NOTA FISCAL"/>
    <n v="207"/>
    <d v="2024-10-09T00:00:00"/>
    <x v="3"/>
    <n v="12750"/>
    <n v="2932.5"/>
    <s v="ok"/>
    <m/>
    <m/>
    <m/>
  </r>
  <r>
    <x v="38"/>
    <x v="0"/>
    <x v="0"/>
    <s v="LUCIANO DA COSTA JANUARIO ME - 12.236.827/0001-88"/>
    <s v="NOTA FISCAL"/>
    <n v="211"/>
    <d v="2024-10-11T00:00:00"/>
    <x v="0"/>
    <n v="5098"/>
    <n v="9688.700000000001"/>
    <s v="ok"/>
    <m/>
    <m/>
    <m/>
  </r>
  <r>
    <x v="38"/>
    <x v="0"/>
    <x v="0"/>
    <s v="GIANNI SILVA CIZILIO ME - 11.813.181/0001-91"/>
    <s v="NOTA FISCAL"/>
    <n v="212"/>
    <d v="2024-10-11T00:00:00"/>
    <x v="2"/>
    <n v="3125"/>
    <n v="2500"/>
    <s v="ok"/>
    <m/>
    <m/>
    <m/>
  </r>
  <r>
    <x v="38"/>
    <x v="0"/>
    <x v="0"/>
    <s v="GIANNI SILVA CIZILIO ME - 11.813.181/0001-91"/>
    <s v="NOTA FISCAL"/>
    <n v="215"/>
    <d v="2024-11-08T00:00:00"/>
    <x v="2"/>
    <n v="2480"/>
    <n v="1984"/>
    <s v="ok"/>
    <m/>
    <m/>
    <m/>
  </r>
  <r>
    <x v="38"/>
    <x v="0"/>
    <x v="0"/>
    <s v="LACERDA SA COMERCIO LTDA 49.390.169/0001-94"/>
    <s v="NOTA FISCAL"/>
    <n v="213"/>
    <d v="2024-11-14T00:00:00"/>
    <x v="1"/>
    <n v="13580"/>
    <n v="12901"/>
    <s v="ok"/>
    <m/>
    <m/>
    <m/>
  </r>
  <r>
    <x v="38"/>
    <x v="0"/>
    <x v="0"/>
    <s v="LACERDA SA COMERCIO LTDA 49.390.169/0001-94"/>
    <s v="NOTA FISCAL"/>
    <n v="208"/>
    <d v="2024-10-09T00:00:00"/>
    <x v="1"/>
    <n v="14020"/>
    <n v="11095"/>
    <s v="ok"/>
    <m/>
    <m/>
    <m/>
  </r>
  <r>
    <x v="38"/>
    <x v="0"/>
    <x v="0"/>
    <s v="LUCIANO DA COSTA JANUARIO ME - 12.236.827/0001-88"/>
    <s v="NOTA FISCAL"/>
    <n v="210"/>
    <d v="2024-10-08T00:00:00"/>
    <x v="1"/>
    <n v="9374.450000000001"/>
    <n v="4218.5"/>
    <s v="ok"/>
    <m/>
    <m/>
    <m/>
  </r>
  <r>
    <x v="39"/>
    <x v="0"/>
    <x v="0"/>
    <s v="PAOLI RECICLA LTDA. 33.474.240/0001-87"/>
    <s v="NOTA FISCAL"/>
    <n v="131"/>
    <d v="2024-10-08T00:00:00"/>
    <x v="0"/>
    <n v="1575"/>
    <n v="2086.9"/>
    <s v="ok"/>
    <m/>
    <m/>
    <m/>
  </r>
  <r>
    <x v="39"/>
    <x v="0"/>
    <x v="0"/>
    <s v="PAOLI RECICLA LTDA. 33.474.240/0001-87"/>
    <s v="NOTA FISCAL"/>
    <n v="153"/>
    <d v="2024-10-08T00:00:00"/>
    <x v="1"/>
    <n v="5645"/>
    <n v="2883.05"/>
    <s v="ok"/>
    <m/>
    <m/>
    <m/>
  </r>
  <r>
    <x v="39"/>
    <x v="0"/>
    <x v="0"/>
    <s v="FER-ALVAREZ PRODUTOS SIDERURGICOS IND. COM. LTDA - 45.615.184/0002-13"/>
    <s v="NOTA FISCAL"/>
    <n v="154"/>
    <d v="2024-10-08T00:00:00"/>
    <x v="2"/>
    <n v="1000"/>
    <n v="900"/>
    <s v="ok"/>
    <m/>
    <m/>
    <m/>
  </r>
  <r>
    <x v="39"/>
    <x v="0"/>
    <x v="0"/>
    <s v="FER-ALVAREZ PRODUTOS SIDERURGICOS IND. COM. LTDA - 45.615.184/0002-13"/>
    <s v="NOTA FISCAL"/>
    <n v="157"/>
    <d v="2024-10-09T00:00:00"/>
    <x v="2"/>
    <n v="1150"/>
    <n v="1035"/>
    <s v="ok"/>
    <m/>
    <m/>
    <m/>
  </r>
  <r>
    <x v="39"/>
    <x v="0"/>
    <x v="0"/>
    <s v="PAOLI RECICLA LTDA. 33.474.240/0001-87"/>
    <s v="NOTA FISCAL"/>
    <n v="158"/>
    <d v="2024-11-08T00:00:00"/>
    <x v="0"/>
    <n v="1520"/>
    <n v="1708.8"/>
    <s v="ok"/>
    <m/>
    <m/>
    <m/>
  </r>
  <r>
    <x v="39"/>
    <x v="0"/>
    <x v="0"/>
    <s v="PAOLI RECICLA LTDA. 33.474.240/0001-87"/>
    <s v="NOTA FISCAL"/>
    <n v="159"/>
    <d v="2024-11-08T00:00:00"/>
    <x v="1"/>
    <n v="5422"/>
    <n v="2698.2"/>
    <s v="ok"/>
    <m/>
    <m/>
    <m/>
  </r>
  <r>
    <x v="39"/>
    <x v="0"/>
    <x v="0"/>
    <s v="CICLOVIDRO COMERCIO E TRANSPORTES EIRELI  -  06.981.717/0001-48_x000a_ "/>
    <s v="NOTA FISCAL"/>
    <n v="160"/>
    <d v="2024-11-13T00:00:00"/>
    <x v="3"/>
    <n v="6000"/>
    <n v="2520"/>
    <s v="ok"/>
    <m/>
    <m/>
    <m/>
  </r>
  <r>
    <x v="39"/>
    <x v="0"/>
    <x v="0"/>
    <s v="CICLOVIDRO COMERCIO E TRANSPORTES EIRELI  -  06.981.717/0001-48_x000a_ "/>
    <s v="NOTA FISCAL"/>
    <n v="161"/>
    <d v="2024-11-14T00:00:00"/>
    <x v="3"/>
    <n v="6500"/>
    <n v="2730"/>
    <s v="ok"/>
    <m/>
    <m/>
    <m/>
  </r>
  <r>
    <x v="39"/>
    <x v="0"/>
    <x v="0"/>
    <s v="REDESUL SUDOESTE MG - CENTRAL DAS COOPERATIVAS DE TRABALHO DE CATADORES DE MATERIAIS RECICLAVEIS E REUTILIZAVEIS LTDA 31.890.918/0001-87"/>
    <s v="NOTA FISCAL"/>
    <n v="162"/>
    <d v="2024-12-06T00:00:00"/>
    <x v="0"/>
    <n v="2934.8"/>
    <n v="17168.57"/>
    <s v="ok"/>
    <m/>
    <m/>
    <m/>
  </r>
  <r>
    <x v="40"/>
    <x v="0"/>
    <x v="0"/>
    <s v="CRB - COMÉRCIO DE RESÍDUOS BANDEIRANTES LTDA - 16.642.662/0004-48"/>
    <s v="NOTA FISCAL"/>
    <n v="45374540"/>
    <d v="2024-10-07T00:00:00"/>
    <x v="0"/>
    <n v="2250"/>
    <n v="5559"/>
    <s v="ok"/>
    <m/>
    <m/>
    <m/>
  </r>
  <r>
    <x v="40"/>
    <x v="0"/>
    <x v="0"/>
    <s v="CRB - COMÉRCIO DE RESÍDUOS BANDEIRANTES LTDA - 16.642.662/0004-48"/>
    <s v="NOTA FISCAL"/>
    <n v="45374540"/>
    <d v="2024-10-07T00:00:00"/>
    <x v="1"/>
    <n v="8260"/>
    <n v="6483"/>
    <s v="ok"/>
    <m/>
    <m/>
    <m/>
  </r>
  <r>
    <x v="40"/>
    <x v="0"/>
    <x v="0"/>
    <s v="ANDRE LUIZ SOARES 10.229.674/0001-16"/>
    <s v="NOTA FISCAL"/>
    <n v="45464729"/>
    <d v="2024-10-16T00:00:00"/>
    <x v="2"/>
    <n v="2780"/>
    <n v="822"/>
    <s v="ok"/>
    <m/>
    <m/>
    <m/>
  </r>
  <r>
    <x v="40"/>
    <x v="0"/>
    <x v="0"/>
    <s v="ANDRE LUIZ SOARES 10.229.674/0001-16"/>
    <s v="NOTA FISCAL"/>
    <n v="45464713"/>
    <d v="2024-10-16T00:00:00"/>
    <x v="2"/>
    <n v="2740"/>
    <n v="834"/>
    <s v="ok"/>
    <m/>
    <m/>
    <m/>
  </r>
  <r>
    <x v="40"/>
    <x v="0"/>
    <x v="0"/>
    <s v="CRB - COMÉRCIO DE RESÍDUOS BANDEIRANTES LTDA - 16.642.662/0004-48"/>
    <s v="NOTA FISCAL"/>
    <n v="45477923"/>
    <d v="2024-10-17T00:00:00"/>
    <x v="0"/>
    <n v="3220"/>
    <n v="7091"/>
    <s v="ok"/>
    <m/>
    <m/>
    <m/>
  </r>
  <r>
    <x v="40"/>
    <x v="0"/>
    <x v="0"/>
    <s v="CRB - COMÉRCIO DE RESÍDUOS BANDEIRANTES LTDA - 16.642.662/0004-48"/>
    <s v="NOTA FISCAL"/>
    <n v="45477923"/>
    <d v="2024-10-17T00:00:00"/>
    <x v="1"/>
    <n v="8050"/>
    <n v="5745.5"/>
    <s v="ok"/>
    <m/>
    <m/>
    <m/>
  </r>
  <r>
    <x v="40"/>
    <x v="0"/>
    <x v="0"/>
    <s v="MASSFIX COMERCIO DE SUCATAS DE VIDROS LTDA 66.738.790/0003-87"/>
    <s v="NOTA FISCAL"/>
    <n v="45495208"/>
    <d v="2024-10-18T00:00:00"/>
    <x v="3"/>
    <n v="8720"/>
    <n v="1220.8"/>
    <s v="ok"/>
    <m/>
    <m/>
    <m/>
  </r>
  <r>
    <x v="40"/>
    <x v="0"/>
    <x v="0"/>
    <s v="CRB - COMÉRCIO DE RESÍDUOS BANDEIRANTES LTDA - 16.642.662/0004-48"/>
    <s v="NOTA FISCAL"/>
    <n v="45636566"/>
    <d v="2024-11-01T00:00:00"/>
    <x v="0"/>
    <n v="2750"/>
    <n v="6502.5"/>
    <s v="ok"/>
    <m/>
    <m/>
    <m/>
  </r>
  <r>
    <x v="40"/>
    <x v="0"/>
    <x v="0"/>
    <s v="CRB - COMÉRCIO DE RESÍDUOS BANDEIRANTES LTDA - 16.642.662/0004-48"/>
    <s v="NOTA FISCAL"/>
    <n v="45636566"/>
    <d v="2024-11-01T00:00:00"/>
    <x v="1"/>
    <n v="8810"/>
    <n v="5526.5"/>
    <s v="ok"/>
    <m/>
    <m/>
    <m/>
  </r>
  <r>
    <x v="40"/>
    <x v="0"/>
    <x v="0"/>
    <s v="ANDRE LUIZ SOARES 10.229.674/0001-16"/>
    <s v="NOTA FISCAL"/>
    <n v="45697549"/>
    <d v="2024-11-07T00:00:00"/>
    <x v="2"/>
    <n v="6640"/>
    <n v="996"/>
    <s v="ok"/>
    <m/>
    <m/>
    <m/>
  </r>
  <r>
    <x v="40"/>
    <x v="0"/>
    <x v="0"/>
    <s v="ANDRE LUIZ SOARES 10.229.674/0001-16"/>
    <s v="NOTA FISCAL"/>
    <n v="45750933"/>
    <d v="2024-11-13T00:00:00"/>
    <x v="2"/>
    <n v="4220"/>
    <n v="633"/>
    <s v="ok"/>
    <m/>
    <m/>
    <m/>
  </r>
  <r>
    <x v="40"/>
    <x v="0"/>
    <x v="0"/>
    <s v="CRB - COMÉRCIO DE RESÍDUOS BANDEIRANTES LTDA - 16.642.662/0004-48"/>
    <s v="NOTA FISCAL"/>
    <n v="45824940"/>
    <d v="2024-11-21T00:00:00"/>
    <x v="0"/>
    <n v="2210"/>
    <n v="5676.5"/>
    <s v="ok"/>
    <m/>
    <m/>
    <m/>
  </r>
  <r>
    <x v="40"/>
    <x v="0"/>
    <x v="0"/>
    <s v="CRB - COMÉRCIO DE RESÍDUOS BANDEIRANTES LTDA - 16.642.662/0004-48"/>
    <s v="NOTA FISCAL"/>
    <n v="45824940"/>
    <d v="2024-11-21T00:00:00"/>
    <x v="1"/>
    <n v="6760"/>
    <n v="4399"/>
    <s v="ok"/>
    <m/>
    <m/>
    <m/>
  </r>
  <r>
    <x v="40"/>
    <x v="0"/>
    <x v="0"/>
    <s v="ANDRE LUIZ SOARES 10.229.674/0001-16"/>
    <s v="NOTA FISCAL"/>
    <n v="45905208"/>
    <d v="2024-11-28T00:00:00"/>
    <x v="2"/>
    <n v="2310"/>
    <n v="346.5"/>
    <s v="ok"/>
    <m/>
    <m/>
    <m/>
  </r>
  <r>
    <x v="40"/>
    <x v="0"/>
    <x v="0"/>
    <s v="CRB - COMÉRCIO DE RESÍDUOS BANDEIRANTES LTDA - 16.642.662/0004-48"/>
    <s v="NOTA FISCAL"/>
    <n v="45911220"/>
    <d v="2024-11-29T00:00:00"/>
    <x v="0"/>
    <n v="2880"/>
    <n v="6171"/>
    <s v="ok"/>
    <m/>
    <m/>
    <m/>
  </r>
  <r>
    <x v="40"/>
    <x v="0"/>
    <x v="0"/>
    <s v="CRB - COMÉRCIO DE RESÍDUOS BANDEIRANTES LTDA - 16.642.662/0004-48"/>
    <s v="NOTA FISCAL"/>
    <n v="45911220"/>
    <d v="2024-11-29T00:00:00"/>
    <x v="1"/>
    <n v="6980"/>
    <n v="4569"/>
    <s v="ok"/>
    <m/>
    <m/>
    <m/>
  </r>
  <r>
    <x v="40"/>
    <x v="0"/>
    <x v="0"/>
    <s v="WS METAIS LTDA 24.405.655/0001-08"/>
    <s v="NOTA FISCAL"/>
    <n v="46055242"/>
    <d v="2024-12-11T00:00:00"/>
    <x v="2"/>
    <n v="2381"/>
    <n v="24048.1"/>
    <s v="ok"/>
    <m/>
    <m/>
    <m/>
  </r>
  <r>
    <x v="40"/>
    <x v="0"/>
    <x v="0"/>
    <s v="CRB - COMÉRCIO DE RESÍDUOS BANDEIRANTES LTDA - 16.642.662/0004-48"/>
    <s v="NOTA FISCAL"/>
    <n v="46074719"/>
    <d v="2024-12-12T00:00:00"/>
    <x v="0"/>
    <n v="1840"/>
    <n v="4475"/>
    <s v="ok"/>
    <m/>
    <m/>
    <m/>
  </r>
  <r>
    <x v="40"/>
    <x v="0"/>
    <x v="0"/>
    <s v="CRB - COMÉRCIO DE RESÍDUOS BANDEIRANTES LTDA - 16.642.662/0004-48"/>
    <s v="NOTA FISCAL"/>
    <n v="46074719"/>
    <d v="2024-12-12T00:00:00"/>
    <x v="1"/>
    <n v="8180"/>
    <n v="5816"/>
    <s v="ok"/>
    <m/>
    <m/>
    <m/>
  </r>
  <r>
    <x v="40"/>
    <x v="0"/>
    <x v="0"/>
    <s v="CRB - COMÉRCIO DE RESÍDUOS BANDEIRANTES LTDA - 16.642.662/0004-48"/>
    <s v="NOTA FISCAL"/>
    <n v="46188513"/>
    <d v="2024-12-24T00:00:00"/>
    <x v="0"/>
    <n v="1490"/>
    <n v="3239.5"/>
    <s v="ok"/>
    <m/>
    <m/>
    <m/>
  </r>
  <r>
    <x v="40"/>
    <x v="0"/>
    <x v="0"/>
    <s v="CRB - COMÉRCIO DE RESÍDUOS BANDEIRANTES LTDA - 16.642.662/0004-48"/>
    <s v="NOTA FISCAL"/>
    <n v="46188513"/>
    <d v="2024-12-24T00:00:00"/>
    <x v="1"/>
    <n v="7890"/>
    <n v="5506.5"/>
    <s v="ok"/>
    <m/>
    <m/>
    <m/>
  </r>
  <r>
    <x v="40"/>
    <x v="0"/>
    <x v="0"/>
    <s v="ANDRE LUIZ SOARES 10.229.674/0001-16"/>
    <s v="NOTA FISCAL"/>
    <n v="46216707"/>
    <d v="2024-12-27T00:00:00"/>
    <x v="2"/>
    <n v="2940"/>
    <n v="441"/>
    <s v="ok"/>
    <m/>
    <m/>
    <m/>
  </r>
  <r>
    <x v="41"/>
    <x v="0"/>
    <x v="0"/>
    <s v="A&amp;EB COMERCIO DE SUCATAS LTDA 55.427.167/0001-25"/>
    <s v="NOTA FISCAL"/>
    <n v="174"/>
    <d v="2024-10-31T00:00:00"/>
    <x v="1"/>
    <n v="7481"/>
    <n v="5513.55"/>
    <s v="ok"/>
    <m/>
    <m/>
    <m/>
  </r>
  <r>
    <x v="41"/>
    <x v="0"/>
    <x v="0"/>
    <s v="A&amp;EB COMERCIO DE SUCATAS LTDA 55.427.167/0001-25"/>
    <s v="NOTA FISCAL"/>
    <n v="174"/>
    <d v="2024-10-31T00:00:00"/>
    <x v="0"/>
    <n v="2422.2"/>
    <n v="4481.12"/>
    <s v="ok"/>
    <m/>
    <m/>
    <m/>
  </r>
  <r>
    <x v="41"/>
    <x v="0"/>
    <x v="0"/>
    <s v="RECICLAGEM CACHOEIRA LTDA 46.469.694/0001-01"/>
    <s v="NOTA FISCAL"/>
    <n v="175"/>
    <d v="2024-11-05T00:00:00"/>
    <x v="2"/>
    <n v="3870"/>
    <n v="2515.5"/>
    <s v="ok"/>
    <m/>
    <m/>
    <m/>
  </r>
  <r>
    <x v="41"/>
    <x v="0"/>
    <x v="0"/>
    <s v="RECICLAGEM CACHOEIRA LTDA 46.469.694/0001-01"/>
    <s v="NOTA FISCAL"/>
    <n v="175"/>
    <d v="2024-11-05T00:00:00"/>
    <x v="1"/>
    <n v="661.5"/>
    <n v="197.45"/>
    <s v="ok"/>
    <m/>
    <m/>
    <m/>
  </r>
  <r>
    <x v="41"/>
    <x v="0"/>
    <x v="0"/>
    <s v="RECICLAGEM CACHOEIRA LTDA 46.469.694/0001-01"/>
    <s v="NOTA FISCAL"/>
    <n v="175"/>
    <d v="2024-11-05T00:00:00"/>
    <x v="0"/>
    <n v="124"/>
    <n v="12.4"/>
    <s v="ok"/>
    <m/>
    <m/>
    <m/>
  </r>
  <r>
    <x v="41"/>
    <x v="0"/>
    <x v="0"/>
    <s v="RECICLAGEM CACHOEIRA LTDA 46.469.694/0001-01"/>
    <s v="NOTA FISCAL"/>
    <n v="175"/>
    <d v="2024-11-05T00:00:00"/>
    <x v="3"/>
    <n v="3100"/>
    <n v="310"/>
    <s v="ok"/>
    <m/>
    <m/>
    <m/>
  </r>
  <r>
    <x v="41"/>
    <x v="0"/>
    <x v="0"/>
    <s v="A&amp;EB COMERCIO DE SUCATAS LTDA 55.427.167/0001-25"/>
    <s v="NOTA FISCAL"/>
    <n v="176"/>
    <d v="2024-12-03T00:00:00"/>
    <x v="1"/>
    <n v="7438"/>
    <n v="5481.3"/>
    <s v="ok"/>
    <m/>
    <m/>
    <m/>
  </r>
  <r>
    <x v="41"/>
    <x v="0"/>
    <x v="0"/>
    <s v="A&amp;EB COMERCIO DE SUCATAS LTDA 55.427.167/0001-25"/>
    <s v="NOTA FISCAL"/>
    <n v="176"/>
    <d v="2024-12-03T00:00:00"/>
    <x v="0"/>
    <n v="2307"/>
    <n v="4109.549999999999"/>
    <s v="ok"/>
    <m/>
    <m/>
    <m/>
  </r>
  <r>
    <x v="41"/>
    <x v="0"/>
    <x v="0"/>
    <s v="A&amp;EB COMERCIO DE SUCATAS LTDA 55.427.167/0001-25"/>
    <s v="NOTA FISCAL"/>
    <n v="176"/>
    <d v="2024-12-03T00:00:00"/>
    <x v="2"/>
    <n v="909.5999999999999"/>
    <n v="4083.5"/>
    <s v="ok"/>
    <m/>
    <m/>
    <m/>
  </r>
  <r>
    <x v="41"/>
    <x v="0"/>
    <x v="0"/>
    <s v="A&amp;EB COMERCIO DE SUCATAS LTDA 55.427.167/0001-25"/>
    <s v="NOTA FISCAL"/>
    <n v="177"/>
    <d v="2024-12-30T00:00:00"/>
    <x v="1"/>
    <n v="8662"/>
    <n v="6433.5"/>
    <s v="ok"/>
    <m/>
    <m/>
    <m/>
  </r>
  <r>
    <x v="41"/>
    <x v="0"/>
    <x v="0"/>
    <s v="A&amp;EB COMERCIO DE SUCATAS LTDA 55.427.167/0001-25"/>
    <s v="NOTA FISCAL"/>
    <n v="177"/>
    <d v="2024-12-30T00:00:00"/>
    <x v="0"/>
    <n v="2617.2"/>
    <n v="3863.02"/>
    <s v="ok"/>
    <m/>
    <m/>
    <m/>
  </r>
  <r>
    <x v="42"/>
    <x v="0"/>
    <x v="0"/>
    <s v="WHARGO COMERCIO E RECICLAGENS LTDA  -  05.076.586/0001-91"/>
    <s v="NOTA FISCAL"/>
    <n v="359"/>
    <d v="2024-10-02T00:00:00"/>
    <x v="0"/>
    <n v="3040"/>
    <n v="4244"/>
    <s v="ok"/>
    <m/>
    <m/>
    <m/>
  </r>
  <r>
    <x v="42"/>
    <x v="0"/>
    <x v="0"/>
    <s v="WHARGO COMERCIO E RECICLAGENS LTDA  -  05.076.586/0001-91"/>
    <s v="NOTA FISCAL"/>
    <n v="359"/>
    <d v="2024-10-02T00:00:00"/>
    <x v="1"/>
    <n v="2780"/>
    <n v="2306"/>
    <s v="ok"/>
    <m/>
    <m/>
    <m/>
  </r>
  <r>
    <x v="42"/>
    <x v="0"/>
    <x v="0"/>
    <s v="WHARGO COMERCIO E RECICLAGENS LTDA  -  05.076.586/0001-91"/>
    <s v="NOTA FISCAL"/>
    <n v="360"/>
    <d v="2024-10-03T00:00:00"/>
    <x v="0"/>
    <n v="2450"/>
    <n v="5005"/>
    <s v="ok"/>
    <m/>
    <m/>
    <m/>
  </r>
  <r>
    <x v="42"/>
    <x v="0"/>
    <x v="0"/>
    <s v="WHARGO COMERCIO E RECICLAGENS LTDA  -  05.076.586/0001-91"/>
    <s v="NOTA FISCAL"/>
    <n v="360"/>
    <d v="2024-10-03T00:00:00"/>
    <x v="1"/>
    <n v="3280"/>
    <n v="2875"/>
    <s v="ok"/>
    <m/>
    <m/>
    <m/>
  </r>
  <r>
    <x v="42"/>
    <x v="0"/>
    <x v="0"/>
    <s v="WHARGO COMERCIO E RECICLAGENS LTDA  -  05.076.586/0001-91"/>
    <s v="NOTA FISCAL"/>
    <n v="361"/>
    <d v="2024-10-04T00:00:00"/>
    <x v="0"/>
    <n v="1990"/>
    <n v="4010"/>
    <s v="ok"/>
    <m/>
    <m/>
    <m/>
  </r>
  <r>
    <x v="42"/>
    <x v="0"/>
    <x v="0"/>
    <s v="WHARGO COMERCIO E RECICLAGENS LTDA  -  05.076.586/0001-91"/>
    <s v="NOTA FISCAL"/>
    <n v="361"/>
    <d v="2024-10-04T00:00:00"/>
    <x v="1"/>
    <n v="1770"/>
    <n v="1634"/>
    <s v="ok"/>
    <m/>
    <m/>
    <m/>
  </r>
  <r>
    <x v="42"/>
    <x v="0"/>
    <x v="0"/>
    <s v="WHARGO COMERCIO E RECICLAGENS LTDA  -  05.076.586/0001-91"/>
    <s v="NOTA FISCAL"/>
    <n v="364"/>
    <d v="2024-10-10T00:00:00"/>
    <x v="0"/>
    <n v="3070"/>
    <n v="5709"/>
    <s v="ok"/>
    <m/>
    <m/>
    <m/>
  </r>
  <r>
    <x v="42"/>
    <x v="0"/>
    <x v="0"/>
    <s v="WHARGO COMERCIO E RECICLAGENS LTDA  -  05.076.586/0001-91"/>
    <s v="NOTA FISCAL"/>
    <n v="364"/>
    <d v="2024-10-10T00:00:00"/>
    <x v="1"/>
    <n v="2660"/>
    <n v="1618"/>
    <s v="ok"/>
    <m/>
    <m/>
    <m/>
  </r>
  <r>
    <x v="42"/>
    <x v="0"/>
    <x v="0"/>
    <s v="WHARGO COMERCIO E RECICLAGENS LTDA  -  05.076.586/0001-91"/>
    <s v="NOTA FISCAL"/>
    <n v="366"/>
    <d v="2024-10-17T00:00:00"/>
    <x v="0"/>
    <n v="2290"/>
    <n v="4202"/>
    <s v="ok"/>
    <m/>
    <m/>
    <m/>
  </r>
  <r>
    <x v="42"/>
    <x v="0"/>
    <x v="0"/>
    <s v="WHARGO COMERCIO E RECICLAGENS LTDA  -  05.076.586/0001-91"/>
    <s v="NOTA FISCAL"/>
    <n v="366"/>
    <d v="2024-10-17T00:00:00"/>
    <x v="1"/>
    <n v="3670"/>
    <n v="2522"/>
    <s v="ok"/>
    <m/>
    <m/>
    <m/>
  </r>
  <r>
    <x v="42"/>
    <x v="0"/>
    <x v="0"/>
    <s v="WHARGO COMERCIO E RECICLAGENS LTDA  -  05.076.586/0001-91"/>
    <s v="NOTA FISCAL"/>
    <n v="368"/>
    <d v="2024-10-23T00:00:00"/>
    <x v="0"/>
    <n v="2090"/>
    <n v="4679.5"/>
    <s v="ok"/>
    <m/>
    <m/>
    <m/>
  </r>
  <r>
    <x v="42"/>
    <x v="0"/>
    <x v="0"/>
    <s v="WHARGO COMERCIO E RECICLAGENS LTDA  -  05.076.586/0001-91"/>
    <s v="NOTA FISCAL"/>
    <n v="368"/>
    <d v="2024-10-23T00:00:00"/>
    <x v="1"/>
    <n v="2800"/>
    <n v="2281"/>
    <s v="ok"/>
    <m/>
    <m/>
    <m/>
  </r>
  <r>
    <x v="42"/>
    <x v="0"/>
    <x v="0"/>
    <s v="WHARGO COMERCIO E RECICLAGENS LTDA  -  05.076.586/0001-91"/>
    <s v="NOTA FISCAL"/>
    <n v="369"/>
    <d v="2024-10-24T00:00:00"/>
    <x v="0"/>
    <n v="2500"/>
    <n v="4205"/>
    <s v="ok"/>
    <m/>
    <m/>
    <m/>
  </r>
  <r>
    <x v="42"/>
    <x v="0"/>
    <x v="0"/>
    <s v="WHARGO COMERCIO E RECICLAGENS LTDA  -  05.076.586/0001-91"/>
    <s v="NOTA FISCAL"/>
    <n v="369"/>
    <d v="2024-10-24T00:00:00"/>
    <x v="1"/>
    <n v="3639"/>
    <n v="2176.1"/>
    <s v="ok"/>
    <m/>
    <m/>
    <m/>
  </r>
  <r>
    <x v="42"/>
    <x v="0"/>
    <x v="0"/>
    <s v="WHARGO COMERCIO E RECICLAGENS LTDA  -  05.076.586/0001-91"/>
    <s v="NOTA FISCAL"/>
    <n v="372"/>
    <d v="2024-11-01T00:00:00"/>
    <x v="0"/>
    <n v="3880"/>
    <n v="8530"/>
    <s v="ok"/>
    <m/>
    <m/>
    <m/>
  </r>
  <r>
    <x v="42"/>
    <x v="0"/>
    <x v="0"/>
    <s v="WHARGO COMERCIO E RECICLAGENS LTDA  -  05.076.586/0001-91"/>
    <s v="NOTA FISCAL"/>
    <n v="372"/>
    <d v="2024-11-01T00:00:00"/>
    <x v="1"/>
    <n v="3210"/>
    <n v="2512"/>
    <s v="ok"/>
    <m/>
    <m/>
    <m/>
  </r>
  <r>
    <x v="42"/>
    <x v="0"/>
    <x v="0"/>
    <s v="WHARGO COMERCIO E RECICLAGENS LTDA  -  05.076.586/0001-91"/>
    <s v="NOTA FISCAL"/>
    <n v="374"/>
    <d v="2024-11-07T00:00:00"/>
    <x v="0"/>
    <n v="3866"/>
    <n v="6348.4"/>
    <s v="ok"/>
    <m/>
    <m/>
    <m/>
  </r>
  <r>
    <x v="42"/>
    <x v="0"/>
    <x v="0"/>
    <s v="WHARGO COMERCIO E RECICLAGENS LTDA  -  05.076.586/0001-91"/>
    <s v="NOTA FISCAL"/>
    <n v="374"/>
    <d v="2024-11-07T00:00:00"/>
    <x v="1"/>
    <n v="2820"/>
    <n v="2297"/>
    <s v="ok"/>
    <m/>
    <m/>
    <m/>
  </r>
  <r>
    <x v="42"/>
    <x v="0"/>
    <x v="0"/>
    <s v="WHARGO COMERCIO E RECICLAGENS LTDA  -  05.076.586/0001-91"/>
    <s v="NOTA FISCAL"/>
    <n v="375"/>
    <d v="2024-11-08T00:00:00"/>
    <x v="0"/>
    <n v="2914"/>
    <n v="5484.099999999999"/>
    <s v="ok"/>
    <m/>
    <m/>
    <m/>
  </r>
  <r>
    <x v="42"/>
    <x v="0"/>
    <x v="0"/>
    <s v="WHARGO COMERCIO E RECICLAGENS LTDA  -  05.076.586/0001-91"/>
    <s v="NOTA FISCAL"/>
    <n v="375"/>
    <d v="2024-11-08T00:00:00"/>
    <x v="1"/>
    <n v="3298"/>
    <n v="2661.03"/>
    <s v="ok"/>
    <m/>
    <m/>
    <m/>
  </r>
  <r>
    <x v="42"/>
    <x v="0"/>
    <x v="0"/>
    <s v="AMBIPAR ENVIRONMENTAL GLASS CULLET RECYCLING SP LTDA 04.875.792/0008-75"/>
    <s v="NOTA FISCAL"/>
    <n v="380"/>
    <d v="2024-11-12T00:00:00"/>
    <x v="3"/>
    <n v="8560"/>
    <n v="1284"/>
    <s v="ok"/>
    <m/>
    <m/>
    <m/>
  </r>
  <r>
    <x v="42"/>
    <x v="0"/>
    <x v="0"/>
    <s v="WHARGO COMERCIO E RECICLAGENS LTDA  -  05.076.586/0001-91"/>
    <s v="NOTA FISCAL"/>
    <n v="381"/>
    <d v="2024-11-14T00:00:00"/>
    <x v="0"/>
    <n v="2633.5"/>
    <n v="4237.4"/>
    <s v="ok"/>
    <m/>
    <m/>
    <m/>
  </r>
  <r>
    <x v="42"/>
    <x v="0"/>
    <x v="0"/>
    <s v="WHARGO COMERCIO E RECICLAGENS LTDA  -  05.076.586/0001-91"/>
    <s v="NOTA FISCAL"/>
    <n v="381"/>
    <d v="2024-11-14T00:00:00"/>
    <x v="1"/>
    <n v="1960"/>
    <n v="1764"/>
    <s v="ok"/>
    <m/>
    <m/>
    <m/>
  </r>
  <r>
    <x v="42"/>
    <x v="0"/>
    <x v="0"/>
    <s v="WHARGO COMERCIO E RECICLAGENS LTDA  -  05.076.586/0001-91"/>
    <s v="NOTA FISCAL"/>
    <n v="383"/>
    <d v="2024-11-21T00:00:00"/>
    <x v="0"/>
    <n v="2851"/>
    <n v="4505.4"/>
    <s v="ok"/>
    <m/>
    <m/>
    <m/>
  </r>
  <r>
    <x v="42"/>
    <x v="0"/>
    <x v="0"/>
    <s v="WHARGO COMERCIO E RECICLAGENS LTDA  -  05.076.586/0001-91"/>
    <s v="NOTA FISCAL"/>
    <n v="383"/>
    <d v="2024-11-21T00:00:00"/>
    <x v="1"/>
    <n v="2840"/>
    <n v="2148"/>
    <s v="ok"/>
    <m/>
    <m/>
    <m/>
  </r>
  <r>
    <x v="42"/>
    <x v="0"/>
    <x v="0"/>
    <s v="REZENDE OLIVEIRA COMÉRCIO DE SUCATAS - 28.822.613/0001-23"/>
    <s v="NOTA FISCAL"/>
    <n v="385"/>
    <d v="2024-11-26T00:00:00"/>
    <x v="2"/>
    <n v="4720"/>
    <n v="2832"/>
    <s v="ok"/>
    <m/>
    <m/>
    <m/>
  </r>
  <r>
    <x v="42"/>
    <x v="0"/>
    <x v="0"/>
    <s v="WHARGO COMERCIO E RECICLAGENS LTDA  -  05.076.586/0001-91"/>
    <s v="NOTA FISCAL"/>
    <n v="386"/>
    <d v="2024-12-03T00:00:00"/>
    <x v="0"/>
    <n v="3190"/>
    <n v="7724.5"/>
    <s v="ok"/>
    <m/>
    <m/>
    <m/>
  </r>
  <r>
    <x v="42"/>
    <x v="0"/>
    <x v="0"/>
    <s v="WHARGO COMERCIO E RECICLAGENS LTDA  -  05.076.586/0001-91"/>
    <s v="NOTA FISCAL"/>
    <n v="386"/>
    <d v="2024-12-03T00:00:00"/>
    <x v="1"/>
    <n v="2843.5"/>
    <n v="2400.15"/>
    <s v="ok"/>
    <m/>
    <m/>
    <m/>
  </r>
  <r>
    <x v="42"/>
    <x v="0"/>
    <x v="0"/>
    <s v="WHARGO COMERCIO E RECICLAGENS LTDA  -  05.076.586/0001-91"/>
    <s v="NOTA FISCAL"/>
    <n v="387"/>
    <d v="2024-12-04T00:00:00"/>
    <x v="0"/>
    <n v="1960"/>
    <n v="4120"/>
    <s v="ok"/>
    <m/>
    <m/>
    <m/>
  </r>
  <r>
    <x v="42"/>
    <x v="0"/>
    <x v="0"/>
    <s v="WHARGO COMERCIO E RECICLAGENS LTDA  -  05.076.586/0001-91"/>
    <s v="NOTA FISCAL"/>
    <n v="387"/>
    <d v="2024-12-04T00:00:00"/>
    <x v="1"/>
    <n v="2983"/>
    <n v="1890.9"/>
    <s v="ok"/>
    <m/>
    <m/>
    <m/>
  </r>
  <r>
    <x v="42"/>
    <x v="0"/>
    <x v="0"/>
    <s v="WHARGO COMERCIO E RECICLAGENS LTDA  -  05.076.586/0001-91"/>
    <s v="NOTA FISCAL"/>
    <n v="389"/>
    <d v="2024-12-05T00:00:00"/>
    <x v="0"/>
    <n v="3529.5"/>
    <n v="6021.799999999999"/>
    <s v="ok"/>
    <m/>
    <m/>
    <m/>
  </r>
  <r>
    <x v="42"/>
    <x v="0"/>
    <x v="0"/>
    <s v="WHARGO COMERCIO E RECICLAGENS LTDA  -  05.076.586/0001-91"/>
    <s v="NOTA FISCAL"/>
    <n v="389"/>
    <d v="2024-12-05T00:00:00"/>
    <x v="1"/>
    <n v="1350"/>
    <n v="1215"/>
    <s v="ok"/>
    <m/>
    <m/>
    <m/>
  </r>
  <r>
    <x v="42"/>
    <x v="0"/>
    <x v="0"/>
    <s v="WHARGO COMERCIO E RECICLAGENS LTDA  -  05.076.586/0001-91"/>
    <s v="NOTA FISCAL"/>
    <n v="392"/>
    <d v="2024-12-11T00:00:00"/>
    <x v="0"/>
    <n v="2770"/>
    <n v="5352.5"/>
    <s v="ok"/>
    <m/>
    <m/>
    <m/>
  </r>
  <r>
    <x v="42"/>
    <x v="0"/>
    <x v="0"/>
    <s v="WHARGO COMERCIO E RECICLAGENS LTDA  -  05.076.586/0001-91"/>
    <s v="NOTA FISCAL"/>
    <n v="392"/>
    <d v="2024-12-11T00:00:00"/>
    <x v="1"/>
    <n v="2044"/>
    <n v="1625.3"/>
    <s v="ok"/>
    <m/>
    <m/>
    <m/>
  </r>
  <r>
    <x v="42"/>
    <x v="0"/>
    <x v="0"/>
    <s v="WHARGO COMERCIO E RECICLAGENS LTDA  -  05.076.586/0001-91"/>
    <s v="NOTA FISCAL"/>
    <n v="393"/>
    <d v="2024-12-13T00:00:00"/>
    <x v="0"/>
    <n v="2571"/>
    <n v="3964.4"/>
    <s v="ok"/>
    <m/>
    <m/>
    <m/>
  </r>
  <r>
    <x v="42"/>
    <x v="0"/>
    <x v="0"/>
    <s v="WHARGO COMERCIO E RECICLAGENS LTDA  -  05.076.586/0001-91"/>
    <s v="NOTA FISCAL"/>
    <n v="393"/>
    <d v="2024-12-13T00:00:00"/>
    <x v="1"/>
    <n v="2560"/>
    <n v="1957"/>
    <s v="ok"/>
    <m/>
    <m/>
    <m/>
  </r>
  <r>
    <x v="43"/>
    <x v="0"/>
    <x v="0"/>
    <s v="WHARGO COMERCIO E RECICLAGENS LTDA  -  05.076.586/0001-91"/>
    <s v="NOTA FISCAL"/>
    <n v="165"/>
    <d v="2024-10-01T00:00:00"/>
    <x v="1"/>
    <n v="4180"/>
    <n v="3837"/>
    <s v="ok"/>
    <m/>
    <m/>
    <m/>
  </r>
  <r>
    <x v="43"/>
    <x v="0"/>
    <x v="0"/>
    <s v="WHARGO COMERCIO E RECICLAGENS LTDA  -  05.076.586/0001-91"/>
    <s v="NOTA FISCAL"/>
    <n v="166"/>
    <d v="2024-10-01T00:00:00"/>
    <x v="0"/>
    <n v="1840"/>
    <n v="4525"/>
    <s v="ok"/>
    <m/>
    <m/>
    <m/>
  </r>
  <r>
    <x v="43"/>
    <x v="0"/>
    <x v="0"/>
    <s v="WHARGO COMERCIO E RECICLAGENS LTDA  -  05.076.586/0001-91"/>
    <s v="NOTA FISCAL"/>
    <n v="166"/>
    <d v="2024-10-01T00:00:00"/>
    <x v="1"/>
    <n v="6760"/>
    <n v="5713"/>
    <s v="ok"/>
    <m/>
    <m/>
    <m/>
  </r>
  <r>
    <x v="43"/>
    <x v="0"/>
    <x v="0"/>
    <s v="WHARGO COMERCIO E RECICLAGENS LTDA  -  05.076.586/0001-91"/>
    <s v="NOTA FISCAL"/>
    <n v="168"/>
    <d v="2024-10-10T00:00:00"/>
    <x v="0"/>
    <n v="1250"/>
    <n v="3092"/>
    <s v="ok"/>
    <m/>
    <m/>
    <m/>
  </r>
  <r>
    <x v="43"/>
    <x v="0"/>
    <x v="0"/>
    <s v="WHARGO COMERCIO E RECICLAGENS LTDA  -  05.076.586/0001-91"/>
    <s v="NOTA FISCAL"/>
    <n v="168"/>
    <d v="2024-10-10T00:00:00"/>
    <x v="1"/>
    <n v="7750"/>
    <n v="6684.5"/>
    <s v="ok"/>
    <m/>
    <m/>
    <m/>
  </r>
  <r>
    <x v="43"/>
    <x v="0"/>
    <x v="0"/>
    <s v="CRB - COMÉRCIO DE RESÍDUOS BANDEIRANTES LTDA - 16.642.662/0004-48"/>
    <s v="NOTA FISCAL"/>
    <n v="169"/>
    <d v="2024-10-24T00:00:00"/>
    <x v="1"/>
    <n v="4850"/>
    <n v="1384"/>
    <s v="ok"/>
    <m/>
    <m/>
    <m/>
  </r>
  <r>
    <x v="43"/>
    <x v="0"/>
    <x v="0"/>
    <s v="CRB - COMÉRCIO DE RESÍDUOS BANDEIRANTES LTDA - 16.642.662/0004-48"/>
    <s v="NOTA FISCAL"/>
    <n v="170"/>
    <d v="2024-10-24T00:00:00"/>
    <x v="0"/>
    <n v="180"/>
    <n v="180"/>
    <s v="ok"/>
    <m/>
    <m/>
    <m/>
  </r>
  <r>
    <x v="43"/>
    <x v="0"/>
    <x v="0"/>
    <s v="CRB - COMÉRCIO DE RESÍDUOS BANDEIRANTES LTDA - 16.642.662/0004-48"/>
    <s v="NOTA FISCAL"/>
    <n v="170"/>
    <d v="2024-10-24T00:00:00"/>
    <x v="1"/>
    <n v="9960"/>
    <n v="8670"/>
    <s v="ok"/>
    <m/>
    <m/>
    <m/>
  </r>
  <r>
    <x v="43"/>
    <x v="0"/>
    <x v="0"/>
    <s v="CRB - COMÉRCIO DE RESÍDUOS BANDEIRANTES LTDA - 16.642.662/0004-48"/>
    <s v="NOTA FISCAL"/>
    <n v="171"/>
    <d v="2024-10-25T00:00:00"/>
    <x v="1"/>
    <n v="270"/>
    <n v="27"/>
    <s v="ok"/>
    <m/>
    <m/>
    <m/>
  </r>
  <r>
    <x v="43"/>
    <x v="0"/>
    <x v="0"/>
    <s v="CRB - COMÉRCIO DE RESÍDUOS BANDEIRANTES LTDA - 16.642.662/0004-48"/>
    <s v="NOTA FISCAL"/>
    <n v="171"/>
    <d v="2024-10-25T00:00:00"/>
    <x v="0"/>
    <n v="3780"/>
    <n v="7566"/>
    <s v="ok"/>
    <m/>
    <m/>
    <m/>
  </r>
  <r>
    <x v="43"/>
    <x v="0"/>
    <x v="0"/>
    <s v="CRB - COMÉRCIO DE RESÍDUOS BANDEIRANTES LTDA - 16.642.662/0004-48"/>
    <s v="NOTA FISCAL"/>
    <n v="172"/>
    <d v="2024-11-06T00:00:00"/>
    <x v="1"/>
    <n v="11780"/>
    <n v="9029"/>
    <s v="ok"/>
    <m/>
    <m/>
    <m/>
  </r>
  <r>
    <x v="43"/>
    <x v="0"/>
    <x v="0"/>
    <s v="CRB - COMÉRCIO DE RESÍDUOS BANDEIRANTES LTDA - 16.642.662/0004-48"/>
    <s v="NOTA FISCAL"/>
    <n v="173"/>
    <d v="2024-11-06T00:00:00"/>
    <x v="0"/>
    <n v="3890"/>
    <n v="7573"/>
    <s v="ok"/>
    <m/>
    <m/>
    <m/>
  </r>
  <r>
    <x v="43"/>
    <x v="0"/>
    <x v="0"/>
    <s v="CRB - COMÉRCIO DE RESÍDUOS BANDEIRANTES LTDA - 16.642.662/0004-48"/>
    <s v="NOTA FISCAL"/>
    <n v="173"/>
    <d v="2024-11-06T00:00:00"/>
    <x v="1"/>
    <n v="370"/>
    <n v="296"/>
    <s v="ok"/>
    <m/>
    <m/>
    <m/>
  </r>
  <r>
    <x v="43"/>
    <x v="0"/>
    <x v="0"/>
    <s v="CRB - COMÉRCIO DE RESÍDUOS BANDEIRANTES LTDA - 16.642.662/0004-48"/>
    <s v="NOTA FISCAL"/>
    <n v="174"/>
    <d v="2024-11-14T00:00:00"/>
    <x v="0"/>
    <n v="840"/>
    <n v="1932"/>
    <s v="ok"/>
    <m/>
    <m/>
    <m/>
  </r>
  <r>
    <x v="43"/>
    <x v="0"/>
    <x v="0"/>
    <s v="CRB - COMÉRCIO DE RESÍDUOS BANDEIRANTES LTDA - 16.642.662/0004-48"/>
    <s v="NOTA FISCAL"/>
    <n v="174"/>
    <d v="2024-11-14T00:00:00"/>
    <x v="1"/>
    <n v="7110"/>
    <n v="5965"/>
    <s v="ok"/>
    <m/>
    <m/>
    <m/>
  </r>
  <r>
    <x v="43"/>
    <x v="0"/>
    <x v="0"/>
    <s v="FERRO VELHO SAO FRANCISCO 52.107.009/0001-08"/>
    <s v="NOTA FISCAL"/>
    <n v="175"/>
    <d v="2024-11-28T00:00:00"/>
    <x v="2"/>
    <n v="3685"/>
    <n v="5571.25"/>
    <s v="ok"/>
    <m/>
    <m/>
    <m/>
  </r>
  <r>
    <x v="43"/>
    <x v="0"/>
    <x v="0"/>
    <s v="CRB - COMÉRCIO DE RESÍDUOS BANDEIRANTES LTDA - 16.642.662/0004-48"/>
    <s v="NOTA FISCAL"/>
    <n v="176"/>
    <d v="2024-11-28T00:00:00"/>
    <x v="0"/>
    <n v="2030"/>
    <n v="1410"/>
    <s v="ok"/>
    <m/>
    <m/>
    <m/>
  </r>
  <r>
    <x v="43"/>
    <x v="0"/>
    <x v="0"/>
    <s v="CRB - COMÉRCIO DE RESÍDUOS BANDEIRANTES LTDA - 16.642.662/0004-48"/>
    <s v="NOTA FISCAL"/>
    <n v="176"/>
    <d v="2024-11-28T00:00:00"/>
    <x v="1"/>
    <n v="9860"/>
    <n v="7904"/>
    <s v="ok"/>
    <m/>
    <m/>
    <m/>
  </r>
  <r>
    <x v="43"/>
    <x v="0"/>
    <x v="0"/>
    <s v="CRB - COMÉRCIO DE RESÍDUOS BANDEIRANTES LTDA - 16.642.662/0004-48"/>
    <s v="NOTA FISCAL"/>
    <n v="177"/>
    <d v="2024-11-28T00:00:00"/>
    <x v="0"/>
    <n v="3340"/>
    <n v="8477"/>
    <s v="ok"/>
    <m/>
    <m/>
    <m/>
  </r>
  <r>
    <x v="43"/>
    <x v="0"/>
    <x v="0"/>
    <s v="CRB - COMÉRCIO DE RESÍDUOS BANDEIRANTES LTDA - 16.642.662/0004-48"/>
    <s v="NOTA FISCAL"/>
    <n v="177"/>
    <d v="2024-11-28T00:00:00"/>
    <x v="1"/>
    <n v="2800"/>
    <n v="2256"/>
    <s v="ok"/>
    <m/>
    <m/>
    <m/>
  </r>
  <r>
    <x v="43"/>
    <x v="0"/>
    <x v="0"/>
    <s v="FERRO VELHO SAO FRANCISCO 52.107.009/0001-08"/>
    <s v="NOTA FISCAL"/>
    <n v="178"/>
    <d v="2024-11-29T00:00:00"/>
    <x v="2"/>
    <n v="4743"/>
    <n v="8007"/>
    <s v="ok"/>
    <m/>
    <m/>
    <m/>
  </r>
  <r>
    <x v="43"/>
    <x v="0"/>
    <x v="0"/>
    <s v="CRB - COMÉRCIO DE RESÍDUOS BANDEIRANTES LTDA - 16.642.662/0004-48"/>
    <s v="NOTA FISCAL"/>
    <n v="179"/>
    <d v="2024-12-05T00:00:00"/>
    <x v="0"/>
    <n v="1450"/>
    <n v="4567"/>
    <s v="ok"/>
    <m/>
    <m/>
    <m/>
  </r>
  <r>
    <x v="43"/>
    <x v="0"/>
    <x v="0"/>
    <s v="CRB - COMÉRCIO DE RESÍDUOS BANDEIRANTES LTDA - 16.642.662/0004-48"/>
    <s v="NOTA FISCAL"/>
    <n v="179"/>
    <d v="2024-12-05T00:00:00"/>
    <x v="1"/>
    <n v="5770"/>
    <n v="4728"/>
    <s v="ok"/>
    <m/>
    <m/>
    <m/>
  </r>
  <r>
    <x v="43"/>
    <x v="0"/>
    <x v="0"/>
    <s v="CRB - COMÉRCIO DE RESÍDUOS BANDEIRANTES LTDA - 16.642.662/0004-48"/>
    <s v="NOTA FISCAL"/>
    <n v="180"/>
    <d v="2024-12-05T00:00:00"/>
    <x v="0"/>
    <n v="970"/>
    <n v="1215"/>
    <s v="ok"/>
    <m/>
    <m/>
    <m/>
  </r>
  <r>
    <x v="43"/>
    <x v="0"/>
    <x v="0"/>
    <s v="CRB - COMÉRCIO DE RESÍDUOS BANDEIRANTES LTDA - 16.642.662/0004-48"/>
    <s v="NOTA FISCAL"/>
    <n v="180"/>
    <d v="2024-12-05T00:00:00"/>
    <x v="1"/>
    <n v="9100.4"/>
    <n v="8134"/>
    <s v="ok"/>
    <m/>
    <m/>
    <m/>
  </r>
  <r>
    <x v="43"/>
    <x v="0"/>
    <x v="0"/>
    <s v="CRB - COMÉRCIO DE RESÍDUOS BANDEIRANTES LTDA - 16.642.662/0004-48"/>
    <s v="NOTA FISCAL"/>
    <n v="181"/>
    <d v="2024-12-11T00:00:00"/>
    <x v="0"/>
    <n v="590"/>
    <n v="1410"/>
    <s v="ok"/>
    <m/>
    <m/>
    <m/>
  </r>
  <r>
    <x v="43"/>
    <x v="0"/>
    <x v="0"/>
    <s v="CRB - COMÉRCIO DE RESÍDUOS BANDEIRANTES LTDA - 16.642.662/0004-48"/>
    <s v="NOTA FISCAL"/>
    <n v="181"/>
    <d v="2024-12-11T00:00:00"/>
    <x v="1"/>
    <n v="7620"/>
    <n v="6697"/>
    <s v="ok"/>
    <m/>
    <m/>
    <m/>
  </r>
  <r>
    <x v="43"/>
    <x v="0"/>
    <x v="0"/>
    <s v="MASSFIX COMERCIO DE SUCATAS DE VIDROS LTDA 66.738.790/0003-87"/>
    <s v="NOTA FISCAL"/>
    <n v="182"/>
    <d v="2024-12-20T00:00:00"/>
    <x v="3"/>
    <n v="10950"/>
    <n v="1095"/>
    <s v="ok"/>
    <m/>
    <m/>
    <m/>
  </r>
  <r>
    <x v="43"/>
    <x v="0"/>
    <x v="0"/>
    <s v="CRB - COMÉRCIO DE RESÍDUOS BANDEIRANTES LTDA - 16.642.662/0004-48"/>
    <s v="NOTA FISCAL"/>
    <n v="183"/>
    <d v="2024-12-31T00:00:00"/>
    <x v="0"/>
    <n v="320"/>
    <n v="320"/>
    <s v="ok"/>
    <m/>
    <m/>
    <m/>
  </r>
  <r>
    <x v="43"/>
    <x v="0"/>
    <x v="0"/>
    <s v="CRB - COMÉRCIO DE RESÍDUOS BANDEIRANTES LTDA - 16.642.662/0004-48"/>
    <s v="NOTA FISCAL"/>
    <n v="183"/>
    <d v="2024-12-31T00:00:00"/>
    <x v="1"/>
    <n v="14220"/>
    <n v="11943"/>
    <s v="ok"/>
    <m/>
    <m/>
    <m/>
  </r>
  <r>
    <x v="44"/>
    <x v="0"/>
    <x v="0"/>
    <s v="LIVIA MARIA COELHO SILVA 05.970.416/0001-56"/>
    <s v="NOTA FISCAL"/>
    <n v="184"/>
    <d v="2024-10-07T00:00:00"/>
    <x v="3"/>
    <n v="17960"/>
    <n v="6286"/>
    <s v="ok"/>
    <m/>
    <m/>
    <m/>
  </r>
  <r>
    <x v="44"/>
    <x v="0"/>
    <x v="0"/>
    <s v="RECICLAGEM SANTA MARIA LTDA 03.938.562/0001-79"/>
    <s v="NOTA FISCAL"/>
    <n v="185"/>
    <d v="2024-10-07T00:00:00"/>
    <x v="0"/>
    <n v="7800"/>
    <n v="3780"/>
    <s v="ok"/>
    <m/>
    <m/>
    <m/>
  </r>
  <r>
    <x v="44"/>
    <x v="0"/>
    <x v="0"/>
    <s v="RECICLAGEM SANTA MARIA LTDA 03.938.562/0001-79"/>
    <s v="NOTA FISCAL"/>
    <n v="185"/>
    <d v="2024-10-07T00:00:00"/>
    <x v="1"/>
    <n v="9600"/>
    <n v="2688"/>
    <s v="ok"/>
    <m/>
    <m/>
    <m/>
  </r>
  <r>
    <x v="44"/>
    <x v="0"/>
    <x v="0"/>
    <s v="LIVIA MARIA COELHO SILVA 05.970.416/0001-56"/>
    <s v="NOTA FISCAL"/>
    <n v="186"/>
    <d v="2024-10-11T00:00:00"/>
    <x v="2"/>
    <n v="11000"/>
    <n v="2750"/>
    <s v="ok"/>
    <m/>
    <m/>
    <m/>
  </r>
  <r>
    <x v="44"/>
    <x v="0"/>
    <x v="0"/>
    <s v="RECICLAGEM SANTA MARIA LTDA 03.938.562/0001-79"/>
    <s v="NOTA FISCAL"/>
    <n v="187"/>
    <d v="2024-10-11T00:00:00"/>
    <x v="0"/>
    <n v="9200"/>
    <n v="2116"/>
    <s v="ok"/>
    <m/>
    <m/>
    <m/>
  </r>
  <r>
    <x v="44"/>
    <x v="0"/>
    <x v="0"/>
    <s v="WHARGO COMERCIO E RECICLAGENS LTDA  -  05.076.586/0001-91"/>
    <s v="NOTA FISCAL"/>
    <n v="189"/>
    <d v="2024-10-15T00:00:00"/>
    <x v="0"/>
    <n v="4530"/>
    <n v="8022"/>
    <s v="ok"/>
    <m/>
    <m/>
    <m/>
  </r>
  <r>
    <x v="44"/>
    <x v="0"/>
    <x v="0"/>
    <s v="WHARGO COMERCIO E RECICLAGENS LTDA  -  05.076.586/0001-91"/>
    <s v="NOTA FISCAL"/>
    <n v="189"/>
    <d v="2024-10-15T00:00:00"/>
    <x v="1"/>
    <n v="6400"/>
    <n v="6272"/>
    <s v="ok"/>
    <m/>
    <m/>
    <m/>
  </r>
  <r>
    <x v="44"/>
    <x v="0"/>
    <x v="0"/>
    <s v="QUENIA PRISCILA RODRIGUES 42.952.166/0001-58"/>
    <s v="NOTA FISCAL"/>
    <n v="190"/>
    <d v="2024-10-23T00:00:00"/>
    <x v="3"/>
    <n v="5900"/>
    <n v="1239"/>
    <s v="ok"/>
    <m/>
    <m/>
    <m/>
  </r>
  <r>
    <x v="44"/>
    <x v="0"/>
    <x v="0"/>
    <s v="LIVIA MARIA COELHO SILVA 05.970.416/0001-56"/>
    <s v="NOTA FISCAL"/>
    <n v="191"/>
    <d v="2024-10-23T00:00:00"/>
    <x v="2"/>
    <n v="10000"/>
    <n v="3000"/>
    <s v="ok"/>
    <m/>
    <m/>
    <m/>
  </r>
  <r>
    <x v="44"/>
    <x v="0"/>
    <x v="0"/>
    <s v="RECICLAGEM SANTA MARIA LTDA 03.938.562/0001-79"/>
    <s v="NOTA FISCAL"/>
    <n v="192"/>
    <d v="2024-10-23T00:00:00"/>
    <x v="1"/>
    <n v="8900"/>
    <n v="1335"/>
    <s v="ok"/>
    <m/>
    <m/>
    <m/>
  </r>
  <r>
    <x v="44"/>
    <x v="0"/>
    <x v="0"/>
    <s v="RECICLAGEM SANTA MARIA LTDA 03.938.562/0001-79"/>
    <s v="NOTA FISCAL"/>
    <n v="193"/>
    <d v="2024-10-31T00:00:00"/>
    <x v="0"/>
    <n v="7400"/>
    <n v="2590"/>
    <s v="ok"/>
    <m/>
    <m/>
    <m/>
  </r>
  <r>
    <x v="44"/>
    <x v="0"/>
    <x v="0"/>
    <s v="LIVIA MARIA COELHO SILVA 05.970.416/0001-56"/>
    <s v="NOTA FISCAL"/>
    <n v="194"/>
    <d v="2024-10-31T00:00:00"/>
    <x v="3"/>
    <n v="8050"/>
    <n v="2415"/>
    <s v="ok"/>
    <m/>
    <m/>
    <m/>
  </r>
  <r>
    <x v="44"/>
    <x v="0"/>
    <x v="0"/>
    <s v="WHARGO COMERCIO E RECICLAGENS LTDA  -  05.076.586/0001-91"/>
    <s v="NOTA FISCAL"/>
    <n v="195"/>
    <d v="2024-11-06T00:00:00"/>
    <x v="0"/>
    <n v="4530"/>
    <n v="8022"/>
    <s v="ok"/>
    <m/>
    <m/>
    <m/>
  </r>
  <r>
    <x v="44"/>
    <x v="0"/>
    <x v="0"/>
    <s v="WHARGO COMERCIO E RECICLAGENS LTDA  -  05.076.586/0001-91"/>
    <s v="NOTA FISCAL"/>
    <n v="195"/>
    <d v="2024-11-06T00:00:00"/>
    <x v="1"/>
    <n v="7900"/>
    <n v="6872"/>
    <s v="ok"/>
    <m/>
    <m/>
    <m/>
  </r>
  <r>
    <x v="44"/>
    <x v="0"/>
    <x v="0"/>
    <s v="SILVANA MARIA NUNES DE MIRANDA ALVES 50.309.676/0001-30"/>
    <s v="NOTA FISCAL"/>
    <n v="196"/>
    <d v="2024-11-07T00:00:00"/>
    <x v="3"/>
    <n v="9230"/>
    <n v="3230.5"/>
    <s v="ok"/>
    <m/>
    <m/>
    <m/>
  </r>
  <r>
    <x v="44"/>
    <x v="0"/>
    <x v="0"/>
    <s v="LIVIA MARIA COELHO SILVA 05.970.416/0001-56"/>
    <s v="NOTA FISCAL"/>
    <n v="197"/>
    <d v="2024-11-07T00:00:00"/>
    <x v="2"/>
    <n v="8400"/>
    <n v="3360"/>
    <s v="ok"/>
    <m/>
    <m/>
    <m/>
  </r>
  <r>
    <x v="44"/>
    <x v="0"/>
    <x v="0"/>
    <s v="PLASTICOS MS LTDA 09.285.302/0001-28"/>
    <s v="NOTA FISCAL"/>
    <n v="199"/>
    <d v="2024-11-12T00:00:00"/>
    <x v="0"/>
    <n v="15000"/>
    <n v="1500"/>
    <s v="ok"/>
    <m/>
    <m/>
    <m/>
  </r>
  <r>
    <x v="44"/>
    <x v="0"/>
    <x v="0"/>
    <s v="RECICLAGEM SANTA MARIA LTDA 03.938.562/0001-79"/>
    <s v="NOTA FISCAL"/>
    <n v="200"/>
    <d v="2024-11-14T00:00:00"/>
    <x v="1"/>
    <n v="8200"/>
    <n v="3116"/>
    <s v="ok"/>
    <m/>
    <m/>
    <m/>
  </r>
  <r>
    <x v="44"/>
    <x v="0"/>
    <x v="0"/>
    <s v="RECICLAGEM SANTA MARIA LTDA 03.938.562/0001-79"/>
    <s v="NOTA FISCAL"/>
    <n v="200"/>
    <d v="2024-11-14T00:00:00"/>
    <x v="0"/>
    <n v="4100"/>
    <n v="1025"/>
    <s v="ok"/>
    <m/>
    <m/>
    <m/>
  </r>
  <r>
    <x v="44"/>
    <x v="0"/>
    <x v="0"/>
    <s v="RECICLAGEM SANTA MARIA LTDA 03.938.562/0001-79"/>
    <s v="NOTA FISCAL"/>
    <n v="201"/>
    <d v="2024-11-19T00:00:00"/>
    <x v="1"/>
    <n v="4300"/>
    <n v="1634"/>
    <s v="ok"/>
    <m/>
    <m/>
    <m/>
  </r>
  <r>
    <x v="44"/>
    <x v="0"/>
    <x v="0"/>
    <s v="RECICLAGEM SANTA MARIA LTDA 03.938.562/0001-79"/>
    <s v="NOTA FISCAL"/>
    <n v="201"/>
    <d v="2024-11-19T00:00:00"/>
    <x v="0"/>
    <n v="3500"/>
    <n v="2345"/>
    <s v="ok"/>
    <m/>
    <m/>
    <m/>
  </r>
  <r>
    <x v="44"/>
    <x v="0"/>
    <x v="0"/>
    <s v="LIVIA MARIA COELHO SILVA 05.970.416/0001-56"/>
    <s v="NOTA FISCAL"/>
    <n v="202"/>
    <d v="2024-11-25T00:00:00"/>
    <x v="3"/>
    <n v="10150"/>
    <n v="3552.5"/>
    <s v="ok"/>
    <m/>
    <m/>
    <m/>
  </r>
  <r>
    <x v="44"/>
    <x v="0"/>
    <x v="0"/>
    <s v="LIVIA MARIA COELHO SILVA 05.970.416/0001-56"/>
    <s v="NOTA FISCAL"/>
    <n v="203"/>
    <d v="2024-11-25T00:00:00"/>
    <x v="2"/>
    <n v="8250"/>
    <n v="3300"/>
    <s v="ok"/>
    <m/>
    <m/>
    <m/>
  </r>
  <r>
    <x v="44"/>
    <x v="0"/>
    <x v="0"/>
    <s v="RECICLAGEM SANTA MARIA LTDA 03.938.562/0001-79"/>
    <s v="NOTA FISCAL"/>
    <n v="205"/>
    <d v="2024-12-10T00:00:00"/>
    <x v="0"/>
    <n v="8350"/>
    <n v="1670"/>
    <s v="ok"/>
    <m/>
    <m/>
    <m/>
  </r>
  <r>
    <x v="44"/>
    <x v="0"/>
    <x v="0"/>
    <s v="RECICLAGEM SANTA MARIA LTDA 03.938.562/0001-79"/>
    <s v="NOTA FISCAL"/>
    <n v="205"/>
    <d v="2024-12-10T00:00:00"/>
    <x v="1"/>
    <n v="4400"/>
    <n v="352"/>
    <s v="ok"/>
    <m/>
    <m/>
    <m/>
  </r>
  <r>
    <x v="44"/>
    <x v="0"/>
    <x v="0"/>
    <s v="WHARGO COMERCIO E RECICLAGENS LTDA  -  05.076.586/0001-91"/>
    <s v="NOTA FISCAL"/>
    <n v="206"/>
    <d v="2024-12-12T00:00:00"/>
    <x v="0"/>
    <n v="5100"/>
    <n v="9281"/>
    <s v="ok"/>
    <m/>
    <m/>
    <m/>
  </r>
  <r>
    <x v="44"/>
    <x v="0"/>
    <x v="0"/>
    <s v="WHARGO COMERCIO E RECICLAGENS LTDA  -  05.076.586/0001-91"/>
    <s v="NOTA FISCAL"/>
    <n v="206"/>
    <d v="2024-12-12T00:00:00"/>
    <x v="1"/>
    <n v="7980"/>
    <n v="5908"/>
    <s v="ok"/>
    <m/>
    <m/>
    <m/>
  </r>
  <r>
    <x v="44"/>
    <x v="0"/>
    <x v="0"/>
    <s v="LIVIA MARIA COELHO SILVA 05.970.416/0001-56"/>
    <s v="NOTA FISCAL"/>
    <n v="207"/>
    <d v="2024-12-17T00:00:00"/>
    <x v="2"/>
    <n v="11985"/>
    <n v="3355.8"/>
    <s v="ok"/>
    <m/>
    <m/>
    <m/>
  </r>
  <r>
    <x v="44"/>
    <x v="0"/>
    <x v="0"/>
    <s v="SILVANA MARIA NUNES DE MIRANDA ALVES 50.309.676/0001-30"/>
    <s v="NOTA FISCAL"/>
    <n v="208"/>
    <d v="2024-12-17T00:00:00"/>
    <x v="3"/>
    <n v="6900"/>
    <n v="1035"/>
    <s v="ok"/>
    <m/>
    <m/>
    <m/>
  </r>
  <r>
    <x v="44"/>
    <x v="0"/>
    <x v="0"/>
    <s v="RECICLAGEM SANTA MARIA LTDA 03.938.562/0001-79"/>
    <s v="NOTA FISCAL"/>
    <n v="209"/>
    <d v="2024-12-23T00:00:00"/>
    <x v="1"/>
    <n v="12300"/>
    <n v="2867.5"/>
    <s v="ok"/>
    <m/>
    <m/>
    <m/>
  </r>
  <r>
    <x v="44"/>
    <x v="0"/>
    <x v="0"/>
    <s v="RECICLAGEM SANTA MARIA LTDA 03.938.562/0001-79"/>
    <s v="NOTA FISCAL"/>
    <n v="209"/>
    <d v="2024-12-23T00:00:00"/>
    <x v="0"/>
    <n v="4620"/>
    <n v="785.4"/>
    <s v="ok"/>
    <m/>
    <m/>
    <m/>
  </r>
  <r>
    <x v="44"/>
    <x v="0"/>
    <x v="0"/>
    <s v="RECICLAVEIS MODELO LTDA 12.867.395/0001-03"/>
    <s v="NOTA FISCAL"/>
    <n v="210"/>
    <d v="2024-12-24T00:00:00"/>
    <x v="0"/>
    <n v="13650"/>
    <n v="3412.5"/>
    <s v="ok"/>
    <m/>
    <m/>
    <m/>
  </r>
  <r>
    <x v="45"/>
    <x v="0"/>
    <x v="0"/>
    <s v="STANGEL DEIPSON DE CARVALHO ME - 10.407.720/0001-20"/>
    <s v="NOTA FISCAL"/>
    <n v="79"/>
    <d v="2024-10-04T00:00:00"/>
    <x v="1"/>
    <n v="2380"/>
    <n v="1904"/>
    <s v="ok"/>
    <m/>
    <m/>
    <m/>
  </r>
  <r>
    <x v="45"/>
    <x v="0"/>
    <x v="0"/>
    <s v="STANGEL DEIPSON DE CARVALHO ME - 10.407.720/0001-20"/>
    <s v="NOTA FISCAL"/>
    <n v="79"/>
    <d v="2024-10-04T00:00:00"/>
    <x v="0"/>
    <n v="2880"/>
    <n v="3128"/>
    <s v="ok"/>
    <m/>
    <m/>
    <m/>
  </r>
  <r>
    <x v="45"/>
    <x v="0"/>
    <x v="0"/>
    <s v="STANGEL DEIPSON DE CARVALHO ME - 10.407.720/0001-20"/>
    <s v="NOTA FISCAL"/>
    <n v="80"/>
    <d v="2024-11-29T00:00:00"/>
    <x v="1"/>
    <n v="10870"/>
    <n v="8696"/>
    <s v="ok"/>
    <m/>
    <m/>
    <m/>
  </r>
  <r>
    <x v="45"/>
    <x v="0"/>
    <x v="0"/>
    <s v="STANGEL DEIPSON DE CARVALHO ME - 10.407.720/0001-20"/>
    <s v="NOTA FISCAL"/>
    <n v="80"/>
    <d v="2024-11-29T00:00:00"/>
    <x v="0"/>
    <n v="10150"/>
    <n v="23273"/>
    <s v="ok"/>
    <m/>
    <m/>
    <m/>
  </r>
  <r>
    <x v="45"/>
    <x v="0"/>
    <x v="0"/>
    <s v="STANGEL DEIPSON DE CARVALHO ME - 10.407.720/0001-20"/>
    <s v="NOTA FISCAL"/>
    <n v="81"/>
    <d v="2024-12-12T00:00:00"/>
    <x v="2"/>
    <n v="3920"/>
    <n v="2744"/>
    <s v="ok"/>
    <m/>
    <m/>
    <m/>
  </r>
  <r>
    <x v="45"/>
    <x v="0"/>
    <x v="0"/>
    <s v="STANGEL DEIPSON DE CARVALHO ME - 10.407.720/0001-20"/>
    <s v="NOTA FISCAL"/>
    <n v="81"/>
    <d v="2024-12-12T00:00:00"/>
    <x v="0"/>
    <n v="1910"/>
    <n v="5166"/>
    <s v="ok"/>
    <m/>
    <m/>
    <m/>
  </r>
  <r>
    <x v="45"/>
    <x v="0"/>
    <x v="0"/>
    <s v="STANGEL DEIPSON DE CARVALHO ME - 10.407.720/0001-20"/>
    <s v="NOTA FISCAL"/>
    <n v="81"/>
    <d v="2024-12-12T00:00:00"/>
    <x v="1"/>
    <n v="6580"/>
    <n v="3248"/>
    <s v="ok"/>
    <m/>
    <m/>
    <m/>
  </r>
  <r>
    <x v="46"/>
    <x v="0"/>
    <x v="0"/>
    <s v="WALTER VIEIRA DE SOUZA - 07.201.739/0001-00"/>
    <s v="NOTA FISCAL"/>
    <n v="697"/>
    <d v="2024-10-01T00:00:00"/>
    <x v="0"/>
    <n v="13333"/>
    <n v="3999.9"/>
    <s v="ok"/>
    <m/>
    <m/>
    <m/>
  </r>
  <r>
    <x v="46"/>
    <x v="0"/>
    <x v="0"/>
    <s v="SANTA LUZIA RECICLAGEM - 06.250.024/0001-85"/>
    <s v="NOTA FISCAL"/>
    <n v="699"/>
    <d v="2024-10-31T00:00:00"/>
    <x v="2"/>
    <n v="1672"/>
    <n v="6892.75"/>
    <s v="ok"/>
    <m/>
    <m/>
    <m/>
  </r>
  <r>
    <x v="46"/>
    <x v="0"/>
    <x v="0"/>
    <s v="MANOLOFER COMÉRCIO DE SUCATAS LTDA - 12.152.850/0001-94"/>
    <s v="NOTA FISCAL"/>
    <n v="700"/>
    <d v="2024-10-31T00:00:00"/>
    <x v="2"/>
    <n v="12650"/>
    <n v="9345"/>
    <s v="ok"/>
    <m/>
    <m/>
    <m/>
  </r>
  <r>
    <x v="46"/>
    <x v="0"/>
    <x v="0"/>
    <s v="MARCELO HENRIQUE SIMOES  19.997.863/0001-03"/>
    <s v="NOTA FISCAL"/>
    <n v="701"/>
    <d v="2024-10-31T00:00:00"/>
    <x v="1"/>
    <n v="6580"/>
    <n v="2961"/>
    <s v="ok"/>
    <m/>
    <m/>
    <m/>
  </r>
  <r>
    <x v="46"/>
    <x v="0"/>
    <x v="0"/>
    <s v="WALTER VIEIRA DE SOUZA - 07.201.739/0001-00"/>
    <s v="NOTA FISCAL"/>
    <n v="702"/>
    <d v="2024-10-31T00:00:00"/>
    <x v="0"/>
    <n v="11340"/>
    <n v="7938"/>
    <s v="ok"/>
    <m/>
    <m/>
    <m/>
  </r>
  <r>
    <x v="46"/>
    <x v="0"/>
    <x v="0"/>
    <s v="LAURO CESAR MONTI DE MACEDO - 22.719.305/0001-90"/>
    <s v="NOTA FISCAL"/>
    <n v="703"/>
    <d v="2024-11-22T00:00:00"/>
    <x v="0"/>
    <n v="2189"/>
    <n v="1094.5"/>
    <s v="ok"/>
    <m/>
    <m/>
    <m/>
  </r>
  <r>
    <x v="46"/>
    <x v="0"/>
    <x v="0"/>
    <s v="PLASTFILM EMBALAGENS LTDA 52.030.977/0001-55"/>
    <s v="NOTA FISCAL"/>
    <n v="704"/>
    <d v="2024-11-22T00:00:00"/>
    <x v="0"/>
    <n v="15520"/>
    <n v="10276"/>
    <s v="ok"/>
    <m/>
    <m/>
    <m/>
  </r>
  <r>
    <x v="46"/>
    <x v="0"/>
    <x v="0"/>
    <s v="MANOLOFER COMÉRCIO DE SUCATAS LTDA - 12.152.850/0001-94"/>
    <s v="NOTA FISCAL"/>
    <n v="705"/>
    <d v="2024-11-29T00:00:00"/>
    <x v="2"/>
    <n v="6010"/>
    <n v="4533"/>
    <s v="ok"/>
    <m/>
    <m/>
    <m/>
  </r>
  <r>
    <x v="46"/>
    <x v="0"/>
    <x v="0"/>
    <s v="SANTA LUZIA RECICLAGEM - 06.250.024/0001-85"/>
    <s v="NOTA FISCAL"/>
    <n v="706"/>
    <d v="2024-11-29T00:00:00"/>
    <x v="2"/>
    <n v="1188"/>
    <n v="4966.75"/>
    <s v="ok"/>
    <m/>
    <m/>
    <m/>
  </r>
  <r>
    <x v="46"/>
    <x v="0"/>
    <x v="0"/>
    <s v="WALTER VIEIRA DE SOUZA - 07.201.739/0001-00"/>
    <s v="NOTA FISCAL"/>
    <n v="707"/>
    <d v="2024-11-29T00:00:00"/>
    <x v="0"/>
    <n v="3636"/>
    <n v="3999.6"/>
    <s v="ok"/>
    <m/>
    <m/>
    <m/>
  </r>
  <r>
    <x v="46"/>
    <x v="0"/>
    <x v="0"/>
    <s v="REDESUL SUDOESTE MG - CENTRAL DAS COOPERATIVAS DE TRABALHO DE CATADORES DE MATERIAIS RECICLAVEIS E REUTILIZAVEIS LTDA 31.890.918/0001-87"/>
    <s v="NOTA FISCAL"/>
    <n v="708"/>
    <d v="2024-11-29T00:00:00"/>
    <x v="0"/>
    <n v="4760"/>
    <n v="27846"/>
    <s v="ok"/>
    <m/>
    <m/>
    <m/>
  </r>
  <r>
    <x v="46"/>
    <x v="0"/>
    <x v="0"/>
    <s v="REDESUL SUDOESTE MG - CENTRAL DAS COOPERATIVAS DE TRABALHO DE CATADORES DE MATERIAIS RECICLAVEIS E REUTILIZAVEIS LTDA 31.890.918/0001-87"/>
    <s v="NOTA FISCAL"/>
    <n v="709"/>
    <d v="2024-12-04T00:00:00"/>
    <x v="0"/>
    <n v="2501.04"/>
    <n v="10486.58"/>
    <s v="ok"/>
    <m/>
    <m/>
    <m/>
  </r>
  <r>
    <x v="46"/>
    <x v="0"/>
    <x v="0"/>
    <s v="WALTER VIEIRA DE SOUZA - 07.201.739/0001-00"/>
    <s v="NOTA FISCAL"/>
    <n v="710"/>
    <d v="2024-12-30T00:00:00"/>
    <x v="0"/>
    <n v="5000"/>
    <n v="2000"/>
    <s v="ok"/>
    <m/>
    <m/>
    <m/>
  </r>
  <r>
    <x v="46"/>
    <x v="0"/>
    <x v="0"/>
    <s v="SANTA LUZIA RECICLAGEM - 06.250.024/0001-85"/>
    <s v="NOTA FISCAL"/>
    <n v="711"/>
    <d v="2024-12-30T00:00:00"/>
    <x v="2"/>
    <n v="928"/>
    <n v="3712"/>
    <s v="ok"/>
    <m/>
    <m/>
    <m/>
  </r>
  <r>
    <x v="46"/>
    <x v="0"/>
    <x v="0"/>
    <s v="MANOLOFER COMÉRCIO DE SUCATAS LTDA - 12.152.850/0001-94"/>
    <s v="NOTA FISCAL"/>
    <n v="712"/>
    <d v="2024-12-30T00:00:00"/>
    <x v="2"/>
    <n v="6510"/>
    <n v="4651"/>
    <s v="ok"/>
    <m/>
    <m/>
    <m/>
  </r>
  <r>
    <x v="47"/>
    <x v="0"/>
    <x v="0"/>
    <s v="ROBERTO MAURO DE OLIVEIRA 51.521.209/0001-31"/>
    <s v="NOTA FISCAL"/>
    <n v="1393"/>
    <d v="2024-10-11T00:00:00"/>
    <x v="0"/>
    <n v="6770"/>
    <n v="6770"/>
    <s v="ok"/>
    <m/>
    <m/>
    <m/>
  </r>
  <r>
    <x v="47"/>
    <x v="0"/>
    <x v="0"/>
    <s v="WHARGO COMERCIO E RECICLAGENS LTDA  -  05.076.586/0001-91"/>
    <s v="NOTA FISCAL"/>
    <n v="1394"/>
    <d v="2024-10-11T00:00:00"/>
    <x v="1"/>
    <n v="9010"/>
    <n v="8109"/>
    <s v="ok"/>
    <m/>
    <m/>
    <m/>
  </r>
  <r>
    <x v="47"/>
    <x v="0"/>
    <x v="0"/>
    <s v="WHARGO COMERCIO E RECICLAGENS LTDA  -  05.076.586/0001-91"/>
    <s v="NOTA FISCAL"/>
    <n v="1395"/>
    <d v="2024-10-11T00:00:00"/>
    <x v="1"/>
    <n v="6370"/>
    <n v="4475"/>
    <s v="ok"/>
    <m/>
    <m/>
    <m/>
  </r>
  <r>
    <x v="47"/>
    <x v="0"/>
    <x v="0"/>
    <s v="WHARGO COMERCIO E RECICLAGENS LTDA  -  05.076.586/0001-91"/>
    <s v="NOTA FISCAL"/>
    <n v="1395"/>
    <d v="2024-10-11T00:00:00"/>
    <x v="0"/>
    <n v="3007.3"/>
    <n v="4290.89"/>
    <s v="ok"/>
    <m/>
    <m/>
    <m/>
  </r>
  <r>
    <x v="47"/>
    <x v="0"/>
    <x v="0"/>
    <s v="MASSFIX COMERCIO DE SUCATAS DE VIDROS LTDA 66.738.790/0003-87"/>
    <s v="NOTA FISCAL"/>
    <n v="1396"/>
    <d v="2024-10-22T00:00:00"/>
    <x v="3"/>
    <n v="6770"/>
    <n v="1354"/>
    <s v="ok"/>
    <m/>
    <m/>
    <m/>
  </r>
  <r>
    <x v="47"/>
    <x v="0"/>
    <x v="0"/>
    <s v="WHARGO COMERCIO E RECICLAGENS LTDA  -  05.076.586/0001-91"/>
    <s v="NOTA FISCAL"/>
    <n v="1398"/>
    <d v="2024-10-31T00:00:00"/>
    <x v="1"/>
    <n v="11790"/>
    <n v="8805"/>
    <s v="ok"/>
    <m/>
    <m/>
    <m/>
  </r>
  <r>
    <x v="47"/>
    <x v="0"/>
    <x v="0"/>
    <s v="WHARGO COMERCIO E RECICLAGENS LTDA  -  05.076.586/0001-91"/>
    <s v="NOTA FISCAL"/>
    <n v="1399"/>
    <d v="2024-11-13T00:00:00"/>
    <x v="0"/>
    <n v="2082"/>
    <n v="3876.7"/>
    <s v="ok"/>
    <m/>
    <m/>
    <m/>
  </r>
  <r>
    <x v="47"/>
    <x v="0"/>
    <x v="0"/>
    <s v="WHARGO COMERCIO E RECICLAGENS LTDA  -  05.076.586/0001-91"/>
    <s v="NOTA FISCAL"/>
    <n v="1399"/>
    <d v="2024-11-13T00:00:00"/>
    <x v="1"/>
    <n v="8250"/>
    <n v="7425"/>
    <s v="ok"/>
    <m/>
    <m/>
    <m/>
  </r>
  <r>
    <x v="47"/>
    <x v="0"/>
    <x v="0"/>
    <s v="ROBERTO MAURO DE OLIVEIRA 51.521.209/0001-31"/>
    <s v="NOTA FISCAL"/>
    <n v="1400"/>
    <d v="2024-11-13T00:00:00"/>
    <x v="0"/>
    <n v="4910"/>
    <n v="4910"/>
    <s v="ok"/>
    <m/>
    <m/>
    <m/>
  </r>
  <r>
    <x v="47"/>
    <x v="0"/>
    <x v="0"/>
    <s v="WHARGO COMERCIO E RECICLAGENS LTDA  -  05.076.586/0001-91"/>
    <s v="NOTA FISCAL"/>
    <n v="1401"/>
    <d v="2024-11-29T00:00:00"/>
    <x v="1"/>
    <n v="10370"/>
    <n v="8745"/>
    <s v="ok"/>
    <m/>
    <m/>
    <m/>
  </r>
  <r>
    <x v="47"/>
    <x v="0"/>
    <x v="0"/>
    <s v="WHARGO COMERCIO E RECICLAGENS LTDA  -  05.076.586/0001-91"/>
    <s v="NOTA FISCAL"/>
    <n v="1401"/>
    <d v="2024-11-29T00:00:00"/>
    <x v="0"/>
    <n v="430"/>
    <n v="1866"/>
    <s v="ok"/>
    <m/>
    <m/>
    <m/>
  </r>
  <r>
    <x v="47"/>
    <x v="0"/>
    <x v="0"/>
    <s v="WHARGO COMERCIO E RECICLAGENS LTDA  -  05.076.586/0001-91"/>
    <s v="NOTA FISCAL"/>
    <n v="1403"/>
    <d v="2024-12-11T00:00:00"/>
    <x v="1"/>
    <n v="8337.1"/>
    <n v="6284.13"/>
    <s v="ok"/>
    <m/>
    <m/>
    <m/>
  </r>
  <r>
    <x v="47"/>
    <x v="0"/>
    <x v="0"/>
    <s v="WHARGO COMERCIO E RECICLAGENS LTDA  -  05.076.586/0001-91"/>
    <s v="NOTA FISCAL"/>
    <n v="1403"/>
    <d v="2024-12-11T00:00:00"/>
    <x v="0"/>
    <n v="2350"/>
    <n v="2350"/>
    <s v="ok"/>
    <m/>
    <m/>
    <m/>
  </r>
  <r>
    <x v="47"/>
    <x v="0"/>
    <x v="0"/>
    <s v="WHARGO COMERCIO E RECICLAGENS LTDA  -  05.076.586/0001-91"/>
    <s v="NOTA FISCAL"/>
    <n v="1404"/>
    <d v="2024-12-20T00:00:00"/>
    <x v="1"/>
    <n v="7039.5"/>
    <n v="6335.55"/>
    <s v="ok"/>
    <m/>
    <m/>
    <m/>
  </r>
  <r>
    <x v="47"/>
    <x v="0"/>
    <x v="0"/>
    <s v="WHARGO COMERCIO E RECICLAGENS LTDA  -  05.076.586/0001-91"/>
    <s v="NOTA FISCAL"/>
    <n v="1404"/>
    <d v="2024-12-20T00:00:00"/>
    <x v="0"/>
    <n v="1599"/>
    <n v="4272"/>
    <s v="ok"/>
    <m/>
    <m/>
    <m/>
  </r>
  <r>
    <x v="47"/>
    <x v="0"/>
    <x v="0"/>
    <s v="WHARGO COMERCIO E RECICLAGENS LTDA  -  05.076.586/0001-91"/>
    <s v="NOTA FISCAL"/>
    <n v="1405"/>
    <d v="2024-12-30T00:00:00"/>
    <x v="1"/>
    <n v="11840"/>
    <n v="7398"/>
    <s v="ok"/>
    <m/>
    <m/>
    <m/>
  </r>
  <r>
    <x v="47"/>
    <x v="0"/>
    <x v="0"/>
    <s v="MASSFIX COMERCIO DE SUCATAS DE VIDROS LTDA 66.738.790/0003-87"/>
    <s v="NOTA FISCAL"/>
    <n v="1406"/>
    <d v="2024-12-30T00:00:00"/>
    <x v="3"/>
    <n v="6560"/>
    <n v="984"/>
    <s v="ok"/>
    <m/>
    <m/>
    <m/>
  </r>
  <r>
    <x v="48"/>
    <x v="0"/>
    <x v="0"/>
    <s v="RECICLA SAO JOAO LTDA 45.811.829/0001-02"/>
    <s v="NOTA FISCAL"/>
    <n v="216"/>
    <d v="2024-10-11T00:00:00"/>
    <x v="1"/>
    <n v="11097"/>
    <n v="8275.700000000001"/>
    <s v="ok"/>
    <m/>
    <m/>
    <m/>
  </r>
  <r>
    <x v="48"/>
    <x v="0"/>
    <x v="0"/>
    <s v="RECICLA SAO JOAO LTDA 45.811.829/0001-02"/>
    <s v="NOTA FISCAL"/>
    <n v="216"/>
    <d v="2024-10-11T00:00:00"/>
    <x v="0"/>
    <n v="759"/>
    <n v="1804.7"/>
    <s v="ok"/>
    <m/>
    <m/>
    <m/>
  </r>
  <r>
    <x v="48"/>
    <x v="0"/>
    <x v="0"/>
    <s v="RECICLA SAO JOAO LTDA 45.811.829/0001-02"/>
    <s v="NOTA FISCAL"/>
    <n v="217"/>
    <d v="2024-10-11T00:00:00"/>
    <x v="1"/>
    <n v="193.5"/>
    <n v="154.8"/>
    <s v="ok"/>
    <m/>
    <m/>
    <m/>
  </r>
  <r>
    <x v="48"/>
    <x v="0"/>
    <x v="0"/>
    <s v="RECICLA SAO JOAO LTDA 45.811.829/0001-02"/>
    <s v="NOTA FISCAL"/>
    <n v="218"/>
    <d v="2024-10-11T00:00:00"/>
    <x v="0"/>
    <n v="146.5"/>
    <n v="479.75"/>
    <s v="ok"/>
    <m/>
    <m/>
    <m/>
  </r>
  <r>
    <x v="48"/>
    <x v="0"/>
    <x v="0"/>
    <s v="RECICLA SAO JOAO LTDA 45.811.829/0001-02"/>
    <s v="NOTA FISCAL"/>
    <n v="219"/>
    <d v="2024-10-14T00:00:00"/>
    <x v="2"/>
    <n v="374.7"/>
    <n v="262.15"/>
    <s v="ok"/>
    <m/>
    <m/>
    <m/>
  </r>
  <r>
    <x v="48"/>
    <x v="0"/>
    <x v="0"/>
    <s v="RECICLA SAO JOAO LTDA 45.811.829/0001-02"/>
    <s v="NOTA FISCAL"/>
    <n v="219"/>
    <d v="2024-10-14T00:00:00"/>
    <x v="0"/>
    <n v="369.5"/>
    <n v="258.65"/>
    <s v="ok"/>
    <m/>
    <m/>
    <m/>
  </r>
  <r>
    <x v="48"/>
    <x v="0"/>
    <x v="0"/>
    <s v="RECICLA SAO JOAO LTDA 45.811.829/0001-02"/>
    <s v="NOTA FISCAL"/>
    <n v="220"/>
    <d v="2024-11-13T00:00:00"/>
    <x v="1"/>
    <n v="11178"/>
    <n v="8527.6"/>
    <s v="ok"/>
    <m/>
    <m/>
    <m/>
  </r>
  <r>
    <x v="48"/>
    <x v="0"/>
    <x v="0"/>
    <s v="RECICLA SAO JOAO LTDA 45.811.829/0001-02"/>
    <s v="NOTA FISCAL"/>
    <n v="221"/>
    <d v="2024-11-13T00:00:00"/>
    <x v="0"/>
    <n v="1286"/>
    <n v="3446.45"/>
    <s v="ok"/>
    <m/>
    <m/>
    <m/>
  </r>
  <r>
    <x v="48"/>
    <x v="0"/>
    <x v="0"/>
    <s v="RECICLA SAO JOAO LTDA 45.811.829/0001-02"/>
    <s v="NOTA FISCAL"/>
    <n v="222"/>
    <d v="2024-11-25T00:00:00"/>
    <x v="1"/>
    <n v="1296"/>
    <n v="777.6"/>
    <s v="ok"/>
    <m/>
    <m/>
    <m/>
  </r>
  <r>
    <x v="48"/>
    <x v="0"/>
    <x v="0"/>
    <s v="RECICLA SAO JOAO LTDA 45.811.829/0001-02"/>
    <s v="NOTA FISCAL"/>
    <n v="222"/>
    <d v="2024-11-25T00:00:00"/>
    <x v="0"/>
    <n v="376"/>
    <n v="362.2"/>
    <s v="ok"/>
    <m/>
    <m/>
    <m/>
  </r>
  <r>
    <x v="48"/>
    <x v="0"/>
    <x v="0"/>
    <s v="RECICLA SAO JOAO LTDA 45.811.829/0001-02"/>
    <s v="NOTA FISCAL"/>
    <n v="223"/>
    <d v="2024-12-05T00:00:00"/>
    <x v="1"/>
    <n v="12430.5"/>
    <n v="9622.799999999999"/>
    <s v="ok"/>
    <m/>
    <m/>
    <m/>
  </r>
  <r>
    <x v="48"/>
    <x v="0"/>
    <x v="0"/>
    <s v="RECICLA SAO JOAO LTDA 45.811.829/0001-02"/>
    <s v="NOTA FISCAL"/>
    <n v="224"/>
    <d v="2024-12-06T00:00:00"/>
    <x v="1"/>
    <n v="892.5"/>
    <n v="535.5"/>
    <s v="ok"/>
    <m/>
    <m/>
    <m/>
  </r>
  <r>
    <x v="48"/>
    <x v="0"/>
    <x v="0"/>
    <s v="RECICLA SAO JOAO LTDA 45.811.829/0001-02"/>
    <s v="NOTA FISCAL"/>
    <n v="224"/>
    <d v="2024-12-06T00:00:00"/>
    <x v="0"/>
    <n v="811"/>
    <n v="1750.2"/>
    <s v="ok"/>
    <m/>
    <m/>
    <m/>
  </r>
  <r>
    <x v="48"/>
    <x v="0"/>
    <x v="0"/>
    <s v="RECICLA SAO JOAO LTDA 45.811.829/0001-02"/>
    <s v="NOTA FISCAL"/>
    <n v="225"/>
    <d v="2024-12-09T00:00:00"/>
    <x v="2"/>
    <n v="11.5"/>
    <n v="8.050000000000001"/>
    <s v="ok"/>
    <m/>
    <m/>
    <m/>
  </r>
  <r>
    <x v="48"/>
    <x v="0"/>
    <x v="0"/>
    <s v="RECICLA SAO JOAO LTDA 45.811.829/0001-02"/>
    <s v="NOTA FISCAL"/>
    <n v="225"/>
    <d v="2024-12-09T00:00:00"/>
    <x v="0"/>
    <n v="327.5"/>
    <n v="720.9"/>
    <s v="ok"/>
    <m/>
    <m/>
    <m/>
  </r>
  <r>
    <x v="48"/>
    <x v="0"/>
    <x v="0"/>
    <s v="MASSFIX COMERCIO DE SUCATAS DE VIDROS LTDA 66.738.790/0003-87"/>
    <s v="NOTA FISCAL"/>
    <n v="226"/>
    <d v="2024-12-12T00:00:00"/>
    <x v="3"/>
    <n v="5970"/>
    <n v="1194"/>
    <s v="ok"/>
    <m/>
    <m/>
    <m/>
  </r>
  <r>
    <x v="49"/>
    <x v="0"/>
    <x v="0"/>
    <s v="MOREIRA &amp; SANTOS RECICLAGENS LTDA 42.823.411/0001-27"/>
    <s v="NOTA FISCAL"/>
    <n v="63"/>
    <d v="2024-10-02T00:00:00"/>
    <x v="1"/>
    <n v="3200"/>
    <n v="1691.35"/>
    <s v="ok"/>
    <m/>
    <m/>
    <m/>
  </r>
  <r>
    <x v="49"/>
    <x v="0"/>
    <x v="0"/>
    <s v="MOREIRA &amp; SANTOS RECICLAGENS LTDA 42.823.411/0001-27"/>
    <s v="NOTA FISCAL"/>
    <n v="63"/>
    <d v="2024-10-02T00:00:00"/>
    <x v="0"/>
    <n v="7458"/>
    <n v="4823.7"/>
    <s v="ok"/>
    <m/>
    <m/>
    <m/>
  </r>
  <r>
    <x v="49"/>
    <x v="0"/>
    <x v="0"/>
    <s v="MOREIRA &amp; SANTOS RECICLAGENS LTDA 42.823.411/0001-27"/>
    <s v="NOTA FISCAL"/>
    <n v="63"/>
    <d v="2024-10-02T00:00:00"/>
    <x v="2"/>
    <n v="1235.4"/>
    <n v="1354.15"/>
    <s v="ok"/>
    <m/>
    <m/>
    <m/>
  </r>
  <r>
    <x v="49"/>
    <x v="0"/>
    <x v="0"/>
    <s v="MOREIRA &amp; SANTOS RECICLAGENS LTDA 42.823.411/0001-27"/>
    <s v="NOTA FISCAL"/>
    <n v="64"/>
    <d v="2024-11-06T00:00:00"/>
    <x v="1"/>
    <n v="6764.52"/>
    <n v="2929.94"/>
    <s v="ok"/>
    <m/>
    <m/>
    <m/>
  </r>
  <r>
    <x v="49"/>
    <x v="0"/>
    <x v="0"/>
    <s v="MOREIRA &amp; SANTOS RECICLAGENS LTDA 42.823.411/0001-27"/>
    <s v="NOTA FISCAL"/>
    <n v="64"/>
    <d v="2024-11-06T00:00:00"/>
    <x v="0"/>
    <n v="2354.155"/>
    <n v="2939.64"/>
    <s v="ok"/>
    <m/>
    <m/>
    <m/>
  </r>
  <r>
    <x v="49"/>
    <x v="0"/>
    <x v="0"/>
    <s v="MOREIRA &amp; SANTOS RECICLAGENS LTDA 42.823.411/0001-27"/>
    <s v="NOTA FISCAL"/>
    <n v="64"/>
    <d v="2024-11-06T00:00:00"/>
    <x v="2"/>
    <n v="805.9"/>
    <n v="912.23"/>
    <s v="ok"/>
    <m/>
    <m/>
    <m/>
  </r>
  <r>
    <x v="49"/>
    <x v="0"/>
    <x v="0"/>
    <s v="MOREIRA &amp; SANTOS RECICLAGENS LTDA 42.823.411/0001-27"/>
    <s v="NOTA FISCAL"/>
    <n v="65"/>
    <d v="2024-12-09T00:00:00"/>
    <x v="1"/>
    <n v="3618"/>
    <n v="1806.05"/>
    <s v="ok"/>
    <m/>
    <m/>
    <m/>
  </r>
  <r>
    <x v="49"/>
    <x v="0"/>
    <x v="0"/>
    <s v="MOREIRA &amp; SANTOS RECICLAGENS LTDA 42.823.411/0001-27"/>
    <s v="NOTA FISCAL"/>
    <n v="65"/>
    <d v="2024-12-09T00:00:00"/>
    <x v="0"/>
    <n v="4017.05"/>
    <n v="2871.74"/>
    <s v="ok"/>
    <m/>
    <m/>
    <m/>
  </r>
  <r>
    <x v="49"/>
    <x v="0"/>
    <x v="0"/>
    <s v="MOREIRA &amp; SANTOS RECICLAGENS LTDA 42.823.411/0001-27"/>
    <s v="NOTA FISCAL"/>
    <n v="65"/>
    <d v="2024-12-09T00:00:00"/>
    <x v="2"/>
    <n v="2787.105"/>
    <n v="3568.11"/>
    <s v="ok"/>
    <m/>
    <m/>
    <m/>
  </r>
  <r>
    <x v="50"/>
    <x v="0"/>
    <x v="0"/>
    <s v="DANIEL DAVI DE FARIA CPF 064.488.426-67 - 31.933.355/0001-67"/>
    <s v="NOTA FISCAL"/>
    <n v="171"/>
    <d v="2024-10-23T00:00:00"/>
    <x v="2"/>
    <n v="3460"/>
    <n v="1557"/>
    <s v="ok "/>
    <m/>
    <m/>
    <m/>
  </r>
  <r>
    <x v="50"/>
    <x v="0"/>
    <x v="0"/>
    <s v="GILSON ANTÔNIO DE SOUZA - 774.379.696-53"/>
    <s v="NOTA FISCAL"/>
    <n v="172"/>
    <d v="2024-11-05T00:00:00"/>
    <x v="2"/>
    <n v="184.8"/>
    <n v="1201.2"/>
    <s v="ok "/>
    <m/>
    <m/>
    <m/>
  </r>
  <r>
    <x v="50"/>
    <x v="0"/>
    <x v="0"/>
    <s v="ENEIAS FERRREIRA DE MOURA (CPF 364.688.356-15) - 09.381.676/0001-47"/>
    <s v="NOTA FISCAL"/>
    <n v="173"/>
    <d v="2024-11-06T00:00:00"/>
    <x v="2"/>
    <n v="165.2"/>
    <n v="905.72"/>
    <s v="ok "/>
    <m/>
    <m/>
    <m/>
  </r>
  <r>
    <x v="50"/>
    <x v="0"/>
    <x v="0"/>
    <s v="ENEIAS FERRREIRA DE MOURA (CPF 364.688.356-15) - 09.381.676/0001-47"/>
    <s v="NOTA FISCAL"/>
    <n v="173"/>
    <d v="2024-11-06T00:00:00"/>
    <x v="0"/>
    <n v="21.6"/>
    <n v="54"/>
    <s v="ok "/>
    <m/>
    <m/>
    <m/>
  </r>
  <r>
    <x v="50"/>
    <x v="0"/>
    <x v="0"/>
    <s v="DANIEL DAVI DE FARIA CPF 064.488.426-67 - 31.933.355/0001-67"/>
    <s v="NOTA FISCAL"/>
    <n v="174"/>
    <d v="2024-11-07T00:00:00"/>
    <x v="2"/>
    <n v="1480"/>
    <n v="740"/>
    <s v="ok "/>
    <m/>
    <m/>
    <m/>
  </r>
  <r>
    <x v="50"/>
    <x v="0"/>
    <x v="0"/>
    <s v="PAULO HENRIQUE DE ARAUJO 099.757.826-20"/>
    <s v="NOTA FISCAL"/>
    <n v="175"/>
    <d v="2024-11-08T00:00:00"/>
    <x v="0"/>
    <n v="6429"/>
    <n v="8896.299999999999"/>
    <s v="ok "/>
    <m/>
    <m/>
    <m/>
  </r>
  <r>
    <x v="50"/>
    <x v="0"/>
    <x v="0"/>
    <s v="PAULO HENRIQUE DE ARAUJO 099.757.826-20"/>
    <s v="NOTA FISCAL"/>
    <n v="175"/>
    <d v="2024-11-08T00:00:00"/>
    <x v="1"/>
    <n v="9220"/>
    <n v="6454"/>
    <s v="ok "/>
    <m/>
    <m/>
    <m/>
  </r>
  <r>
    <x v="50"/>
    <x v="0"/>
    <x v="0"/>
    <s v="PAULO HENRIQUE DE ARAUJO 099.757.826-20"/>
    <s v="NOTA FISCAL"/>
    <n v="176"/>
    <d v="2024-11-26T00:00:00"/>
    <x v="0"/>
    <n v="2718"/>
    <n v="11614.8"/>
    <s v="ok "/>
    <m/>
    <m/>
    <m/>
  </r>
  <r>
    <x v="50"/>
    <x v="0"/>
    <x v="0"/>
    <s v="PAULO HENRIQUE DE ARAUJO 099.757.826-20"/>
    <s v="NOTA FISCAL"/>
    <n v="176"/>
    <d v="2024-11-26T00:00:00"/>
    <x v="1"/>
    <n v="8310"/>
    <n v="5817"/>
    <s v="ok "/>
    <m/>
    <m/>
    <m/>
  </r>
  <r>
    <x v="50"/>
    <x v="0"/>
    <x v="0"/>
    <s v="GILSON ANTÔNIO DE SOUZA - 774.379.696-53"/>
    <s v="NOTA FISCAL"/>
    <n v="177"/>
    <d v="2024-11-28T00:00:00"/>
    <x v="2"/>
    <n v="245.8"/>
    <n v="2437.7"/>
    <s v="ok "/>
    <m/>
    <m/>
    <m/>
  </r>
  <r>
    <x v="50"/>
    <x v="0"/>
    <x v="0"/>
    <s v="GILSON ANTÔNIO DE SOUZA - 774.379.696-53"/>
    <s v="NOTA FISCAL"/>
    <n v="178"/>
    <d v="2024-12-02T00:00:00"/>
    <x v="2"/>
    <n v="304.4"/>
    <n v="1936.5"/>
    <s v="ok "/>
    <m/>
    <m/>
    <m/>
  </r>
  <r>
    <x v="50"/>
    <x v="0"/>
    <x v="0"/>
    <s v="DANIEL DAVI DE FARIA CPF 064.488.426-67 - 31.933.355/0001-67"/>
    <s v="NOTA FISCAL"/>
    <n v="179"/>
    <d v="2024-12-11T00:00:00"/>
    <x v="2"/>
    <n v="4370"/>
    <n v="2185"/>
    <s v="ok "/>
    <m/>
    <m/>
    <m/>
  </r>
  <r>
    <x v="50"/>
    <x v="0"/>
    <x v="0"/>
    <s v="PAULO HENRIQUE DE ARAUJO 099.757.826-20"/>
    <s v="NOTA FISCAL"/>
    <n v="180"/>
    <d v="2024-12-12T00:00:00"/>
    <x v="0"/>
    <n v="10530"/>
    <n v="12180.2"/>
    <s v="ok "/>
    <m/>
    <m/>
    <m/>
  </r>
  <r>
    <x v="50"/>
    <x v="0"/>
    <x v="0"/>
    <s v="PAULO HENRIQUE DE ARAUJO 099.757.826-20"/>
    <s v="NOTA FISCAL"/>
    <n v="180"/>
    <d v="2024-12-12T00:00:00"/>
    <x v="1"/>
    <n v="10620"/>
    <n v="7434"/>
    <s v="ok "/>
    <m/>
    <m/>
    <m/>
  </r>
  <r>
    <x v="50"/>
    <x v="0"/>
    <x v="0"/>
    <s v="GILSON ANTÔNIO DE SOUZA - 774.379.696-53"/>
    <s v="NOTA FISCAL"/>
    <n v="181"/>
    <d v="2024-12-18T00:00:00"/>
    <x v="2"/>
    <n v="220.8"/>
    <n v="1604.1"/>
    <s v="ok "/>
    <m/>
    <m/>
    <m/>
  </r>
  <r>
    <x v="50"/>
    <x v="0"/>
    <x v="0"/>
    <s v="GILSON ANTÔNIO DE SOUZA - 774.379.696-53"/>
    <s v="NOTA FISCAL"/>
    <n v="182"/>
    <d v="2024-12-19T00:00:00"/>
    <x v="2"/>
    <n v="152"/>
    <n v="1217.1"/>
    <s v="ok "/>
    <m/>
    <m/>
    <m/>
  </r>
  <r>
    <x v="50"/>
    <x v="0"/>
    <x v="0"/>
    <s v="PAULO HENRIQUE DE ARAUJO 099.757.826-20"/>
    <s v="NOTA FISCAL"/>
    <n v="183"/>
    <d v="2024-12-27T00:00:00"/>
    <x v="0"/>
    <n v="3328"/>
    <n v="9653"/>
    <s v="ok "/>
    <m/>
    <m/>
    <m/>
  </r>
  <r>
    <x v="50"/>
    <x v="0"/>
    <x v="0"/>
    <s v="PAULO HENRIQUE DE ARAUJO 099.757.826-20"/>
    <s v="NOTA FISCAL"/>
    <n v="183"/>
    <d v="2024-12-27T00:00:00"/>
    <x v="1"/>
    <n v="10700"/>
    <n v="7490"/>
    <s v="ok "/>
    <m/>
    <m/>
    <m/>
  </r>
  <r>
    <x v="51"/>
    <x v="0"/>
    <x v="0"/>
    <s v="CRB - COMÉRCIO DE RESÍDUOS BANDEIRANTES LTDA - 16.642.662/0004-48"/>
    <s v="NOTA FISCAL"/>
    <n v="66"/>
    <d v="2024-10-17T00:00:00"/>
    <x v="1"/>
    <n v="3760"/>
    <n v="2952"/>
    <s v="ok"/>
    <m/>
    <m/>
    <m/>
  </r>
  <r>
    <x v="51"/>
    <x v="0"/>
    <x v="0"/>
    <s v="CRB - COMÉRCIO DE RESÍDUOS BANDEIRANTES LTDA - 16.642.662/0004-48"/>
    <s v="NOTA FISCAL"/>
    <n v="66"/>
    <d v="2024-10-17T00:00:00"/>
    <x v="0"/>
    <n v="1820"/>
    <n v="5040"/>
    <s v="ok"/>
    <m/>
    <m/>
    <m/>
  </r>
  <r>
    <x v="51"/>
    <x v="0"/>
    <x v="0"/>
    <s v="MASSFIX COMERCIO DE SUCATAS DE VIDROS LTDA 66.738.790/0003-87"/>
    <s v="NOTA FISCAL"/>
    <n v="67"/>
    <d v="2024-11-01T00:00:00"/>
    <x v="3"/>
    <n v="4500"/>
    <n v="765"/>
    <s v="ok"/>
    <m/>
    <m/>
    <m/>
  </r>
  <r>
    <x v="51"/>
    <x v="0"/>
    <x v="0"/>
    <s v="CRB - COMÉRCIO DE RESÍDUOS BANDEIRANTES LTDA - 16.642.662/0004-48"/>
    <s v="NOTA FISCAL"/>
    <n v="68"/>
    <d v="2024-11-07T00:00:00"/>
    <x v="0"/>
    <n v="1480"/>
    <n v="4067"/>
    <s v="ok"/>
    <m/>
    <m/>
    <m/>
  </r>
  <r>
    <x v="51"/>
    <x v="0"/>
    <x v="0"/>
    <s v="CRB - COMÉRCIO DE RESÍDUOS BANDEIRANTES LTDA - 16.642.662/0004-48"/>
    <s v="NOTA FISCAL"/>
    <n v="68"/>
    <d v="2024-11-07T00:00:00"/>
    <x v="1"/>
    <n v="5490"/>
    <n v="3244.5"/>
    <s v="ok"/>
    <m/>
    <m/>
    <m/>
  </r>
  <r>
    <x v="51"/>
    <x v="0"/>
    <x v="0"/>
    <s v="CRB - COMÉRCIO DE RESÍDUOS BANDEIRANTES LTDA - 16.642.662/0004-48"/>
    <s v="NOTA FISCAL"/>
    <n v="69"/>
    <d v="2024-12-06T00:00:00"/>
    <x v="1"/>
    <n v="3760"/>
    <n v="2512"/>
    <s v="ok"/>
    <m/>
    <m/>
    <m/>
  </r>
  <r>
    <x v="51"/>
    <x v="0"/>
    <x v="0"/>
    <s v="CRB - COMÉRCIO DE RESÍDUOS BANDEIRANTES LTDA - 16.642.662/0004-48"/>
    <s v="NOTA FISCAL"/>
    <n v="70"/>
    <d v="2024-12-29T00:00:00"/>
    <x v="0"/>
    <n v="1980"/>
    <n v="4880"/>
    <s v="ok"/>
    <m/>
    <m/>
    <m/>
  </r>
  <r>
    <x v="51"/>
    <x v="0"/>
    <x v="0"/>
    <s v="CRB - COMÉRCIO DE RESÍDUOS BANDEIRANTES LTDA - 16.642.662/0004-48"/>
    <s v="NOTA FISCAL"/>
    <n v="70"/>
    <d v="2024-12-29T00:00:00"/>
    <x v="1"/>
    <n v="4230"/>
    <n v="2800"/>
    <s v="ok"/>
    <m/>
    <m/>
    <m/>
  </r>
  <r>
    <x v="52"/>
    <x v="0"/>
    <x v="0"/>
    <s v="F.G.PEIXOTO RECICLAGEM - 30.684.116/0001-58"/>
    <s v="NOTA FISCAL"/>
    <n v="104"/>
    <d v="2024-10-31T00:00:00"/>
    <x v="2"/>
    <n v="25000"/>
    <n v="15000"/>
    <s v="ok"/>
    <m/>
    <m/>
    <m/>
  </r>
  <r>
    <x v="52"/>
    <x v="0"/>
    <x v="0"/>
    <s v="JOSE DA SILVA MARQUES (511.170.376-49) - 16.443.094/0001-03 "/>
    <s v="NOTA FISCAL"/>
    <n v="103"/>
    <d v="2024-10-31T00:00:00"/>
    <x v="1"/>
    <n v="50000"/>
    <n v="18615"/>
    <s v="ok"/>
    <m/>
    <m/>
    <m/>
  </r>
  <r>
    <x v="52"/>
    <x v="0"/>
    <x v="0"/>
    <s v="ECOLIGADO SOLUCOES EM ENERGIA LTDA 08.548.353/0001-32"/>
    <s v="NOTA FISCAL"/>
    <n v="102"/>
    <d v="2024-10-31T00:00:00"/>
    <x v="0"/>
    <n v="30120"/>
    <n v="29487.5"/>
    <s v="ok"/>
    <m/>
    <m/>
    <m/>
  </r>
  <r>
    <x v="52"/>
    <x v="0"/>
    <x v="0"/>
    <s v="ECOLIGADO SOLUCOES EM ENERGIA LTDA 08.548.353/0001-32"/>
    <s v="NOTA FISCAL"/>
    <n v="102"/>
    <d v="2024-10-31T00:00:00"/>
    <x v="1"/>
    <n v="15900"/>
    <n v="6360"/>
    <s v="ok"/>
    <m/>
    <m/>
    <m/>
  </r>
  <r>
    <x v="52"/>
    <x v="0"/>
    <x v="0"/>
    <s v="F.G.PEIXOTO RECICLAGEM - 30.684.116/0001-58"/>
    <s v="NOTA FISCAL"/>
    <n v="107"/>
    <d v="2024-11-29T00:00:00"/>
    <x v="2"/>
    <n v="18420"/>
    <n v="11973"/>
    <s v="ok"/>
    <m/>
    <m/>
    <m/>
  </r>
  <r>
    <x v="52"/>
    <x v="0"/>
    <x v="0"/>
    <s v="JOSE DA SILVA MARQUES (511.170.376-49) - 16.443.094/0001-03 "/>
    <s v="NOTA FISCAL"/>
    <n v="106"/>
    <d v="2024-11-29T00:00:00"/>
    <x v="1"/>
    <n v="48180"/>
    <n v="17761.5"/>
    <s v="ok"/>
    <m/>
    <m/>
    <m/>
  </r>
  <r>
    <x v="52"/>
    <x v="0"/>
    <x v="0"/>
    <s v="ECOLIGADO SOLUCOES EM ENERGIA LTDA 08.548.353/0001-32"/>
    <s v="NOTA FISCAL"/>
    <n v="105"/>
    <d v="2024-11-29T00:00:00"/>
    <x v="1"/>
    <n v="14700"/>
    <n v="5880"/>
    <s v="ok"/>
    <m/>
    <m/>
    <m/>
  </r>
  <r>
    <x v="52"/>
    <x v="0"/>
    <x v="0"/>
    <s v="ECOLIGADO SOLUCOES EM ENERGIA LTDA 08.548.353/0001-32"/>
    <s v="NOTA FISCAL"/>
    <n v="105"/>
    <d v="2024-11-29T00:00:00"/>
    <x v="0"/>
    <n v="32380"/>
    <n v="32696.5"/>
    <s v="ok"/>
    <m/>
    <m/>
    <m/>
  </r>
  <r>
    <x v="52"/>
    <x v="0"/>
    <x v="0"/>
    <s v="F.G.PEIXOTO RECICLAGEM - 30.684.116/0001-58"/>
    <s v="NOTA FISCAL"/>
    <n v="115"/>
    <d v="2024-12-31T00:00:00"/>
    <x v="2"/>
    <n v="31530"/>
    <n v="15765"/>
    <s v="ok"/>
    <m/>
    <m/>
    <m/>
  </r>
  <r>
    <x v="52"/>
    <x v="0"/>
    <x v="0"/>
    <s v="RS. GESTAO DE RESIDUOS LTDA 33.979.015/0001-00"/>
    <s v="NOTA FISCAL"/>
    <n v="114"/>
    <d v="2024-12-31T00:00:00"/>
    <x v="0"/>
    <n v="45700"/>
    <n v="13668"/>
    <s v="ok"/>
    <m/>
    <m/>
    <m/>
  </r>
  <r>
    <x v="52"/>
    <x v="0"/>
    <x v="0"/>
    <s v="JOSE DA SILVA MARQUES (511.170.376-49) - 16.443.094/0001-03 "/>
    <s v="NOTA FISCAL"/>
    <n v="113"/>
    <d v="2024-12-31T00:00:00"/>
    <x v="1"/>
    <n v="28670"/>
    <n v="8601"/>
    <s v="ok"/>
    <m/>
    <m/>
    <m/>
  </r>
  <r>
    <x v="52"/>
    <x v="0"/>
    <x v="0"/>
    <s v="JOSE DA SILVA MARQUES (511.170.376-49) - 16.443.094/0001-03 "/>
    <s v="NOTA FISCAL"/>
    <n v="112"/>
    <d v="2024-12-31T00:00:00"/>
    <x v="1"/>
    <n v="32730"/>
    <n v="13599"/>
    <s v="ok"/>
    <m/>
    <m/>
    <m/>
  </r>
  <r>
    <x v="52"/>
    <x v="0"/>
    <x v="0"/>
    <s v="ECOLIGADO SOLUCOES EM ENERGIA LTDA 08.548.353/0001-32"/>
    <s v="NOTA FISCAL"/>
    <n v="110"/>
    <d v="2024-12-31T00:00:00"/>
    <x v="0"/>
    <n v="37600"/>
    <n v="42672.5"/>
    <s v="ok"/>
    <m/>
    <m/>
    <m/>
  </r>
  <r>
    <x v="52"/>
    <x v="0"/>
    <x v="0"/>
    <s v="ECOLIGADO SOLUCOES EM ENERGIA LTDA 08.548.353/0001-32"/>
    <s v="NOTA FISCAL"/>
    <n v="111"/>
    <d v="2024-12-31T00:00:00"/>
    <x v="1"/>
    <n v="14500"/>
    <n v="6525"/>
    <s v="ok"/>
    <m/>
    <m/>
    <m/>
  </r>
  <r>
    <x v="52"/>
    <x v="0"/>
    <x v="0"/>
    <s v="CICLOVIDRO COMERCIO E TRANSPORTES EIRELI - 06.981.717/0001-48_x000a_ "/>
    <s v="NOTA FISCAL"/>
    <n v="108"/>
    <d v="2024-12-23T00:00:00"/>
    <x v="3"/>
    <n v="15880"/>
    <n v="4764"/>
    <s v="ok"/>
    <m/>
    <m/>
    <m/>
  </r>
  <r>
    <x v="53"/>
    <x v="0"/>
    <x v="0"/>
    <s v="CLAUDIONOR XAVIER 18.045.582/0001-98"/>
    <s v="NOTA FISCAL"/>
    <n v="580"/>
    <d v="2024-10-23T00:00:00"/>
    <x v="0"/>
    <n v="13520"/>
    <n v="7810.5"/>
    <s v="ok"/>
    <m/>
    <m/>
    <m/>
  </r>
  <r>
    <x v="53"/>
    <x v="0"/>
    <x v="0"/>
    <s v="MG RECICLA - ITAMAR DAMASCENO ALVES EIRELI - 28.549.416/0001-82"/>
    <s v="NOTA FISCAL"/>
    <n v="581"/>
    <d v="2024-10-23T00:00:00"/>
    <x v="2"/>
    <n v="2400"/>
    <n v="2160"/>
    <s v="ok"/>
    <m/>
    <m/>
    <m/>
  </r>
  <r>
    <x v="53"/>
    <x v="0"/>
    <x v="0"/>
    <s v="MG RECICLA - ITAMAR DAMASCENO ALVES EIRELI - 28.549.416/0001-82"/>
    <s v="NOTA FISCAL"/>
    <n v="582"/>
    <d v="2024-10-23T00:00:00"/>
    <x v="1"/>
    <n v="19070"/>
    <n v="15828.1"/>
    <s v="ok."/>
    <m/>
    <m/>
    <m/>
  </r>
  <r>
    <x v="53"/>
    <x v="0"/>
    <x v="0"/>
    <s v="MG RECICLA - ITAMAR DAMASCENO ALVES EIRELI - 28.549.416/0001-82"/>
    <s v="NOTA FISCAL"/>
    <n v="583"/>
    <d v="2024-10-23T00:00:00"/>
    <x v="1"/>
    <n v="4964"/>
    <n v="2233.8"/>
    <s v="ok"/>
    <m/>
    <m/>
    <m/>
  </r>
  <r>
    <x v="53"/>
    <x v="0"/>
    <x v="0"/>
    <s v="CLAUDIONOR XAVIER 18.045.582/0001-98"/>
    <s v="NOTA FISCAL"/>
    <n v="592"/>
    <d v="2024-11-26T00:00:00"/>
    <x v="0"/>
    <n v="12210"/>
    <n v="9247.85"/>
    <s v="ok"/>
    <m/>
    <m/>
    <m/>
  </r>
  <r>
    <x v="53"/>
    <x v="0"/>
    <x v="0"/>
    <s v="MG RECICLA - ITAMAR DAMASCENO ALVES EIRELI - 28.549.416/0001-82"/>
    <s v="NOTA FISCAL"/>
    <n v="601"/>
    <d v="2024-11-29T00:00:00"/>
    <x v="1"/>
    <n v="24100"/>
    <n v="20003"/>
    <s v="ok"/>
    <m/>
    <m/>
    <m/>
  </r>
  <r>
    <x v="54"/>
    <x v="0"/>
    <x v="0"/>
    <s v="CRB - COMÉRCIO DE RESÍDUOS BANDEIRANTES LTDA - 16.642.662/0004-48"/>
    <s v="NOTA FISCAL"/>
    <n v="60"/>
    <d v="2024-10-11T00:00:00"/>
    <x v="1"/>
    <n v="5310"/>
    <n v="2834"/>
    <s v="ok"/>
    <m/>
    <m/>
    <m/>
  </r>
  <r>
    <x v="54"/>
    <x v="0"/>
    <x v="0"/>
    <s v="CRB - COMÉRCIO DE RESÍDUOS BANDEIRANTES LTDA - 16.642.662/0004-48"/>
    <s v="NOTA FISCAL"/>
    <n v="60"/>
    <d v="2024-10-11T00:00:00"/>
    <x v="0"/>
    <n v="1260"/>
    <n v="4314.5"/>
    <s v="ok"/>
    <m/>
    <m/>
    <m/>
  </r>
  <r>
    <x v="54"/>
    <x v="0"/>
    <x v="0"/>
    <s v="CRB - COMÉRCIO DE RESÍDUOS BANDEIRANTES LTDA - 16.642.662/0004-48"/>
    <s v="NOTA FISCAL"/>
    <n v="64"/>
    <d v="2024-11-25T00:00:00"/>
    <x v="0"/>
    <n v="2420"/>
    <n v="8702"/>
    <s v="ok"/>
    <m/>
    <m/>
    <m/>
  </r>
  <r>
    <x v="54"/>
    <x v="0"/>
    <x v="0"/>
    <s v="CRB - COMÉRCIO DE RESÍDUOS BANDEIRANTES LTDA - 16.642.662/0004-48"/>
    <s v="NOTA FISCAL"/>
    <n v="64"/>
    <d v="2024-11-25T00:00:00"/>
    <x v="1"/>
    <n v="6070"/>
    <n v="3276"/>
    <s v="ok"/>
    <m/>
    <m/>
    <m/>
  </r>
  <r>
    <x v="54"/>
    <x v="0"/>
    <x v="0"/>
    <s v="CRB - COMÉRCIO DE RESÍDUOS BANDEIRANTES LTDA - 16.642.662/0004-48"/>
    <s v="NOTA FISCAL"/>
    <n v="62"/>
    <d v="2024-10-23T00:00:00"/>
    <x v="0"/>
    <n v="1600"/>
    <n v="2304"/>
    <s v="ok"/>
    <m/>
    <m/>
    <m/>
  </r>
  <r>
    <x v="54"/>
    <x v="0"/>
    <x v="0"/>
    <s v="CRB - COMÉRCIO DE RESÍDUOS BANDEIRANTES LTDA - 16.642.662/0004-48"/>
    <s v="NOTA FISCAL"/>
    <n v="62"/>
    <d v="2024-10-23T00:00:00"/>
    <x v="1"/>
    <n v="4620"/>
    <n v="2912"/>
    <s v="ok"/>
    <m/>
    <m/>
    <m/>
  </r>
  <r>
    <x v="54"/>
    <x v="0"/>
    <x v="0"/>
    <s v="MASSFIX COMERCIO DE SUCATAS DE VIDROS LTDA 66.738.790/0003-87"/>
    <s v="NOTA FISCAL"/>
    <n v="65"/>
    <d v="2024-12-04T00:00:00"/>
    <x v="3"/>
    <n v="11100"/>
    <n v="1887"/>
    <s v="ok"/>
    <m/>
    <m/>
    <m/>
  </r>
  <r>
    <x v="54"/>
    <x v="0"/>
    <x v="0"/>
    <s v="CRB - COMÉRCIO DE RESÍDUOS BANDEIRANTES LTDA - 16.642.662/0004-48"/>
    <s v="NOTA FISCAL"/>
    <n v="63"/>
    <d v="2024-11-05T00:00:00"/>
    <x v="0"/>
    <n v="6670"/>
    <n v="8542.5"/>
    <s v="ok"/>
    <m/>
    <m/>
    <m/>
  </r>
  <r>
    <x v="54"/>
    <x v="0"/>
    <x v="0"/>
    <s v="CRB - COMÉRCIO DE RESÍDUOS BANDEIRANTES LTDA - 16.642.662/0004-48"/>
    <s v="NOTA FISCAL"/>
    <n v="63"/>
    <d v="2024-11-05T00:00:00"/>
    <x v="1"/>
    <n v="6050"/>
    <n v="3238"/>
    <s v="ok"/>
    <m/>
    <m/>
    <m/>
  </r>
  <r>
    <x v="1"/>
    <x v="0"/>
    <x v="0"/>
    <s v="JOSE PEDRO BORGES NETO (CPF 523.295.266-87) - 03.595.251/0001-54"/>
    <s v="NOTA FISCAL"/>
    <n v="123"/>
    <d v="2024-11-07T00:00:00"/>
    <x v="1"/>
    <n v="2660.5"/>
    <n v="1428.17"/>
    <s v="ok"/>
    <m/>
    <m/>
    <m/>
  </r>
  <r>
    <x v="1"/>
    <x v="0"/>
    <x v="0"/>
    <s v="JOSE PEDRO BORGES NETO (CPF 523.295.266-87) - 03.595.251/0001-54"/>
    <s v="NOTA FISCAL"/>
    <n v="123"/>
    <d v="2024-11-07T00:00:00"/>
    <x v="0"/>
    <n v="1663.5"/>
    <n v="214.72"/>
    <s v="ok"/>
    <m/>
    <m/>
    <m/>
  </r>
  <r>
    <x v="1"/>
    <x v="0"/>
    <x v="0"/>
    <s v="ITAPET COM RECICLAGEM - 07.201.739/0001-00"/>
    <s v="NOTA FISCAL"/>
    <n v="124"/>
    <d v="2024-11-07T00:00:00"/>
    <x v="1"/>
    <n v="4021"/>
    <n v="1608.4"/>
    <s v="ok"/>
    <m/>
    <m/>
    <m/>
  </r>
  <r>
    <x v="1"/>
    <x v="0"/>
    <x v="0"/>
    <s v="ITAPET COM RECICLAGEM - 07.201.739/0001-00"/>
    <s v="NOTA FISCAL"/>
    <n v="124"/>
    <d v="2024-11-07T00:00:00"/>
    <x v="0"/>
    <n v="4267.9"/>
    <n v="5005.17"/>
    <s v="ok"/>
    <m/>
    <m/>
    <m/>
  </r>
  <r>
    <x v="1"/>
    <x v="0"/>
    <x v="0"/>
    <s v="SANTA LUZIA RECICLAGEM - 06.250.024/0001-85"/>
    <s v="NOTA FISCAL"/>
    <n v="125"/>
    <d v="2024-11-07T00:00:00"/>
    <x v="2"/>
    <n v="19.5"/>
    <n v="5068.8"/>
    <s v="ok"/>
    <m/>
    <m/>
    <m/>
  </r>
  <r>
    <x v="1"/>
    <x v="0"/>
    <x v="0"/>
    <s v="ROM MASTER POLIMEROS E PIGMENTOS LTDA 03.004.831/0001-20"/>
    <s v="NOTA FISCAL"/>
    <n v="126"/>
    <d v="2024-11-08T00:00:00"/>
    <x v="0"/>
    <n v="914.4"/>
    <n v="457.2"/>
    <s v="ok"/>
    <m/>
    <m/>
    <m/>
  </r>
  <r>
    <x v="1"/>
    <x v="0"/>
    <x v="0"/>
    <s v="REDESUL SUDOESTE MG - CENTRAL DAS COOPERATIVAS DE TRABALHO DE CATADORES DE MATERIAIS RECICLAVEIS E REUTILIZAVEIS LTDA 31.890.918/0001-87"/>
    <s v="NOTA FISCAL"/>
    <n v="127"/>
    <d v="2024-12-04T00:00:00"/>
    <x v="0"/>
    <n v="1788.96"/>
    <n v="10149.92"/>
    <s v="ok"/>
    <m/>
    <m/>
    <m/>
  </r>
  <r>
    <x v="1"/>
    <x v="0"/>
    <x v="0"/>
    <s v="ITAPET COM RECICLAGEM - 07.201.739/0001-00"/>
    <s v="NOTA FISCAL"/>
    <n v="129"/>
    <d v="2024-12-04T00:00:00"/>
    <x v="1"/>
    <n v="4642"/>
    <n v="2321"/>
    <s v="ok"/>
    <m/>
    <m/>
    <m/>
  </r>
  <r>
    <x v="1"/>
    <x v="0"/>
    <x v="0"/>
    <s v="ITAPET COM RECICLAGEM - 07.201.739/0001-00"/>
    <s v="NOTA FISCAL"/>
    <n v="129"/>
    <d v="2024-12-04T00:00:00"/>
    <x v="0"/>
    <n v="3379.200000000001"/>
    <n v="3437.14"/>
    <s v="ok"/>
    <m/>
    <m/>
    <m/>
  </r>
  <r>
    <x v="55"/>
    <x v="0"/>
    <x v="0"/>
    <s v="EDSON PINHEIRO DE CARVALHO 36.165.483/0001-21"/>
    <s v="NOTA FISCAL"/>
    <n v="22"/>
    <d v="2024-10-16T00:00:00"/>
    <x v="1"/>
    <n v="3527"/>
    <n v="3058.2"/>
    <s v="ok"/>
    <m/>
    <m/>
    <m/>
  </r>
  <r>
    <x v="55"/>
    <x v="0"/>
    <x v="0"/>
    <s v="EDSON PINHEIRO DE CARVALHO 36.165.483/0001-21"/>
    <s v="NOTA FISCAL"/>
    <n v="22"/>
    <d v="2024-10-16T00:00:00"/>
    <x v="0"/>
    <n v="1386"/>
    <n v="3701.6"/>
    <s v="ok"/>
    <m/>
    <m/>
    <m/>
  </r>
  <r>
    <x v="55"/>
    <x v="0"/>
    <x v="0"/>
    <s v="EDSON PINHEIRO DE CARVALHO 36.165.483/0001-21"/>
    <s v="NOTA FISCAL"/>
    <n v="22"/>
    <d v="2024-10-16T00:00:00"/>
    <x v="2"/>
    <n v="960"/>
    <n v="3635.9"/>
    <s v="ok"/>
    <m/>
    <m/>
    <m/>
  </r>
  <r>
    <x v="55"/>
    <x v="0"/>
    <x v="0"/>
    <s v="EDSON PINHEIRO DE CARVALHO 36.165.483/0001-21"/>
    <s v="NOTA FISCAL"/>
    <n v="22"/>
    <d v="2024-10-16T00:00:00"/>
    <x v="3"/>
    <n v="345"/>
    <n v="34.5"/>
    <s v="ok"/>
    <m/>
    <m/>
    <m/>
  </r>
  <r>
    <x v="55"/>
    <x v="0"/>
    <x v="0"/>
    <s v="EDSON PINHEIRO DE CARVALHO 36.165.483/0001-21"/>
    <s v="NOTA FISCAL"/>
    <n v="23"/>
    <d v="2024-11-12T00:00:00"/>
    <x v="1"/>
    <n v="3528"/>
    <n v="2698.3"/>
    <s v="ok"/>
    <m/>
    <m/>
    <m/>
  </r>
  <r>
    <x v="55"/>
    <x v="0"/>
    <x v="0"/>
    <s v="EDSON PINHEIRO DE CARVALHO 36.165.483/0001-21"/>
    <s v="NOTA FISCAL"/>
    <n v="23"/>
    <d v="2024-11-12T00:00:00"/>
    <x v="0"/>
    <n v="1386"/>
    <n v="3374.9"/>
    <s v="ok"/>
    <m/>
    <m/>
    <m/>
  </r>
  <r>
    <x v="55"/>
    <x v="0"/>
    <x v="0"/>
    <s v="EDSON PINHEIRO DE CARVALHO 36.165.483/0001-21"/>
    <s v="NOTA FISCAL"/>
    <n v="23"/>
    <d v="2024-11-12T00:00:00"/>
    <x v="2"/>
    <n v="960"/>
    <n v="3635.9"/>
    <s v="ok"/>
    <m/>
    <m/>
    <m/>
  </r>
  <r>
    <x v="55"/>
    <x v="0"/>
    <x v="0"/>
    <s v="EDSON PINHEIRO DE CARVALHO 36.165.483/0001-21"/>
    <s v="NOTA FISCAL"/>
    <n v="23"/>
    <d v="2024-11-12T00:00:00"/>
    <x v="3"/>
    <n v="345"/>
    <n v="34.5"/>
    <s v="ok"/>
    <m/>
    <m/>
    <m/>
  </r>
  <r>
    <x v="55"/>
    <x v="0"/>
    <x v="0"/>
    <s v="EDSON PINHEIRO DE CARVALHO 36.165.483/0001-21"/>
    <s v="NOTA FISCAL"/>
    <n v="24"/>
    <d v="2024-12-06T00:00:00"/>
    <x v="1"/>
    <n v="3599"/>
    <n v="2939.85"/>
    <s v="ok"/>
    <m/>
    <m/>
    <m/>
  </r>
  <r>
    <x v="55"/>
    <x v="0"/>
    <x v="0"/>
    <s v="EDSON PINHEIRO DE CARVALHO 36.165.483/0001-21"/>
    <s v="NOTA FISCAL"/>
    <n v="24"/>
    <d v="2024-12-06T00:00:00"/>
    <x v="0"/>
    <n v="1386"/>
    <n v="3374.9"/>
    <s v="ok"/>
    <m/>
    <m/>
    <m/>
  </r>
  <r>
    <x v="55"/>
    <x v="0"/>
    <x v="0"/>
    <s v="EDSON PINHEIRO DE CARVALHO 36.165.483/0001-21"/>
    <s v="NOTA FISCAL"/>
    <n v="24"/>
    <d v="2024-12-06T00:00:00"/>
    <x v="2"/>
    <n v="960"/>
    <n v="3635.9"/>
    <s v="ok"/>
    <m/>
    <m/>
    <m/>
  </r>
  <r>
    <x v="55"/>
    <x v="0"/>
    <x v="0"/>
    <s v="EDSON PINHEIRO DE CARVALHO 36.165.483/0001-21"/>
    <s v="NOTA FISCAL"/>
    <n v="24"/>
    <d v="2024-12-06T00:00:00"/>
    <x v="3"/>
    <n v="345"/>
    <n v="34.5"/>
    <s v="ok"/>
    <m/>
    <m/>
    <m/>
  </r>
  <r>
    <x v="56"/>
    <x v="0"/>
    <x v="0"/>
    <s v="EMPRESA DE SEPARACAO DE PLASTICOS RECICLAVEIS LTDA 08.829.182/0001-10"/>
    <s v="NOTA FISCAL"/>
    <n v="101"/>
    <d v="2024-10-15T00:00:00"/>
    <x v="0"/>
    <n v="15000"/>
    <n v="1800"/>
    <s v="ok"/>
    <m/>
    <m/>
    <m/>
  </r>
  <r>
    <x v="56"/>
    <x v="0"/>
    <x v="0"/>
    <s v="JOÃO CARLOS MEIRA EIRELI - 24.675.772/0001-91"/>
    <s v="NOTA FISCAL"/>
    <n v="102"/>
    <d v="2024-10-21T00:00:00"/>
    <x v="0"/>
    <n v="14500"/>
    <n v="1740"/>
    <s v="ok"/>
    <m/>
    <m/>
    <m/>
  </r>
  <r>
    <x v="56"/>
    <x v="0"/>
    <x v="0"/>
    <s v="EMPRESA DE SEPARACAO DE PLASTICOS RECICLAVEIS LTDA 08.829.182/0001-10"/>
    <s v="NOTA FISCAL"/>
    <n v="103"/>
    <d v="2024-10-28T00:00:00"/>
    <x v="0"/>
    <n v="15000"/>
    <n v="1800"/>
    <s v="ok"/>
    <m/>
    <m/>
    <m/>
  </r>
  <r>
    <x v="56"/>
    <x v="0"/>
    <x v="0"/>
    <s v="CICLOVIDRO COMERCIO E TRANSPORTES EIRELI - 06.981.717/0001-48_x000a_ "/>
    <s v="NOTA FISCAL"/>
    <n v="104"/>
    <d v="2024-10-29T00:00:00"/>
    <x v="3"/>
    <n v="23000"/>
    <n v="5060"/>
    <s v="ok"/>
    <m/>
    <m/>
    <m/>
  </r>
  <r>
    <x v="56"/>
    <x v="0"/>
    <x v="0"/>
    <s v="CICLOVIDRO COMERCIO E TRANSPORTES EIRELI - 06.981.717/0001-48_x000a_ "/>
    <s v="NOTA FISCAL"/>
    <n v="105"/>
    <d v="2024-10-30T00:00:00"/>
    <x v="3"/>
    <n v="22060"/>
    <n v="4853.2"/>
    <s v="ok"/>
    <m/>
    <m/>
    <m/>
  </r>
  <r>
    <x v="56"/>
    <x v="0"/>
    <x v="0"/>
    <s v="EMPRESA DE SEPARACAO DE PLASTICOS RECICLAVEIS LTDA 08.829.182/0001-10"/>
    <s v="NOTA FISCAL"/>
    <n v="106"/>
    <d v="2024-11-04T00:00:00"/>
    <x v="0"/>
    <n v="14800"/>
    <n v="1776"/>
    <s v="ok"/>
    <m/>
    <m/>
    <m/>
  </r>
  <r>
    <x v="56"/>
    <x v="0"/>
    <x v="0"/>
    <s v="EMPRESA DE SEPARACAO DE PLASTICOS RECICLAVEIS LTDA 08.829.182/0001-10"/>
    <s v="NOTA FISCAL"/>
    <n v="107"/>
    <d v="2024-11-11T00:00:00"/>
    <x v="0"/>
    <n v="15200"/>
    <n v="1824"/>
    <s v="ok"/>
    <m/>
    <m/>
    <m/>
  </r>
  <r>
    <x v="56"/>
    <x v="0"/>
    <x v="0"/>
    <s v="EMPRESA DE SEPARACAO DE PLASTICOS RECICLAVEIS LTDA 08.829.182/0001-10"/>
    <s v="NOTA FISCAL"/>
    <n v="108"/>
    <d v="2024-11-22T00:00:00"/>
    <x v="0"/>
    <n v="14500"/>
    <n v="1740"/>
    <s v="ok"/>
    <m/>
    <m/>
    <m/>
  </r>
  <r>
    <x v="56"/>
    <x v="0"/>
    <x v="0"/>
    <s v="EMPRESA DE SEPARACAO DE PLASTICOS RECICLAVEIS LTDA 08.829.182/0001-10"/>
    <s v="NOTA FISCAL"/>
    <n v="109"/>
    <d v="2024-11-27T00:00:00"/>
    <x v="0"/>
    <n v="14000"/>
    <n v="1680"/>
    <s v="ok"/>
    <m/>
    <m/>
    <m/>
  </r>
  <r>
    <x v="56"/>
    <x v="0"/>
    <x v="0"/>
    <s v="EMPRESA DE SEPARACAO DE PLASTICOS RECICLAVEIS LTDA 08.829.182/0001-10"/>
    <s v="NOTA FISCAL"/>
    <n v="110"/>
    <d v="2024-12-03T00:00:00"/>
    <x v="0"/>
    <n v="14700"/>
    <n v="1764"/>
    <s v="ok"/>
    <m/>
    <m/>
    <m/>
  </r>
  <r>
    <x v="56"/>
    <x v="0"/>
    <x v="0"/>
    <s v="EMPRESA DE SEPARACAO DE PLASTICOS RECICLAVEIS LTDA 08.829.182/0001-10"/>
    <s v="NOTA FISCAL"/>
    <n v="111"/>
    <d v="2024-12-13T00:00:00"/>
    <x v="0"/>
    <n v="13200"/>
    <n v="1584"/>
    <s v="ok"/>
    <m/>
    <m/>
    <m/>
  </r>
  <r>
    <x v="3"/>
    <x v="0"/>
    <x v="0"/>
    <s v="CICLOVIDRO COMERCIO E TRANSPORTES EIRELI - 06.981.717/0001-48_x000a_ "/>
    <s v="NOTA FISCAL"/>
    <n v="2285"/>
    <d v="2024-12-03T00:00:00"/>
    <x v="3"/>
    <n v="17890"/>
    <n v="4472.5"/>
    <s v="ok"/>
    <m/>
    <m/>
    <m/>
  </r>
  <r>
    <x v="3"/>
    <x v="0"/>
    <x v="0"/>
    <s v="SMURFIT KAPPA DO BRASIL INDUSTRIA DE EMBALAGENS S.A. 23.524.952/0007-03"/>
    <s v="NOTA FISCAL"/>
    <n v="2290"/>
    <d v="2024-12-11T00:00:00"/>
    <x v="1"/>
    <n v="12610"/>
    <n v="10088"/>
    <s v="ok"/>
    <m/>
    <m/>
    <m/>
  </r>
  <r>
    <x v="3"/>
    <x v="0"/>
    <x v="0"/>
    <s v="SMURFIT KAPPA DO BRASIL INDUSTRIA DE EMBALAGENS S.A. 23.524.952/0007-03"/>
    <s v="NOTA FISCAL"/>
    <n v="2296"/>
    <d v="2024-12-20T00:00:00"/>
    <x v="1"/>
    <n v="70"/>
    <n v="56"/>
    <s v="ok"/>
    <m/>
    <m/>
    <m/>
  </r>
  <r>
    <x v="3"/>
    <x v="0"/>
    <x v="0"/>
    <s v="INDUPLASTIL INDÚSTRIA DE PLÁSTICO DE ITUIUTABA - 03.660.686/0001-35"/>
    <s v="NOTA FISCAL"/>
    <n v="2297"/>
    <d v="2024-12-20T00:00:00"/>
    <x v="0"/>
    <n v="4190.5"/>
    <n v="5782.4"/>
    <s v="ok"/>
    <m/>
    <m/>
    <m/>
  </r>
  <r>
    <x v="3"/>
    <x v="0"/>
    <x v="0"/>
    <m/>
    <s v="NOTA FISCAL"/>
    <n v="2298"/>
    <d v="2024-12-20T00:00:00"/>
    <x v="1"/>
    <n v="270"/>
    <n v="540"/>
    <s v="ok"/>
    <m/>
    <m/>
    <m/>
  </r>
  <r>
    <x v="3"/>
    <x v="0"/>
    <x v="0"/>
    <s v="SMURFIT KAPPA DO BRASIL INDUSTRIA DE EMBALAGENS S.A. 23.524.952/0007-03"/>
    <s v="NOTA FISCAL"/>
    <n v="2299"/>
    <d v="2024-12-26T00:00:00"/>
    <x v="1"/>
    <n v="11300"/>
    <n v="9040"/>
    <s v="ok"/>
    <m/>
    <m/>
    <m/>
  </r>
  <r>
    <x v="3"/>
    <x v="0"/>
    <x v="0"/>
    <s v="PMG AMBIENTAL LTDA 28.549.416/0001-82"/>
    <s v="NOTA FISCAL"/>
    <n v="2300"/>
    <d v="2024-12-30T00:00:00"/>
    <x v="2"/>
    <n v="3510"/>
    <n v="2632.5"/>
    <s v="ok"/>
    <m/>
    <m/>
    <m/>
  </r>
  <r>
    <x v="3"/>
    <x v="0"/>
    <x v="0"/>
    <s v="PMG AMBIENTAL LTDA 28.549.416/0001-82"/>
    <s v="NOTA FISCAL"/>
    <n v="2300"/>
    <d v="2024-12-30T00:00:00"/>
    <x v="1"/>
    <n v="10200"/>
    <n v="4590"/>
    <s v="ok"/>
    <m/>
    <m/>
    <m/>
  </r>
  <r>
    <x v="57"/>
    <x v="0"/>
    <x v="0"/>
    <s v="PAOLI RECICLA LTDA. 33.474.240/0001-87"/>
    <s v="NOTA FISCAL"/>
    <n v="99"/>
    <d v="2024-12-13T00:00:00"/>
    <x v="1"/>
    <n v="20401"/>
    <n v="10200.5"/>
    <s v="ok"/>
    <m/>
    <m/>
    <m/>
  </r>
  <r>
    <x v="57"/>
    <x v="0"/>
    <x v="0"/>
    <s v="PAOLI RECICLA LTDA. 33.474.240/0001-87"/>
    <s v="NOTA FISCAL"/>
    <n v="98"/>
    <d v="2024-12-12T00:00:00"/>
    <x v="1"/>
    <n v="3557"/>
    <n v="2199.05"/>
    <s v="ok"/>
    <m/>
    <m/>
    <m/>
  </r>
  <r>
    <x v="57"/>
    <x v="0"/>
    <x v="0"/>
    <s v="PAOLI RECICLA LTDA. 33.474.240/0001-87"/>
    <s v="NOTA FISCAL"/>
    <n v="98"/>
    <d v="2024-12-12T00:00:00"/>
    <x v="0"/>
    <n v="6488"/>
    <n v="11154.2"/>
    <s v="ok"/>
    <m/>
    <m/>
    <m/>
  </r>
  <r>
    <x v="57"/>
    <x v="0"/>
    <x v="0"/>
    <s v="PAOLI RECICLA LTDA. 33.474.240/0001-87"/>
    <s v="NOTA FISCAL"/>
    <n v="97"/>
    <d v="2024-10-31T00:00:00"/>
    <x v="1"/>
    <n v="20259"/>
    <n v="9873.200000000001"/>
    <s v="ok"/>
    <m/>
    <m/>
    <m/>
  </r>
  <r>
    <x v="57"/>
    <x v="0"/>
    <x v="0"/>
    <s v="PAOLI RECICLA LTDA. 33.474.240/0001-87"/>
    <s v="NOTA FISCAL"/>
    <n v="97"/>
    <d v="2024-10-31T00:00:00"/>
    <x v="0"/>
    <n v="7187"/>
    <n v="15272.6"/>
    <s v="ok"/>
    <m/>
    <m/>
    <m/>
  </r>
  <r>
    <x v="57"/>
    <x v="0"/>
    <x v="0"/>
    <s v="PAOLI RECICLA LTDA. 33.474.240/0001-87"/>
    <s v="NOTA FISCAL"/>
    <n v="100"/>
    <d v="2024-12-13T00:00:00"/>
    <x v="1"/>
    <n v="576.25"/>
    <n v="149"/>
    <s v="ok"/>
    <m/>
    <m/>
    <m/>
  </r>
  <r>
    <x v="57"/>
    <x v="0"/>
    <x v="0"/>
    <s v="PAOLI RECICLA LTDA. 33.474.240/0001-87"/>
    <s v="NOTA FISCAL"/>
    <n v="100"/>
    <d v="2024-12-13T00:00:00"/>
    <x v="0"/>
    <n v="3498"/>
    <n v="8560.300000000001"/>
    <s v="ok"/>
    <m/>
    <m/>
    <m/>
  </r>
  <r>
    <x v="58"/>
    <x v="0"/>
    <x v="0"/>
    <s v="WHARGO COMERCIO E RECICLAGENS LTDA - 05.076.586/0001-91"/>
    <s v="NOTA FISCAL"/>
    <n v="171"/>
    <d v="2024-12-31T00:00:00"/>
    <x v="1"/>
    <n v="11000"/>
    <n v="10450"/>
    <s v="ok"/>
    <m/>
    <m/>
    <m/>
  </r>
  <r>
    <x v="58"/>
    <x v="0"/>
    <x v="0"/>
    <s v="WHARGO COMERCIO E RECICLAGENS LTDA - 05.076.586/0001-91"/>
    <s v="NOTA FISCAL"/>
    <n v="170"/>
    <d v="2024-12-02T00:00:00"/>
    <x v="1"/>
    <n v="190"/>
    <n v="180.5"/>
    <s v="ok"/>
    <m/>
    <m/>
    <m/>
  </r>
  <r>
    <x v="58"/>
    <x v="0"/>
    <x v="0"/>
    <s v="WHARGO COMERCIO E RECICLAGENS LTDA - 05.076.586/0001-91"/>
    <s v="NOTA FISCAL"/>
    <n v="169"/>
    <d v="2024-11-13T00:00:00"/>
    <x v="1"/>
    <n v="10740"/>
    <n v="10203"/>
    <s v="ok"/>
    <m/>
    <m/>
    <m/>
  </r>
  <r>
    <x v="58"/>
    <x v="0"/>
    <x v="0"/>
    <s v="WHARGO COMERCIO E RECICLAGENS LTDA - 05.076.586/0001-91"/>
    <s v="NOTA FISCAL"/>
    <n v="168"/>
    <d v="2024-11-08T00:00:00"/>
    <x v="0"/>
    <n v="5492.1"/>
    <n v="13099.72"/>
    <s v="ok"/>
    <m/>
    <m/>
    <m/>
  </r>
  <r>
    <x v="59"/>
    <x v="0"/>
    <x v="0"/>
    <s v="SANTA MARIA COMÉRCIO DE PAPEL LTDA - 17.191.016/0001-21"/>
    <s v="NOTA FISCAL"/>
    <n v="349"/>
    <d v="2024-11-01T00:00:00"/>
    <x v="0"/>
    <n v="642"/>
    <n v="898"/>
    <s v="ok"/>
    <m/>
    <m/>
    <m/>
  </r>
  <r>
    <x v="59"/>
    <x v="0"/>
    <x v="0"/>
    <s v="SANTA MARIA COMÉRCIO DE PAPEL LTDA - 17.191.016/0001-21"/>
    <s v="NOTA FISCAL"/>
    <n v="350"/>
    <d v="2024-11-01T00:00:00"/>
    <x v="1"/>
    <n v="3390"/>
    <n v="1186.5"/>
    <s v="ok"/>
    <m/>
    <m/>
    <m/>
  </r>
  <r>
    <x v="59"/>
    <x v="0"/>
    <x v="0"/>
    <s v="SANTA MARIA COMÉRCIO DE PAPEL LTDA - 17.191.016/0001-21"/>
    <s v="NOTA FISCAL"/>
    <n v="351"/>
    <d v="2024-11-04T00:00:00"/>
    <x v="1"/>
    <n v="790"/>
    <n v="474"/>
    <s v="ok"/>
    <m/>
    <m/>
    <m/>
  </r>
  <r>
    <x v="59"/>
    <x v="0"/>
    <x v="0"/>
    <s v="SANTA MARIA COMÉRCIO DE PAPEL LTDA - 17.191.016/0001-21"/>
    <s v="NOTA FISCAL"/>
    <n v="352"/>
    <d v="2024-11-20T00:00:00"/>
    <x v="1"/>
    <n v="1800"/>
    <n v="1080"/>
    <s v="ok"/>
    <m/>
    <m/>
    <m/>
  </r>
  <r>
    <x v="59"/>
    <x v="0"/>
    <x v="0"/>
    <s v="SANTA MARIA COMÉRCIO DE PAPEL LTDA - 17.191.016/0001-21"/>
    <s v="NOTA FISCAL"/>
    <n v="353"/>
    <d v="2024-11-21T00:00:00"/>
    <x v="1"/>
    <n v="3450"/>
    <n v="1207.5"/>
    <s v="ok"/>
    <m/>
    <m/>
    <m/>
  </r>
  <r>
    <x v="59"/>
    <x v="0"/>
    <x v="0"/>
    <s v="SANTA MARIA COMÉRCIO DE PAPEL LTDA - 17.191.016/0001-21"/>
    <s v="NOTA FISCAL"/>
    <n v="354"/>
    <d v="2024-11-25T00:00:00"/>
    <x v="0"/>
    <n v="710"/>
    <n v="994"/>
    <s v="ok"/>
    <m/>
    <m/>
    <m/>
  </r>
  <r>
    <x v="59"/>
    <x v="0"/>
    <x v="0"/>
    <s v="SANTA MARIA COMÉRCIO DE PAPEL LTDA - 17.191.016/0001-21"/>
    <s v="NOTA FISCAL"/>
    <n v="355"/>
    <d v="2024-11-25T00:00:00"/>
    <x v="1"/>
    <n v="1690"/>
    <n v="1014"/>
    <s v="ok"/>
    <m/>
    <m/>
    <m/>
  </r>
  <r>
    <x v="59"/>
    <x v="0"/>
    <x v="0"/>
    <s v="SANTA MARIA COMÉRCIO DE PAPEL LTDA - 17.191.016/0001-21"/>
    <s v="NOTA FISCAL"/>
    <n v="356"/>
    <d v="2024-11-27T00:00:00"/>
    <x v="1"/>
    <n v="1570"/>
    <n v="942"/>
    <s v="ok"/>
    <m/>
    <m/>
    <m/>
  </r>
  <r>
    <x v="59"/>
    <x v="0"/>
    <x v="0"/>
    <s v="SANTA MARIA COMÉRCIO DE PAPEL LTDA - 17.191.016/0001-21"/>
    <s v="NOTA FISCAL"/>
    <n v="357"/>
    <d v="2024-12-06T00:00:00"/>
    <x v="1"/>
    <n v="3420"/>
    <n v="1197"/>
    <s v="ok"/>
    <m/>
    <m/>
    <m/>
  </r>
  <r>
    <x v="59"/>
    <x v="0"/>
    <x v="0"/>
    <s v="SANTA MARIA COMÉRCIO DE PAPEL LTDA - 17.191.016/0001-21"/>
    <s v="NOTA FISCAL"/>
    <n v="358"/>
    <d v="2024-12-06T00:00:00"/>
    <x v="0"/>
    <n v="750"/>
    <n v="1050"/>
    <s v="ok"/>
    <m/>
    <m/>
    <m/>
  </r>
  <r>
    <x v="59"/>
    <x v="0"/>
    <x v="0"/>
    <s v="SANTA MARIA COMÉRCIO DE PAPEL LTDA - 17.191.016/0001-21"/>
    <s v="NOTA FISCAL"/>
    <n v="359"/>
    <d v="2024-12-06T00:00:00"/>
    <x v="1"/>
    <n v="2370"/>
    <n v="1422"/>
    <s v="ok"/>
    <m/>
    <m/>
    <m/>
  </r>
  <r>
    <x v="59"/>
    <x v="0"/>
    <x v="0"/>
    <s v="SANTA MARIA COMÉRCIO DE PAPEL LTDA - 17.191.016/0001-21"/>
    <s v="NOTA FISCAL"/>
    <n v="361"/>
    <d v="2024-12-11T00:00:00"/>
    <x v="0"/>
    <n v="876"/>
    <n v="1138.2"/>
    <s v="ok"/>
    <m/>
    <m/>
    <m/>
  </r>
  <r>
    <x v="59"/>
    <x v="0"/>
    <x v="0"/>
    <s v="SANTA MARIA COMÉRCIO DE PAPEL LTDA - 17.191.016/0001-21"/>
    <s v="NOTA FISCAL"/>
    <n v="361"/>
    <d v="2024-12-13T00:00:00"/>
    <x v="1"/>
    <n v="3260"/>
    <n v="2282"/>
    <s v="ok"/>
    <m/>
    <m/>
    <m/>
  </r>
  <r>
    <x v="59"/>
    <x v="0"/>
    <x v="0"/>
    <s v="SANTA MARIA COMÉRCIO DE PAPEL LTDA - 17.191.016/0001-21"/>
    <s v="NOTA FISCAL"/>
    <n v="362"/>
    <d v="2024-12-19T00:00:00"/>
    <x v="1"/>
    <n v="3850"/>
    <n v="2695"/>
    <s v="ok"/>
    <m/>
    <m/>
    <m/>
  </r>
  <r>
    <x v="59"/>
    <x v="0"/>
    <x v="0"/>
    <s v="SANTA MARIA COMÉRCIO DE PAPEL LTDA - 17.191.016/0001-21"/>
    <s v="NOTA FISCAL"/>
    <n v="363"/>
    <d v="2024-12-19T00:00:00"/>
    <x v="1"/>
    <n v="68"/>
    <n v="40.8"/>
    <s v="ok"/>
    <m/>
    <m/>
    <m/>
  </r>
  <r>
    <x v="59"/>
    <x v="0"/>
    <x v="0"/>
    <s v="SANTA MARIA COMÉRCIO DE PAPEL LTDA - 17.191.016/0001-21"/>
    <s v="NOTA FISCAL"/>
    <n v="364"/>
    <d v="2024-12-19T00:00:00"/>
    <x v="0"/>
    <n v="747"/>
    <n v="920.5"/>
    <s v="ok"/>
    <m/>
    <m/>
    <m/>
  </r>
  <r>
    <x v="59"/>
    <x v="0"/>
    <x v="0"/>
    <s v="SANTA MARIA COMÉRCIO DE PAPEL LTDA - 17.191.016/0001-21"/>
    <s v="NOTA FISCAL"/>
    <n v="365"/>
    <d v="2024-12-20T00:00:00"/>
    <x v="1"/>
    <n v="2890"/>
    <n v="1011.5"/>
    <s v="ok"/>
    <m/>
    <m/>
    <m/>
  </r>
  <r>
    <x v="59"/>
    <x v="0"/>
    <x v="0"/>
    <s v="SANTA MARIA COMÉRCIO DE PAPEL LTDA - 17.191.016/0001-21"/>
    <s v="NOTA FISCAL"/>
    <n v="366"/>
    <d v="2024-12-23T00:00:00"/>
    <x v="1"/>
    <n v="1744"/>
    <n v="1046.4"/>
    <s v="ok"/>
    <m/>
    <m/>
    <m/>
  </r>
  <r>
    <x v="59"/>
    <x v="0"/>
    <x v="0"/>
    <s v="SANTA MARIA COMÉRCIO DE PAPEL LTDA - 17.191.016/0001-21"/>
    <s v="NOTA FISCAL"/>
    <n v="367"/>
    <d v="2024-12-27T00:00:00"/>
    <x v="1"/>
    <n v="3720"/>
    <n v="2604"/>
    <s v="ok"/>
    <m/>
    <m/>
    <m/>
  </r>
  <r>
    <x v="59"/>
    <x v="0"/>
    <x v="0"/>
    <s v="SANTA MARIA COMÉRCIO DE PAPEL LTDA - 17.191.016/0001-21"/>
    <s v="NOTA FISCAL"/>
    <n v="367"/>
    <d v="2024-12-27T00:00:00"/>
    <x v="0"/>
    <n v="20"/>
    <n v="30"/>
    <s v="ok"/>
    <m/>
    <m/>
    <m/>
  </r>
  <r>
    <x v="59"/>
    <x v="0"/>
    <x v="0"/>
    <s v="SANTA MARIA COMÉRCIO DE PAPEL LTDA - 17.191.016/0001-21"/>
    <s v="NOTA FISCAL"/>
    <n v="368"/>
    <d v="2024-12-27T00:00:00"/>
    <x v="1"/>
    <n v="3170"/>
    <n v="1109.5"/>
    <s v="ok"/>
    <m/>
    <m/>
    <m/>
  </r>
  <r>
    <x v="59"/>
    <x v="0"/>
    <x v="0"/>
    <s v="SANTA MARIA COMÉRCIO DE PAPEL LTDA - 17.191.016/0001-21"/>
    <s v="NOTA FISCAL"/>
    <n v="369"/>
    <d v="2024-12-27T00:00:00"/>
    <x v="0"/>
    <n v="310"/>
    <n v="350"/>
    <s v="ok"/>
    <m/>
    <m/>
    <m/>
  </r>
  <r>
    <x v="59"/>
    <x v="0"/>
    <x v="0"/>
    <s v="SANTA MARIA COMÉRCIO DE PAPEL LTDA - 17.191.016/0001-21"/>
    <s v="NOTA FISCAL"/>
    <n v="370"/>
    <d v="2024-12-30T00:00:00"/>
    <x v="1"/>
    <n v="3030"/>
    <n v="2121"/>
    <s v="ok"/>
    <m/>
    <m/>
    <m/>
  </r>
  <r>
    <x v="59"/>
    <x v="0"/>
    <x v="0"/>
    <s v="SANTA MARIA COMÉRCIO DE PAPEL LTDA - 17.191.016/0001-21"/>
    <s v="NOTA FISCAL"/>
    <n v="371"/>
    <d v="2024-12-30T00:00:00"/>
    <x v="1"/>
    <n v="3750"/>
    <n v="2625"/>
    <s v="ok"/>
    <m/>
    <m/>
    <m/>
  </r>
  <r>
    <x v="9"/>
    <x v="0"/>
    <x v="0"/>
    <s v="WHARGO COMERCIO E RECICLAGENS LTDA - 05.076.586/0001-91"/>
    <s v="NOTA FISCAL"/>
    <n v="1220"/>
    <d v="2024-11-05T00:00:00"/>
    <x v="1"/>
    <n v="1600"/>
    <n v="1600"/>
    <m/>
    <m/>
    <m/>
    <m/>
  </r>
  <r>
    <x v="9"/>
    <x v="0"/>
    <x v="0"/>
    <s v="WHARGO COMERCIO E RECICLAGENS LTDA - 05.076.586/0001-91"/>
    <s v="NOTA FISCAL"/>
    <n v="1225"/>
    <d v="2024-11-19T00:00:00"/>
    <x v="1"/>
    <n v="1000"/>
    <n v="1028"/>
    <m/>
    <m/>
    <m/>
    <m/>
  </r>
  <r>
    <x v="9"/>
    <x v="0"/>
    <x v="0"/>
    <s v="WHARGO COMERCIO E RECICLAGENS LTDA 05.076.586/0001-91"/>
    <s v="NOTA FISCAL"/>
    <n v="1226"/>
    <d v="2024-11-21T00:00:00"/>
    <x v="0"/>
    <n v="1000"/>
    <n v="176"/>
    <m/>
    <m/>
    <m/>
    <m/>
  </r>
  <r>
    <x v="9"/>
    <x v="0"/>
    <x v="0"/>
    <s v="WHARGO COMERCIO E RECICLAGENS LTDA - 05.076.586/0001-91"/>
    <s v="NOTA FISCAL"/>
    <n v="1226"/>
    <d v="2024-11-21T00:00:00"/>
    <x v="1"/>
    <n v="1000"/>
    <n v="972"/>
    <m/>
    <m/>
    <m/>
    <m/>
  </r>
  <r>
    <x v="9"/>
    <x v="0"/>
    <x v="0"/>
    <s v="WHARGO COMERCIO E RECICLAGENS LTDA - 05.076.586/0001-91"/>
    <s v="NOTA FISCAL"/>
    <n v="1210"/>
    <d v="2024-10-02T00:00:00"/>
    <x v="0"/>
    <n v="1000"/>
    <n v="430"/>
    <m/>
    <m/>
    <m/>
    <m/>
  </r>
  <r>
    <x v="9"/>
    <x v="0"/>
    <x v="0"/>
    <s v="WHARGO COMERCIO E RECICLAGENS LTDA - 05.076.586/0001-91"/>
    <s v="NOTA FISCAL"/>
    <n v="1210"/>
    <d v="2024-10-02T00:00:00"/>
    <x v="1"/>
    <n v="1000"/>
    <n v="582"/>
    <m/>
    <m/>
    <m/>
    <m/>
  </r>
  <r>
    <x v="9"/>
    <x v="0"/>
    <x v="0"/>
    <s v="WHARGO COMERCIO E RECICLAGENS LTDA - 05.076.586/0001-91"/>
    <s v="NOTA FISCAL"/>
    <n v="1213"/>
    <d v="2024-10-10T00:00:00"/>
    <x v="1"/>
    <n v="1000"/>
    <n v="2332"/>
    <m/>
    <m/>
    <m/>
    <m/>
  </r>
  <r>
    <x v="9"/>
    <x v="0"/>
    <x v="0"/>
    <s v="WHARGO COMERCIO E RECICLAGENS LTDA - 05.076.586/0001-91"/>
    <s v="NOTA FISCAL"/>
    <n v="1217"/>
    <d v="2024-10-30T00:00:00"/>
    <x v="1"/>
    <n v="100"/>
    <n v="722"/>
    <m/>
    <m/>
    <m/>
    <m/>
  </r>
  <r>
    <x v="9"/>
    <x v="0"/>
    <x v="0"/>
    <s v="WHARGO COMERCIO E RECICLAGENS LTDA - 05.076.586/0001-91"/>
    <s v="NOTA FISCAL"/>
    <n v="1217"/>
    <d v="2024-10-30T00:00:00"/>
    <x v="0"/>
    <n v="1000"/>
    <n v="264"/>
    <m/>
    <m/>
    <m/>
    <m/>
  </r>
  <r>
    <x v="60"/>
    <x v="0"/>
    <x v="0"/>
    <s v="COOPERATIVA CENTRAL REDE SOLIDARIA DOS TRABALHADORES DE MATERIAIS RECICLAVEIS DE MG - REDESOL MG 12.013.092/0001-23"/>
    <s v="NOTA FISCAL"/>
    <n v="531"/>
    <d v="2024-12-02T00:00:00"/>
    <x v="3"/>
    <n v="7600"/>
    <n v="1596"/>
    <m/>
    <m/>
    <m/>
    <m/>
  </r>
  <r>
    <x v="60"/>
    <x v="0"/>
    <x v="0"/>
    <s v="CRB - COMÉRCIO DE RESÍDUOS BANDEIRANTES LTDA - 16.642.662/0004-48"/>
    <s v="NOTA FISCAL"/>
    <n v="532"/>
    <d v="2024-12-04T00:00:00"/>
    <x v="1"/>
    <n v="2590"/>
    <n v="1732"/>
    <m/>
    <m/>
    <m/>
    <m/>
  </r>
  <r>
    <x v="60"/>
    <x v="0"/>
    <x v="0"/>
    <s v="CRB - COMÉRCIO DE RESÍDUOS BANDEIRANTES LTDA - 16.642.662/0004-48"/>
    <s v="NOTA FISCAL"/>
    <n v="532"/>
    <d v="2024-12-04T00:00:00"/>
    <x v="0"/>
    <n v="990"/>
    <n v="3002"/>
    <m/>
    <m/>
    <m/>
    <m/>
  </r>
  <r>
    <x v="60"/>
    <x v="0"/>
    <x v="0"/>
    <s v="CRB - COMÉRCIO DE RESÍDUOS BANDEIRANTES LTDA - 16.642.662/0004-48"/>
    <s v="NOTA FISCAL"/>
    <n v="533"/>
    <d v="2024-12-06T00:00:00"/>
    <x v="1"/>
    <n v="4740"/>
    <n v="3573"/>
    <m/>
    <m/>
    <m/>
    <m/>
  </r>
  <r>
    <x v="60"/>
    <x v="0"/>
    <x v="0"/>
    <s v="CRB - COMÉRCIO DE RESÍDUOS BANDEIRANTES LTDA - 16.642.662/0004-48"/>
    <s v="NOTA FISCAL"/>
    <n v="533"/>
    <d v="2024-12-06T00:00:00"/>
    <x v="0"/>
    <n v="650"/>
    <n v="1302"/>
    <m/>
    <m/>
    <m/>
    <m/>
  </r>
  <r>
    <x v="60"/>
    <x v="0"/>
    <x v="0"/>
    <s v="COOPERATIVA CENTRAL REDE SOLIDARIA DOS TRABALHADORES DE MATERIAIS RECICLAVEIS DE MG - REDESOL MG 12.013.092/0001-23"/>
    <s v="NOTA FISCAL"/>
    <n v="534"/>
    <d v="2024-12-11T00:00:00"/>
    <x v="3"/>
    <n v="22150"/>
    <n v="221.5"/>
    <m/>
    <m/>
    <m/>
    <m/>
  </r>
  <r>
    <x v="60"/>
    <x v="0"/>
    <x v="0"/>
    <s v="CRB - COMÉRCIO DE RESÍDUOS BANDEIRANTES LTDA - 16.642.662/0004-48"/>
    <s v="NOTA FISCAL"/>
    <n v="535"/>
    <d v="2024-12-11T00:00:00"/>
    <x v="0"/>
    <n v="1350"/>
    <n v="4276"/>
    <m/>
    <m/>
    <m/>
    <m/>
  </r>
  <r>
    <x v="60"/>
    <x v="0"/>
    <x v="0"/>
    <s v="CRB - COMÉRCIO DE RESÍDUOS BANDEIRANTES LTDA - 16.642.662/0004-48"/>
    <s v="NOTA FISCAL"/>
    <n v="535"/>
    <d v="2024-12-11T00:00:00"/>
    <x v="1"/>
    <n v="3050"/>
    <n v="2205"/>
    <m/>
    <m/>
    <m/>
    <m/>
  </r>
  <r>
    <x v="60"/>
    <x v="0"/>
    <x v="0"/>
    <s v="CRB - COMÉRCIO DE RESÍDUOS BANDEIRANTES LTDA - 16.642.662/0004-48"/>
    <s v="NOTA FISCAL"/>
    <n v="536"/>
    <d v="2024-12-13T00:00:00"/>
    <x v="1"/>
    <n v="3520"/>
    <n v="2582"/>
    <m/>
    <m/>
    <m/>
    <m/>
  </r>
  <r>
    <x v="60"/>
    <x v="0"/>
    <x v="0"/>
    <s v="CRB - COMÉRCIO DE RESÍDUOS BANDEIRANTES LTDA - 16.642.662/0004-48"/>
    <s v="NOTA FISCAL"/>
    <n v="536"/>
    <d v="2024-12-13T00:00:00"/>
    <x v="0"/>
    <n v="440"/>
    <n v="815"/>
    <m/>
    <m/>
    <m/>
    <m/>
  </r>
  <r>
    <x v="60"/>
    <x v="0"/>
    <x v="0"/>
    <s v="FERSUCOM 29.230.376/0001-74"/>
    <s v="NOTA FISCAL"/>
    <n v="537"/>
    <d v="2024-12-16T00:00:00"/>
    <x v="2"/>
    <n v="2333"/>
    <n v="2333"/>
    <m/>
    <m/>
    <m/>
    <m/>
  </r>
  <r>
    <x v="60"/>
    <x v="0"/>
    <x v="0"/>
    <s v="CRB - COMÉRCIO DE RESÍDUOS BANDEIRANTES LTDA - 16.642.662/0004-48"/>
    <s v="NOTA FISCAL"/>
    <n v="538"/>
    <d v="2024-12-17T00:00:00"/>
    <x v="1"/>
    <n v="2860"/>
    <n v="2210"/>
    <m/>
    <m/>
    <m/>
    <m/>
  </r>
  <r>
    <x v="60"/>
    <x v="0"/>
    <x v="0"/>
    <s v="CRB - COMÉRCIO DE RESÍDUOS BANDEIRANTES LTDA - 16.642.662/0004-48"/>
    <s v="NOTA FISCAL"/>
    <n v="538"/>
    <d v="2024-12-17T00:00:00"/>
    <x v="0"/>
    <n v="670"/>
    <n v="2612"/>
    <m/>
    <m/>
    <m/>
    <m/>
  </r>
  <r>
    <x v="60"/>
    <x v="0"/>
    <x v="0"/>
    <s v="ELDORADO COMÉRCIO DE SUCATAS LTDA - 06.160.914/0001-04"/>
    <s v="NOTA FISCAL"/>
    <n v="539"/>
    <d v="2024-12-20T00:00:00"/>
    <x v="2"/>
    <n v="220.4"/>
    <n v="2380.32"/>
    <m/>
    <m/>
    <m/>
    <m/>
  </r>
  <r>
    <x v="60"/>
    <x v="0"/>
    <x v="0"/>
    <s v="COOPERATIVA CENTRAL REDE SOLIDARIA DOS TRABALHADORES DE MATERIAIS RECICLAVEIS DE MG - REDESOL MG 12.013.092/0001-23"/>
    <s v="NOTA FISCAL"/>
    <n v="541"/>
    <d v="2024-12-18T00:00:00"/>
    <x v="3"/>
    <n v="8370"/>
    <n v="1255.5"/>
    <m/>
    <m/>
    <m/>
    <m/>
  </r>
  <r>
    <x v="60"/>
    <x v="0"/>
    <x v="0"/>
    <s v="CRB - COMÉRCIO DE RESÍDUOS BANDEIRANTES LTDA - 16.642.662/0004-48"/>
    <s v="NOTA FISCAL"/>
    <n v="540"/>
    <d v="2024-12-20T00:00:00"/>
    <x v="1"/>
    <n v="4720"/>
    <n v="3371"/>
    <m/>
    <m/>
    <m/>
    <m/>
  </r>
  <r>
    <x v="60"/>
    <x v="0"/>
    <x v="0"/>
    <s v="CRB - COMÉRCIO DE RESÍDUOS BANDEIRANTES LTDA - 16.642.662/0004-48"/>
    <s v="NOTA FISCAL"/>
    <n v="540"/>
    <d v="2024-12-20T00:00:00"/>
    <x v="0"/>
    <n v="610"/>
    <n v="1166.5"/>
    <m/>
    <m/>
    <m/>
    <m/>
  </r>
  <r>
    <x v="60"/>
    <x v="0"/>
    <x v="0"/>
    <s v="CRB - COMÉRCIO DE RESÍDUOS BANDEIRANTES LTDA - 16.642.662/0004-48"/>
    <s v="NOTA FISCAL"/>
    <n v="542"/>
    <d v="2024-12-27T00:00:00"/>
    <x v="1"/>
    <n v="4100"/>
    <n v="3199"/>
    <m/>
    <m/>
    <m/>
    <m/>
  </r>
  <r>
    <x v="60"/>
    <x v="0"/>
    <x v="0"/>
    <s v="CRB - COMÉRCIO DE RESÍDUOS BANDEIRANTES LTDA - 16.642.662/0004-48"/>
    <s v="NOTA FISCAL"/>
    <n v="542"/>
    <d v="2024-12-27T00:00:00"/>
    <x v="0"/>
    <n v="780"/>
    <n v="2660"/>
    <m/>
    <m/>
    <m/>
    <m/>
  </r>
  <r>
    <x v="60"/>
    <x v="0"/>
    <x v="0"/>
    <s v="CRB - COMÉRCIO DE RESÍDUOS BANDEIRANTES LTDA - 16.642.662/0004-48"/>
    <s v="NOTA FISCAL"/>
    <n v="516"/>
    <d v="2024-11-01T00:00:00"/>
    <x v="1"/>
    <n v="3790"/>
    <n v="2939"/>
    <m/>
    <m/>
    <m/>
    <m/>
  </r>
  <r>
    <x v="60"/>
    <x v="0"/>
    <x v="0"/>
    <s v="CRB - COMÉRCIO DE RESÍDUOS BANDEIRANTES LTDA - 16.642.662/0004-48"/>
    <s v="NOTA FISCAL"/>
    <n v="516"/>
    <d v="2024-11-01T00:00:00"/>
    <x v="0"/>
    <n v="410"/>
    <n v="1396"/>
    <m/>
    <m/>
    <m/>
    <m/>
  </r>
  <r>
    <x v="60"/>
    <x v="0"/>
    <x v="0"/>
    <s v="FERSUCOM 29.230.376/0001-74"/>
    <s v="NOTA FISCAL"/>
    <n v="517"/>
    <d v="2024-11-01T00:00:00"/>
    <x v="2"/>
    <n v="2076"/>
    <n v="1868.4"/>
    <m/>
    <m/>
    <m/>
    <m/>
  </r>
  <r>
    <x v="60"/>
    <x v="0"/>
    <x v="0"/>
    <s v="CRB - COMÉRCIO DE RESÍDUOS BANDEIRANTES LTDA - 16.642.662/0004-48"/>
    <s v="NOTA FISCAL"/>
    <n v="518"/>
    <d v="2024-11-06T00:00:00"/>
    <x v="1"/>
    <n v="2700"/>
    <n v="1748.5"/>
    <m/>
    <m/>
    <m/>
    <m/>
  </r>
  <r>
    <x v="60"/>
    <x v="0"/>
    <x v="0"/>
    <s v="CRB - COMÉRCIO DE RESÍDUOS BANDEIRANTES LTDA - 16.642.662/0004-48"/>
    <s v="NOTA FISCAL"/>
    <n v="518"/>
    <d v="2024-11-06T00:00:00"/>
    <x v="0"/>
    <n v="980"/>
    <n v="3087.5"/>
    <m/>
    <m/>
    <m/>
    <m/>
  </r>
  <r>
    <x v="60"/>
    <x v="0"/>
    <x v="0"/>
    <s v="FERSUCOM 29.230.376/0001-74"/>
    <s v="NOTA FISCAL"/>
    <n v="519"/>
    <d v="2024-11-08T00:00:00"/>
    <x v="2"/>
    <n v="890"/>
    <n v="890"/>
    <m/>
    <m/>
    <m/>
    <m/>
  </r>
  <r>
    <x v="60"/>
    <x v="0"/>
    <x v="0"/>
    <s v="CRB - COMÉRCIO DE RESÍDUOS BANDEIRANTES LTDA - 16.642.662/0004-48"/>
    <s v="NOTA FISCAL"/>
    <n v="520"/>
    <d v="2024-11-08T00:00:00"/>
    <x v="1"/>
    <n v="3730"/>
    <n v="2744"/>
    <m/>
    <m/>
    <m/>
    <m/>
  </r>
  <r>
    <x v="60"/>
    <x v="0"/>
    <x v="0"/>
    <s v="CRB - COMÉRCIO DE RESÍDUOS BANDEIRANTES LTDA - 16.642.662/0004-48"/>
    <s v="NOTA FISCAL"/>
    <n v="520"/>
    <d v="2024-11-08T00:00:00"/>
    <x v="0"/>
    <n v="580"/>
    <n v="1054"/>
    <m/>
    <m/>
    <m/>
    <m/>
  </r>
  <r>
    <x v="60"/>
    <x v="0"/>
    <x v="0"/>
    <s v="CRB - COMÉRCIO DE RESÍDUOS BANDEIRANTES LTDA - 16.642.662/0004-48"/>
    <s v="NOTA FISCAL"/>
    <n v="521"/>
    <d v="2024-11-13T00:00:00"/>
    <x v="1"/>
    <n v="3780"/>
    <n v="2628.5"/>
    <m/>
    <m/>
    <m/>
    <m/>
  </r>
  <r>
    <x v="60"/>
    <x v="0"/>
    <x v="0"/>
    <s v="CRB - COMÉRCIO DE RESÍDUOS BANDEIRANTES LTDA - 16.642.662/0004-48"/>
    <s v="NOTA FISCAL"/>
    <n v="521"/>
    <d v="2024-11-13T00:00:00"/>
    <x v="0"/>
    <n v="940"/>
    <n v="2101.5"/>
    <m/>
    <m/>
    <m/>
    <m/>
  </r>
  <r>
    <x v="60"/>
    <x v="0"/>
    <x v="0"/>
    <s v="COOPERATIVA CENTRAL REDE SOLIDARIA DOS TRABALHADORES DE MATERIAIS RECICLAVEIS DE MG - REDESOL MG 12.013.092/0001-23"/>
    <s v="NOTA FISCAL"/>
    <n v="522"/>
    <d v="2024-11-19T00:00:00"/>
    <x v="3"/>
    <n v="7440"/>
    <n v="1562.4"/>
    <m/>
    <m/>
    <m/>
    <m/>
  </r>
  <r>
    <x v="60"/>
    <x v="0"/>
    <x v="0"/>
    <s v="CRB - COMÉRCIO DE RESÍDUOS BANDEIRANTES LTDA - 16.642.662/0004-48"/>
    <s v="NOTA FISCAL"/>
    <n v="523"/>
    <d v="2024-11-19T00:00:00"/>
    <x v="1"/>
    <n v="3760"/>
    <n v="2729"/>
    <m/>
    <m/>
    <m/>
    <m/>
  </r>
  <r>
    <x v="60"/>
    <x v="0"/>
    <x v="0"/>
    <s v="CRB - COMÉRCIO DE RESÍDUOS BANDEIRANTES LTDA - 16.642.662/0004-48"/>
    <s v="NOTA FISCAL"/>
    <n v="523"/>
    <d v="2024-11-19T00:00:00"/>
    <x v="0"/>
    <n v="1010"/>
    <n v="2931.5"/>
    <m/>
    <m/>
    <m/>
    <m/>
  </r>
  <r>
    <x v="60"/>
    <x v="0"/>
    <x v="0"/>
    <s v="CRB - COMÉRCIO DE RESÍDUOS BANDEIRANTES LTDA - 16.642.662/0004-48"/>
    <s v="NOTA FISCAL"/>
    <n v="525"/>
    <d v="2024-11-22T00:00:00"/>
    <x v="1"/>
    <n v="3010"/>
    <n v="2245.5"/>
    <m/>
    <m/>
    <m/>
    <m/>
  </r>
  <r>
    <x v="60"/>
    <x v="0"/>
    <x v="0"/>
    <s v="CRB - COMÉRCIO DE RESÍDUOS BANDEIRANTES LTDA - 16.642.662/0004-48"/>
    <s v="NOTA FISCAL"/>
    <n v="525"/>
    <d v="2024-11-22T00:00:00"/>
    <x v="0"/>
    <n v="670"/>
    <n v="1493.5"/>
    <m/>
    <m/>
    <m/>
    <m/>
  </r>
  <r>
    <x v="60"/>
    <x v="0"/>
    <x v="0"/>
    <s v="COOPERATIVA CENTRAL REDE SOLIDARIA DOS TRABALHADORES DE MATERIAIS RECICLAVEIS DE MG - REDESOL MG 12.013.092/0001-23"/>
    <s v="NOTA FISCAL"/>
    <n v="527"/>
    <d v="2024-11-22T00:00:00"/>
    <x v="3"/>
    <n v="7380"/>
    <n v="1549.8"/>
    <m/>
    <m/>
    <m/>
    <m/>
  </r>
  <r>
    <x v="60"/>
    <x v="0"/>
    <x v="0"/>
    <s v="COOPERATIVA CENTRAL REDE SOLIDARIA DOS TRABALHADORES DE MATERIAIS RECICLAVEIS DE MG - REDESOL MG 12.013.092/0001-23"/>
    <s v="NOTA FISCAL"/>
    <n v="526"/>
    <d v="2024-11-26T00:00:00"/>
    <x v="3"/>
    <n v="22140"/>
    <n v="221.4"/>
    <m/>
    <m/>
    <m/>
    <m/>
  </r>
  <r>
    <x v="60"/>
    <x v="0"/>
    <x v="0"/>
    <s v="CRB - COMÉRCIO DE RESÍDUOS BANDEIRANTES LTDA - 16.642.662/0004-48"/>
    <s v="NOTA FISCAL"/>
    <n v="528"/>
    <d v="2024-11-27T00:00:00"/>
    <x v="1"/>
    <n v="3400"/>
    <n v="2474"/>
    <m/>
    <m/>
    <m/>
    <m/>
  </r>
  <r>
    <x v="60"/>
    <x v="0"/>
    <x v="0"/>
    <s v="CRB - COMÉRCIO DE RESÍDUOS BANDEIRANTES LTDA - 16.642.662/0004-48"/>
    <s v="NOTA FISCAL"/>
    <n v="528"/>
    <d v="2024-11-27T00:00:00"/>
    <x v="0"/>
    <n v="320"/>
    <n v="1808"/>
    <m/>
    <m/>
    <m/>
    <m/>
  </r>
  <r>
    <x v="60"/>
    <x v="0"/>
    <x v="0"/>
    <s v="CRB - COMÉRCIO DE RESÍDUOS BANDEIRANTES LTDA - 16.642.662/0004-48"/>
    <s v="NOTA FISCAL"/>
    <n v="529"/>
    <d v="2024-11-29T00:00:00"/>
    <x v="1"/>
    <n v="2580"/>
    <n v="2064"/>
    <m/>
    <m/>
    <m/>
    <m/>
  </r>
  <r>
    <x v="60"/>
    <x v="0"/>
    <x v="0"/>
    <s v="CRB - COMÉRCIO DE RESÍDUOS BANDEIRANTES LTDA - 16.642.662/0004-48"/>
    <s v="NOTA FISCAL"/>
    <n v="529"/>
    <d v="2024-11-29T00:00:00"/>
    <x v="0"/>
    <n v="960"/>
    <n v="2074"/>
    <m/>
    <m/>
    <m/>
    <m/>
  </r>
  <r>
    <x v="60"/>
    <x v="0"/>
    <x v="0"/>
    <s v="ELDORADO COMÉRCIO DE SUCATAS LTDA - 06.160.914/0001-04"/>
    <s v="NOTA FISCAL"/>
    <n v="530"/>
    <d v="2024-12-02T00:00:00"/>
    <x v="2"/>
    <n v="925.6"/>
    <n v="12637.84"/>
    <m/>
    <m/>
    <m/>
    <m/>
  </r>
  <r>
    <x v="60"/>
    <x v="0"/>
    <x v="0"/>
    <s v="CRB - COMÉRCIO DE RESÍDUOS BANDEIRANTES LTDA - 16.642.662/0004-48"/>
    <s v="NOTA FISCAL"/>
    <n v="500"/>
    <d v="2024-10-02T00:00:00"/>
    <x v="1"/>
    <n v="3600"/>
    <n v="2800"/>
    <m/>
    <m/>
    <m/>
    <m/>
  </r>
  <r>
    <x v="60"/>
    <x v="0"/>
    <x v="0"/>
    <s v="CRB - COMÉRCIO DE RESÍDUOS BANDEIRANTES LTDA - 16.642.662/0004-48"/>
    <s v="NOTA FISCAL"/>
    <n v="500"/>
    <d v="2024-10-02T00:00:00"/>
    <x v="0"/>
    <n v="920"/>
    <n v="2545.5"/>
    <m/>
    <m/>
    <m/>
    <m/>
  </r>
  <r>
    <x v="60"/>
    <x v="0"/>
    <x v="0"/>
    <s v="COOPERATIVA CENTRAL REDE SOLIDARIA DOS TRABALHADORES DE MATERIAIS RECICLAVEIS DE MG - REDESOL MG 12.013.092/0001-23"/>
    <s v="NOTA FISCAL"/>
    <n v="502"/>
    <d v="2024-10-03T00:00:00"/>
    <x v="3"/>
    <n v="7090"/>
    <n v="1488.9"/>
    <m/>
    <m/>
    <m/>
    <m/>
  </r>
  <r>
    <x v="60"/>
    <x v="0"/>
    <x v="0"/>
    <s v="CRB - COMÉRCIO DE RESÍDUOS BANDEIRANTES LTDA - 16.642.662/0004-48"/>
    <s v="NOTA FISCAL"/>
    <n v="503"/>
    <d v="2024-10-04T00:00:00"/>
    <x v="1"/>
    <n v="3230"/>
    <n v="2350.5"/>
    <m/>
    <m/>
    <m/>
    <m/>
  </r>
  <r>
    <x v="60"/>
    <x v="0"/>
    <x v="0"/>
    <s v="CRB - COMÉRCIO DE RESÍDUOS BANDEIRANTES LTDA - 16.642.662/0004-48"/>
    <s v="NOTA FISCAL"/>
    <n v="503"/>
    <d v="2012-10-04T00:00:00"/>
    <x v="0"/>
    <n v="980"/>
    <n v="2624"/>
    <m/>
    <m/>
    <m/>
    <m/>
  </r>
  <r>
    <x v="60"/>
    <x v="0"/>
    <x v="0"/>
    <s v="ELDORADO COMÉRCIO DE SUCATAS LTDA - 06.160.914/0001-04"/>
    <s v="NOTA FISCAL"/>
    <n v="504"/>
    <d v="2024-10-08T00:00:00"/>
    <x v="2"/>
    <n v="415"/>
    <n v="3896.08"/>
    <m/>
    <m/>
    <m/>
    <m/>
  </r>
  <r>
    <x v="60"/>
    <x v="0"/>
    <x v="0"/>
    <s v="CRB - COMÉRCIO DE RESÍDUOS BANDEIRANTES LTDA - 16.642.662/0004-48"/>
    <s v="NOTA FISCAL"/>
    <n v="505"/>
    <d v="2024-10-09T00:00:00"/>
    <x v="1"/>
    <n v="4200"/>
    <n v="3118"/>
    <m/>
    <m/>
    <m/>
    <m/>
  </r>
  <r>
    <x v="60"/>
    <x v="0"/>
    <x v="0"/>
    <s v="CRB - COMÉRCIO DE RESÍDUOS BANDEIRANTES LTDA - 16.642.662/0004-48"/>
    <s v="NOTA FISCAL"/>
    <n v="505"/>
    <d v="2024-10-09T00:00:00"/>
    <x v="0"/>
    <n v="260"/>
    <n v="234"/>
    <m/>
    <m/>
    <m/>
    <m/>
  </r>
  <r>
    <x v="60"/>
    <x v="0"/>
    <x v="0"/>
    <s v="CRB - COMÉRCIO DE RESÍDUOS BANDEIRANTES LTDA - 16.642.662/0004-48"/>
    <s v="NOTA FISCAL"/>
    <n v="506"/>
    <d v="2024-10-11T00:00:00"/>
    <x v="1"/>
    <n v="3530"/>
    <n v="2759.5"/>
    <m/>
    <m/>
    <m/>
    <m/>
  </r>
  <r>
    <x v="60"/>
    <x v="0"/>
    <x v="0"/>
    <s v="CRB - COMÉRCIO DE RESÍDUOS BANDEIRANTES LTDA - 16.642.662/0004-48"/>
    <s v="NOTA FISCAL"/>
    <n v="506"/>
    <d v="2024-10-11T00:00:00"/>
    <x v="0"/>
    <n v="910"/>
    <n v="2363.5"/>
    <m/>
    <m/>
    <m/>
    <m/>
  </r>
  <r>
    <x v="60"/>
    <x v="0"/>
    <x v="0"/>
    <s v="COOPERATIVA CENTRAL REDE SOLIDARIA DOS TRABALHADORES DE MATERIAIS RECICLAVEIS DE MG - REDESOL MG 12.013.092/0001-23"/>
    <s v="NOTA FISCAL"/>
    <n v="507"/>
    <d v="2024-10-15T00:00:00"/>
    <x v="3"/>
    <n v="6430"/>
    <n v="1350.3"/>
    <m/>
    <m/>
    <m/>
    <m/>
  </r>
  <r>
    <x v="60"/>
    <x v="0"/>
    <x v="0"/>
    <s v="CRB - COMÉRCIO DE RESÍDUOS BANDEIRANTES LTDA - 16.642.662/0004-48"/>
    <s v="NOTA FISCAL"/>
    <n v="508"/>
    <d v="2024-10-16T00:00:00"/>
    <x v="1"/>
    <n v="3180"/>
    <n v="2460"/>
    <m/>
    <m/>
    <m/>
    <m/>
  </r>
  <r>
    <x v="60"/>
    <x v="0"/>
    <x v="0"/>
    <s v="CRB - COMÉRCIO DE RESÍDUOS BANDEIRANTES LTDA - 16.642.662/0004-48"/>
    <s v="NOTA FISCAL"/>
    <n v="508"/>
    <d v="2024-10-16T00:00:00"/>
    <x v="0"/>
    <n v="860"/>
    <n v="2538"/>
    <m/>
    <m/>
    <m/>
    <m/>
  </r>
  <r>
    <x v="60"/>
    <x v="0"/>
    <x v="0"/>
    <s v="CRB - COMÉRCIO DE RESÍDUOS BANDEIRANTES LTDA - 16.642.662/0004-48"/>
    <s v="NOTA FISCAL"/>
    <n v="509"/>
    <d v="2024-10-18T00:00:00"/>
    <x v="1"/>
    <n v="3340"/>
    <n v="2335"/>
    <m/>
    <m/>
    <m/>
    <m/>
  </r>
  <r>
    <x v="60"/>
    <x v="0"/>
    <x v="0"/>
    <s v="CRB - COMÉRCIO DE RESÍDUOS BANDEIRANTES LTDA - 16.642.662/0004-48"/>
    <s v="NOTA FISCAL"/>
    <n v="509"/>
    <d v="2024-10-18T00:00:00"/>
    <x v="0"/>
    <n v="540"/>
    <n v="1948.5"/>
    <m/>
    <m/>
    <m/>
    <m/>
  </r>
  <r>
    <x v="60"/>
    <x v="0"/>
    <x v="0"/>
    <s v="COOPERATIVA CENTRAL REDE SOLIDARIA DOS TRABALHADORES DE MATERIAIS RECICLAVEIS DE MG - REDESOL MG 12.013.092/0001-23"/>
    <s v="NOTA FISCAL"/>
    <n v="510"/>
    <d v="2024-10-23T00:00:00"/>
    <x v="3"/>
    <n v="20325"/>
    <n v="203.25"/>
    <m/>
    <m/>
    <m/>
    <m/>
  </r>
  <r>
    <x v="60"/>
    <x v="0"/>
    <x v="0"/>
    <s v="CRB - COMÉRCIO DE RESÍDUOS BANDEIRANTES LTDA - 16.642.662/0004-48"/>
    <s v="NOTA FISCAL"/>
    <n v="511"/>
    <d v="2024-10-23T00:00:00"/>
    <x v="0"/>
    <n v="440"/>
    <n v="951"/>
    <m/>
    <m/>
    <m/>
    <m/>
  </r>
  <r>
    <x v="60"/>
    <x v="0"/>
    <x v="0"/>
    <s v="CRB - COMÉRCIO DE RESÍDUOS BANDEIRANTES LTDA - 16.642.662/0004-48"/>
    <s v="NOTA FISCAL"/>
    <n v="511"/>
    <d v="2024-10-23T00:00:00"/>
    <x v="1"/>
    <n v="2240"/>
    <n v="1708"/>
    <m/>
    <m/>
    <m/>
    <m/>
  </r>
  <r>
    <x v="60"/>
    <x v="0"/>
    <x v="0"/>
    <s v="COOPERATIVA CENTRAL REDE SOLIDARIA DOS TRABALHADORES DE MATERIAIS RECICLAVEIS DE MG - REDESOL MG 12.013.092/0001-23"/>
    <s v="NOTA FISCAL"/>
    <n v="512"/>
    <d v="2024-10-25T00:00:00"/>
    <x v="3"/>
    <n v="6200"/>
    <n v="1302"/>
    <m/>
    <m/>
    <m/>
    <m/>
  </r>
  <r>
    <x v="60"/>
    <x v="0"/>
    <x v="0"/>
    <s v="CRB - COMÉRCIO DE RESÍDUOS BANDEIRANTES LTDA - 16.642.662/0004-48"/>
    <s v="NOTA FISCAL"/>
    <n v="513"/>
    <d v="2024-10-25T00:00:00"/>
    <x v="1"/>
    <n v="2680"/>
    <n v="1881.5"/>
    <m/>
    <m/>
    <m/>
    <m/>
  </r>
  <r>
    <x v="60"/>
    <x v="0"/>
    <x v="0"/>
    <s v="CRB - COMÉRCIO DE RESÍDUOS BANDEIRANTES LTDA - 16.642.662/0004-48"/>
    <s v="NOTA FISCAL"/>
    <n v="513"/>
    <d v="2024-10-25T00:00:00"/>
    <x v="0"/>
    <n v="1050"/>
    <n v="2258"/>
    <m/>
    <m/>
    <m/>
    <m/>
  </r>
  <r>
    <x v="60"/>
    <x v="0"/>
    <x v="0"/>
    <s v="CRB - COMÉRCIO DE RESÍDUOS BANDEIRANTES LTDA - 16.642.662/0004-48"/>
    <s v="NOTA FISCAL"/>
    <n v="514"/>
    <d v="2024-10-30T00:00:00"/>
    <x v="1"/>
    <n v="3930"/>
    <n v="3057"/>
    <m/>
    <m/>
    <m/>
    <m/>
  </r>
  <r>
    <x v="60"/>
    <x v="0"/>
    <x v="0"/>
    <s v="CRB - COMÉRCIO DE RESÍDUOS BANDEIRANTES LTDA - 16.642.662/0004-48"/>
    <s v="NOTA FISCAL"/>
    <n v="514"/>
    <d v="2024-10-30T00:00:00"/>
    <x v="0"/>
    <n v="530"/>
    <n v="2007"/>
    <m/>
    <m/>
    <m/>
    <m/>
  </r>
  <r>
    <x v="60"/>
    <x v="0"/>
    <x v="0"/>
    <s v="COOPERATIVA CENTRAL REDE SOLIDARIA DOS TRABALHADORES DE MATERIAIS RECICLAVEIS DE MG - REDESOL MG 12.013.092/0001-23"/>
    <s v="NOTA FISCAL"/>
    <n v="515"/>
    <d v="2024-10-31T00:00:00"/>
    <x v="3"/>
    <n v="7050"/>
    <n v="1480.5"/>
    <m/>
    <m/>
    <m/>
    <m/>
  </r>
  <r>
    <x v="61"/>
    <x v="0"/>
    <x v="0"/>
    <s v="WHARGO COMERCIO E RECICLAGENS LTDA - 05.076.586/0001-91"/>
    <s v="NOTA FISCAL"/>
    <n v="6075"/>
    <d v="2024-10-02T00:00:00"/>
    <x v="1"/>
    <n v="4580"/>
    <n v="4057"/>
    <s v="ok"/>
    <m/>
    <m/>
    <m/>
  </r>
  <r>
    <x v="61"/>
    <x v="0"/>
    <x v="0"/>
    <s v="WHARGO COMERCIO E RECICLAGENS LTDA - 05.076.586/0001-91"/>
    <s v="NOTA FISCAL"/>
    <n v="6075"/>
    <d v="2024-10-02T00:00:00"/>
    <x v="0"/>
    <n v="350"/>
    <n v="418"/>
    <s v="ok"/>
    <m/>
    <m/>
    <m/>
  </r>
  <r>
    <x v="61"/>
    <x v="0"/>
    <x v="0"/>
    <s v="WHARGO COMERCIO E RECICLAGENS LTDA - 05.076.586/0001-91"/>
    <s v="NOTA FISCAL"/>
    <n v="6077"/>
    <d v="2024-10-04T00:00:00"/>
    <x v="0"/>
    <n v="1"/>
    <n v="254"/>
    <s v="ok"/>
    <m/>
    <m/>
    <m/>
  </r>
  <r>
    <x v="61"/>
    <x v="0"/>
    <x v="0"/>
    <s v="COOPERATIVA CENTRAL REDE SOLIDARIA DOS TRABALHADORES DE MATERIAIS RECICLAVEIS DE MG - REDESOL MG 12.013.092/0001-23"/>
    <s v="NOTA FISCAL"/>
    <n v="6080"/>
    <d v="2024-10-04T00:00:00"/>
    <x v="3"/>
    <n v="6020"/>
    <n v="1264.2"/>
    <s v="ok"/>
    <m/>
    <m/>
    <m/>
  </r>
  <r>
    <x v="61"/>
    <x v="0"/>
    <x v="0"/>
    <s v="WHARGO COMERCIO E RECICLAGENS LTDA - 05.076.586/0001-91"/>
    <s v="NOTA FISCAL"/>
    <n v="6082"/>
    <d v="2024-10-04T00:00:00"/>
    <x v="1"/>
    <n v="790"/>
    <n v="434.5"/>
    <s v="ok"/>
    <m/>
    <m/>
    <m/>
  </r>
  <r>
    <x v="61"/>
    <x v="0"/>
    <x v="0"/>
    <s v="WHARGO COMERCIO E RECICLAGENS LTDA - 05.076.586/0001-91"/>
    <s v="NOTA FISCAL"/>
    <n v="6084"/>
    <d v="2024-10-07T00:00:00"/>
    <x v="0"/>
    <n v="440"/>
    <n v="615"/>
    <s v="ok"/>
    <m/>
    <m/>
    <m/>
  </r>
  <r>
    <x v="61"/>
    <x v="0"/>
    <x v="0"/>
    <s v="WHARGO COMERCIO E RECICLAGENS LTDA - 05.076.586/0001-91"/>
    <s v="NOTA FISCAL"/>
    <n v="6084"/>
    <d v="2024-10-07T00:00:00"/>
    <x v="1"/>
    <n v="4500"/>
    <n v="4004"/>
    <s v="ok"/>
    <m/>
    <m/>
    <m/>
  </r>
  <r>
    <x v="61"/>
    <x v="0"/>
    <x v="0"/>
    <s v="WHARGO COMERCIO E RECICLAGENS LTDA - 05.076.586/0001-91"/>
    <s v="NOTA FISCAL"/>
    <n v="6086"/>
    <d v="2024-10-07T00:00:00"/>
    <x v="0"/>
    <n v="440"/>
    <n v="1418"/>
    <s v="ok"/>
    <m/>
    <m/>
    <m/>
  </r>
  <r>
    <x v="61"/>
    <x v="0"/>
    <x v="0"/>
    <s v="WHARGO COMERCIO E RECICLAGENS LTDA - 05.076.586/0001-91"/>
    <s v="NOTA FISCAL"/>
    <n v="6086"/>
    <d v="2024-10-07T00:00:00"/>
    <x v="1"/>
    <n v="4260"/>
    <n v="3579"/>
    <s v="ok"/>
    <m/>
    <m/>
    <m/>
  </r>
  <r>
    <x v="61"/>
    <x v="0"/>
    <x v="0"/>
    <s v="WHARGO COMERCIO E RECICLAGENS LTDA - 05.076.586/0001-91"/>
    <s v="NOTA FISCAL"/>
    <n v="6088"/>
    <d v="2024-10-08T00:00:00"/>
    <x v="0"/>
    <n v="70"/>
    <n v="217"/>
    <s v="ok"/>
    <m/>
    <m/>
    <m/>
  </r>
  <r>
    <x v="61"/>
    <x v="0"/>
    <x v="0"/>
    <s v="WHARGO COMERCIO E RECICLAGENS LTDA - 05.076.586/0001-91"/>
    <s v="NOTA FISCAL"/>
    <n v="6088"/>
    <d v="2024-10-08T00:00:00"/>
    <x v="1"/>
    <n v="1240"/>
    <n v="787"/>
    <s v="ok"/>
    <m/>
    <m/>
    <m/>
  </r>
  <r>
    <x v="61"/>
    <x v="0"/>
    <x v="0"/>
    <s v="DOMINAS INDUSTRIA DE METAIS LTDA - 30.810.486/0001-94"/>
    <s v="NOTA FISCAL"/>
    <n v="6092"/>
    <d v="2024-10-09T00:00:00"/>
    <x v="2"/>
    <n v="1480"/>
    <n v="1776"/>
    <s v="ok"/>
    <m/>
    <m/>
    <m/>
  </r>
  <r>
    <x v="61"/>
    <x v="0"/>
    <x v="0"/>
    <s v="WHARGO COMERCIO E RECICLAGENS LTDA - 05.076.586/0001-91"/>
    <s v="NOTA FISCAL"/>
    <n v="6094"/>
    <d v="2024-10-10T00:00:00"/>
    <x v="1"/>
    <n v="2340"/>
    <n v="2326.5"/>
    <s v="ok"/>
    <m/>
    <m/>
    <m/>
  </r>
  <r>
    <x v="61"/>
    <x v="0"/>
    <x v="0"/>
    <s v="WHARGO COMERCIO E RECICLAGENS LTDA - 05.076.586/0001-91"/>
    <s v="NOTA FISCAL"/>
    <n v="6096"/>
    <d v="2024-10-21T00:00:00"/>
    <x v="0"/>
    <n v="330"/>
    <n v="582"/>
    <s v="ok"/>
    <m/>
    <m/>
    <m/>
  </r>
  <r>
    <x v="61"/>
    <x v="0"/>
    <x v="0"/>
    <s v="WHARGO COMERCIO E RECICLAGENS LTDA - 05.076.586/0001-91"/>
    <s v="NOTA FISCAL"/>
    <n v="6096"/>
    <d v="2024-10-21T00:00:00"/>
    <x v="1"/>
    <n v="4810"/>
    <n v="4518"/>
    <s v="ok"/>
    <m/>
    <m/>
    <m/>
  </r>
  <r>
    <x v="61"/>
    <x v="0"/>
    <x v="0"/>
    <s v="WHARGO COMERCIO E RECICLAGENS LTDA - 05.076.586/0001-91"/>
    <s v="NOTA FISCAL"/>
    <n v="6098"/>
    <d v="2024-10-21T00:00:00"/>
    <x v="0"/>
    <n v="1220"/>
    <n v="2892"/>
    <s v="ok"/>
    <m/>
    <m/>
    <m/>
  </r>
  <r>
    <x v="61"/>
    <x v="0"/>
    <x v="0"/>
    <s v="WHARGO COMERCIO E RECICLAGENS LTDA - 05.076.586/0001-91"/>
    <s v="NOTA FISCAL"/>
    <n v="6098"/>
    <d v="2024-10-21T00:00:00"/>
    <x v="1"/>
    <n v="3890"/>
    <n v="2610"/>
    <s v="ok"/>
    <m/>
    <m/>
    <m/>
  </r>
  <r>
    <x v="61"/>
    <x v="0"/>
    <x v="0"/>
    <s v="WHARGO COMERCIO E RECICLAGENS LTDA - 05.076.586/0001-91"/>
    <s v="NOTA FISCAL"/>
    <n v="6100"/>
    <d v="2024-10-21T00:00:00"/>
    <x v="0"/>
    <n v="300"/>
    <n v="1280"/>
    <s v="ok"/>
    <m/>
    <m/>
    <m/>
  </r>
  <r>
    <x v="61"/>
    <x v="0"/>
    <x v="0"/>
    <s v="WHARGO COMERCIO E RECICLAGENS LTDA - 05.076.586/0001-91"/>
    <s v="NOTA FISCAL"/>
    <n v="6100"/>
    <d v="2024-10-21T00:00:00"/>
    <x v="1"/>
    <n v="4380"/>
    <n v="3769"/>
    <s v="ok"/>
    <m/>
    <m/>
    <m/>
  </r>
  <r>
    <x v="61"/>
    <x v="0"/>
    <x v="0"/>
    <s v="WHARGO COMERCIO E RECICLAGENS LTDA - 05.076.586/0001-91"/>
    <s v="NOTA FISCAL"/>
    <n v="6102"/>
    <d v="2024-10-21T00:00:00"/>
    <x v="0"/>
    <n v="140"/>
    <n v="687"/>
    <s v="ok"/>
    <m/>
    <m/>
    <m/>
  </r>
  <r>
    <x v="61"/>
    <x v="0"/>
    <x v="0"/>
    <s v="WHARGO COMERCIO E RECICLAGENS LTDA - 05.076.586/0001-91"/>
    <s v="NOTA FISCAL"/>
    <n v="6102"/>
    <d v="2024-10-21T00:00:00"/>
    <x v="1"/>
    <n v="5140"/>
    <n v="4687"/>
    <s v="ok"/>
    <m/>
    <m/>
    <m/>
  </r>
  <r>
    <x v="61"/>
    <x v="0"/>
    <x v="0"/>
    <s v="WHARGO COMERCIO E RECICLAGENS LTDA - 05.076.586/0001-91"/>
    <s v="NOTA FISCAL"/>
    <n v="6104"/>
    <d v="2024-10-24T00:00:00"/>
    <x v="1"/>
    <n v="990"/>
    <n v="917.5"/>
    <s v="ok"/>
    <m/>
    <m/>
    <m/>
  </r>
  <r>
    <x v="61"/>
    <x v="0"/>
    <x v="0"/>
    <s v="COOPERATIVA CENTRAL REDE SOLIDARIA DOS TRABALHADORES DE MATERIAIS RECICLAVEIS DE MG - REDESOL MG 12.013.092/0001-23"/>
    <s v="NOTA FISCAL"/>
    <n v="6105"/>
    <d v="2024-10-24T00:00:00"/>
    <x v="3"/>
    <n v="20325"/>
    <n v="203.25"/>
    <s v="ok"/>
    <m/>
    <m/>
    <m/>
  </r>
  <r>
    <x v="61"/>
    <x v="0"/>
    <x v="0"/>
    <s v="WHARGO COMERCIO E RECICLAGENS LTDA - 05.076.586/0001-91"/>
    <s v="NOTA FISCAL"/>
    <n v="6107"/>
    <d v="2024-10-24T00:00:00"/>
    <x v="0"/>
    <n v="1"/>
    <n v="28"/>
    <s v="ok"/>
    <m/>
    <m/>
    <m/>
  </r>
  <r>
    <x v="61"/>
    <x v="0"/>
    <x v="0"/>
    <s v="WHARGO COMERCIO E RECICLAGENS LTDA - 05.076.586/0001-91"/>
    <s v="NOTA FISCAL"/>
    <n v="6109"/>
    <d v="2024-10-24T00:00:00"/>
    <x v="0"/>
    <n v="1"/>
    <n v="69"/>
    <s v="ok"/>
    <m/>
    <m/>
    <m/>
  </r>
  <r>
    <x v="61"/>
    <x v="0"/>
    <x v="0"/>
    <s v="WHARGO COMERCIO E RECICLAGENS LTDA - 05.076.586/0001-91"/>
    <s v="NOTA FISCAL"/>
    <n v="6111"/>
    <d v="2024-10-24T00:00:00"/>
    <x v="0"/>
    <n v="390"/>
    <n v="666"/>
    <s v="ok"/>
    <m/>
    <m/>
    <m/>
  </r>
  <r>
    <x v="61"/>
    <x v="0"/>
    <x v="0"/>
    <s v="WHARGO COMERCIO E RECICLAGENS LTDA - 05.076.586/0001-91"/>
    <s v="NOTA FISCAL"/>
    <n v="6111"/>
    <d v="2024-10-24T00:00:00"/>
    <x v="1"/>
    <n v="4680"/>
    <n v="4311"/>
    <s v="ok"/>
    <m/>
    <m/>
    <m/>
  </r>
  <r>
    <x v="61"/>
    <x v="0"/>
    <x v="0"/>
    <s v="WHARGO COMERCIO E RECICLAGENS LTDA - 05.076.586/0001-91"/>
    <s v="NOTA FISCAL"/>
    <n v="6113"/>
    <d v="2024-10-24T00:00:00"/>
    <x v="0"/>
    <n v="720"/>
    <n v="2416.5"/>
    <s v="ok"/>
    <m/>
    <m/>
    <m/>
  </r>
  <r>
    <x v="61"/>
    <x v="0"/>
    <x v="0"/>
    <s v="WHARGO COMERCIO E RECICLAGENS LTDA - 05.076.586/0001-91"/>
    <s v="NOTA FISCAL"/>
    <n v="6113"/>
    <d v="2024-10-24T00:00:00"/>
    <x v="1"/>
    <n v="3320"/>
    <n v="3066"/>
    <s v="ok"/>
    <m/>
    <m/>
    <m/>
  </r>
  <r>
    <x v="61"/>
    <x v="0"/>
    <x v="0"/>
    <s v="WHARGO COMERCIO E RECICLAGENS LTDA - 05.076.586/0001-91"/>
    <s v="NOTA FISCAL"/>
    <n v="6115"/>
    <d v="2024-10-24T00:00:00"/>
    <x v="0"/>
    <n v="830"/>
    <n v="2180"/>
    <s v="ok"/>
    <m/>
    <m/>
    <m/>
  </r>
  <r>
    <x v="61"/>
    <x v="0"/>
    <x v="0"/>
    <s v="WHARGO COMERCIO E RECICLAGENS LTDA - 05.076.586/0001-91"/>
    <s v="NOTA FISCAL"/>
    <n v="6115"/>
    <d v="2024-10-24T00:00:00"/>
    <x v="1"/>
    <n v="4730"/>
    <n v="3905"/>
    <s v="ok"/>
    <m/>
    <m/>
    <m/>
  </r>
  <r>
    <x v="61"/>
    <x v="0"/>
    <x v="0"/>
    <s v="ENGEFRIL-ENGENHARIA DE FRIO EIRELI - 17.397.415/0001-43"/>
    <s v="NOTA FISCAL"/>
    <n v="6117"/>
    <d v="2024-10-28T00:00:00"/>
    <x v="0"/>
    <n v="141.6"/>
    <n v="184.08"/>
    <s v="ok"/>
    <m/>
    <m/>
    <m/>
  </r>
  <r>
    <x v="61"/>
    <x v="0"/>
    <x v="0"/>
    <s v="COOPERATIVA CENTRAL REDE SOLIDARIA DOS TRABALHADORES DE MATERIAIS RECICLAVEIS DE MG - REDESOL MG 12.013.092/0001-23"/>
    <s v="NOTA FISCAL"/>
    <n v="6118"/>
    <d v="2024-10-28T00:00:00"/>
    <x v="3"/>
    <n v="6600"/>
    <n v="1386"/>
    <s v="ok"/>
    <m/>
    <m/>
    <m/>
  </r>
  <r>
    <x v="61"/>
    <x v="0"/>
    <x v="0"/>
    <s v="WHARGO COMERCIO E RECICLAGENS LTDA - 05.076.586/0001-91"/>
    <s v="NOTA FISCAL"/>
    <n v="6120"/>
    <d v="2024-10-29T00:00:00"/>
    <x v="0"/>
    <n v="3"/>
    <n v="100"/>
    <s v="ok"/>
    <m/>
    <m/>
    <m/>
  </r>
  <r>
    <x v="61"/>
    <x v="0"/>
    <x v="0"/>
    <s v="WHARGO COMERCIO E RECICLAGENS LTDA - 05.076.586/0001-91"/>
    <s v="NOTA FISCAL"/>
    <n v="6122"/>
    <d v="2024-10-29T00:00:00"/>
    <x v="0"/>
    <n v="770"/>
    <n v="2576"/>
    <s v="ok"/>
    <m/>
    <m/>
    <m/>
  </r>
  <r>
    <x v="61"/>
    <x v="0"/>
    <x v="0"/>
    <s v="WHARGO COMERCIO E RECICLAGENS LTDA - 05.076.586/0001-91"/>
    <s v="NOTA FISCAL"/>
    <n v="6122"/>
    <d v="2024-10-29T00:00:00"/>
    <x v="1"/>
    <n v="4043.2"/>
    <n v="3284.88"/>
    <s v="ok"/>
    <m/>
    <m/>
    <m/>
  </r>
  <r>
    <x v="61"/>
    <x v="0"/>
    <x v="0"/>
    <s v="WHARGO COMERCIO E RECICLAGENS LTDA - 05.076.586/0001-91"/>
    <s v="NOTA FISCAL"/>
    <n v="6124"/>
    <d v="2024-11-04T00:00:00"/>
    <x v="0"/>
    <n v="1160"/>
    <n v="1832"/>
    <s v="ok"/>
    <m/>
    <m/>
    <m/>
  </r>
  <r>
    <x v="61"/>
    <x v="0"/>
    <x v="0"/>
    <s v="WHARGO COMERCIO E RECICLAGENS LTDA - 05.076.586/0001-91"/>
    <s v="NOTA FISCAL"/>
    <n v="6124"/>
    <d v="2024-11-04T00:00:00"/>
    <x v="1"/>
    <n v="4130"/>
    <n v="3279"/>
    <s v="ok"/>
    <m/>
    <m/>
    <m/>
  </r>
  <r>
    <x v="61"/>
    <x v="0"/>
    <x v="0"/>
    <s v="WHARGO COMERCIO E RECICLAGENS LTDA - 05.076.586/0001-91"/>
    <s v="NOTA FISCAL"/>
    <n v="6126"/>
    <d v="2024-11-05T00:00:00"/>
    <x v="1"/>
    <n v="1110"/>
    <n v="610.5"/>
    <s v="ok"/>
    <m/>
    <m/>
    <m/>
  </r>
  <r>
    <x v="61"/>
    <x v="0"/>
    <x v="0"/>
    <s v="COOPERATIVA CENTRAL REDE SOLIDARIA DOS TRABALHADORES DE MATERIAIS RECICLAVEIS DE MG - REDESOL MG 12.013.092/0001-23"/>
    <s v="NOTA FISCAL"/>
    <n v="6127"/>
    <d v="2024-11-06T00:00:00"/>
    <x v="3"/>
    <n v="10890"/>
    <n v="2286.9"/>
    <s v="ok"/>
    <m/>
    <m/>
    <m/>
  </r>
  <r>
    <x v="61"/>
    <x v="0"/>
    <x v="0"/>
    <s v="WHARGO COMERCIO E RECICLAGENS LTDA - 05.076.586/0001-91"/>
    <s v="NOTA FISCAL"/>
    <n v="6130"/>
    <d v="2024-11-08T00:00:00"/>
    <x v="0"/>
    <n v="510"/>
    <n v="837"/>
    <s v="ok"/>
    <m/>
    <m/>
    <m/>
  </r>
  <r>
    <x v="61"/>
    <x v="0"/>
    <x v="0"/>
    <s v="WHARGO COMERCIO E RECICLAGENS LTDA - 05.076.586/0001-91"/>
    <s v="NOTA FISCAL"/>
    <n v="6130"/>
    <d v="2024-11-08T00:00:00"/>
    <x v="1"/>
    <n v="4340"/>
    <n v="3566"/>
    <s v="ok"/>
    <m/>
    <m/>
    <m/>
  </r>
  <r>
    <x v="61"/>
    <x v="0"/>
    <x v="0"/>
    <s v="WHARGO COMERCIO E RECICLAGENS LTDA - 05.076.586/0001-91"/>
    <s v="NOTA FISCAL"/>
    <n v="6132"/>
    <d v="2024-11-11T00:00:00"/>
    <x v="1"/>
    <n v="1340"/>
    <n v="737"/>
    <s v="ok"/>
    <m/>
    <m/>
    <m/>
  </r>
  <r>
    <x v="61"/>
    <x v="0"/>
    <x v="0"/>
    <s v="WHARGO COMERCIO E RECICLAGENS LTDA - 05.076.586/0001-91"/>
    <s v="NOTA FISCAL"/>
    <n v="6134"/>
    <d v="2024-11-11T00:00:00"/>
    <x v="1"/>
    <n v="980"/>
    <n v="539"/>
    <s v="ok"/>
    <m/>
    <m/>
    <m/>
  </r>
  <r>
    <x v="61"/>
    <x v="0"/>
    <x v="0"/>
    <s v="WHARGO COMERCIO E RECICLAGENS LTDA - 05.076.586/0001-91"/>
    <s v="NOTA FISCAL"/>
    <n v="6136"/>
    <d v="2024-11-11T00:00:00"/>
    <x v="0"/>
    <n v="1000"/>
    <n v="2394.5"/>
    <s v="ok"/>
    <m/>
    <m/>
    <m/>
  </r>
  <r>
    <x v="61"/>
    <x v="0"/>
    <x v="0"/>
    <s v="WHARGO COMERCIO E RECICLAGENS LTDA - 05.076.586/0001-91"/>
    <s v="NOTA FISCAL"/>
    <n v="6136"/>
    <d v="2024-11-11T00:00:00"/>
    <x v="1"/>
    <n v="3650"/>
    <n v="3285"/>
    <s v="ok"/>
    <m/>
    <m/>
    <m/>
  </r>
  <r>
    <x v="61"/>
    <x v="0"/>
    <x v="0"/>
    <s v="WHARGO COMERCIO E RECICLAGENS LTDA - 05.076.586/0001-91"/>
    <s v="NOTA FISCAL"/>
    <n v="6138"/>
    <d v="2024-11-14T00:00:00"/>
    <x v="1"/>
    <n v="5150"/>
    <n v="4432"/>
    <s v="ok"/>
    <m/>
    <m/>
    <m/>
  </r>
  <r>
    <x v="61"/>
    <x v="0"/>
    <x v="0"/>
    <s v="WHARGO COMERCIO E RECICLAGENS LTDA - 05.076.586/0001-91"/>
    <s v="NOTA FISCAL"/>
    <n v="6138"/>
    <d v="2024-11-14T00:00:00"/>
    <x v="0"/>
    <n v="250"/>
    <n v="350"/>
    <s v="ok"/>
    <m/>
    <m/>
    <m/>
  </r>
  <r>
    <x v="61"/>
    <x v="0"/>
    <x v="0"/>
    <s v="WHARGO COMERCIO E RECICLAGENS LTDA - 05.076.586/0001-91"/>
    <s v="NOTA FISCAL"/>
    <n v="6140"/>
    <d v="2024-11-14T00:00:00"/>
    <x v="0"/>
    <n v="600"/>
    <n v="1453"/>
    <s v="ok"/>
    <m/>
    <m/>
    <m/>
  </r>
  <r>
    <x v="61"/>
    <x v="0"/>
    <x v="0"/>
    <s v="WHARGO COMERCIO E RECICLAGENS LTDA - 05.076.586/0001-91"/>
    <s v="NOTA FISCAL"/>
    <n v="6140"/>
    <d v="2024-11-14T00:00:00"/>
    <x v="1"/>
    <n v="5060"/>
    <n v="4520"/>
    <s v="ok"/>
    <m/>
    <m/>
    <m/>
  </r>
  <r>
    <x v="61"/>
    <x v="0"/>
    <x v="0"/>
    <s v="WHARGO COMERCIO E RECICLAGENS LTDA - 05.076.586/0001-91"/>
    <s v="NOTA FISCAL"/>
    <n v="6142"/>
    <d v="2024-11-20T00:00:00"/>
    <x v="0"/>
    <n v="622.4"/>
    <n v="2699.42"/>
    <s v="ok"/>
    <m/>
    <m/>
    <m/>
  </r>
  <r>
    <x v="61"/>
    <x v="0"/>
    <x v="0"/>
    <s v="WHARGO COMERCIO E RECICLAGENS LTDA - 05.076.586/0001-91"/>
    <s v="NOTA FISCAL"/>
    <n v="6142"/>
    <d v="2024-11-20T00:00:00"/>
    <x v="1"/>
    <n v="4910"/>
    <n v="3999"/>
    <s v="ok"/>
    <m/>
    <m/>
    <m/>
  </r>
  <r>
    <x v="61"/>
    <x v="0"/>
    <x v="0"/>
    <s v="DOMINAS INDUSTRIA DE METAIS LTDA - 30.810.486/0001-94"/>
    <s v="NOTA FISCAL"/>
    <n v="6144"/>
    <d v="2024-11-20T00:00:00"/>
    <x v="2"/>
    <n v="1813.9"/>
    <n v="2176.68"/>
    <s v="ok"/>
    <m/>
    <m/>
    <m/>
  </r>
  <r>
    <x v="61"/>
    <x v="0"/>
    <x v="0"/>
    <s v="WHARGO COMERCIO E RECICLAGENS LTDA - 05.076.586/0001-91"/>
    <s v="NOTA FISCAL"/>
    <n v="6146"/>
    <d v="2024-11-21T00:00:00"/>
    <x v="0"/>
    <n v="1190"/>
    <n v="2176"/>
    <s v="ok"/>
    <m/>
    <m/>
    <m/>
  </r>
  <r>
    <x v="61"/>
    <x v="0"/>
    <x v="0"/>
    <s v="WHARGO COMERCIO E RECICLAGENS LTDA - 05.076.586/0001-91"/>
    <s v="NOTA FISCAL"/>
    <n v="6146"/>
    <d v="2024-11-21T00:00:00"/>
    <x v="1"/>
    <n v="3530"/>
    <n v="3233"/>
    <s v="ok"/>
    <m/>
    <m/>
    <m/>
  </r>
  <r>
    <x v="61"/>
    <x v="0"/>
    <x v="0"/>
    <s v="COOPERATIVA CENTRAL REDE SOLIDARIA DOS TRABALHADORES DE MATERIAIS RECICLAVEIS DE MG - REDESOL MG 12.013.092/0001-23"/>
    <s v="NOTA FISCAL"/>
    <n v="6149"/>
    <d v="2024-11-26T00:00:00"/>
    <x v="3"/>
    <n v="22140"/>
    <n v="221.4"/>
    <s v="ok"/>
    <m/>
    <m/>
    <m/>
  </r>
  <r>
    <x v="61"/>
    <x v="0"/>
    <x v="0"/>
    <s v="DOMINAS INDUSTRIA DE METAIS LTDA - 30.810.486/0001-94"/>
    <s v="NOTA FISCAL"/>
    <n v="6151"/>
    <d v="2024-11-26T00:00:00"/>
    <x v="2"/>
    <n v="1241.6"/>
    <n v="1489.92"/>
    <s v="ok"/>
    <m/>
    <m/>
    <m/>
  </r>
  <r>
    <x v="61"/>
    <x v="0"/>
    <x v="0"/>
    <s v="WHARGO COMERCIO E RECICLAGENS LTDA - 05.076.586/0001-91"/>
    <s v="NOTA FISCAL"/>
    <n v="6153"/>
    <d v="2024-11-28T00:00:00"/>
    <x v="1"/>
    <n v="2450"/>
    <n v="2040.5"/>
    <s v="ok"/>
    <m/>
    <m/>
    <m/>
  </r>
  <r>
    <x v="61"/>
    <x v="0"/>
    <x v="0"/>
    <s v="COOPERATIVA CENTRAL REDE SOLIDARIA DOS TRABALHADORES DE MATERIAIS RECICLAVEIS DE MG - REDESOL MG 12.013.092/0001-23"/>
    <s v="NOTA FISCAL"/>
    <n v="6154"/>
    <d v="2024-11-28T00:00:00"/>
    <x v="3"/>
    <n v="6310"/>
    <n v="1325.1"/>
    <s v="ok"/>
    <m/>
    <m/>
    <m/>
  </r>
  <r>
    <x v="61"/>
    <x v="0"/>
    <x v="0"/>
    <s v="COOPERATIVA CENTRAL REDE SOLIDARIA DOS TRABALHADORES DE MATERIAIS RECICLAVEIS DE MG - REDESOL MG 12.013.092/0001-23"/>
    <s v="NOTA FISCAL"/>
    <n v="6155"/>
    <d v="2024-12-03T00:00:00"/>
    <x v="3"/>
    <n v="7710"/>
    <n v="1619.1"/>
    <s v="ok"/>
    <m/>
    <m/>
    <m/>
  </r>
  <r>
    <x v="61"/>
    <x v="0"/>
    <x v="0"/>
    <s v="WHARGO COMERCIO E RECICLAGENS LTDA - 05.076.586/0001-91"/>
    <s v="NOTA FISCAL"/>
    <n v="6157"/>
    <d v="2024-12-05T00:00:00"/>
    <x v="0"/>
    <n v="1430"/>
    <n v="4863"/>
    <s v="ok"/>
    <m/>
    <m/>
    <m/>
  </r>
  <r>
    <x v="61"/>
    <x v="0"/>
    <x v="0"/>
    <s v="WHARGO COMERCIO E RECICLAGENS LTDA - 05.076.586/0001-91"/>
    <s v="NOTA FISCAL"/>
    <n v="6157"/>
    <d v="2024-12-05T00:00:00"/>
    <x v="1"/>
    <n v="3690"/>
    <n v="3434"/>
    <s v="ok"/>
    <m/>
    <m/>
    <m/>
  </r>
  <r>
    <x v="61"/>
    <x v="0"/>
    <x v="0"/>
    <s v="WHARGO COMERCIO E RECICLAGENS LTDA - 05.076.586/0001-91"/>
    <s v="NOTA FISCAL"/>
    <n v="6159"/>
    <d v="2024-12-05T00:00:00"/>
    <x v="0"/>
    <n v="1220"/>
    <n v="3158.5"/>
    <s v="corrigido valor da nota"/>
    <m/>
    <m/>
    <m/>
  </r>
  <r>
    <x v="61"/>
    <x v="0"/>
    <x v="0"/>
    <s v="WHARGO COMERCIO E RECICLAGENS LTDA - 05.076.586/0001-91"/>
    <s v="NOTA FISCAL"/>
    <n v="6159"/>
    <d v="2024-12-05T00:00:00"/>
    <x v="1"/>
    <n v="4360"/>
    <n v="3980"/>
    <s v="ok"/>
    <m/>
    <m/>
    <m/>
  </r>
  <r>
    <x v="61"/>
    <x v="0"/>
    <x v="0"/>
    <s v="WHARGO COMERCIO E RECICLAGENS LTDA - 05.076.586/0001-91"/>
    <s v="NOTA FISCAL"/>
    <n v="6161"/>
    <d v="2024-12-05T00:00:00"/>
    <x v="0"/>
    <n v="670"/>
    <n v="1566"/>
    <s v="ok"/>
    <m/>
    <m/>
    <m/>
  </r>
  <r>
    <x v="61"/>
    <x v="0"/>
    <x v="0"/>
    <s v="WHARGO COMERCIO E RECICLAGENS LTDA - 05.076.586/0001-91"/>
    <s v="NOTA FISCAL"/>
    <n v="6161"/>
    <d v="2024-12-05T00:00:00"/>
    <x v="1"/>
    <n v="3940"/>
    <n v="3619"/>
    <s v="ok"/>
    <m/>
    <m/>
    <m/>
  </r>
  <r>
    <x v="61"/>
    <x v="0"/>
    <x v="0"/>
    <s v="WHARGO COMERCIO E RECICLAGENS LTDA - 05.076.586/0001-91"/>
    <s v="NOTA FISCAL"/>
    <n v="6163"/>
    <d v="2024-12-05T00:00:00"/>
    <x v="1"/>
    <n v="1060"/>
    <n v="954"/>
    <s v="ok"/>
    <m/>
    <m/>
    <m/>
  </r>
  <r>
    <x v="61"/>
    <x v="0"/>
    <x v="0"/>
    <s v="WHARGO COMERCIO E RECICLAGENS LTDA - 05.076.586/0001-91"/>
    <s v="NOTA FISCAL"/>
    <n v="6165"/>
    <d v="2024-12-05T00:00:00"/>
    <x v="0"/>
    <n v="1210"/>
    <n v="2083"/>
    <s v="ok"/>
    <m/>
    <m/>
    <m/>
  </r>
  <r>
    <x v="61"/>
    <x v="0"/>
    <x v="0"/>
    <s v="WHARGO COMERCIO E RECICLAGENS LTDA - 05.076.586/0001-91"/>
    <s v="NOTA FISCAL"/>
    <n v="6165"/>
    <d v="2025-12-05T00:00:00"/>
    <x v="1"/>
    <n v="4620"/>
    <n v="4182"/>
    <s v="ok"/>
    <m/>
    <m/>
    <m/>
  </r>
  <r>
    <x v="61"/>
    <x v="0"/>
    <x v="0"/>
    <s v="WHARGO COMERCIO E RECICLAGENS LTDA - 05.076.586/0001-91"/>
    <s v="NOTA FISCAL"/>
    <n v="6167"/>
    <d v="2024-12-05T00:00:00"/>
    <x v="1"/>
    <n v="1800"/>
    <n v="1258"/>
    <s v="ok"/>
    <m/>
    <m/>
    <m/>
  </r>
  <r>
    <x v="61"/>
    <x v="0"/>
    <x v="0"/>
    <s v="WHARGO COMERCIO E RECICLAGENS LTDA - 05.076.586/0001-91"/>
    <s v="NOTA FISCAL"/>
    <n v="6169"/>
    <d v="2024-12-06T00:00:00"/>
    <x v="1"/>
    <n v="1329.9"/>
    <n v="1196.91"/>
    <s v="ok"/>
    <m/>
    <m/>
    <m/>
  </r>
  <r>
    <x v="61"/>
    <x v="0"/>
    <x v="0"/>
    <s v="WHARGO COMERCIO E RECICLAGENS LTDA - 05.076.586/0001-91"/>
    <s v="NOTA FISCAL"/>
    <n v="6171"/>
    <d v="2024-12-11T00:00:00"/>
    <x v="1"/>
    <n v="1120"/>
    <n v="616"/>
    <s v="ok"/>
    <m/>
    <m/>
    <m/>
  </r>
  <r>
    <x v="61"/>
    <x v="0"/>
    <x v="0"/>
    <s v="WHARGO COMERCIO E RECICLAGENS LTDA - 05.076.586/0001-91"/>
    <s v="NOTA FISCAL"/>
    <n v="6173"/>
    <d v="2024-12-11T00:00:00"/>
    <x v="0"/>
    <n v="1690"/>
    <n v="5573.5"/>
    <s v="ok"/>
    <m/>
    <m/>
    <m/>
  </r>
  <r>
    <x v="61"/>
    <x v="0"/>
    <x v="0"/>
    <s v="WHARGO COMERCIO E RECICLAGENS LTDA - 05.076.586/0001-91"/>
    <s v="NOTA FISCAL"/>
    <n v="6173"/>
    <d v="2024-12-11T00:00:00"/>
    <x v="1"/>
    <n v="3620"/>
    <n v="2977"/>
    <s v="ok"/>
    <m/>
    <m/>
    <m/>
  </r>
  <r>
    <x v="61"/>
    <x v="0"/>
    <x v="0"/>
    <s v="WHARGO COMERCIO E RECICLAGENS LTDA - 05.076.586/0001-91"/>
    <s v="NOTA FISCAL"/>
    <n v="6175"/>
    <d v="2024-12-11T00:00:00"/>
    <x v="1"/>
    <n v="1340"/>
    <n v="1206"/>
    <s v="ok"/>
    <m/>
    <m/>
    <m/>
  </r>
  <r>
    <x v="61"/>
    <x v="0"/>
    <x v="0"/>
    <s v="WHARGO COMERCIO E RECICLAGENS LTDA - 05.076.586/0001-91"/>
    <s v="NOTA FISCAL"/>
    <n v="6177"/>
    <d v="2024-12-11T00:00:00"/>
    <x v="1"/>
    <n v="620"/>
    <n v="558"/>
    <s v="ok"/>
    <m/>
    <m/>
    <m/>
  </r>
  <r>
    <x v="61"/>
    <x v="0"/>
    <x v="0"/>
    <s v="WHARGO COMERCIO E RECICLAGENS LTDA - 05.076.586/0001-91"/>
    <s v="NOTA FISCAL"/>
    <n v="6179"/>
    <d v="2024-12-11T00:00:00"/>
    <x v="1"/>
    <n v="4950"/>
    <n v="4451"/>
    <s v="ok"/>
    <m/>
    <m/>
    <m/>
  </r>
  <r>
    <x v="61"/>
    <x v="0"/>
    <x v="0"/>
    <s v="WHARGO COMERCIO E RECICLAGENS LTDA - 05.076.586/0001-91"/>
    <s v="NOTA FISCAL"/>
    <n v="6179"/>
    <d v="2024-12-11T00:00:00"/>
    <x v="0"/>
    <n v="470"/>
    <n v="534"/>
    <s v="ok"/>
    <m/>
    <m/>
    <m/>
  </r>
  <r>
    <x v="61"/>
    <x v="0"/>
    <x v="0"/>
    <s v="COOPERATIVA CENTRAL REDE SOLIDARIA DOS TRABALHADORES DE MATERIAIS RECICLAVEIS DE MG - REDESOL MG 12.013.092/0001-23"/>
    <s v="NOTA FISCAL"/>
    <n v="6180"/>
    <d v="2024-12-12T00:00:00"/>
    <x v="3"/>
    <n v="22150"/>
    <n v="221.5"/>
    <s v="ok"/>
    <m/>
    <m/>
    <m/>
  </r>
  <r>
    <x v="61"/>
    <x v="0"/>
    <x v="0"/>
    <s v="WHARGO COMERCIO E RECICLAGENS LTDA - 05.076.586/0001-91"/>
    <s v="NOTA FISCAL"/>
    <n v="6182"/>
    <d v="2024-12-18T00:00:00"/>
    <x v="1"/>
    <n v="4520"/>
    <n v="3690"/>
    <s v="ok"/>
    <m/>
    <m/>
    <m/>
  </r>
  <r>
    <x v="61"/>
    <x v="0"/>
    <x v="0"/>
    <s v="WHARGO COMERCIO E RECICLAGENS LTDA - 05.076.586/0001-91"/>
    <s v="NOTA FISCAL"/>
    <n v="6182"/>
    <d v="2024-12-18T00:00:00"/>
    <x v="0"/>
    <n v="190"/>
    <n v="266"/>
    <s v="ok"/>
    <m/>
    <m/>
    <m/>
  </r>
  <r>
    <x v="61"/>
    <x v="0"/>
    <x v="0"/>
    <s v="WHARGO COMERCIO E RECICLAGENS LTDA - 05.076.586/0001-91"/>
    <s v="NOTA FISCAL"/>
    <n v="6184"/>
    <d v="2024-12-23T00:00:00"/>
    <x v="1"/>
    <n v="2710"/>
    <n v="2710"/>
    <s v="ok"/>
    <m/>
    <m/>
    <m/>
  </r>
  <r>
    <x v="61"/>
    <x v="0"/>
    <x v="0"/>
    <s v="WHARGO COMERCIO E RECICLAGENS LTDA - 05.076.586/0001-91"/>
    <s v="NOTA FISCAL"/>
    <n v="6187"/>
    <d v="2024-12-24T00:00:00"/>
    <x v="1"/>
    <n v="870"/>
    <n v="783"/>
    <s v="ok"/>
    <m/>
    <m/>
    <m/>
  </r>
  <r>
    <x v="61"/>
    <x v="0"/>
    <x v="0"/>
    <s v="WHARGO COMERCIO E RECICLAGENS LTDA - 05.076.586/0001-91"/>
    <s v="NOTA FISCAL"/>
    <n v="6189"/>
    <d v="2024-12-26T00:00:00"/>
    <x v="1"/>
    <n v="4480"/>
    <n v="4032"/>
    <s v="ok"/>
    <m/>
    <m/>
    <m/>
  </r>
  <r>
    <x v="61"/>
    <x v="0"/>
    <x v="0"/>
    <s v="WHARGO COMERCIO E RECICLAGENS LTDA - 05.076.586/0001-91"/>
    <s v="NOTA FISCAL"/>
    <n v="6189"/>
    <d v="2024-12-26T00:00:00"/>
    <x v="0"/>
    <n v="380"/>
    <n v="456"/>
    <s v="ok"/>
    <m/>
    <m/>
    <m/>
  </r>
  <r>
    <x v="61"/>
    <x v="0"/>
    <x v="0"/>
    <s v="WHARGO COMERCIO E RECICLAGENS LTDA - 05.076.586/0001-91"/>
    <s v="NOTA FISCAL"/>
    <n v="6191"/>
    <d v="2024-12-26T00:00:00"/>
    <x v="1"/>
    <n v="5030"/>
    <n v="4359"/>
    <s v="ok"/>
    <m/>
    <m/>
    <m/>
  </r>
  <r>
    <x v="61"/>
    <x v="0"/>
    <x v="0"/>
    <s v="WHARGO COMERCIO E RECICLAGENS LTDA - 05.076.586/0001-91"/>
    <s v="NOTA FISCAL"/>
    <n v="6193"/>
    <d v="2024-12-30T00:00:00"/>
    <x v="1"/>
    <n v="1410"/>
    <n v="775.5"/>
    <s v="ok"/>
    <m/>
    <m/>
    <m/>
  </r>
  <r>
    <x v="61"/>
    <x v="0"/>
    <x v="0"/>
    <s v="WHARGO COMERCIO E RECICLAGENS LTDA - 05.076.586/0001-91"/>
    <s v="NOTA FISCAL"/>
    <n v="6195"/>
    <d v="2024-12-30T00:00:00"/>
    <x v="1"/>
    <n v="1300"/>
    <n v="1170"/>
    <s v="ok"/>
    <m/>
    <m/>
    <m/>
  </r>
  <r>
    <x v="61"/>
    <x v="0"/>
    <x v="0"/>
    <s v="WHARGO COMERCIO E RECICLAGENS LTDA - 05.076.586/0001-91"/>
    <s v="NOTA FISCAL"/>
    <n v="6198"/>
    <d v="2024-12-30T00:00:00"/>
    <x v="1"/>
    <n v="1130"/>
    <n v="1017"/>
    <s v="ok"/>
    <m/>
    <m/>
    <m/>
  </r>
  <r>
    <x v="61"/>
    <x v="0"/>
    <x v="0"/>
    <s v="WHARGO COMERCIO E RECICLAGENS LTDA - 05.076.586/0001-91"/>
    <s v="NOTA FISCAL"/>
    <n v="6200"/>
    <d v="2024-12-30T00:00:00"/>
    <x v="1"/>
    <n v="4400"/>
    <n v="3804"/>
    <s v="ok"/>
    <m/>
    <m/>
    <m/>
  </r>
  <r>
    <x v="61"/>
    <x v="0"/>
    <x v="0"/>
    <s v="WHARGO COMERCIO E RECICLAGENS LTDA - 05.076.586/0001-91"/>
    <s v="NOTA FISCAL"/>
    <n v="6200"/>
    <d v="2024-12-30T00:00:00"/>
    <x v="0"/>
    <n v="390"/>
    <n v="390"/>
    <s v="ok"/>
    <m/>
    <m/>
    <m/>
  </r>
  <r>
    <x v="29"/>
    <x v="0"/>
    <x v="0"/>
    <s v="CRB - COMÉRCIO DE RESÍDUOS BANDEIRANTES LTDA - 16.642.662/0004-48"/>
    <s v="NOTA FISCAL"/>
    <n v="1230"/>
    <d v="2024-10-01T00:00:00"/>
    <x v="0"/>
    <n v="140"/>
    <n v="532"/>
    <s v="ok"/>
    <m/>
    <m/>
    <m/>
  </r>
  <r>
    <x v="29"/>
    <x v="0"/>
    <x v="0"/>
    <s v="CRB - COMÉRCIO DE RESÍDUOS BANDEIRANTES LTDA - 16.642.662/0004-48"/>
    <s v="NOTA FISCAL"/>
    <n v="1230"/>
    <d v="2024-10-01T00:00:00"/>
    <x v="1"/>
    <n v="990"/>
    <n v="742.5"/>
    <s v="ok"/>
    <m/>
    <m/>
    <m/>
  </r>
  <r>
    <x v="29"/>
    <x v="0"/>
    <x v="0"/>
    <s v="CRB - COMÉRCIO DE RESÍDUOS BANDEIRANTES LTDA - 16.642.662/0004-48"/>
    <s v="NOTA FISCAL"/>
    <n v="1231"/>
    <d v="2024-10-03T00:00:00"/>
    <x v="0"/>
    <n v="140"/>
    <n v="532"/>
    <s v="ok"/>
    <m/>
    <m/>
    <m/>
  </r>
  <r>
    <x v="29"/>
    <x v="0"/>
    <x v="0"/>
    <s v="CRB - COMÉRCIO DE RESÍDUOS BANDEIRANTES LTDA - 16.642.662/0004-48"/>
    <s v="NOTA FISCAL"/>
    <n v="1231"/>
    <d v="2024-10-03T00:00:00"/>
    <x v="1"/>
    <n v="870"/>
    <n v="652.5"/>
    <s v="ok"/>
    <m/>
    <m/>
    <m/>
  </r>
  <r>
    <x v="29"/>
    <x v="0"/>
    <x v="0"/>
    <s v="CRB - COMÉRCIO DE RESÍDUOS BANDEIRANTES LTDA - 16.642.662/0004-48"/>
    <s v="NOTA FISCAL"/>
    <n v="1233"/>
    <d v="2024-10-03T00:00:00"/>
    <x v="0"/>
    <n v="1720"/>
    <n v="2283.5"/>
    <s v="ok"/>
    <m/>
    <m/>
    <m/>
  </r>
  <r>
    <x v="29"/>
    <x v="0"/>
    <x v="0"/>
    <s v="CRB - COMÉRCIO DE RESÍDUOS BANDEIRANTES LTDA - 16.642.662/0004-48"/>
    <s v="NOTA FISCAL"/>
    <n v="1233"/>
    <d v="2024-10-03T00:00:00"/>
    <x v="1"/>
    <n v="2010"/>
    <n v="1104"/>
    <s v="ok"/>
    <m/>
    <m/>
    <m/>
  </r>
  <r>
    <x v="29"/>
    <x v="0"/>
    <x v="0"/>
    <s v="CRB - COMÉRCIO DE RESÍDUOS BANDEIRANTES LTDA - 16.642.662/0004-48"/>
    <s v="NOTA FISCAL"/>
    <n v="1234"/>
    <d v="2024-10-03T00:00:00"/>
    <x v="0"/>
    <n v="140"/>
    <n v="532"/>
    <s v="ok"/>
    <m/>
    <m/>
    <m/>
  </r>
  <r>
    <x v="29"/>
    <x v="0"/>
    <x v="0"/>
    <s v="CRB - COMÉRCIO DE RESÍDUOS BANDEIRANTES LTDA - 16.642.662/0004-48"/>
    <s v="NOTA FISCAL"/>
    <n v="1234"/>
    <d v="2024-10-03T00:00:00"/>
    <x v="1"/>
    <n v="920"/>
    <n v="690"/>
    <s v="ok"/>
    <m/>
    <m/>
    <m/>
  </r>
  <r>
    <x v="29"/>
    <x v="0"/>
    <x v="0"/>
    <s v="CRB - COMÉRCIO DE RESÍDUOS BANDEIRANTES LTDA - 16.642.662/0004-48"/>
    <s v="NOTA FISCAL"/>
    <n v="1235"/>
    <d v="2024-10-04T00:00:00"/>
    <x v="1"/>
    <n v="1220"/>
    <n v="915"/>
    <s v="ok"/>
    <m/>
    <m/>
    <m/>
  </r>
  <r>
    <x v="29"/>
    <x v="0"/>
    <x v="0"/>
    <s v="CRB - COMÉRCIO DE RESÍDUOS BANDEIRANTES LTDA - 16.642.662/0004-48"/>
    <s v="NOTA FISCAL"/>
    <n v="1236"/>
    <d v="2024-10-04T00:00:00"/>
    <x v="0"/>
    <n v="200"/>
    <n v="760"/>
    <s v="ok"/>
    <m/>
    <m/>
    <m/>
  </r>
  <r>
    <x v="29"/>
    <x v="0"/>
    <x v="0"/>
    <s v="CRB - COMÉRCIO DE RESÍDUOS BANDEIRANTES LTDA - 16.642.662/0004-48"/>
    <s v="NOTA FISCAL"/>
    <n v="1236"/>
    <d v="2024-10-04T00:00:00"/>
    <x v="1"/>
    <n v="1310"/>
    <n v="982.5"/>
    <s v="ok"/>
    <m/>
    <m/>
    <m/>
  </r>
  <r>
    <x v="29"/>
    <x v="0"/>
    <x v="0"/>
    <s v="CRB - COMÉRCIO DE RESÍDUOS BANDEIRANTES LTDA - 16.642.662/0004-48"/>
    <s v="NOTA FISCAL"/>
    <n v="1237"/>
    <d v="2024-10-09T00:00:00"/>
    <x v="0"/>
    <n v="200"/>
    <n v="760"/>
    <s v="ok"/>
    <m/>
    <m/>
    <m/>
  </r>
  <r>
    <x v="29"/>
    <x v="0"/>
    <x v="0"/>
    <s v="CRB - COMÉRCIO DE RESÍDUOS BANDEIRANTES LTDA - 16.642.662/0004-48"/>
    <s v="NOTA FISCAL"/>
    <n v="1237"/>
    <d v="2024-10-09T00:00:00"/>
    <x v="1"/>
    <n v="1090"/>
    <n v="817.5"/>
    <s v="ok"/>
    <m/>
    <m/>
    <m/>
  </r>
  <r>
    <x v="29"/>
    <x v="0"/>
    <x v="0"/>
    <s v="WHARGO COMERCIO E RECICLAGENS LTDA - 05.076.586/0001-91"/>
    <s v="NOTA FISCAL"/>
    <n v="1238"/>
    <d v="2024-10-09T00:00:00"/>
    <x v="1"/>
    <n v="820"/>
    <n v="649"/>
    <s v="ok"/>
    <m/>
    <m/>
    <m/>
  </r>
  <r>
    <x v="29"/>
    <x v="0"/>
    <x v="0"/>
    <s v="CRB - COMÉRCIO DE RESÍDUOS BANDEIRANTES LTDA - 16.642.662/0004-48"/>
    <s v="NOTA FISCAL"/>
    <n v="1240"/>
    <d v="2024-10-11T00:00:00"/>
    <x v="1"/>
    <n v="1290"/>
    <n v="967.5"/>
    <s v="ok"/>
    <m/>
    <m/>
    <m/>
  </r>
  <r>
    <x v="29"/>
    <x v="0"/>
    <x v="0"/>
    <s v="CRB - COMÉRCIO DE RESÍDUOS BANDEIRANTES LTDA - 16.642.662/0004-48"/>
    <s v="NOTA FISCAL"/>
    <n v="1240"/>
    <d v="2024-10-11T00:00:00"/>
    <x v="0"/>
    <n v="140"/>
    <n v="532"/>
    <s v="ok"/>
    <m/>
    <m/>
    <m/>
  </r>
  <r>
    <x v="29"/>
    <x v="0"/>
    <x v="0"/>
    <s v="CRB - COMÉRCIO DE RESÍDUOS BANDEIRANTES LTDA - 16.642.662/0004-48"/>
    <s v="NOTA FISCAL"/>
    <n v="1241"/>
    <d v="2024-10-11T00:00:00"/>
    <x v="1"/>
    <n v="1640"/>
    <n v="1230"/>
    <s v="ok"/>
    <m/>
    <m/>
    <m/>
  </r>
  <r>
    <x v="29"/>
    <x v="0"/>
    <x v="0"/>
    <s v="CRB - COMÉRCIO DE RESÍDUOS BANDEIRANTES LTDA - 16.642.662/0004-48"/>
    <s v="NOTA FISCAL"/>
    <n v="1242"/>
    <d v="2024-10-14T00:00:00"/>
    <x v="0"/>
    <n v="1230"/>
    <n v="2235"/>
    <s v="ok"/>
    <m/>
    <m/>
    <m/>
  </r>
  <r>
    <x v="29"/>
    <x v="0"/>
    <x v="0"/>
    <s v="CRB - COMÉRCIO DE RESÍDUOS BANDEIRANTES LTDA - 16.642.662/0004-48"/>
    <s v="NOTA FISCAL"/>
    <n v="1243"/>
    <d v="2024-10-14T00:00:00"/>
    <x v="1"/>
    <n v="1820"/>
    <n v="1365"/>
    <s v="ok"/>
    <m/>
    <m/>
    <m/>
  </r>
  <r>
    <x v="29"/>
    <x v="0"/>
    <x v="0"/>
    <s v="WHARGO COMERCIO E RECICLAGENS LTDA - 05.076.586/0001-91"/>
    <s v="NOTA FISCAL"/>
    <n v="1246"/>
    <d v="2024-10-15T00:00:00"/>
    <x v="1"/>
    <n v="1290"/>
    <n v="1290"/>
    <s v="ok"/>
    <m/>
    <m/>
    <m/>
  </r>
  <r>
    <x v="29"/>
    <x v="0"/>
    <x v="0"/>
    <s v="WHARGO COMERCIO E RECICLAGENS LTDA - 05.076.586/0001-91"/>
    <s v="NOTA FISCAL"/>
    <n v="1247"/>
    <d v="2024-10-15T00:00:00"/>
    <x v="1"/>
    <n v="750"/>
    <n v="675"/>
    <s v="ok"/>
    <m/>
    <m/>
    <m/>
  </r>
  <r>
    <x v="29"/>
    <x v="0"/>
    <x v="0"/>
    <s v="WHARGO COMERCIO E RECICLAGENS LTDA - 05.076.586/0001-91"/>
    <s v="NOTA FISCAL"/>
    <n v="1248"/>
    <d v="2024-10-15T00:00:00"/>
    <x v="0"/>
    <n v="680"/>
    <n v="3672"/>
    <s v="ok"/>
    <m/>
    <m/>
    <m/>
  </r>
  <r>
    <x v="29"/>
    <x v="0"/>
    <x v="0"/>
    <s v="CRB - COMÉRCIO DE RESÍDUOS BANDEIRANTES LTDA - 16.642.662/0004-48"/>
    <s v="NOTA FISCAL"/>
    <n v="1249"/>
    <d v="2024-10-15T00:00:00"/>
    <x v="0"/>
    <n v="160"/>
    <n v="608"/>
    <s v="ok"/>
    <m/>
    <m/>
    <m/>
  </r>
  <r>
    <x v="29"/>
    <x v="0"/>
    <x v="0"/>
    <s v="CRB - COMÉRCIO DE RESÍDUOS BANDEIRANTES LTDA - 16.642.662/0004-48"/>
    <s v="NOTA FISCAL"/>
    <n v="1249"/>
    <d v="2024-10-15T00:00:00"/>
    <x v="1"/>
    <n v="1220"/>
    <n v="915"/>
    <s v="ok"/>
    <m/>
    <m/>
    <m/>
  </r>
  <r>
    <x v="29"/>
    <x v="0"/>
    <x v="0"/>
    <s v="WHARGO COMERCIO E RECICLAGENS LTDA - 05.076.586/0001-91"/>
    <s v="NOTA FISCAL"/>
    <n v="1250"/>
    <d v="2024-10-17T00:00:00"/>
    <x v="1"/>
    <n v="950"/>
    <n v="352.5"/>
    <s v="ok"/>
    <m/>
    <m/>
    <m/>
  </r>
  <r>
    <x v="29"/>
    <x v="0"/>
    <x v="0"/>
    <s v="CRB - COMÉRCIO DE RESÍDUOS BANDEIRANTES LTDA - 16.642.662/0004-48"/>
    <s v="NOTA FISCAL"/>
    <n v="1251"/>
    <d v="2024-10-17T00:00:00"/>
    <x v="1"/>
    <n v="1040"/>
    <n v="780"/>
    <s v="ok"/>
    <m/>
    <m/>
    <m/>
  </r>
  <r>
    <x v="29"/>
    <x v="0"/>
    <x v="0"/>
    <s v="CRB - COMÉRCIO DE RESÍDUOS BANDEIRANTES LTDA - 16.642.662/0004-48"/>
    <s v="NOTA FISCAL"/>
    <n v="1252"/>
    <d v="2024-10-21T00:00:00"/>
    <x v="1"/>
    <n v="1030"/>
    <n v="772.5"/>
    <s v="ok"/>
    <m/>
    <m/>
    <m/>
  </r>
  <r>
    <x v="29"/>
    <x v="0"/>
    <x v="0"/>
    <s v="MASSFIX COMERCIO DE SUCATAS DE VIDROS LTDA 66.738.790/0003-87"/>
    <s v="NOTA FISCAL"/>
    <n v="1253"/>
    <d v="2024-10-22T00:00:00"/>
    <x v="3"/>
    <n v="9410"/>
    <n v="1599.7"/>
    <s v="ok"/>
    <m/>
    <m/>
    <m/>
  </r>
  <r>
    <x v="29"/>
    <x v="0"/>
    <x v="0"/>
    <s v="WHARGO COMERCIO E RECICLAGENS LTDA - 05.076.586/0001-91"/>
    <s v="NOTA FISCAL"/>
    <n v="1254"/>
    <d v="2024-10-22T00:00:00"/>
    <x v="0"/>
    <n v="772"/>
    <n v="4179.2"/>
    <s v="ok"/>
    <m/>
    <m/>
    <m/>
  </r>
  <r>
    <x v="29"/>
    <x v="0"/>
    <x v="0"/>
    <s v="CRB - COMÉRCIO DE RESÍDUOS BANDEIRANTES LTDA - 16.642.662/0004-48"/>
    <s v="NOTA FISCAL"/>
    <n v="1255"/>
    <d v="2024-10-23T00:00:00"/>
    <x v="1"/>
    <n v="1320"/>
    <n v="990"/>
    <s v="ok"/>
    <m/>
    <m/>
    <m/>
  </r>
  <r>
    <x v="29"/>
    <x v="0"/>
    <x v="0"/>
    <s v="CRB - COMÉRCIO DE RESÍDUOS BANDEIRANTES LTDA - 16.642.662/0004-48"/>
    <s v="NOTA FISCAL"/>
    <n v="1256"/>
    <d v="2024-10-23T00:00:00"/>
    <x v="1"/>
    <n v="1550"/>
    <n v="1162.5"/>
    <s v="ok"/>
    <m/>
    <m/>
    <m/>
  </r>
  <r>
    <x v="29"/>
    <x v="0"/>
    <x v="0"/>
    <s v="CRB - COMÉRCIO DE RESÍDUOS BANDEIRANTES LTDA - 16.642.662/0004-48"/>
    <s v="NOTA FISCAL"/>
    <n v="1257"/>
    <d v="2024-10-23T00:00:00"/>
    <x v="1"/>
    <n v="1810"/>
    <n v="1357.5"/>
    <s v="ok"/>
    <m/>
    <m/>
    <m/>
  </r>
  <r>
    <x v="29"/>
    <x v="0"/>
    <x v="0"/>
    <s v="WHARGO COMERCIO E RECICLAGENS LTDA - 05.076.586/0001-91"/>
    <s v="NOTA FISCAL"/>
    <n v="1258"/>
    <d v="2024-10-24T00:00:00"/>
    <x v="1"/>
    <n v="1520"/>
    <n v="1441"/>
    <s v="ok"/>
    <m/>
    <m/>
    <m/>
  </r>
  <r>
    <x v="29"/>
    <x v="0"/>
    <x v="0"/>
    <s v="CRB - COMÉRCIO DE RESÍDUOS BANDEIRANTES LTDA - 16.642.662/0004-48"/>
    <s v="NOTA FISCAL"/>
    <n v="1259"/>
    <d v="2024-10-25T00:00:00"/>
    <x v="1"/>
    <n v="1030"/>
    <n v="772.5"/>
    <s v="ok"/>
    <m/>
    <m/>
    <m/>
  </r>
  <r>
    <x v="29"/>
    <x v="0"/>
    <x v="0"/>
    <s v="WHARGO COMERCIO E RECICLAGENS LTDA - 05.076.586/0001-91"/>
    <s v="NOTA FISCAL"/>
    <n v="1260"/>
    <d v="2024-10-29T00:00:00"/>
    <x v="0"/>
    <n v="1269.6"/>
    <n v="5150.1"/>
    <s v="ok"/>
    <m/>
    <m/>
    <m/>
  </r>
  <r>
    <x v="29"/>
    <x v="0"/>
    <x v="0"/>
    <s v="CRB - COMÉRCIO DE RESÍDUOS BANDEIRANTES LTDA - 16.642.662/0004-48"/>
    <s v="NOTA FISCAL"/>
    <n v="1261"/>
    <d v="2024-10-29T00:00:00"/>
    <x v="1"/>
    <n v="1980"/>
    <n v="1485"/>
    <s v="ok"/>
    <m/>
    <m/>
    <m/>
  </r>
  <r>
    <x v="29"/>
    <x v="0"/>
    <x v="0"/>
    <s v="CRB - COMÉRCIO DE RESÍDUOS BANDEIRANTES LTDA - 16.642.662/0004-48"/>
    <s v="NOTA FISCAL"/>
    <n v="1264"/>
    <d v="2024-10-30T00:00:00"/>
    <x v="1"/>
    <n v="1520"/>
    <n v="370"/>
    <s v="ok"/>
    <m/>
    <m/>
    <m/>
  </r>
  <r>
    <x v="29"/>
    <x v="0"/>
    <x v="0"/>
    <s v="CRB - COMÉRCIO DE RESÍDUOS BANDEIRANTES LTDA - 16.642.662/0004-48"/>
    <s v="NOTA FISCAL"/>
    <n v="1264"/>
    <d v="2024-10-30T00:00:00"/>
    <x v="0"/>
    <n v="1930"/>
    <n v="1863"/>
    <s v="ok"/>
    <m/>
    <m/>
    <m/>
  </r>
  <r>
    <x v="29"/>
    <x v="0"/>
    <x v="0"/>
    <s v="WHARGO COMERCIO E RECICLAGENS LTDA - 05.076.586/0001-91"/>
    <s v="NOTA FISCAL"/>
    <n v="1265"/>
    <d v="2024-10-30T00:00:00"/>
    <x v="1"/>
    <n v="820"/>
    <n v="246"/>
    <s v="ok"/>
    <m/>
    <m/>
    <m/>
  </r>
  <r>
    <x v="29"/>
    <x v="0"/>
    <x v="0"/>
    <s v="CRB - COMÉRCIO DE RESÍDUOS BANDEIRANTES LTDA - 16.642.662/0004-48"/>
    <s v="NOTA FISCAL"/>
    <n v="1267"/>
    <d v="2024-11-02T00:00:00"/>
    <x v="1"/>
    <n v="1420"/>
    <n v="1065"/>
    <s v="ok"/>
    <m/>
    <m/>
    <m/>
  </r>
  <r>
    <x v="29"/>
    <x v="0"/>
    <x v="0"/>
    <s v="CRB - COMÉRCIO DE RESÍDUOS BANDEIRANTES LTDA - 16.642.662/0004-48"/>
    <s v="NOTA FISCAL"/>
    <n v="1268"/>
    <d v="2024-11-04T00:00:00"/>
    <x v="1"/>
    <n v="1600"/>
    <n v="1200"/>
    <s v="ok"/>
    <m/>
    <m/>
    <m/>
  </r>
  <r>
    <x v="29"/>
    <x v="0"/>
    <x v="0"/>
    <s v="CRB - COMÉRCIO DE RESÍDUOS BANDEIRANTES LTDA - 16.642.662/0004-48"/>
    <s v="NOTA FISCAL"/>
    <n v="1269"/>
    <d v="2024-11-05T00:00:00"/>
    <x v="1"/>
    <n v="1380"/>
    <n v="1035"/>
    <s v="ok"/>
    <m/>
    <m/>
    <m/>
  </r>
  <r>
    <x v="29"/>
    <x v="0"/>
    <x v="0"/>
    <s v="WHARGO COMERCIO E RECICLAGENS LTDA - 05.076.586/0001-91"/>
    <s v="NOTA FISCAL"/>
    <n v="1271"/>
    <d v="2024-11-06T00:00:00"/>
    <x v="0"/>
    <n v="840"/>
    <n v="4033"/>
    <s v="ok"/>
    <m/>
    <m/>
    <m/>
  </r>
  <r>
    <x v="29"/>
    <x v="0"/>
    <x v="0"/>
    <s v="WHARGO COMERCIO E RECICLAGENS LTDA - 05.076.586/0001-91"/>
    <s v="NOTA FISCAL"/>
    <n v="1271"/>
    <d v="2024-11-06T00:00:00"/>
    <x v="1"/>
    <n v="560"/>
    <n v="560"/>
    <s v="ok"/>
    <m/>
    <m/>
    <m/>
  </r>
  <r>
    <x v="29"/>
    <x v="0"/>
    <x v="0"/>
    <s v="CRB - COMÉRCIO DE RESÍDUOS BANDEIRANTES LTDA - 16.642.662/0004-48"/>
    <s v="NOTA FISCAL"/>
    <n v="1273"/>
    <d v="2024-11-06T00:00:00"/>
    <x v="1"/>
    <n v="1120"/>
    <n v="840"/>
    <s v="ok"/>
    <m/>
    <m/>
    <m/>
  </r>
  <r>
    <x v="29"/>
    <x v="0"/>
    <x v="0"/>
    <s v="CRB - COMÉRCIO DE RESÍDUOS BANDEIRANTES LTDA - 16.642.662/0004-48"/>
    <s v="NOTA FISCAL"/>
    <n v="1274"/>
    <d v="2024-11-06T00:00:00"/>
    <x v="1"/>
    <n v="1520"/>
    <n v="1140"/>
    <s v="ok"/>
    <m/>
    <m/>
    <m/>
  </r>
  <r>
    <x v="29"/>
    <x v="0"/>
    <x v="0"/>
    <s v="CRB - COMÉRCIO DE RESÍDUOS BANDEIRANTES LTDA - 16.642.662/0004-48"/>
    <s v="NOTA FISCAL"/>
    <n v="1276"/>
    <d v="2024-11-07T00:00:00"/>
    <x v="1"/>
    <n v="1310"/>
    <n v="982.5"/>
    <s v="ok"/>
    <m/>
    <m/>
    <m/>
  </r>
  <r>
    <x v="29"/>
    <x v="0"/>
    <x v="0"/>
    <s v="CRB - COMÉRCIO DE RESÍDUOS BANDEIRANTES LTDA - 16.642.662/0004-48"/>
    <s v="NOTA FISCAL"/>
    <n v="1277"/>
    <d v="2024-11-11T00:00:00"/>
    <x v="1"/>
    <n v="1540"/>
    <n v="1155"/>
    <s v="ok"/>
    <m/>
    <m/>
    <m/>
  </r>
  <r>
    <x v="29"/>
    <x v="0"/>
    <x v="0"/>
    <s v="WHARGO COMERCIO E RECICLAGENS LTDA - 05.076.586/0001-91"/>
    <s v="NOTA FISCAL"/>
    <n v="1278"/>
    <d v="2024-11-12T00:00:00"/>
    <x v="0"/>
    <n v="920"/>
    <n v="4301"/>
    <s v="ok"/>
    <m/>
    <m/>
    <m/>
  </r>
  <r>
    <x v="29"/>
    <x v="0"/>
    <x v="0"/>
    <s v="CRB - COMÉRCIO DE RESÍDUOS BANDEIRANTES LTDA - 16.642.662/0004-48"/>
    <s v="NOTA FISCAL"/>
    <n v="1279"/>
    <d v="2024-11-13T00:00:00"/>
    <x v="1"/>
    <n v="1040"/>
    <n v="780"/>
    <s v="ok"/>
    <m/>
    <m/>
    <m/>
  </r>
  <r>
    <x v="29"/>
    <x v="0"/>
    <x v="0"/>
    <s v="CRB - COMÉRCIO DE RESÍDUOS BANDEIRANTES LTDA - 16.642.662/0004-48"/>
    <s v="NOTA FISCAL"/>
    <n v="1280"/>
    <d v="2024-11-13T00:00:00"/>
    <x v="1"/>
    <n v="1400"/>
    <n v="1050"/>
    <s v="ok"/>
    <m/>
    <m/>
    <m/>
  </r>
  <r>
    <x v="29"/>
    <x v="0"/>
    <x v="0"/>
    <s v="CRB - COMÉRCIO DE RESÍDUOS BANDEIRANTES LTDA - 16.642.662/0004-48"/>
    <s v="NOTA FISCAL"/>
    <n v="1281"/>
    <d v="2024-11-13T00:00:00"/>
    <x v="1"/>
    <n v="1640"/>
    <n v="1230"/>
    <s v="ok"/>
    <m/>
    <m/>
    <m/>
  </r>
  <r>
    <x v="29"/>
    <x v="0"/>
    <x v="0"/>
    <s v="CRB - COMÉRCIO DE RESÍDUOS BANDEIRANTES LTDA - 16.642.662/0004-48"/>
    <s v="NOTA FISCAL"/>
    <n v="1283"/>
    <d v="2024-11-18T00:00:00"/>
    <x v="1"/>
    <n v="2160"/>
    <n v="1620"/>
    <s v="ok"/>
    <m/>
    <m/>
    <m/>
  </r>
  <r>
    <x v="29"/>
    <x v="0"/>
    <x v="0"/>
    <s v="WHARGO COMERCIO E RECICLAGENS LTDA - 05.076.586/0001-91"/>
    <s v="NOTA FISCAL"/>
    <n v="1284"/>
    <d v="2024-11-19T00:00:00"/>
    <x v="1"/>
    <n v="620"/>
    <n v="341"/>
    <s v="ok"/>
    <m/>
    <m/>
    <m/>
  </r>
  <r>
    <x v="29"/>
    <x v="0"/>
    <x v="0"/>
    <s v="MASSFIX COMERCIO DE SUCATAS DE VIDROS LTDA 66.738.790/0003-87"/>
    <s v="NOTA FISCAL"/>
    <n v="1285"/>
    <d v="2024-11-19T00:00:00"/>
    <x v="3"/>
    <n v="9560"/>
    <n v="1625.2"/>
    <s v="ok"/>
    <m/>
    <m/>
    <m/>
  </r>
  <r>
    <x v="29"/>
    <x v="0"/>
    <x v="0"/>
    <s v="WHARGO COMERCIO E RECICLAGENS LTDA - 05.076.586/0001-91"/>
    <s v="NOTA FISCAL"/>
    <n v="1286"/>
    <d v="2024-11-19T00:00:00"/>
    <x v="1"/>
    <n v="780"/>
    <n v="780"/>
    <s v="ok"/>
    <m/>
    <m/>
    <m/>
  </r>
  <r>
    <x v="29"/>
    <x v="0"/>
    <x v="0"/>
    <s v="WHARGO COMERCIO E RECICLAGENS LTDA - 05.076.586/0001-91"/>
    <s v="NOTA FISCAL"/>
    <n v="1286"/>
    <d v="2024-11-19T00:00:00"/>
    <x v="0"/>
    <n v="620"/>
    <n v="2958.5"/>
    <s v="Não havia incluído item plástico da nota 1286"/>
    <m/>
    <m/>
    <m/>
  </r>
  <r>
    <x v="29"/>
    <x v="0"/>
    <x v="0"/>
    <s v="CRB - COMÉRCIO DE RESÍDUOS BANDEIRANTES LTDA - 16.642.662/0004-48"/>
    <s v="NOTA FISCAL"/>
    <n v="1287"/>
    <d v="2024-11-22T00:00:00"/>
    <x v="1"/>
    <n v="1780"/>
    <n v="1335"/>
    <s v="ok"/>
    <m/>
    <m/>
    <m/>
  </r>
  <r>
    <x v="29"/>
    <x v="0"/>
    <x v="0"/>
    <s v="WHARGO COMERCIO E RECICLAGENS LTDA - 05.076.586/0001-91"/>
    <s v="NOTA FISCAL"/>
    <n v="1288"/>
    <d v="2024-11-22T00:00:00"/>
    <x v="1"/>
    <n v="1080"/>
    <n v="972"/>
    <s v="ok"/>
    <m/>
    <m/>
    <m/>
  </r>
  <r>
    <x v="29"/>
    <x v="0"/>
    <x v="0"/>
    <s v="WHARGO COMERCIO E RECICLAGENS LTDA - 05.076.586/0001-91"/>
    <s v="NOTA FISCAL"/>
    <n v="1288"/>
    <d v="2024-11-22T00:00:00"/>
    <x v="0"/>
    <n v="336"/>
    <n v="1796.8"/>
    <s v="ok"/>
    <m/>
    <m/>
    <m/>
  </r>
  <r>
    <x v="29"/>
    <x v="0"/>
    <x v="0"/>
    <s v="CRB - COMÉRCIO DE RESÍDUOS BANDEIRANTES LTDA - 16.642.662/0004-48"/>
    <s v="NOTA FISCAL"/>
    <n v="1289"/>
    <d v="2024-11-25T00:00:00"/>
    <x v="1"/>
    <n v="1840"/>
    <n v="1380"/>
    <s v="ok"/>
    <m/>
    <m/>
    <m/>
  </r>
  <r>
    <x v="29"/>
    <x v="0"/>
    <x v="0"/>
    <s v="CRB - COMÉRCIO DE RESÍDUOS BANDEIRANTES LTDA - 16.642.662/0004-48"/>
    <s v="NOTA FISCAL"/>
    <n v="1290"/>
    <d v="2024-11-26T00:00:00"/>
    <x v="1"/>
    <n v="920"/>
    <n v="690"/>
    <s v="ok"/>
    <m/>
    <m/>
    <m/>
  </r>
  <r>
    <x v="29"/>
    <x v="0"/>
    <x v="0"/>
    <s v="WHARGO COMERCIO E RECICLAGENS LTDA - 05.076.586/0001-91"/>
    <s v="NOTA FISCAL"/>
    <n v="1293"/>
    <d v="2024-11-27T00:00:00"/>
    <x v="0"/>
    <n v="1767"/>
    <n v="2010.2"/>
    <s v="ok"/>
    <m/>
    <m/>
    <m/>
  </r>
  <r>
    <x v="29"/>
    <x v="0"/>
    <x v="0"/>
    <s v="CRB - COMÉRCIO DE RESÍDUOS BANDEIRANTES LTDA - 16.642.662/0004-48"/>
    <s v="NOTA FISCAL"/>
    <n v="1296"/>
    <d v="2024-11-28T00:00:00"/>
    <x v="1"/>
    <n v="1130"/>
    <n v="847.5"/>
    <s v="ok"/>
    <m/>
    <m/>
    <m/>
  </r>
  <r>
    <x v="29"/>
    <x v="0"/>
    <x v="0"/>
    <s v="WHARGO COMERCIO E RECICLAGENS LTDA - 05.076.586/0001-91"/>
    <s v="NOTA FISCAL"/>
    <n v="1297"/>
    <d v="2024-11-28T00:00:00"/>
    <x v="1"/>
    <n v="1480"/>
    <n v="1095"/>
    <s v="ok"/>
    <m/>
    <m/>
    <m/>
  </r>
  <r>
    <x v="29"/>
    <x v="0"/>
    <x v="0"/>
    <s v="WHARGO COMERCIO E RECICLAGENS LTDA - 05.076.586/0001-91"/>
    <s v="NOTA FISCAL"/>
    <n v="1298"/>
    <d v="2024-11-29T00:00:00"/>
    <x v="0"/>
    <n v="1111"/>
    <n v="5024.8"/>
    <s v="ok"/>
    <m/>
    <m/>
    <m/>
  </r>
  <r>
    <x v="29"/>
    <x v="0"/>
    <x v="0"/>
    <s v="CRB - COMÉRCIO DE RESÍDUOS BANDEIRANTES LTDA - 16.642.662/0004-48"/>
    <s v="NOTA FISCAL"/>
    <n v="1299"/>
    <d v="2024-11-29T00:00:00"/>
    <x v="1"/>
    <n v="1190"/>
    <n v="892.5"/>
    <s v="ok"/>
    <m/>
    <m/>
    <m/>
  </r>
  <r>
    <x v="29"/>
    <x v="0"/>
    <x v="0"/>
    <s v="CRB - COMÉRCIO DE RESÍDUOS BANDEIRANTES LTDA - 16.642.662/0004-48"/>
    <s v="NOTA FISCAL"/>
    <n v="1300"/>
    <d v="2024-11-29T00:00:00"/>
    <x v="1"/>
    <n v="1450"/>
    <n v="1087.5"/>
    <s v="ok"/>
    <m/>
    <m/>
    <m/>
  </r>
  <r>
    <x v="29"/>
    <x v="0"/>
    <x v="0"/>
    <s v="CRB - COMÉRCIO DE RESÍDUOS BANDEIRANTES LTDA - 16.642.662/0004-48"/>
    <s v="NOTA FISCAL"/>
    <n v="1301"/>
    <d v="2024-11-29T00:00:00"/>
    <x v="1"/>
    <n v="2600"/>
    <n v="1950"/>
    <s v="ok"/>
    <m/>
    <m/>
    <m/>
  </r>
  <r>
    <x v="29"/>
    <x v="0"/>
    <x v="0"/>
    <s v="CRB - COMÉRCIO DE RESÍDUOS BANDEIRANTES LTDA - 16.642.662/0004-48"/>
    <s v="NOTA FISCAL"/>
    <n v="1302"/>
    <d v="2024-12-03T00:00:00"/>
    <x v="1"/>
    <n v="1560"/>
    <n v="1170"/>
    <s v="ok"/>
    <m/>
    <m/>
    <m/>
  </r>
  <r>
    <x v="29"/>
    <x v="0"/>
    <x v="0"/>
    <s v="WHARGO COMERCIO E RECICLAGENS LTDA - 05.076.586/0001-91"/>
    <s v="NOTA FISCAL"/>
    <n v="1303"/>
    <d v="2024-12-04T00:00:00"/>
    <x v="0"/>
    <n v="1232"/>
    <n v="3501.1"/>
    <s v="ok"/>
    <m/>
    <m/>
    <m/>
  </r>
  <r>
    <x v="29"/>
    <x v="0"/>
    <x v="0"/>
    <s v="WHARGO COMERCIO E RECICLAGENS LTDA - 05.076.586/0001-91"/>
    <s v="NOTA FISCAL"/>
    <n v="1304"/>
    <d v="2024-12-04T00:00:00"/>
    <x v="1"/>
    <n v="1240"/>
    <n v="479.5"/>
    <s v="ok"/>
    <m/>
    <m/>
    <m/>
  </r>
  <r>
    <x v="29"/>
    <x v="0"/>
    <x v="0"/>
    <s v="WHARGO COMERCIO E RECICLAGENS LTDA - 05.076.586/0001-91"/>
    <s v="NOTA FISCAL"/>
    <n v="1305"/>
    <d v="2024-12-06T00:00:00"/>
    <x v="1"/>
    <n v="600"/>
    <n v="600"/>
    <s v="ok"/>
    <m/>
    <m/>
    <m/>
  </r>
  <r>
    <x v="29"/>
    <x v="0"/>
    <x v="0"/>
    <s v="CRB - COMÉRCIO DE RESÍDUOS BANDEIRANTES LTDA - 16.642.662/0004-48"/>
    <s v="NOTA FISCAL"/>
    <n v="1306"/>
    <d v="2024-12-06T00:00:00"/>
    <x v="1"/>
    <n v="2330"/>
    <n v="1747.5"/>
    <s v="ok"/>
    <m/>
    <m/>
    <m/>
  </r>
  <r>
    <x v="29"/>
    <x v="0"/>
    <x v="0"/>
    <s v="CRB - COMÉRCIO DE RESÍDUOS BANDEIRANTES LTDA - 16.642.662/0004-48"/>
    <s v="NOTA FISCAL"/>
    <n v="1307"/>
    <d v="2024-12-06T00:00:00"/>
    <x v="1"/>
    <n v="1590"/>
    <n v="1192.5"/>
    <s v="ok"/>
    <m/>
    <m/>
    <m/>
  </r>
  <r>
    <x v="29"/>
    <x v="0"/>
    <x v="0"/>
    <s v="CRB - COMÉRCIO DE RESÍDUOS BANDEIRANTES LTDA - 16.642.662/0004-48"/>
    <s v="NOTA FISCAL"/>
    <n v="1308"/>
    <d v="2024-12-06T00:00:00"/>
    <x v="1"/>
    <n v="2190"/>
    <n v="1642.5"/>
    <s v="ok"/>
    <m/>
    <m/>
    <m/>
  </r>
  <r>
    <x v="29"/>
    <x v="0"/>
    <x v="0"/>
    <s v="CRB - COMÉRCIO DE RESÍDUOS BANDEIRANTES LTDA - 16.642.662/0004-48"/>
    <s v="NOTA FISCAL"/>
    <n v="1309"/>
    <d v="2024-12-11T00:00:00"/>
    <x v="1"/>
    <n v="1020"/>
    <n v="765"/>
    <s v="ok"/>
    <m/>
    <m/>
    <m/>
  </r>
  <r>
    <x v="29"/>
    <x v="0"/>
    <x v="0"/>
    <s v="WHARGO COMERCIO E RECICLAGENS LTDA - 05.076.586/0001-91"/>
    <s v="NOTA FISCAL"/>
    <n v="1312"/>
    <d v="2024-12-13T00:00:00"/>
    <x v="0"/>
    <n v="1176.6"/>
    <n v="5667.78"/>
    <s v="ok"/>
    <m/>
    <m/>
    <m/>
  </r>
  <r>
    <x v="29"/>
    <x v="0"/>
    <x v="0"/>
    <s v="WHARGO COMERCIO E RECICLAGENS LTDA - 05.076.586/0001-91"/>
    <s v="NOTA FISCAL"/>
    <n v="1313"/>
    <d v="2024-12-13T00:00:00"/>
    <x v="1"/>
    <n v="650"/>
    <n v="357.5"/>
    <s v="ok"/>
    <m/>
    <m/>
    <m/>
  </r>
  <r>
    <x v="29"/>
    <x v="0"/>
    <x v="0"/>
    <s v="CRB - COMÉRCIO DE RESÍDUOS BANDEIRANTES LTDA - 16.642.662/0004-48"/>
    <s v="NOTA FISCAL"/>
    <n v="1314"/>
    <d v="2024-12-13T00:00:00"/>
    <x v="1"/>
    <n v="1400"/>
    <n v="1050"/>
    <s v="ok"/>
    <m/>
    <m/>
    <m/>
  </r>
  <r>
    <x v="29"/>
    <x v="0"/>
    <x v="0"/>
    <s v="CRB - COMÉRCIO DE RESÍDUOS BANDEIRANTES LTDA - 16.642.662/0004-48"/>
    <s v="NOTA FISCAL"/>
    <n v="1315"/>
    <d v="2024-12-16T00:00:00"/>
    <x v="1"/>
    <n v="840"/>
    <n v="630"/>
    <s v="ok"/>
    <m/>
    <m/>
    <m/>
  </r>
  <r>
    <x v="29"/>
    <x v="0"/>
    <x v="0"/>
    <s v="CRB - COMÉRCIO DE RESÍDUOS BANDEIRANTES LTDA - 16.642.662/0004-48"/>
    <s v="NOTA FISCAL"/>
    <n v="1316"/>
    <d v="2024-12-16T00:00:00"/>
    <x v="1"/>
    <n v="1070"/>
    <n v="802.5"/>
    <s v="ok"/>
    <m/>
    <m/>
    <m/>
  </r>
  <r>
    <x v="29"/>
    <x v="0"/>
    <x v="0"/>
    <s v="MASSFIX COMERCIO DE SUCATAS DE VIDROS LTDA 66.738.790/0003-87"/>
    <s v="NOTA FISCAL"/>
    <n v="1317"/>
    <d v="2024-12-16T00:00:00"/>
    <x v="3"/>
    <n v="9700"/>
    <n v="1455"/>
    <s v="ok"/>
    <m/>
    <m/>
    <m/>
  </r>
  <r>
    <x v="29"/>
    <x v="0"/>
    <x v="0"/>
    <s v="CRB - COMÉRCIO DE RESÍDUOS BANDEIRANTES LTDA - 16.642.662/0004-48"/>
    <s v="NOTA FISCAL"/>
    <n v="1318"/>
    <d v="2024-12-17T00:00:00"/>
    <x v="1"/>
    <n v="1700"/>
    <n v="1275"/>
    <s v="ok"/>
    <m/>
    <m/>
    <m/>
  </r>
  <r>
    <x v="29"/>
    <x v="0"/>
    <x v="0"/>
    <s v="WHARGO COMERCIO E RECICLAGENS LTDA - 05.076.586/0001-91"/>
    <s v="NOTA FISCAL"/>
    <n v="1319"/>
    <d v="2024-12-19T00:00:00"/>
    <x v="1"/>
    <n v="400"/>
    <n v="400"/>
    <s v="ok"/>
    <m/>
    <m/>
    <m/>
  </r>
  <r>
    <x v="29"/>
    <x v="0"/>
    <x v="0"/>
    <s v="WHARGO COMERCIO E RECICLAGENS LTDA - 05.076.586/0001-91"/>
    <s v="NOTA FISCAL"/>
    <n v="1320"/>
    <d v="2024-12-20T00:00:00"/>
    <x v="1"/>
    <n v="600"/>
    <n v="330"/>
    <s v="ok"/>
    <m/>
    <m/>
    <m/>
  </r>
  <r>
    <x v="29"/>
    <x v="0"/>
    <x v="0"/>
    <s v="WHARGO COMERCIO E RECICLAGENS LTDA - 05.076.586/0001-91"/>
    <s v="NOTA FISCAL"/>
    <n v="1321"/>
    <d v="2024-12-20T00:00:00"/>
    <x v="1"/>
    <n v="530"/>
    <n v="530"/>
    <s v="ok"/>
    <m/>
    <m/>
    <m/>
  </r>
  <r>
    <x v="29"/>
    <x v="0"/>
    <x v="0"/>
    <s v="CRB - COMÉRCIO DE RESÍDUOS BANDEIRANTES LTDA - 16.642.662/0004-48"/>
    <s v="NOTA FISCAL"/>
    <n v="1322"/>
    <d v="2024-12-20T00:00:00"/>
    <x v="1"/>
    <n v="2220"/>
    <n v="1474"/>
    <s v="ok"/>
    <m/>
    <m/>
    <m/>
  </r>
  <r>
    <x v="29"/>
    <x v="0"/>
    <x v="0"/>
    <s v="CRB - COMÉRCIO DE RESÍDUOS BANDEIRANTES LTDA - 16.642.662/0004-48"/>
    <s v="NOTA FISCAL"/>
    <n v="1322"/>
    <d v="2024-12-20T00:00:00"/>
    <x v="0"/>
    <n v="1050"/>
    <n v="1497"/>
    <s v="ok"/>
    <m/>
    <m/>
    <m/>
  </r>
  <r>
    <x v="29"/>
    <x v="0"/>
    <x v="0"/>
    <s v="CRB - COMÉRCIO DE RESÍDUOS BANDEIRANTES LTDA - 16.642.662/0004-48"/>
    <s v="NOTA FISCAL"/>
    <n v="1323"/>
    <d v="2024-12-20T00:00:00"/>
    <x v="1"/>
    <n v="1320"/>
    <n v="990"/>
    <s v="ok"/>
    <m/>
    <m/>
    <m/>
  </r>
  <r>
    <x v="29"/>
    <x v="0"/>
    <x v="0"/>
    <s v="CRB - COMÉRCIO DE RESÍDUOS BANDEIRANTES LTDA - 16.642.662/0004-48"/>
    <s v="NOTA FISCAL"/>
    <n v="1326"/>
    <d v="2024-12-23T00:00:00"/>
    <x v="0"/>
    <n v="520"/>
    <n v="1869"/>
    <s v="ok"/>
    <m/>
    <m/>
    <m/>
  </r>
  <r>
    <x v="29"/>
    <x v="0"/>
    <x v="0"/>
    <s v="CRB - COMÉRCIO DE RESÍDUOS BANDEIRANTES LTDA - 16.642.662/0004-48"/>
    <s v="NOTA FISCAL"/>
    <n v="1326"/>
    <d v="2024-12-23T00:00:00"/>
    <x v="1"/>
    <n v="2650"/>
    <n v="921"/>
    <s v="ok"/>
    <m/>
    <m/>
    <m/>
  </r>
  <r>
    <x v="29"/>
    <x v="0"/>
    <x v="0"/>
    <s v="CRB - COMÉRCIO DE RESÍDUOS BANDEIRANTES LTDA - 16.642.662/0004-48"/>
    <s v="NOTA FISCAL"/>
    <n v="1328"/>
    <d v="2024-12-24T00:00:00"/>
    <x v="1"/>
    <n v="1620"/>
    <n v="1215"/>
    <s v="ok"/>
    <m/>
    <m/>
    <m/>
  </r>
  <r>
    <x v="29"/>
    <x v="0"/>
    <x v="0"/>
    <s v="CRB - COMÉRCIO DE RESÍDUOS BANDEIRANTES LTDA - 16.642.662/0004-48"/>
    <s v="NOTA FISCAL"/>
    <n v="1329"/>
    <d v="2024-12-27T00:00:00"/>
    <x v="1"/>
    <n v="1670"/>
    <n v="1252.5"/>
    <s v="ok"/>
    <m/>
    <m/>
    <m/>
  </r>
  <r>
    <x v="29"/>
    <x v="0"/>
    <x v="0"/>
    <s v="WHARGO COMERCIO E RECICLAGENS LTDA - 05.076.586/0001-91"/>
    <s v="NOTA FISCAL"/>
    <n v="1330"/>
    <d v="2024-12-27T00:00:00"/>
    <x v="1"/>
    <n v="470"/>
    <n v="423"/>
    <s v="ok"/>
    <m/>
    <m/>
    <m/>
  </r>
  <r>
    <x v="29"/>
    <x v="0"/>
    <x v="0"/>
    <s v="WHARGO COMERCIO E RECICLAGENS LTDA - 05.076.586/0001-91"/>
    <s v="NOTA FISCAL"/>
    <n v="1330"/>
    <d v="2024-12-27T00:00:00"/>
    <x v="0"/>
    <n v="765"/>
    <n v="3631.5"/>
    <s v="ok"/>
    <m/>
    <m/>
    <m/>
  </r>
  <r>
    <x v="29"/>
    <x v="0"/>
    <x v="0"/>
    <s v="CRB - COMÉRCIO DE RESÍDUOS BANDEIRANTES LTDA - 16.642.662/0004-48"/>
    <s v="NOTA FISCAL"/>
    <n v="1331"/>
    <d v="2024-12-30T00:00:00"/>
    <x v="1"/>
    <n v="1520"/>
    <n v="1140"/>
    <s v="ok"/>
    <m/>
    <m/>
    <m/>
  </r>
  <r>
    <x v="29"/>
    <x v="0"/>
    <x v="0"/>
    <s v="WHARGO COMERCIO E RECICLAGENS LTDA - 05.076.586/0001-91"/>
    <s v="NOTA FISCAL"/>
    <n v="1332"/>
    <d v="2024-12-30T00:00:00"/>
    <x v="1"/>
    <n v="440"/>
    <n v="132"/>
    <s v="ok"/>
    <m/>
    <m/>
    <m/>
  </r>
  <r>
    <x v="29"/>
    <x v="0"/>
    <x v="0"/>
    <s v="WHARGO COMERCIO E RECICLAGENS LTDA - 05.076.586/0001-91"/>
    <s v="NOTA FISCAL"/>
    <n v="1327"/>
    <d v="2024-12-24T00:00:00"/>
    <x v="1"/>
    <n v="410"/>
    <n v="410"/>
    <s v="Não havia incluído nota 1327"/>
    <m/>
    <m/>
    <m/>
  </r>
  <r>
    <x v="62"/>
    <x v="0"/>
    <x v="0"/>
    <s v="COFEME LTDA 20.300.299/0001-07"/>
    <s v="NOTA FISCAL"/>
    <n v="189"/>
    <d v="2024-10-28T00:00:00"/>
    <x v="2"/>
    <n v="2785"/>
    <n v="2785"/>
    <m/>
    <m/>
    <m/>
    <m/>
  </r>
  <r>
    <x v="62"/>
    <x v="0"/>
    <x v="0"/>
    <s v="COFEME LTDA 20.300.299/0001-07"/>
    <s v="NOTA FISCAL"/>
    <n v="192"/>
    <d v="2024-10-29T00:00:00"/>
    <x v="2"/>
    <n v="645"/>
    <n v="774"/>
    <m/>
    <m/>
    <m/>
    <m/>
  </r>
  <r>
    <x v="62"/>
    <x v="0"/>
    <x v="0"/>
    <s v="COFEME LTDA 20.300.299/0001-07"/>
    <s v="NOTA FISCAL"/>
    <n v="199"/>
    <d v="2024-12-05T00:00:00"/>
    <x v="2"/>
    <n v="2750"/>
    <n v="2750"/>
    <m/>
    <m/>
    <m/>
    <m/>
  </r>
  <r>
    <x v="62"/>
    <x v="0"/>
    <x v="0"/>
    <s v="COFEME LTDA 20.300.299/0001-07"/>
    <s v="NOTA FISCAL"/>
    <n v="197"/>
    <d v="2024-11-29T00:00:00"/>
    <x v="2"/>
    <n v="540"/>
    <n v="648"/>
    <m/>
    <m/>
    <m/>
    <m/>
  </r>
  <r>
    <x v="29"/>
    <x v="0"/>
    <x v="0"/>
    <s v="RECICLAGEM PIEMONT LTDA 29.230.533/0001-41"/>
    <s v="NOTA FISCAL"/>
    <n v="1244"/>
    <d v="2024-10-15T00:00:00"/>
    <x v="2"/>
    <n v="650"/>
    <n v="585"/>
    <m/>
    <m/>
    <m/>
    <m/>
  </r>
  <r>
    <x v="12"/>
    <x v="0"/>
    <x v="0"/>
    <s v="FERRO VELHO DO ACACIO LTDA - 43.132.240/0001-52"/>
    <s v="NOTA FISCAL"/>
    <n v="153"/>
    <d v="2024-10-11T00:00:00"/>
    <x v="2"/>
    <n v="5000"/>
    <n v="4000"/>
    <s v="ok"/>
    <m/>
    <m/>
    <m/>
  </r>
  <r>
    <x v="12"/>
    <x v="0"/>
    <x v="0"/>
    <s v="RECICLA-ACAO COMERCIO DE PRODUTOS PARA RECICLAGEM LTDA 05.379.487/0001-89"/>
    <s v="NOTA FISCAL"/>
    <n v="152"/>
    <d v="2024-10-11T00:00:00"/>
    <x v="0"/>
    <n v="5550"/>
    <n v="555"/>
    <s v="ok"/>
    <m/>
    <m/>
    <m/>
  </r>
  <r>
    <x v="12"/>
    <x v="0"/>
    <x v="0"/>
    <s v="PMG AMBIENTAL LTDA 28.549.416/0001-82"/>
    <s v="NOTA FISCAL"/>
    <n v="157"/>
    <d v="2024-11-01T00:00:00"/>
    <x v="1"/>
    <n v="7810"/>
    <n v="6248"/>
    <s v="ok"/>
    <m/>
    <m/>
    <m/>
  </r>
  <r>
    <x v="12"/>
    <x v="0"/>
    <x v="0"/>
    <s v="HM SERVICOS DE RECICLAGEM LTDA 37.702.360/0001-45"/>
    <s v="NOTA FISCAL"/>
    <n v="159"/>
    <d v="2024-11-06T00:00:00"/>
    <x v="0"/>
    <n v="1870"/>
    <n v="9537"/>
    <s v="ok"/>
    <m/>
    <m/>
    <m/>
  </r>
  <r>
    <x v="12"/>
    <x v="0"/>
    <x v="0"/>
    <s v="HM SERVICOS DE RECICLAGEM LTDA 37.702.360/0001-45"/>
    <s v="NOTA FISCAL"/>
    <n v="159"/>
    <d v="2024-11-06T00:00:00"/>
    <x v="2"/>
    <n v="239.1"/>
    <n v="2337.22"/>
    <s v="ok"/>
    <m/>
    <m/>
    <m/>
  </r>
  <r>
    <x v="12"/>
    <x v="0"/>
    <x v="0"/>
    <s v="PMG AMBIENTAL LTDA 28.549.416/0001-82"/>
    <s v="NOTA FISCAL"/>
    <n v="160"/>
    <d v="2024-11-07T00:00:00"/>
    <x v="1"/>
    <n v="7780"/>
    <n v="6224"/>
    <s v="ok"/>
    <m/>
    <m/>
    <m/>
  </r>
  <r>
    <x v="12"/>
    <x v="0"/>
    <x v="0"/>
    <s v="PMG AMBIENTAL LTDA 28.549.416/0001-82"/>
    <s v="NOTA FISCAL"/>
    <n v="161"/>
    <d v="2024-11-07T00:00:00"/>
    <x v="1"/>
    <n v="270"/>
    <n v="81"/>
    <s v="ok"/>
    <m/>
    <m/>
    <m/>
  </r>
  <r>
    <x v="12"/>
    <x v="0"/>
    <x v="0"/>
    <s v="INDUPLASTIL INDÚSTRIA DE PLÁSTICO DE ITUIUTABA - 03.660.686/0001-35"/>
    <s v="NOTA FISCAL"/>
    <n v="163"/>
    <d v="2024-11-14T00:00:00"/>
    <x v="0"/>
    <n v="4580"/>
    <n v="6684"/>
    <s v="ok"/>
    <m/>
    <m/>
    <m/>
  </r>
  <r>
    <x v="12"/>
    <x v="0"/>
    <x v="0"/>
    <s v="HM SERVICOS DE RECICLAGEM LTDA 37.702.360/0001-45"/>
    <s v="NOTA FISCAL"/>
    <n v="164"/>
    <d v="2024-11-28T00:00:00"/>
    <x v="2"/>
    <n v="460.4"/>
    <n v="4695.14"/>
    <s v="ok"/>
    <m/>
    <m/>
    <m/>
  </r>
  <r>
    <x v="12"/>
    <x v="0"/>
    <x v="0"/>
    <s v="FERRO VELHO DO ACACIO LTDA - 43.132.240/0001-52"/>
    <s v="NOTA FISCAL"/>
    <n v="165"/>
    <d v="2024-12-02T00:00:00"/>
    <x v="2"/>
    <n v="4550"/>
    <n v="3640"/>
    <s v="ok"/>
    <m/>
    <m/>
    <m/>
  </r>
  <r>
    <x v="12"/>
    <x v="0"/>
    <x v="0"/>
    <s v="PMG AMBIENTAL LTDA 28.549.416/0001-82"/>
    <s v="NOTA FISCAL"/>
    <n v="167"/>
    <d v="2024-12-02T00:00:00"/>
    <x v="1"/>
    <n v="2232"/>
    <n v="978.6"/>
    <s v="ok"/>
    <m/>
    <m/>
    <m/>
  </r>
  <r>
    <x v="12"/>
    <x v="0"/>
    <x v="0"/>
    <s v="PMG AMBIENTAL LTDA 28.549.416/0001-82"/>
    <s v="NOTA FISCAL"/>
    <n v="167"/>
    <d v="2024-12-02T00:00:00"/>
    <x v="0"/>
    <n v="2174"/>
    <n v="530.9"/>
    <s v="ok"/>
    <m/>
    <m/>
    <m/>
  </r>
  <r>
    <x v="12"/>
    <x v="0"/>
    <x v="0"/>
    <s v="HM SERVICOS DE RECICLAGEM LTDA 37.702.360/0001-45"/>
    <s v="NOTA FISCAL"/>
    <n v="168"/>
    <d v="2024-12-04T00:00:00"/>
    <x v="0"/>
    <n v="3710"/>
    <n v="11130"/>
    <s v="ok"/>
    <m/>
    <m/>
    <m/>
  </r>
  <r>
    <x v="12"/>
    <x v="0"/>
    <x v="0"/>
    <s v="HM SERVICOS DE RECICLAGEM LTDA 37.702.360/0001-45"/>
    <s v="NOTA FISCAL"/>
    <n v="169"/>
    <d v="2024-12-05T00:00:00"/>
    <x v="0"/>
    <n v="4046"/>
    <n v="6029.2"/>
    <s v="ok"/>
    <m/>
    <m/>
    <m/>
  </r>
  <r>
    <x v="12"/>
    <x v="0"/>
    <x v="0"/>
    <s v="PMG AMBIENTAL LTDA 28.549.416/0001-82"/>
    <s v="NOTA FISCAL"/>
    <n v="170"/>
    <d v="2024-12-06T00:00:00"/>
    <x v="1"/>
    <n v="9360"/>
    <n v="7300.8"/>
    <s v="ok"/>
    <m/>
    <m/>
    <m/>
  </r>
  <r>
    <x v="12"/>
    <x v="0"/>
    <x v="0"/>
    <s v="HM SERVICOS DE RECICLAGEM LTDA 37.702.360/0001-45"/>
    <s v="NOTA FISCAL"/>
    <n v="171"/>
    <d v="2024-12-09T00:00:00"/>
    <x v="0"/>
    <n v="1080.9"/>
    <n v="5404.5"/>
    <s v="ok"/>
    <m/>
    <m/>
    <m/>
  </r>
  <r>
    <x v="12"/>
    <x v="0"/>
    <x v="0"/>
    <s v="PMG AMBIENTAL LTDA 28.549.416/0001-82"/>
    <s v="NOTA FISCAL"/>
    <n v="172"/>
    <d v="2024-12-11T00:00:00"/>
    <x v="1"/>
    <n v="5310"/>
    <n v="2389.5"/>
    <s v="ok"/>
    <m/>
    <m/>
    <m/>
  </r>
  <r>
    <x v="12"/>
    <x v="0"/>
    <x v="0"/>
    <s v="HM SERVICOS DE RECICLAGEM LTDA 37.702.360/0001-45"/>
    <s v="NOTA FISCAL"/>
    <n v="173"/>
    <d v="2024-12-19T00:00:00"/>
    <x v="2"/>
    <n v="125.1"/>
    <n v="2598.18"/>
    <s v="ok"/>
    <m/>
    <m/>
    <m/>
  </r>
  <r>
    <x v="12"/>
    <x v="0"/>
    <x v="0"/>
    <s v="HM SERVICOS DE RECICLAGEM LTDA 37.702.360/0001-45"/>
    <s v="NOTA FISCAL"/>
    <n v="175"/>
    <d v="2024-12-28T00:00:00"/>
    <x v="2"/>
    <n v="524.76"/>
    <n v="5314.68"/>
    <s v="ok"/>
    <m/>
    <m/>
    <m/>
  </r>
  <r>
    <x v="63"/>
    <x v="0"/>
    <x v="0"/>
    <s v="MASSFIX COMERCIO DE SUCATAS DE VIDROS LTDA 66.738.790/0003-87"/>
    <s v="NOTA FISCAL"/>
    <n v="332"/>
    <d v="2024-10-07T00:00:00"/>
    <x v="3"/>
    <n v="8140"/>
    <n v="1058.2"/>
    <s v="ok"/>
    <m/>
    <m/>
    <m/>
  </r>
  <r>
    <x v="63"/>
    <x v="0"/>
    <x v="0"/>
    <s v="MASSFIX COMERCIO DE SUCATAS DE VIDROS LTDA 66.738.790/0003-87"/>
    <s v="NOTA FISCAL"/>
    <n v="331"/>
    <d v="2024-10-07T00:00:00"/>
    <x v="3"/>
    <n v="7240"/>
    <n v="362"/>
    <s v="ok"/>
    <m/>
    <m/>
    <m/>
  </r>
  <r>
    <x v="63"/>
    <x v="0"/>
    <x v="0"/>
    <s v="QUALY COMERCIO DE SUCATAS E ALUMINIO LTDA 33.002.451/0001-17"/>
    <s v="NOTA FISCAL"/>
    <n v="325"/>
    <d v="2024-10-08T00:00:00"/>
    <x v="1"/>
    <n v="11480"/>
    <n v="10906"/>
    <s v="ok"/>
    <m/>
    <m/>
    <m/>
  </r>
  <r>
    <x v="63"/>
    <x v="0"/>
    <x v="0"/>
    <s v="SCJ RECICLAVEIS LTDA. 52.144.255/0001-21"/>
    <s v="NOTA FISCAL"/>
    <n v="326"/>
    <d v="2024-10-15T00:00:00"/>
    <x v="0"/>
    <n v="410"/>
    <n v="820"/>
    <s v="ok"/>
    <m/>
    <m/>
    <m/>
  </r>
  <r>
    <x v="63"/>
    <x v="0"/>
    <x v="0"/>
    <s v="WHARGO COMERCIO E RECICLAGENS LTDA - 05.076.586/0001-91"/>
    <s v="NOTA FISCAL"/>
    <n v="328"/>
    <d v="2024-10-21T00:00:00"/>
    <x v="0"/>
    <n v="2670"/>
    <n v="5140"/>
    <s v="ok"/>
    <m/>
    <m/>
    <m/>
  </r>
  <r>
    <x v="63"/>
    <x v="0"/>
    <x v="0"/>
    <s v="WHARGO COMERCIO E RECICLAGENS LTDA - 05.076.586/0001-91"/>
    <s v="NOTA FISCAL"/>
    <n v="328"/>
    <d v="2024-10-21T00:00:00"/>
    <x v="1"/>
    <n v="11890"/>
    <n v="10701"/>
    <s v="ok"/>
    <m/>
    <m/>
    <m/>
  </r>
  <r>
    <x v="63"/>
    <x v="0"/>
    <x v="0"/>
    <s v="WHARGO COMERCIO E RECICLAGENS LTDA - 05.076.586/0001-91"/>
    <s v="NOTA FISCAL"/>
    <n v="329"/>
    <d v="2024-10-25T00:00:00"/>
    <x v="1"/>
    <n v="7018"/>
    <n v="3981"/>
    <s v="ok"/>
    <m/>
    <m/>
    <m/>
  </r>
  <r>
    <x v="63"/>
    <x v="0"/>
    <x v="0"/>
    <s v="WHARGO COMERCIO E RECICLAGENS LTDA - 05.076.586/0001-91"/>
    <s v="NOTA FISCAL"/>
    <n v="329"/>
    <d v="2024-10-25T00:00:00"/>
    <x v="0"/>
    <n v="3760"/>
    <n v="9881"/>
    <s v="ok"/>
    <m/>
    <m/>
    <m/>
  </r>
  <r>
    <x v="63"/>
    <x v="0"/>
    <x v="0"/>
    <s v="ELIEZER PLASTICOS DE ENGENHARIA LTDA 56.211.792/0001-06"/>
    <s v="NOTA FISCAL"/>
    <n v="334"/>
    <d v="2024-10-30T00:00:00"/>
    <x v="0"/>
    <n v="5640"/>
    <n v="564"/>
    <s v="ok"/>
    <m/>
    <m/>
    <m/>
  </r>
  <r>
    <x v="63"/>
    <x v="0"/>
    <x v="0"/>
    <s v="ALLGREEN GERENCIAMENTO DE RESIDUOS LTDA 45.433.184/0001-11"/>
    <s v="NOTA FISCAL"/>
    <n v="335"/>
    <d v="2024-11-01T00:00:00"/>
    <x v="0"/>
    <n v="8120"/>
    <n v="14616"/>
    <s v="ok"/>
    <m/>
    <m/>
    <m/>
  </r>
  <r>
    <x v="63"/>
    <x v="0"/>
    <x v="0"/>
    <s v="WHARGO COMERCIO E RECICLAGENS LTDA - 05.076.586/0001-91"/>
    <s v="NOTA FISCAL"/>
    <n v="336"/>
    <d v="2024-11-04T00:00:00"/>
    <x v="0"/>
    <n v="5530"/>
    <n v="10376"/>
    <s v="ok"/>
    <m/>
    <m/>
    <m/>
  </r>
  <r>
    <x v="63"/>
    <x v="0"/>
    <x v="0"/>
    <s v="WHARGO COMERCIO E RECICLAGENS LTDA - 05.076.586/0001-91"/>
    <s v="NOTA FISCAL"/>
    <n v="336"/>
    <d v="2024-11-04T00:00:00"/>
    <x v="1"/>
    <n v="6534"/>
    <n v="5869.6"/>
    <s v="ok"/>
    <m/>
    <m/>
    <m/>
  </r>
  <r>
    <x v="63"/>
    <x v="0"/>
    <x v="0"/>
    <s v="ALFA METALICOS LTDA. 31.291.390/0002-00"/>
    <s v="NOTA FISCAL"/>
    <n v="338"/>
    <d v="2024-11-19T00:00:00"/>
    <x v="2"/>
    <n v="760"/>
    <n v="646"/>
    <s v="ok"/>
    <m/>
    <m/>
    <m/>
  </r>
  <r>
    <x v="63"/>
    <x v="0"/>
    <x v="0"/>
    <s v="MASSFIX COMERCIO DE SUCATAS DE VIDROS LTDA 66.738.790/0003-87"/>
    <s v="NOTA FISCAL"/>
    <n v="339"/>
    <d v="2024-11-22T00:00:00"/>
    <x v="3"/>
    <n v="11270"/>
    <n v="563.5"/>
    <s v="ok"/>
    <m/>
    <m/>
    <m/>
  </r>
  <r>
    <x v="63"/>
    <x v="0"/>
    <x v="0"/>
    <s v="SEIVA COLETA RECICLAGEM LTDA EPP - 21.018.852/0001-86"/>
    <s v="NOTA FISCAL"/>
    <n v="341"/>
    <d v="2024-11-25T00:00:00"/>
    <x v="3"/>
    <n v="2820"/>
    <n v="564"/>
    <s v="ok"/>
    <m/>
    <m/>
    <m/>
  </r>
  <r>
    <x v="63"/>
    <x v="0"/>
    <x v="0"/>
    <s v="ALLGREEN GERENCIAMENTO DE RESIDUOS LTDA 45.433.184/0001-11"/>
    <s v="NOTA FISCAL"/>
    <n v="342"/>
    <d v="2024-12-02T00:00:00"/>
    <x v="0"/>
    <n v="9400"/>
    <n v="22126.75"/>
    <s v="ok"/>
    <m/>
    <m/>
    <m/>
  </r>
  <r>
    <x v="63"/>
    <x v="0"/>
    <x v="0"/>
    <s v="WHARGO COMERCIO E RECICLAGENS LTDA - 05.076.586/0001-91"/>
    <s v="NOTA FISCAL"/>
    <n v="347"/>
    <d v="2024-12-03T00:00:00"/>
    <x v="1"/>
    <n v="8910"/>
    <n v="7283.5"/>
    <s v="ok"/>
    <m/>
    <m/>
    <m/>
  </r>
  <r>
    <x v="63"/>
    <x v="0"/>
    <x v="0"/>
    <s v="WHARGO COMERCIO E RECICLAGENS LTDA - 05.076.586/0001-91"/>
    <s v="NOTA FISCAL"/>
    <n v="347"/>
    <d v="2024-12-03T00:00:00"/>
    <x v="0"/>
    <n v="4770"/>
    <n v="9766"/>
    <s v="ok"/>
    <m/>
    <m/>
    <m/>
  </r>
  <r>
    <x v="63"/>
    <x v="0"/>
    <x v="0"/>
    <s v="SEIVA COLETA RECICLAGEM LTDA EPP - 21.018.852/0001-86"/>
    <s v="NOTA FISCAL"/>
    <n v="343"/>
    <d v="2024-12-03T00:00:00"/>
    <x v="3"/>
    <n v="14000"/>
    <n v="2800"/>
    <s v="ok"/>
    <m/>
    <m/>
    <m/>
  </r>
  <r>
    <x v="63"/>
    <x v="0"/>
    <x v="0"/>
    <s v="ALFA METALICOS LTDA. 31.291.390/0002-00"/>
    <s v="NOTA FISCAL"/>
    <n v="345"/>
    <d v="2024-12-03T00:00:00"/>
    <x v="2"/>
    <n v="710"/>
    <n v="603.5"/>
    <s v="ok"/>
    <m/>
    <m/>
    <m/>
  </r>
  <r>
    <x v="63"/>
    <x v="0"/>
    <x v="0"/>
    <s v="ALFA METALICOS EIRELI 31.291.390/0001-20"/>
    <s v="NOTA FISCAL"/>
    <n v="346"/>
    <d v="2024-12-03T00:00:00"/>
    <x v="2"/>
    <n v="80"/>
    <n v="800"/>
    <s v="ok"/>
    <m/>
    <m/>
    <m/>
  </r>
  <r>
    <x v="63"/>
    <x v="0"/>
    <x v="0"/>
    <s v="WHARGO COMERCIO E RECICLAGENS LTDA - 05.076.586/0001-91"/>
    <s v="NOTA FISCAL"/>
    <n v="351"/>
    <d v="2024-12-13T00:00:00"/>
    <x v="1"/>
    <n v="13650"/>
    <n v="12285"/>
    <s v="ok"/>
    <m/>
    <m/>
    <m/>
  </r>
  <r>
    <x v="63"/>
    <x v="0"/>
    <x v="0"/>
    <s v="WHARGO COMERCIO E RECICLAGENS LTDA - 05.076.586/0001-91"/>
    <s v="NOTA FISCAL"/>
    <n v="349"/>
    <d v="2024-12-12T00:00:00"/>
    <x v="0"/>
    <n v="12350"/>
    <n v="3705"/>
    <s v="ok"/>
    <m/>
    <m/>
    <m/>
  </r>
  <r>
    <x v="63"/>
    <x v="0"/>
    <x v="0"/>
    <s v="ALLGREEN GERENCIAMENTO DE RESIDUOS LTDA 45.433.184/0001-11"/>
    <s v="NOTA FISCAL"/>
    <n v="353"/>
    <d v="2024-12-26T00:00:00"/>
    <x v="0"/>
    <n v="6101.9"/>
    <n v="15141.42"/>
    <s v="ok"/>
    <m/>
    <m/>
    <m/>
  </r>
  <r>
    <x v="63"/>
    <x v="0"/>
    <x v="0"/>
    <s v="WHARGO COMERCIO E RECICLAGENS LTDA - 05.076.586/0001-91"/>
    <s v="NOTA FISCAL"/>
    <n v="352"/>
    <d v="2024-12-26T00:00:00"/>
    <x v="0"/>
    <n v="5950"/>
    <n v="8919"/>
    <s v="ok"/>
    <m/>
    <m/>
    <m/>
  </r>
  <r>
    <x v="63"/>
    <x v="0"/>
    <x v="0"/>
    <s v="WHARGO COMERCIO E RECICLAGENS LTDA - 05.076.586/0001-91"/>
    <s v="NOTA FISCAL"/>
    <n v="352"/>
    <d v="2024-12-26T00:00:00"/>
    <x v="1"/>
    <n v="7502"/>
    <n v="5331.3"/>
    <s v="ok"/>
    <m/>
    <m/>
    <m/>
  </r>
  <r>
    <x v="63"/>
    <x v="0"/>
    <x v="0"/>
    <s v="WHARGO COMERCIO E RECICLAGENS LTDA - 05.076.586/0001-91"/>
    <s v="NOTA FISCAL"/>
    <n v="355"/>
    <d v="2024-12-27T00:00:00"/>
    <x v="1"/>
    <n v="12620"/>
    <n v="11358"/>
    <s v="ok"/>
    <m/>
    <m/>
    <m/>
  </r>
  <r>
    <x v="63"/>
    <x v="0"/>
    <x v="0"/>
    <s v="WHARGO COMERCIO E RECICLAGENS LTDA - 05.076.586/0001-91"/>
    <s v="NOTA FISCAL"/>
    <n v="356"/>
    <d v="2024-12-28T00:00:00"/>
    <x v="0"/>
    <n v="5667.5"/>
    <n v="11074.9"/>
    <s v="ok"/>
    <m/>
    <m/>
    <m/>
  </r>
  <r>
    <x v="64"/>
    <x v="0"/>
    <x v="0"/>
    <s v="WHARGO COMERCIO E RECICLAGENS LTDA - 05.076.586/0001-91"/>
    <s v="NOTA FISCAL"/>
    <n v="160"/>
    <d v="2024-10-04T00:00:00"/>
    <x v="1"/>
    <n v="4950"/>
    <n v="3670"/>
    <m/>
    <m/>
    <s v="ok"/>
    <m/>
  </r>
  <r>
    <x v="64"/>
    <x v="0"/>
    <x v="0"/>
    <s v="WHARGO COMERCIO E RECICLAGENS LTDA - 05.076.586/0001-91"/>
    <s v="NOTA FISCAL"/>
    <n v="160"/>
    <d v="2024-10-04T00:00:00"/>
    <x v="0"/>
    <n v="980"/>
    <n v="1105"/>
    <m/>
    <m/>
    <s v="corrigido quantidade"/>
    <m/>
  </r>
  <r>
    <x v="64"/>
    <x v="0"/>
    <x v="0"/>
    <s v="WHARGO COMERCIO E RECICLAGENS LTDA - 05.076.586/0001-91"/>
    <s v="NOTA FISCAL"/>
    <n v="161"/>
    <d v="2024-10-11T00:00:00"/>
    <x v="1"/>
    <n v="4637.4"/>
    <n v="3725.66"/>
    <m/>
    <m/>
    <s v="ok"/>
    <m/>
  </r>
  <r>
    <x v="64"/>
    <x v="0"/>
    <x v="0"/>
    <s v="WHARGO COMERCIO E RECICLAGENS LTDA - 05.076.586/0001-91"/>
    <s v="NOTA FISCAL"/>
    <n v="161"/>
    <d v="2024-10-11T00:00:00"/>
    <x v="0"/>
    <n v="923.7"/>
    <n v="774"/>
    <m/>
    <m/>
    <s v="corrigido quantidade"/>
    <m/>
  </r>
  <r>
    <x v="64"/>
    <x v="0"/>
    <x v="0"/>
    <s v="WHARGO COMERCIO E RECICLAGENS LTDA - 05.076.586/0001-91"/>
    <s v="NOTA FISCAL"/>
    <n v="162"/>
    <d v="2024-10-18T00:00:00"/>
    <x v="1"/>
    <n v="5154"/>
    <n v="3662.6"/>
    <m/>
    <m/>
    <s v="Acrescentou os itens em outra nota - corrigido"/>
    <m/>
  </r>
  <r>
    <x v="64"/>
    <x v="0"/>
    <x v="0"/>
    <s v="WHARGO COMERCIO E RECICLAGENS LTDA - 05.076.586/0001-91"/>
    <s v="NOTA FISCAL"/>
    <n v="162"/>
    <d v="2024-10-18T00:00:00"/>
    <x v="0"/>
    <n v="1280.1"/>
    <n v="3801.54"/>
    <m/>
    <m/>
    <s v="Acrescentou os itens em outra nota - corrigido"/>
    <m/>
  </r>
  <r>
    <x v="64"/>
    <x v="0"/>
    <x v="0"/>
    <s v="WHARGO COMERCIO E RECICLAGENS LTDA - 05.076.586/0001-91"/>
    <s v="NOTA FISCAL"/>
    <n v="163"/>
    <d v="2024-10-25T00:00:00"/>
    <x v="1"/>
    <n v="5840"/>
    <n v="4620.5"/>
    <m/>
    <m/>
    <s v="ok"/>
    <m/>
  </r>
  <r>
    <x v="64"/>
    <x v="0"/>
    <x v="0"/>
    <s v="WHARGO COMERCIO E RECICLAGENS LTDA - 05.076.586/0001-91"/>
    <s v="NOTA FISCAL"/>
    <n v="163"/>
    <d v="2024-10-25T00:00:00"/>
    <x v="0"/>
    <n v="1436.4"/>
    <n v="1291"/>
    <m/>
    <m/>
    <s v="corrigido quantidade"/>
    <m/>
  </r>
  <r>
    <x v="64"/>
    <x v="0"/>
    <x v="0"/>
    <s v="WHARGO COMERCIO E RECICLAGENS LTDA - 05.076.586/0001-91"/>
    <s v="NOTA FISCAL"/>
    <n v="164"/>
    <d v="2024-10-31T00:00:00"/>
    <x v="1"/>
    <n v="6080"/>
    <n v="4586.5"/>
    <m/>
    <m/>
    <s v="ok"/>
    <m/>
  </r>
  <r>
    <x v="64"/>
    <x v="0"/>
    <x v="0"/>
    <s v="WHARGO COMERCIO E RECICLAGENS LTDA - 05.076.586/0001-91"/>
    <s v="NOTA FISCAL"/>
    <n v="164"/>
    <d v="2024-10-31T00:00:00"/>
    <x v="0"/>
    <n v="680"/>
    <n v="735.5"/>
    <m/>
    <m/>
    <s v="corrigido quantidade"/>
    <m/>
  </r>
  <r>
    <x v="64"/>
    <x v="0"/>
    <x v="0"/>
    <s v="WHARGO COMERCIO E RECICLAGENS LTDA - 05.076.586/0001-91"/>
    <s v="NOTA FISCAL"/>
    <n v="166"/>
    <d v="2024-11-08T00:00:00"/>
    <x v="1"/>
    <n v="3230"/>
    <n v="2103.5"/>
    <m/>
    <m/>
    <s v="ok"/>
    <m/>
  </r>
  <r>
    <x v="64"/>
    <x v="0"/>
    <x v="0"/>
    <s v="WHARGO COMERCIO E RECICLAGENS LTDA - 05.076.586/0001-91"/>
    <s v="NOTA FISCAL"/>
    <n v="166"/>
    <d v="2024-11-08T00:00:00"/>
    <x v="0"/>
    <n v="1502.5"/>
    <n v="1544.5"/>
    <m/>
    <m/>
    <s v="corrigido quantidade"/>
    <m/>
  </r>
  <r>
    <x v="64"/>
    <x v="0"/>
    <x v="0"/>
    <s v="WHARGO COMERCIO E RECICLAGENS LTDA - 05.076.586/0001-91"/>
    <s v="NOTA FISCAL"/>
    <n v="167"/>
    <d v="2024-11-20T00:00:00"/>
    <x v="1"/>
    <n v="6354.5"/>
    <n v="4724.55"/>
    <m/>
    <m/>
    <s v="ok"/>
    <m/>
  </r>
  <r>
    <x v="64"/>
    <x v="0"/>
    <x v="0"/>
    <s v="WHARGO COMERCIO E RECICLAGENS LTDA - 05.076.586/0001-91"/>
    <s v="NOTA FISCAL"/>
    <n v="167"/>
    <d v="2024-11-20T00:00:00"/>
    <x v="0"/>
    <n v="1124.6"/>
    <n v="1357.5"/>
    <m/>
    <m/>
    <s v="corrigido quantidade"/>
    <m/>
  </r>
  <r>
    <x v="64"/>
    <x v="0"/>
    <x v="0"/>
    <s v="WHARGO COMERCIO E RECICLAGENS LTDA - 05.076.586/0001-91"/>
    <s v="NOTA FISCAL"/>
    <n v="168"/>
    <d v="2024-11-26T00:00:00"/>
    <x v="1"/>
    <n v="3880"/>
    <n v="2808.5"/>
    <m/>
    <m/>
    <s v="ok"/>
    <m/>
  </r>
  <r>
    <x v="64"/>
    <x v="0"/>
    <x v="0"/>
    <s v="WHARGO COMERCIO E RECICLAGENS LTDA - 05.076.586/0001-91"/>
    <s v="NOTA FISCAL"/>
    <n v="168"/>
    <d v="2024-11-26T00:00:00"/>
    <x v="0"/>
    <n v="1263.1"/>
    <n v="1630.5"/>
    <m/>
    <m/>
    <s v="ok"/>
    <m/>
  </r>
  <r>
    <x v="64"/>
    <x v="0"/>
    <x v="0"/>
    <s v="WHARGO COMERCIO E RECICLAGENS LTDA - 05.076.586/0001-91"/>
    <s v="NOTA FISCAL"/>
    <n v="169"/>
    <d v="2024-11-29T00:00:00"/>
    <x v="1"/>
    <n v="3500"/>
    <n v="2687"/>
    <m/>
    <m/>
    <s v="ok"/>
    <m/>
  </r>
  <r>
    <x v="64"/>
    <x v="0"/>
    <x v="0"/>
    <s v="WHARGO COMERCIO E RECICLAGENS LTDA - 05.076.586/0001-91"/>
    <s v="NOTA FISCAL"/>
    <n v="169"/>
    <d v="2024-11-29T00:00:00"/>
    <x v="0"/>
    <n v="1335.5"/>
    <n v="1528"/>
    <m/>
    <m/>
    <s v="corrigido quantidade"/>
    <m/>
  </r>
  <r>
    <x v="64"/>
    <x v="0"/>
    <x v="0"/>
    <s v="WHARGO COMERCIO E RECICLAGENS LTDA - 05.076.586/0001-91"/>
    <s v="NOTA FISCAL"/>
    <n v="170"/>
    <d v="2024-12-09T00:00:00"/>
    <x v="1"/>
    <n v="4480"/>
    <n v="3582"/>
    <m/>
    <m/>
    <s v="ok"/>
    <m/>
  </r>
  <r>
    <x v="64"/>
    <x v="0"/>
    <x v="0"/>
    <s v="WHARGO COMERCIO E RECICLAGENS LTDA - 05.076.586/0001-91"/>
    <s v="NOTA FISCAL"/>
    <n v="170"/>
    <d v="2024-12-09T00:00:00"/>
    <x v="0"/>
    <n v="1276.7"/>
    <n v="1852"/>
    <m/>
    <m/>
    <s v="corrigido quantidade"/>
    <m/>
  </r>
  <r>
    <x v="64"/>
    <x v="0"/>
    <x v="0"/>
    <s v="WHARGO COMERCIO E RECICLAGENS LTDA - 05.076.586/0001-91"/>
    <s v="NOTA FISCAL"/>
    <n v="171"/>
    <d v="2024-12-12T00:00:00"/>
    <x v="1"/>
    <n v="5580"/>
    <n v="4323.5"/>
    <m/>
    <m/>
    <s v="ok"/>
    <m/>
  </r>
  <r>
    <x v="64"/>
    <x v="0"/>
    <x v="0"/>
    <s v="WHARGO COMERCIO E RECICLAGENS LTDA - 05.076.586/0001-91"/>
    <s v="NOTA FISCAL"/>
    <n v="171"/>
    <d v="2024-12-12T00:00:00"/>
    <x v="0"/>
    <n v="9630"/>
    <n v="878.5"/>
    <m/>
    <m/>
    <s v="corrigido quantidade"/>
    <m/>
  </r>
  <r>
    <x v="64"/>
    <x v="0"/>
    <x v="0"/>
    <s v="WHARGO COMERCIO E RECICLAGENS LTDA - 05.076.586/0001-91"/>
    <s v="NOTA FISCAL"/>
    <n v="172"/>
    <d v="2024-12-19T00:00:00"/>
    <x v="1"/>
    <n v="5640"/>
    <n v="4117.5"/>
    <m/>
    <m/>
    <s v="ok"/>
    <m/>
  </r>
  <r>
    <x v="64"/>
    <x v="0"/>
    <x v="0"/>
    <s v="WHARGO COMERCIO E RECICLAGENS LTDA - 05.076.586/0001-91"/>
    <s v="NOTA FISCAL"/>
    <n v="172"/>
    <s v="19/24/24"/>
    <x v="0"/>
    <n v="940"/>
    <n v="1046"/>
    <m/>
    <m/>
    <s v="corrigido quantidade e valor total"/>
    <m/>
  </r>
  <r>
    <x v="64"/>
    <x v="0"/>
    <x v="0"/>
    <s v="WHARGO COMERCIO E RECICLAGENS LTDA - 05.076.586/0001-91"/>
    <s v="NOTA FISCAL"/>
    <n v="173"/>
    <d v="2024-12-30T00:00:00"/>
    <x v="1"/>
    <n v="5571.2"/>
    <n v="4253.58"/>
    <m/>
    <m/>
    <s v="corrigido quantidade e valor total"/>
    <m/>
  </r>
  <r>
    <x v="64"/>
    <x v="0"/>
    <x v="0"/>
    <s v="WHARGO COMERCIO E RECICLAGENS LTDA - 05.076.586/0001-91"/>
    <s v="NOTA FISCAL"/>
    <n v="173"/>
    <d v="2024-12-30T00:00:00"/>
    <x v="0"/>
    <n v="900"/>
    <n v="1876.5"/>
    <m/>
    <m/>
    <s v="corrigido quantidade e valor total"/>
    <m/>
  </r>
  <r>
    <x v="65"/>
    <x v="0"/>
    <x v="0"/>
    <s v="CRB - COMÉRCIO DE RESÍDUOS BANDEIRANTES LTDA - 16.642.662/0004-48"/>
    <s v="NOTA FISCAL"/>
    <n v="311"/>
    <d v="2024-10-07T00:00:00"/>
    <x v="0"/>
    <n v="1660"/>
    <n v="2700"/>
    <m/>
    <m/>
    <s v="ok"/>
    <m/>
  </r>
  <r>
    <x v="65"/>
    <x v="0"/>
    <x v="0"/>
    <s v="CRB - COMÉRCIO DE RESÍDUOS BANDEIRANTES LTDA - 16.642.662/0004-48"/>
    <s v="NOTA FISCAL"/>
    <n v="311"/>
    <d v="2024-10-07T00:00:00"/>
    <x v="1"/>
    <n v="5830"/>
    <n v="3689"/>
    <m/>
    <m/>
    <s v="ok"/>
    <m/>
  </r>
  <r>
    <x v="65"/>
    <x v="0"/>
    <x v="0"/>
    <s v="CRB - COMÉRCIO DE RESÍDUOS BANDEIRANTES LTDA - 16.642.662/0004-48"/>
    <s v="NOTA FISCAL"/>
    <n v="312"/>
    <d v="2024-10-07T00:00:00"/>
    <x v="0"/>
    <n v="3860"/>
    <n v="4987"/>
    <m/>
    <m/>
    <s v="ok"/>
    <m/>
  </r>
  <r>
    <x v="65"/>
    <x v="0"/>
    <x v="0"/>
    <s v="CRB - COMÉRCIO DE RESÍDUOS BANDEIRANTES LTDA - 16.642.662/0004-48"/>
    <s v="NOTA FISCAL"/>
    <n v="312"/>
    <d v="2024-10-07T00:00:00"/>
    <x v="1"/>
    <n v="4840"/>
    <n v="2571"/>
    <m/>
    <m/>
    <s v="ok"/>
    <m/>
  </r>
  <r>
    <x v="65"/>
    <x v="0"/>
    <x v="0"/>
    <s v="REI DA GARRAFA LTDA 47.720.364/0001-00"/>
    <s v="NOTA FISCAL"/>
    <n v="314"/>
    <d v="2024-10-17T00:00:00"/>
    <x v="3"/>
    <n v="20000"/>
    <n v="2000"/>
    <m/>
    <m/>
    <s v="ok"/>
    <m/>
  </r>
  <r>
    <x v="65"/>
    <x v="0"/>
    <x v="0"/>
    <s v="CRB - COMÉRCIO DE RESÍDUOS BANDEIRANTES LTDA - 16.642.662/0004-48"/>
    <s v="NOTA FISCAL"/>
    <n v="315"/>
    <d v="2024-10-22T00:00:00"/>
    <x v="0"/>
    <n v="2810"/>
    <n v="4063"/>
    <m/>
    <m/>
    <s v="ok"/>
    <m/>
  </r>
  <r>
    <x v="65"/>
    <x v="0"/>
    <x v="0"/>
    <s v="CRB - COMÉRCIO DE RESÍDUOS BANDEIRANTES LTDA - 16.642.662/0004-48"/>
    <s v="NOTA FISCAL"/>
    <n v="315"/>
    <d v="2024-10-22T00:00:00"/>
    <x v="1"/>
    <n v="7580"/>
    <n v="6325"/>
    <m/>
    <m/>
    <s v="ok"/>
    <m/>
  </r>
  <r>
    <x v="65"/>
    <x v="0"/>
    <x v="0"/>
    <s v="CRB - COMÉRCIO DE RESÍDUOS BANDEIRANTES LTDA - 16.642.662/0004-48"/>
    <s v="NOTA FISCAL"/>
    <n v="316"/>
    <d v="2024-10-31T00:00:00"/>
    <x v="0"/>
    <n v="2820"/>
    <n v="4139"/>
    <m/>
    <m/>
    <s v="ok"/>
    <m/>
  </r>
  <r>
    <x v="65"/>
    <x v="0"/>
    <x v="0"/>
    <s v="CRB - COMÉRCIO DE RESÍDUOS BANDEIRANTES LTDA - 16.642.662/0004-48"/>
    <s v="NOTA FISCAL"/>
    <n v="316"/>
    <d v="2024-10-31T00:00:00"/>
    <x v="1"/>
    <n v="8620"/>
    <n v="4423"/>
    <m/>
    <m/>
    <s v="ok"/>
    <m/>
  </r>
  <r>
    <x v="65"/>
    <x v="0"/>
    <x v="0"/>
    <s v="CRB - COMÉRCIO DE RESÍDUOS BANDEIRANTES LTDA - 16.642.662/0004-48"/>
    <s v="NOTA FISCAL"/>
    <n v="317"/>
    <d v="2024-11-13T00:00:00"/>
    <x v="0"/>
    <n v="2580"/>
    <n v="3781"/>
    <m/>
    <m/>
    <s v="ok"/>
    <m/>
  </r>
  <r>
    <x v="65"/>
    <x v="0"/>
    <x v="0"/>
    <s v="CRB - COMÉRCIO DE RESÍDUOS BANDEIRANTES LTDA - 16.642.662/0004-48"/>
    <s v="NOTA FISCAL"/>
    <n v="317"/>
    <d v="2024-11-13T00:00:00"/>
    <x v="1"/>
    <n v="5550"/>
    <n v="2991"/>
    <m/>
    <m/>
    <s v="ok"/>
    <m/>
  </r>
  <r>
    <x v="65"/>
    <x v="0"/>
    <x v="0"/>
    <s v="CRB - COMÉRCIO DE RESÍDUOS BANDEIRANTES LTDA - 16.642.662/0004-48"/>
    <s v="NOTA FISCAL"/>
    <n v="318"/>
    <d v="2024-11-27T00:00:00"/>
    <x v="0"/>
    <n v="2140"/>
    <n v="2921"/>
    <m/>
    <m/>
    <s v="ok"/>
    <m/>
  </r>
  <r>
    <x v="65"/>
    <x v="0"/>
    <x v="0"/>
    <s v="CRB - COMÉRCIO DE RESÍDUOS BANDEIRANTES LTDA - 16.642.662/0004-48"/>
    <s v="NOTA FISCAL"/>
    <n v="318"/>
    <d v="2024-11-27T00:00:00"/>
    <x v="1"/>
    <n v="7030"/>
    <n v="4227"/>
    <m/>
    <m/>
    <s v="ok"/>
    <m/>
  </r>
  <r>
    <x v="65"/>
    <x v="0"/>
    <x v="0"/>
    <s v="CRB - COMÉRCIO DE RESÍDUOS BANDEIRANTES LTDA - 16.642.662/0004-48"/>
    <s v="NOTA FISCAL"/>
    <n v="319"/>
    <d v="2024-12-16T00:00:00"/>
    <x v="0"/>
    <n v="1380"/>
    <n v="2672"/>
    <m/>
    <m/>
    <s v="ok"/>
    <m/>
  </r>
  <r>
    <x v="65"/>
    <x v="0"/>
    <x v="0"/>
    <s v="CRB - COMÉRCIO DE RESÍDUOS BANDEIRANTES LTDA - 16.642.662/0004-48"/>
    <s v="NOTA FISCAL"/>
    <n v="319"/>
    <d v="2024-12-16T00:00:00"/>
    <x v="1"/>
    <n v="8500"/>
    <n v="5417"/>
    <m/>
    <m/>
    <s v="ok"/>
    <m/>
  </r>
  <r>
    <x v="66"/>
    <x v="0"/>
    <x v="0"/>
    <s v="ALLGREEN GERENCIAMENTO DE RESIDUOS LTDA 45.433.184/0001-11"/>
    <s v="NOTA FISCAL"/>
    <n v="1694"/>
    <d v="2024-10-04T00:00:00"/>
    <x v="0"/>
    <n v="4298.01"/>
    <n v="3728.46"/>
    <m/>
    <m/>
    <s v="ok"/>
    <m/>
  </r>
  <r>
    <x v="66"/>
    <x v="0"/>
    <x v="0"/>
    <s v="MASSFIX COMERCIO DE SUCATAS DE VIDROS LTDA 66.738.790/0003-87"/>
    <s v="NOTA FISCAL"/>
    <n v="1695"/>
    <d v="2024-10-08T00:00:00"/>
    <x v="3"/>
    <n v="7870"/>
    <n v="1495.3"/>
    <m/>
    <m/>
    <s v="ok"/>
    <m/>
  </r>
  <r>
    <x v="66"/>
    <x v="0"/>
    <x v="0"/>
    <s v="CRB - COMÉRCIO DE RESÍDUOS BANDEIRANTES LTDA - 16.642.662/0004-48"/>
    <s v="NOTA FISCAL"/>
    <n v="1696"/>
    <d v="2024-10-09T00:00:00"/>
    <x v="1"/>
    <n v="13340"/>
    <n v="9338"/>
    <m/>
    <m/>
    <s v="ok"/>
    <m/>
  </r>
  <r>
    <x v="66"/>
    <x v="0"/>
    <x v="0"/>
    <s v="ELDORADO COMÉRCIO DE SUCATAS LTDA - 06.160.914/0001-04"/>
    <s v="NOTA FISCAL"/>
    <n v="1697"/>
    <d v="2024-10-09T00:00:00"/>
    <x v="2"/>
    <n v="259.26"/>
    <n v="2229.64"/>
    <m/>
    <m/>
    <m/>
    <m/>
  </r>
  <r>
    <x v="66"/>
    <x v="0"/>
    <x v="0"/>
    <s v="ELDORADO COMÉRCIO DE SUCATAS LTDA - 06.160.914/0001-04"/>
    <s v="NOTA FISCAL"/>
    <n v="1698"/>
    <d v="2024-10-09T00:00:00"/>
    <x v="2"/>
    <n v="187.12"/>
    <n v="1609.23"/>
    <m/>
    <m/>
    <m/>
    <m/>
  </r>
  <r>
    <x v="66"/>
    <x v="0"/>
    <x v="0"/>
    <s v="SANTA MARIA COMÉRCIO DE PAPEL LTDA - 17.191.016/0001-21"/>
    <s v="NOTA FISCAL"/>
    <n v="1699"/>
    <d v="2024-10-10T00:00:00"/>
    <x v="1"/>
    <n v="6574"/>
    <n v="4527.1"/>
    <m/>
    <m/>
    <s v="ok"/>
    <m/>
  </r>
  <r>
    <x v="66"/>
    <x v="0"/>
    <x v="0"/>
    <s v="CRB - COMÉRCIO DE RESÍDUOS BANDEIRANTES LTDA - 16.642.662/0004-48"/>
    <s v="NOTA FISCAL"/>
    <n v="1700"/>
    <d v="2024-10-10T00:00:00"/>
    <x v="1"/>
    <n v="24110"/>
    <n v="15856"/>
    <m/>
    <m/>
    <s v="ok"/>
    <m/>
  </r>
  <r>
    <x v="66"/>
    <x v="0"/>
    <x v="0"/>
    <s v="CRB - COMÉRCIO DE RESÍDUOS BANDEIRANTES LTDA - 16.642.662/0004-48"/>
    <s v="NOTA FISCAL"/>
    <n v="1700"/>
    <d v="2024-10-10T00:00:00"/>
    <x v="0"/>
    <n v="450"/>
    <n v="380"/>
    <m/>
    <m/>
    <s v="ok"/>
    <m/>
  </r>
  <r>
    <x v="66"/>
    <x v="0"/>
    <x v="0"/>
    <s v="ALLGREEN GERENCIAMENTO DE RESIDUOS LTDA 45.433.184/0001-11"/>
    <s v="NOTA FISCAL"/>
    <n v="1701"/>
    <d v="2024-10-10T00:00:00"/>
    <x v="0"/>
    <n v="2505.33"/>
    <n v="3602"/>
    <m/>
    <m/>
    <s v="ok"/>
    <m/>
  </r>
  <r>
    <x v="66"/>
    <x v="0"/>
    <x v="0"/>
    <s v="ALLGREEN GERENCIAMENTO DE RESIDUOS LTDA 45.433.184/0001-11"/>
    <s v="NOTA FISCAL"/>
    <n v="1702"/>
    <d v="2024-10-10T00:00:00"/>
    <x v="0"/>
    <n v="2347.22"/>
    <n v="3000.78"/>
    <m/>
    <m/>
    <s v="ok"/>
    <m/>
  </r>
  <r>
    <x v="66"/>
    <x v="0"/>
    <x v="0"/>
    <s v="RECICLAGEM PIEMONT LTDA 29.230.533/0001-41"/>
    <s v="NOTA FISCAL"/>
    <n v="1703"/>
    <d v="2024-10-15T00:00:00"/>
    <x v="2"/>
    <n v="340"/>
    <n v="306"/>
    <m/>
    <m/>
    <m/>
    <m/>
  </r>
  <r>
    <x v="66"/>
    <x v="0"/>
    <x v="0"/>
    <s v="MASSFIX COMERCIO DE SUCATAS DE VIDROS LTDA 66.738.790/0003-87"/>
    <s v="NOTA FISCAL"/>
    <n v="1705"/>
    <d v="2024-10-16T00:00:00"/>
    <x v="3"/>
    <n v="4550"/>
    <n v="864.5"/>
    <m/>
    <m/>
    <s v="ok"/>
    <m/>
  </r>
  <r>
    <x v="66"/>
    <x v="0"/>
    <x v="0"/>
    <s v="ALLGREEN GERENCIAMENTO DE RESIDUOS LTDA 45.433.184/0001-11"/>
    <s v="NOTA FISCAL"/>
    <n v="1706"/>
    <d v="2024-10-16T00:00:00"/>
    <x v="0"/>
    <n v="1396.44"/>
    <n v="1764.02"/>
    <m/>
    <m/>
    <s v="ok"/>
    <m/>
  </r>
  <r>
    <x v="66"/>
    <x v="0"/>
    <x v="0"/>
    <s v="ALLGREEN GERENCIAMENTO DE RESIDUOS LTDA 45.433.184/0001-11"/>
    <s v="NOTA FISCAL"/>
    <n v="1707"/>
    <d v="2024-10-18T00:00:00"/>
    <x v="0"/>
    <n v="1838.39"/>
    <n v="1830.53"/>
    <m/>
    <m/>
    <s v="ok"/>
    <m/>
  </r>
  <r>
    <x v="66"/>
    <x v="0"/>
    <x v="0"/>
    <s v="ALLGREEN GERENCIAMENTO DE RESIDUOS LTDA 45.433.184/0001-11"/>
    <s v="NOTA FISCAL"/>
    <n v="1708"/>
    <d v="2024-10-18T00:00:00"/>
    <x v="0"/>
    <n v="1773.42"/>
    <n v="1454.87"/>
    <m/>
    <m/>
    <s v="ok"/>
    <m/>
  </r>
  <r>
    <x v="66"/>
    <x v="0"/>
    <x v="0"/>
    <s v="MASSFIX COMERCIO DE SUCATAS DE VIDROS LTDA 66.738.790/0003-87"/>
    <s v="NOTA FISCAL"/>
    <n v="1709"/>
    <d v="2024-10-18T00:00:00"/>
    <x v="3"/>
    <n v="7940"/>
    <n v="1508.6"/>
    <m/>
    <m/>
    <s v="ok"/>
    <m/>
  </r>
  <r>
    <x v="66"/>
    <x v="0"/>
    <x v="0"/>
    <s v="ELDORADO COMÉRCIO DE SUCATAS LTDA - 06.160.914/0001-04"/>
    <s v="NOTA FISCAL"/>
    <n v="1710"/>
    <d v="2024-10-18T00:00:00"/>
    <x v="2"/>
    <n v="595"/>
    <n v="1543.3"/>
    <m/>
    <m/>
    <s v="corrigido quantidade"/>
    <m/>
  </r>
  <r>
    <x v="66"/>
    <x v="0"/>
    <x v="0"/>
    <s v="ELDORADO COMÉRCIO DE SUCATAS LTDA - 06.160.914/0001-04"/>
    <s v="NOTA FISCAL"/>
    <n v="1711"/>
    <d v="2024-10-18T00:00:00"/>
    <x v="2"/>
    <n v="541.1"/>
    <n v="2203.53"/>
    <m/>
    <m/>
    <s v="ok"/>
    <m/>
  </r>
  <r>
    <x v="66"/>
    <x v="0"/>
    <x v="0"/>
    <s v="ALLGREEN GERENCIAMENTO DE RESIDUOS LTDA 45.433.184/0001-11"/>
    <s v="NOTA FISCAL"/>
    <n v="1712"/>
    <d v="2024-10-22T00:00:00"/>
    <x v="0"/>
    <n v="1031.8"/>
    <n v="978.87"/>
    <m/>
    <m/>
    <s v="ok"/>
    <m/>
  </r>
  <r>
    <x v="66"/>
    <x v="0"/>
    <x v="0"/>
    <s v="ALLGREEN GERENCIAMENTO DE RESIDUOS LTDA 45.433.184/0001-11"/>
    <s v="NOTA FISCAL"/>
    <n v="1713"/>
    <d v="2024-10-22T00:00:00"/>
    <x v="0"/>
    <n v="1630.8"/>
    <n v="1124.12"/>
    <m/>
    <m/>
    <s v="ok"/>
    <m/>
  </r>
  <r>
    <x v="66"/>
    <x v="0"/>
    <x v="0"/>
    <s v="ALLGREEN GERENCIAMENTO DE RESIDUOS LTDA 45.433.184/0001-11"/>
    <s v="NOTA FISCAL"/>
    <n v="1714"/>
    <d v="2024-10-22T00:00:00"/>
    <x v="0"/>
    <n v="2456.07"/>
    <n v="2014.04"/>
    <m/>
    <m/>
    <s v="ok"/>
    <m/>
  </r>
  <r>
    <x v="66"/>
    <x v="0"/>
    <x v="0"/>
    <s v="ELDORADO COMÉRCIO DE SUCATAS LTDA - 06.160.914/0001-04"/>
    <s v="NOTA FISCAL"/>
    <n v="1715"/>
    <d v="2024-10-23T00:00:00"/>
    <x v="2"/>
    <n v="4365"/>
    <n v="3492"/>
    <m/>
    <m/>
    <m/>
    <m/>
  </r>
  <r>
    <x v="66"/>
    <x v="0"/>
    <x v="0"/>
    <s v="CRB - COMÉRCIO DE RESÍDUOS BANDEIRANTES LTDA - 16.642.662/0004-48"/>
    <s v="NOTA FISCAL"/>
    <n v="1716"/>
    <d v="2024-10-23T00:00:00"/>
    <x v="1"/>
    <n v="14780"/>
    <n v="10271.5"/>
    <m/>
    <m/>
    <s v="ok"/>
    <m/>
  </r>
  <r>
    <x v="66"/>
    <x v="0"/>
    <x v="0"/>
    <s v="ALLGREEN GERENCIAMENTO DE RESIDUOS LTDA 45.433.184/0001-11"/>
    <s v="NOTA FISCAL"/>
    <n v="1717"/>
    <d v="2024-10-23T00:00:00"/>
    <x v="0"/>
    <n v="965.6099999999999"/>
    <n v="652"/>
    <m/>
    <m/>
    <s v="ok"/>
    <m/>
  </r>
  <r>
    <x v="66"/>
    <x v="0"/>
    <x v="0"/>
    <s v="ALLGREEN GERENCIAMENTO DE RESIDUOS LTDA 45.433.184/0001-11"/>
    <s v="NOTA FISCAL"/>
    <n v="1718"/>
    <d v="2024-10-23T00:00:00"/>
    <x v="0"/>
    <n v="2104.3"/>
    <n v="1857.29"/>
    <m/>
    <m/>
    <s v="ok"/>
    <m/>
  </r>
  <r>
    <x v="66"/>
    <x v="0"/>
    <x v="0"/>
    <s v="CRB - COMÉRCIO DE RESÍDUOS BANDEIRANTES LTDA - 16.642.662/0004-48"/>
    <s v="NOTA FISCAL"/>
    <n v="1719"/>
    <d v="2024-10-24T00:00:00"/>
    <x v="1"/>
    <n v="27080"/>
    <n v="17894"/>
    <m/>
    <m/>
    <s v="ok"/>
    <m/>
  </r>
  <r>
    <x v="66"/>
    <x v="0"/>
    <x v="0"/>
    <s v="CRB - COMÉRCIO DE RESÍDUOS BANDEIRANTES LTDA - 16.642.662/0004-48"/>
    <s v="NOTA FISCAL"/>
    <n v="1719"/>
    <d v="2024-10-24T00:00:00"/>
    <x v="0"/>
    <n v="180"/>
    <n v="150"/>
    <m/>
    <m/>
    <s v="ok"/>
    <m/>
  </r>
  <r>
    <x v="66"/>
    <x v="0"/>
    <x v="0"/>
    <s v="SANTA MARIA COMÉRCIO DE PAPEL LTDA - 17.191.016/0001-21"/>
    <s v="NOTA FISCAL"/>
    <n v="1720"/>
    <d v="2024-10-24T00:00:00"/>
    <x v="1"/>
    <n v="14854"/>
    <n v="9694"/>
    <m/>
    <m/>
    <s v="ok"/>
    <m/>
  </r>
  <r>
    <x v="66"/>
    <x v="0"/>
    <x v="0"/>
    <s v="SANTA MARIA COMÉRCIO DE PAPEL LTDA - 17.191.016/0001-21"/>
    <s v="NOTA FISCAL"/>
    <n v="1720"/>
    <d v="2024-10-24T00:00:00"/>
    <x v="0"/>
    <n v="64"/>
    <n v="64"/>
    <m/>
    <m/>
    <s v="ok"/>
    <m/>
  </r>
  <r>
    <x v="66"/>
    <x v="0"/>
    <x v="0"/>
    <s v="ALLGREEN GERENCIAMENTO DE RESIDUOS LTDA 45.433.184/0001-11"/>
    <s v="NOTA FISCAL"/>
    <n v="1721"/>
    <d v="2024-10-24T00:00:00"/>
    <x v="0"/>
    <n v="2336.18"/>
    <n v="1887.09"/>
    <m/>
    <m/>
    <s v="ok"/>
    <m/>
  </r>
  <r>
    <x v="66"/>
    <x v="0"/>
    <x v="0"/>
    <s v="ELDORADO COMÉRCIO DE SUCATAS LTDA - 06.160.914/0001-04"/>
    <s v="NOTA FISCAL"/>
    <n v="1722"/>
    <d v="2024-10-24T00:00:00"/>
    <x v="2"/>
    <n v="594.4100000000001"/>
    <n v="4448.84"/>
    <m/>
    <m/>
    <s v="ok"/>
    <m/>
  </r>
  <r>
    <x v="66"/>
    <x v="0"/>
    <x v="0"/>
    <s v="ALLGREEN GERENCIAMENTO DE RESIDUOS LTDA 45.433.184/0001-11"/>
    <s v="NOTA FISCAL"/>
    <n v="1723"/>
    <d v="2024-10-24T00:00:00"/>
    <x v="0"/>
    <n v="2520.02"/>
    <n v="2074.15"/>
    <m/>
    <m/>
    <s v="ok"/>
    <m/>
  </r>
  <r>
    <x v="66"/>
    <x v="0"/>
    <x v="0"/>
    <s v="ELDORADO COMÉRCIO DE SUCATAS LTDA - 06.160.914/0001-04"/>
    <s v="NOTA FISCAL"/>
    <n v="1724"/>
    <d v="2024-10-24T00:00:00"/>
    <x v="2"/>
    <n v="379.81"/>
    <n v="1729.81"/>
    <m/>
    <m/>
    <s v="corrigido quantidade"/>
    <m/>
  </r>
  <r>
    <x v="66"/>
    <x v="0"/>
    <x v="0"/>
    <s v="ALLGREEN GERENCIAMENTO DE RESIDUOS LTDA 45.433.184/0001-11"/>
    <s v="NOTA FISCAL"/>
    <n v="1725"/>
    <d v="2024-10-25T00:00:00"/>
    <x v="0"/>
    <n v="1681.2"/>
    <n v="2219.02"/>
    <m/>
    <m/>
    <s v="ok"/>
    <m/>
  </r>
  <r>
    <x v="66"/>
    <x v="0"/>
    <x v="0"/>
    <s v="MASSFIX COMERCIO DE SUCATAS DE VIDROS LTDA 66.738.790/0003-87"/>
    <s v="NOTA FISCAL"/>
    <n v="1726"/>
    <d v="2024-10-25T00:00:00"/>
    <x v="3"/>
    <n v="7170"/>
    <n v="1362.3"/>
    <m/>
    <m/>
    <s v="ok"/>
    <m/>
  </r>
  <r>
    <x v="66"/>
    <x v="0"/>
    <x v="0"/>
    <s v="MASSFIX COMERCIO DE SUCATAS DE VIDROS LTDA 66.738.790/0003-87"/>
    <s v="NOTA FISCAL"/>
    <n v="1727"/>
    <d v="2024-10-28T00:00:00"/>
    <x v="3"/>
    <n v="2910"/>
    <n v="552.9"/>
    <m/>
    <m/>
    <s v="ok"/>
    <m/>
  </r>
  <r>
    <x v="66"/>
    <x v="0"/>
    <x v="0"/>
    <s v="ALLGREEN GERENCIAMENTO DE RESIDUOS LTDA 45.433.184/0001-11"/>
    <s v="NOTA FISCAL"/>
    <n v="1728"/>
    <d v="2024-10-30T00:00:00"/>
    <x v="0"/>
    <n v="1278"/>
    <n v="966.7"/>
    <m/>
    <m/>
    <s v="ok"/>
    <m/>
  </r>
  <r>
    <x v="66"/>
    <x v="0"/>
    <x v="0"/>
    <s v="ALLGREEN GERENCIAMENTO DE RESIDUOS LTDA 45.433.184/0001-11"/>
    <s v="NOTA FISCAL"/>
    <n v="1729"/>
    <d v="2024-10-30T00:00:00"/>
    <x v="0"/>
    <n v="2834"/>
    <n v="2133.55"/>
    <m/>
    <m/>
    <s v="ok"/>
    <m/>
  </r>
  <r>
    <x v="66"/>
    <x v="0"/>
    <x v="0"/>
    <s v="ALLGREEN GERENCIAMENTO DE RESIDUOS LTDA 45.433.184/0001-11"/>
    <s v="NOTA FISCAL"/>
    <n v="1730"/>
    <d v="2024-10-30T00:00:00"/>
    <x v="0"/>
    <n v="2314.7"/>
    <n v="1287.34"/>
    <m/>
    <m/>
    <s v="ok"/>
    <m/>
  </r>
  <r>
    <x v="66"/>
    <x v="0"/>
    <x v="0"/>
    <s v="SANTA MARIA COMÉRCIO DE PAPEL LTDA - 17.191.016/0001-21"/>
    <s v="NOTA FISCAL"/>
    <n v="1733"/>
    <d v="2024-10-31T00:00:00"/>
    <x v="1"/>
    <n v="3220"/>
    <n v="2254"/>
    <m/>
    <m/>
    <s v="ok"/>
    <m/>
  </r>
  <r>
    <x v="66"/>
    <x v="0"/>
    <x v="0"/>
    <s v="SANTA MARIA COMÉRCIO DE PAPEL LTDA - 17.191.016/0001-21"/>
    <s v="NOTA FISCAL"/>
    <n v="1734"/>
    <d v="2024-10-31T00:00:00"/>
    <x v="1"/>
    <n v="2740"/>
    <n v="1815.1"/>
    <m/>
    <m/>
    <s v="ok"/>
    <m/>
  </r>
  <r>
    <x v="66"/>
    <x v="0"/>
    <x v="0"/>
    <s v="SANTA MARIA COMÉRCIO DE PAPEL LTDA - 17.191.016/0001-21"/>
    <s v="NOTA FISCAL"/>
    <n v="1734"/>
    <d v="2024-10-31T00:00:00"/>
    <x v="0"/>
    <n v="376"/>
    <n v="1710"/>
    <m/>
    <m/>
    <s v="ok"/>
    <m/>
  </r>
  <r>
    <x v="66"/>
    <x v="0"/>
    <x v="0"/>
    <s v="CRB - COMÉRCIO DE RESÍDUOS BANDEIRANTES LTDA - 16.642.662/0004-48"/>
    <s v="NOTA FISCAL"/>
    <n v="1735"/>
    <d v="2024-10-31T00:00:00"/>
    <x v="1"/>
    <n v="5720"/>
    <n v="4004"/>
    <m/>
    <m/>
    <s v="ok"/>
    <m/>
  </r>
  <r>
    <x v="66"/>
    <x v="0"/>
    <x v="0"/>
    <s v="MASSFIX COMERCIO DE SUCATAS DE VIDROS LTDA 66.738.790/0003-87"/>
    <s v="NOTA FISCAL"/>
    <n v="1737"/>
    <d v="2024-10-31T00:00:00"/>
    <x v="3"/>
    <n v="4560"/>
    <n v="866.4"/>
    <m/>
    <m/>
    <s v="ok"/>
    <m/>
  </r>
  <r>
    <x v="66"/>
    <x v="0"/>
    <x v="0"/>
    <s v="ALLGREEN GERENCIAMENTO DE RESIDUOS LTDA 45.433.184/0001-11"/>
    <s v="NOTA FISCAL"/>
    <n v="1738"/>
    <d v="2024-10-31T00:00:00"/>
    <x v="0"/>
    <n v="1939"/>
    <n v="2631.46"/>
    <m/>
    <m/>
    <s v="ok"/>
    <m/>
  </r>
  <r>
    <x v="66"/>
    <x v="0"/>
    <x v="0"/>
    <s v="ALLGREEN GERENCIAMENTO DE RESIDUOS LTDA 45.433.184/0001-11"/>
    <s v="NOTA FISCAL"/>
    <n v="1738"/>
    <d v="2024-10-31T00:00:00"/>
    <x v="1"/>
    <n v="933.87"/>
    <n v="430.76"/>
    <m/>
    <m/>
    <s v="ok"/>
    <m/>
  </r>
  <r>
    <x v="66"/>
    <x v="0"/>
    <x v="0"/>
    <s v="CRB - COMÉRCIO DE RESÍDUOS BANDEIRANTES LTDA - 16.642.662/0004-48"/>
    <s v="NOTA FISCAL"/>
    <n v="1739"/>
    <d v="2024-11-07T00:00:00"/>
    <x v="1"/>
    <n v="5350"/>
    <n v="3745"/>
    <m/>
    <m/>
    <s v="ok"/>
    <m/>
  </r>
  <r>
    <x v="66"/>
    <x v="0"/>
    <x v="0"/>
    <s v="CRB - COMÉRCIO DE RESÍDUOS BANDEIRANTES LTDA - 16.642.662/0004-48"/>
    <s v="NOTA FISCAL"/>
    <n v="1740"/>
    <d v="2024-11-07T00:00:00"/>
    <x v="1"/>
    <n v="21300"/>
    <n v="13766"/>
    <m/>
    <m/>
    <s v="ok"/>
    <m/>
  </r>
  <r>
    <x v="66"/>
    <x v="0"/>
    <x v="0"/>
    <s v="ALLGREEN GERENCIAMENTO DE RESIDUOS LTDA 45.433.184/0001-11"/>
    <s v="NOTA FISCAL"/>
    <n v="1741"/>
    <d v="2024-11-07T00:00:00"/>
    <x v="0"/>
    <n v="1432.6"/>
    <n v="1667.08"/>
    <m/>
    <m/>
    <s v="ok"/>
    <m/>
  </r>
  <r>
    <x v="66"/>
    <x v="0"/>
    <x v="0"/>
    <s v="ALLGREEN GERENCIAMENTO DE RESIDUOS LTDA 45.433.184/0001-11"/>
    <s v="NOTA FISCAL"/>
    <n v="1742"/>
    <d v="2024-11-07T00:00:00"/>
    <x v="1"/>
    <n v="2050"/>
    <n v="1435"/>
    <m/>
    <m/>
    <s v="ok"/>
    <m/>
  </r>
  <r>
    <x v="66"/>
    <x v="0"/>
    <x v="0"/>
    <s v="ALLGREEN GERENCIAMENTO DE RESIDUOS LTDA 45.433.184/0001-11"/>
    <s v="NOTA FISCAL"/>
    <n v="1742"/>
    <d v="2024-11-07T00:00:00"/>
    <x v="0"/>
    <n v="2063.71"/>
    <n v="3351.51"/>
    <m/>
    <m/>
    <s v="ok"/>
    <m/>
  </r>
  <r>
    <x v="66"/>
    <x v="0"/>
    <x v="0"/>
    <s v="ELDORADO COMÉRCIO DE SUCATAS LTDA - 06.160.914/0001-04"/>
    <s v="NOTA FISCAL"/>
    <n v="1743"/>
    <d v="2024-11-07T00:00:00"/>
    <x v="2"/>
    <s v="3345,,9"/>
    <n v="2844.02"/>
    <m/>
    <m/>
    <m/>
    <m/>
  </r>
  <r>
    <x v="66"/>
    <x v="0"/>
    <x v="0"/>
    <s v="ELDORADO COMÉRCIO DE SUCATAS LTDA - 06.160.914/0001-04"/>
    <s v="NOTA FISCAL"/>
    <n v="1744"/>
    <d v="2024-11-07T00:00:00"/>
    <x v="2"/>
    <n v="118.59"/>
    <n v="1138.46"/>
    <m/>
    <m/>
    <m/>
    <m/>
  </r>
  <r>
    <x v="66"/>
    <x v="0"/>
    <x v="0"/>
    <s v="ALLGREEN GERENCIAMENTO DE RESIDUOS LTDA 45.433.184/0001-11"/>
    <s v="NOTA FISCAL"/>
    <n v="1745"/>
    <d v="2024-11-07T00:00:00"/>
    <x v="1"/>
    <n v="1222"/>
    <n v="568"/>
    <m/>
    <m/>
    <s v="ok"/>
    <m/>
  </r>
  <r>
    <x v="66"/>
    <x v="0"/>
    <x v="0"/>
    <s v="ALLGREEN GERENCIAMENTO DE RESIDUOS LTDA 45.433.184/0001-11"/>
    <s v="NOTA FISCAL"/>
    <n v="1745"/>
    <d v="2024-11-07T00:00:00"/>
    <x v="0"/>
    <n v="649.9"/>
    <n v="580.8"/>
    <m/>
    <m/>
    <s v="ok"/>
    <m/>
  </r>
  <r>
    <x v="66"/>
    <x v="0"/>
    <x v="0"/>
    <s v="ALLGREEN GERENCIAMENTO DE RESIDUOS LTDA 45.433.184/0001-11"/>
    <s v="NOTA FISCAL"/>
    <n v="1746"/>
    <d v="2024-11-07T00:00:00"/>
    <x v="1"/>
    <n v="1463"/>
    <n v="822.9"/>
    <m/>
    <m/>
    <s v="ok"/>
    <m/>
  </r>
  <r>
    <x v="66"/>
    <x v="0"/>
    <x v="0"/>
    <s v="ALLGREEN GERENCIAMENTO DE RESIDUOS LTDA 45.433.184/0001-11"/>
    <s v="NOTA FISCAL"/>
    <n v="1746"/>
    <d v="2024-11-07T00:00:00"/>
    <x v="0"/>
    <n v="1902.56"/>
    <n v="2046.74"/>
    <m/>
    <m/>
    <s v="ok"/>
    <m/>
  </r>
  <r>
    <x v="66"/>
    <x v="0"/>
    <x v="0"/>
    <s v="SANTA MARIA COMÉRCIO DE PAPEL LTDA - 17.191.016/0001-21"/>
    <s v="NOTA FISCAL"/>
    <n v="1747"/>
    <d v="2024-11-08T00:00:00"/>
    <x v="1"/>
    <n v="7646"/>
    <n v="5007.9"/>
    <m/>
    <m/>
    <s v="ok"/>
    <m/>
  </r>
  <r>
    <x v="66"/>
    <x v="0"/>
    <x v="0"/>
    <s v="SANTA MARIA COMÉRCIO DE PAPEL LTDA - 17.191.016/0001-21"/>
    <s v="NOTA FISCAL"/>
    <n v="1747"/>
    <d v="2024-11-08T00:00:00"/>
    <x v="0"/>
    <n v="56"/>
    <n v="56"/>
    <m/>
    <m/>
    <s v="ok"/>
    <m/>
  </r>
  <r>
    <x v="66"/>
    <x v="0"/>
    <x v="0"/>
    <s v="MASSFIX COMERCIO DE SUCATAS DE VIDROS LTDA 66.738.790/0003-87"/>
    <s v="NOTA FISCAL"/>
    <n v="1748"/>
    <d v="2024-11-08T00:00:00"/>
    <x v="3"/>
    <n v="9000"/>
    <n v="1710"/>
    <m/>
    <m/>
    <s v="ok"/>
    <m/>
  </r>
  <r>
    <x v="66"/>
    <x v="0"/>
    <x v="0"/>
    <s v="ELDORADO COMÉRCIO DE SUCATAS LTDA - 06.160.914/0001-04"/>
    <s v="NOTA FISCAL"/>
    <n v="1749"/>
    <d v="2024-11-08T00:00:00"/>
    <x v="2"/>
    <n v="240.88"/>
    <n v="249.27"/>
    <m/>
    <m/>
    <s v="ok"/>
    <m/>
  </r>
  <r>
    <x v="66"/>
    <x v="0"/>
    <x v="0"/>
    <s v="ALLGREEN GERENCIAMENTO DE RESIDUOS LTDA 45.433.184/0001-11"/>
    <s v="NOTA FISCAL"/>
    <n v="1750"/>
    <d v="2024-11-08T00:00:00"/>
    <x v="0"/>
    <n v="1271.21"/>
    <n v="1494.72"/>
    <m/>
    <m/>
    <s v="ok"/>
    <m/>
  </r>
  <r>
    <x v="66"/>
    <x v="0"/>
    <x v="0"/>
    <s v="ALLGREEN GERENCIAMENTO DE RESIDUOS LTDA 45.433.184/0001-11"/>
    <s v="NOTA FISCAL"/>
    <n v="1750"/>
    <d v="2024-11-08T00:00:00"/>
    <x v="1"/>
    <n v="562.86"/>
    <n v="450.29"/>
    <m/>
    <m/>
    <s v="ok"/>
    <m/>
  </r>
  <r>
    <x v="66"/>
    <x v="0"/>
    <x v="0"/>
    <s v="ALLGREEN GERENCIAMENTO DE RESIDUOS LTDA 45.433.184/0001-11"/>
    <s v="NOTA FISCAL"/>
    <n v="1751"/>
    <d v="2024-11-15T00:00:00"/>
    <x v="0"/>
    <n v="2000.8"/>
    <n v="3780.07"/>
    <m/>
    <m/>
    <s v="ok"/>
    <m/>
  </r>
  <r>
    <x v="66"/>
    <x v="0"/>
    <x v="0"/>
    <s v="ALLGREEN GERENCIAMENTO DE RESIDUOS LTDA 45.433.184/0001-11"/>
    <s v="NOTA FISCAL"/>
    <n v="1752"/>
    <d v="2024-11-15T00:00:00"/>
    <x v="0"/>
    <n v="1489.2"/>
    <n v="1318.08"/>
    <m/>
    <m/>
    <s v="ok"/>
    <m/>
  </r>
  <r>
    <x v="66"/>
    <x v="0"/>
    <x v="0"/>
    <s v="ALLGREEN GERENCIAMENTO DE RESIDUOS LTDA 45.433.184/0001-11"/>
    <s v="NOTA FISCAL"/>
    <n v="1753"/>
    <d v="2024-11-15T00:00:00"/>
    <x v="0"/>
    <n v="1658"/>
    <n v="1107.55"/>
    <m/>
    <m/>
    <s v="ok"/>
    <m/>
  </r>
  <r>
    <x v="66"/>
    <x v="0"/>
    <x v="0"/>
    <s v="MASSFIX COMERCIO DE SUCATAS DE VIDROS LTDA 66.738.790/0003-87"/>
    <s v="NOTA FISCAL"/>
    <n v="1754"/>
    <d v="2024-11-21T00:00:00"/>
    <x v="3"/>
    <n v="7440"/>
    <n v="1413.6"/>
    <m/>
    <m/>
    <s v="ok"/>
    <m/>
  </r>
  <r>
    <x v="66"/>
    <x v="0"/>
    <x v="0"/>
    <s v="ALLGREEN GERENCIAMENTO DE RESIDUOS LTDA 45.433.184/0001-11"/>
    <s v="NOTA FISCAL"/>
    <n v="1755"/>
    <d v="2024-11-21T00:00:00"/>
    <x v="0"/>
    <n v="1762"/>
    <n v="1575.7"/>
    <m/>
    <m/>
    <s v="ok"/>
    <m/>
  </r>
  <r>
    <x v="66"/>
    <x v="0"/>
    <x v="0"/>
    <s v="ALLGREEN GERENCIAMENTO DE RESIDUOS LTDA 45.433.184/0001-11"/>
    <s v="NOTA FISCAL"/>
    <n v="1756"/>
    <d v="2024-11-21T00:00:00"/>
    <x v="0"/>
    <n v="2384.23"/>
    <n v="1627.86"/>
    <m/>
    <m/>
    <s v="ok"/>
    <m/>
  </r>
  <r>
    <x v="66"/>
    <x v="0"/>
    <x v="0"/>
    <s v="ALLGREEN GERENCIAMENTO DE RESIDUOS LTDA 45.433.184/0001-11"/>
    <s v="NOTA FISCAL"/>
    <n v="1756"/>
    <d v="2024-11-21T00:00:00"/>
    <x v="1"/>
    <n v="530.9200000000001"/>
    <n v="294.69"/>
    <m/>
    <m/>
    <s v="ok"/>
    <m/>
  </r>
  <r>
    <x v="66"/>
    <x v="0"/>
    <x v="0"/>
    <s v="CRB - COMÉRCIO DE RESÍDUOS BANDEIRANTES LTDA - 16.642.662/0004-48"/>
    <s v="NOTA FISCAL"/>
    <n v="1757"/>
    <d v="2024-11-21T00:00:00"/>
    <x v="1"/>
    <n v="13380"/>
    <n v="9328.5"/>
    <m/>
    <m/>
    <s v="ok"/>
    <m/>
  </r>
  <r>
    <x v="66"/>
    <x v="0"/>
    <x v="0"/>
    <s v="SANTA MARIA COMÉRCIO DE PAPEL LTDA - 17.191.016/0001-21"/>
    <s v="NOTA FISCAL"/>
    <n v="1758"/>
    <d v="2024-11-21T00:00:00"/>
    <x v="1"/>
    <n v="9322"/>
    <n v="6253.3"/>
    <m/>
    <m/>
    <s v="ok"/>
    <m/>
  </r>
  <r>
    <x v="66"/>
    <x v="0"/>
    <x v="0"/>
    <s v="ALLGREEN GERENCIAMENTO DE RESIDUOS LTDA 45.433.184/0001-11"/>
    <s v="NOTA FISCAL"/>
    <n v="1759"/>
    <d v="2024-11-21T00:00:00"/>
    <x v="0"/>
    <n v="2838.39"/>
    <n v="2127.29"/>
    <m/>
    <m/>
    <s v="ok"/>
    <m/>
  </r>
  <r>
    <x v="66"/>
    <x v="0"/>
    <x v="0"/>
    <s v="ELDORADO COMÉRCIO DE SUCATAS LTDA - 06.160.914/0001-04"/>
    <s v="NOTA FISCAL"/>
    <n v="1760"/>
    <d v="2024-11-21T00:00:00"/>
    <x v="2"/>
    <n v="1530"/>
    <n v="1224"/>
    <m/>
    <m/>
    <m/>
    <m/>
  </r>
  <r>
    <x v="66"/>
    <x v="0"/>
    <x v="0"/>
    <s v="ELDORADO COMÉRCIO DE SUCATAS LTDA - 06.160.914/0001-04"/>
    <s v="NOTA FISCAL"/>
    <n v="1761"/>
    <d v="2024-11-21T00:00:00"/>
    <x v="2"/>
    <n v="3802"/>
    <n v="3042"/>
    <m/>
    <m/>
    <m/>
    <m/>
  </r>
  <r>
    <x v="66"/>
    <x v="0"/>
    <x v="0"/>
    <s v="ALLGREEN GERENCIAMENTO DE RESIDUOS LTDA 45.433.184/0001-11"/>
    <s v="NOTA FISCAL"/>
    <n v="1762"/>
    <d v="2024-11-21T00:00:00"/>
    <x v="0"/>
    <n v="5071.64"/>
    <n v="5625.12"/>
    <m/>
    <m/>
    <s v="ok"/>
    <m/>
  </r>
  <r>
    <x v="66"/>
    <x v="0"/>
    <x v="0"/>
    <s v="CRB - COMÉRCIO DE RESÍDUOS BANDEIRANTES LTDA - 16.642.662/0004-48"/>
    <s v="NOTA FISCAL"/>
    <n v="1763"/>
    <d v="2024-11-22T00:00:00"/>
    <x v="1"/>
    <n v="29270"/>
    <n v="19008"/>
    <m/>
    <m/>
    <s v="ok"/>
    <m/>
  </r>
  <r>
    <x v="66"/>
    <x v="0"/>
    <x v="0"/>
    <s v="CRB - COMÉRCIO DE RESÍDUOS BANDEIRANTES LTDA - 16.642.662/0004-48"/>
    <s v="NOTA FISCAL"/>
    <n v="1763"/>
    <d v="2024-11-22T00:00:00"/>
    <x v="0"/>
    <n v="690"/>
    <n v="1121"/>
    <m/>
    <m/>
    <s v="ok"/>
    <m/>
  </r>
  <r>
    <x v="66"/>
    <x v="0"/>
    <x v="0"/>
    <s v="ELDORADO COMÉRCIO DE SUCATAS LTDA - 06.160.914/0001-04"/>
    <s v="NOTA FISCAL"/>
    <n v="1764"/>
    <d v="2024-11-22T00:00:00"/>
    <x v="2"/>
    <n v="4048.25"/>
    <n v="3153.6"/>
    <m/>
    <m/>
    <m/>
    <m/>
  </r>
  <r>
    <x v="66"/>
    <x v="0"/>
    <x v="0"/>
    <s v="ELDORADO COMÉRCIO DE SUCATAS LTDA - 06.160.914/0001-04"/>
    <s v="NOTA FISCAL"/>
    <n v="1765"/>
    <d v="2024-11-22T00:00:00"/>
    <x v="2"/>
    <n v="158.92"/>
    <n v="127.14"/>
    <m/>
    <m/>
    <s v="ok"/>
    <m/>
  </r>
  <r>
    <x v="66"/>
    <x v="0"/>
    <x v="0"/>
    <s v="ALLGREEN GERENCIAMENTO DE RESIDUOS LTDA 45.433.184/0001-11"/>
    <s v="NOTA FISCAL"/>
    <n v="1766"/>
    <d v="2024-11-25T00:00:00"/>
    <x v="0"/>
    <n v="1044.55"/>
    <n v="544.6700000000001"/>
    <m/>
    <m/>
    <s v="ok"/>
    <m/>
  </r>
  <r>
    <x v="66"/>
    <x v="0"/>
    <x v="0"/>
    <s v="ALLGREEN GERENCIAMENTO DE RESIDUOS LTDA 45.433.184/0001-11"/>
    <s v="NOTA FISCAL"/>
    <n v="1766"/>
    <d v="2024-11-25T00:00:00"/>
    <x v="1"/>
    <n v="412.45"/>
    <n v="151.36"/>
    <m/>
    <m/>
    <s v="ok"/>
    <m/>
  </r>
  <r>
    <x v="66"/>
    <x v="0"/>
    <x v="0"/>
    <s v="ALLGREEN GERENCIAMENTO DE RESIDUOS LTDA 45.433.184/0001-11"/>
    <s v="NOTA FISCAL"/>
    <n v="1767"/>
    <d v="2024-11-27T00:00:00"/>
    <x v="0"/>
    <n v="1554.56"/>
    <n v="860.61"/>
    <m/>
    <m/>
    <s v="ok"/>
    <m/>
  </r>
  <r>
    <x v="66"/>
    <x v="0"/>
    <x v="0"/>
    <s v="ELDORADO COMÉRCIO DE SUCATAS LTDA - 06.160.914/0001-04"/>
    <s v="NOTA FISCAL"/>
    <n v="1768"/>
    <d v="2024-11-27T00:00:00"/>
    <x v="2"/>
    <n v="883.9299999999999"/>
    <n v="5099.99"/>
    <m/>
    <m/>
    <m/>
    <m/>
  </r>
  <r>
    <x v="66"/>
    <x v="0"/>
    <x v="0"/>
    <s v="MASSFIX COMERCIO DE SUCATAS DE VIDROS LTDA 66.738.790/0003-87"/>
    <s v="NOTA FISCAL"/>
    <n v="1769"/>
    <d v="2024-11-28T00:00:00"/>
    <x v="3"/>
    <n v="6960"/>
    <n v="1322.4"/>
    <m/>
    <m/>
    <s v="ok"/>
    <m/>
  </r>
  <r>
    <x v="66"/>
    <x v="0"/>
    <x v="0"/>
    <s v="MASSFIX COMERCIO DE SUCATAS DE VIDROS LTDA 66.738.790/0003-87"/>
    <s v="NOTA FISCAL"/>
    <n v="1770"/>
    <d v="2024-11-28T00:00:00"/>
    <x v="3"/>
    <n v="4810"/>
    <n v="913.9"/>
    <m/>
    <m/>
    <s v="ok"/>
    <m/>
  </r>
  <r>
    <x v="66"/>
    <x v="0"/>
    <x v="0"/>
    <s v="ELDORADO COMÉRCIO DE SUCATAS LTDA - 06.160.914/0001-04"/>
    <s v="NOTA FISCAL"/>
    <n v="1771"/>
    <d v="2024-11-28T00:00:00"/>
    <x v="2"/>
    <n v="580"/>
    <n v="464"/>
    <m/>
    <m/>
    <m/>
    <m/>
  </r>
  <r>
    <x v="66"/>
    <x v="0"/>
    <x v="0"/>
    <s v="SANTA MARIA COMÉRCIO DE PAPEL LTDA - 17.191.016/0001-21"/>
    <s v="NOTA FISCAL"/>
    <n v="1772"/>
    <d v="2024-11-29T00:00:00"/>
    <x v="1"/>
    <n v="5920"/>
    <n v="4144"/>
    <m/>
    <m/>
    <s v="ok"/>
    <m/>
  </r>
  <r>
    <x v="66"/>
    <x v="0"/>
    <x v="0"/>
    <s v="SANTA MARIA COMÉRCIO DE PAPEL LTDA - 17.191.016/0001-21"/>
    <s v="NOTA FISCAL"/>
    <n v="1773"/>
    <d v="2024-11-29T00:00:00"/>
    <x v="1"/>
    <n v="1814"/>
    <n v="1277.75"/>
    <m/>
    <m/>
    <s v="ok"/>
    <m/>
  </r>
  <r>
    <x v="66"/>
    <x v="0"/>
    <x v="0"/>
    <s v="SANTA MARIA COMÉRCIO DE PAPEL LTDA - 17.191.016/0001-21"/>
    <s v="NOTA FISCAL"/>
    <n v="1773"/>
    <d v="2024-11-29T00:00:00"/>
    <x v="0"/>
    <n v="322.5"/>
    <n v="1486.5"/>
    <m/>
    <m/>
    <s v="ok"/>
    <m/>
  </r>
  <r>
    <x v="66"/>
    <x v="0"/>
    <x v="0"/>
    <s v="ALLGREEN GERENCIAMENTO DE RESIDUOS LTDA 45.433.184/0001-11"/>
    <s v="NOTA FISCAL"/>
    <n v="1774"/>
    <d v="2024-11-29T00:00:00"/>
    <x v="0"/>
    <n v="2724.41"/>
    <n v="2688.29"/>
    <m/>
    <m/>
    <s v="ok"/>
    <m/>
  </r>
  <r>
    <x v="66"/>
    <x v="0"/>
    <x v="0"/>
    <s v="ALLGREEN GERENCIAMENTO DE RESIDUOS LTDA 45.433.184/0001-11"/>
    <s v="NOTA FISCAL"/>
    <n v="1775"/>
    <d v="2024-11-29T00:00:00"/>
    <x v="0"/>
    <n v="621"/>
    <n v="1256.85"/>
    <m/>
    <m/>
    <s v="ok"/>
    <m/>
  </r>
  <r>
    <x v="66"/>
    <x v="0"/>
    <x v="0"/>
    <s v="ALLGREEN GERENCIAMENTO DE RESIDUOS LTDA 45.433.184/0001-11"/>
    <s v="NOTA FISCAL"/>
    <n v="1775"/>
    <d v="2024-11-29T00:00:00"/>
    <x v="1"/>
    <n v="1378.26"/>
    <n v="779.48"/>
    <m/>
    <m/>
    <s v="ok"/>
    <m/>
  </r>
  <r>
    <x v="66"/>
    <x v="0"/>
    <x v="0"/>
    <s v="CRB - COMÉRCIO DE RESÍDUOS BANDEIRANTES LTDA - 16.642.662/0004-48"/>
    <s v="NOTA FISCAL"/>
    <n v="1776"/>
    <d v="2024-11-29T00:00:00"/>
    <x v="1"/>
    <n v="5690"/>
    <n v="3983"/>
    <m/>
    <m/>
    <s v="ok"/>
    <m/>
  </r>
  <r>
    <x v="66"/>
    <x v="0"/>
    <x v="0"/>
    <s v="CRB - COMÉRCIO DE RESÍDUOS BANDEIRANTES LTDA - 16.642.662/0004-48"/>
    <s v="NOTA FISCAL"/>
    <n v="1777"/>
    <d v="2024-11-29T00:00:00"/>
    <x v="1"/>
    <n v="12820"/>
    <n v="8557.5"/>
    <m/>
    <m/>
    <s v="ok"/>
    <m/>
  </r>
  <r>
    <x v="66"/>
    <x v="0"/>
    <x v="0"/>
    <s v="ALLGREEN GERENCIAMENTO DE RESIDUOS LTDA 45.433.184/0001-11"/>
    <s v="NOTA FISCAL"/>
    <n v="1778"/>
    <d v="2024-11-30T00:00:00"/>
    <x v="0"/>
    <n v="1513.96"/>
    <n v="1345.71"/>
    <m/>
    <m/>
    <s v="ok"/>
    <m/>
  </r>
  <r>
    <x v="66"/>
    <x v="0"/>
    <x v="0"/>
    <s v="ALLGREEN GERENCIAMENTO DE RESIDUOS LTDA 45.433.184/0001-11"/>
    <s v="NOTA FISCAL"/>
    <n v="1779"/>
    <d v="2024-11-30T00:00:00"/>
    <x v="0"/>
    <n v="1055.3"/>
    <n v="1031.28"/>
    <m/>
    <m/>
    <s v="ok"/>
    <m/>
  </r>
  <r>
    <x v="66"/>
    <x v="0"/>
    <x v="0"/>
    <s v="ALLGREEN GERENCIAMENTO DE RESIDUOS LTDA 45.433.184/0001-11"/>
    <s v="NOTA FISCAL"/>
    <n v="1780"/>
    <d v="2024-11-30T00:00:00"/>
    <x v="0"/>
    <n v="1699.4"/>
    <n v="1334.77"/>
    <m/>
    <m/>
    <s v="corrigido quantidade"/>
    <m/>
  </r>
  <r>
    <x v="66"/>
    <x v="0"/>
    <x v="0"/>
    <s v="ALLGREEN GERENCIAMENTO DE RESIDUOS LTDA 45.433.184/0001-11"/>
    <s v="NOTA FISCAL"/>
    <n v="1781"/>
    <d v="2024-11-30T00:00:00"/>
    <x v="0"/>
    <n v="2180.6"/>
    <n v="1383.33"/>
    <m/>
    <m/>
    <s v="ok"/>
    <m/>
  </r>
  <r>
    <x v="66"/>
    <x v="0"/>
    <x v="0"/>
    <s v="SANTA MARIA COMÉRCIO DE PAPEL LTDA - 17.191.016/0001-21"/>
    <s v="NOTA FISCAL"/>
    <n v="1782"/>
    <d v="2024-12-02T00:00:00"/>
    <x v="1"/>
    <n v="559"/>
    <n v="272.9"/>
    <m/>
    <m/>
    <s v="ok"/>
    <m/>
  </r>
  <r>
    <x v="66"/>
    <x v="0"/>
    <x v="0"/>
    <s v="SANTA MARIA COMÉRCIO DE PAPEL LTDA - 17.191.016/0001-21"/>
    <s v="NOTA FISCAL"/>
    <n v="1782"/>
    <d v="2024-12-02T00:00:00"/>
    <x v="0"/>
    <n v="94"/>
    <n v="450"/>
    <m/>
    <m/>
    <s v="ok"/>
    <m/>
  </r>
  <r>
    <x v="66"/>
    <x v="0"/>
    <x v="0"/>
    <s v="SANTA MARIA COMÉRCIO DE PAPEL LTDA - 17.191.016/0001-21"/>
    <s v="NOTA FISCAL"/>
    <n v="1783"/>
    <d v="2024-12-02T00:00:00"/>
    <x v="0"/>
    <n v="37.38"/>
    <n v="24.3"/>
    <m/>
    <m/>
    <s v="ok"/>
    <m/>
  </r>
  <r>
    <x v="66"/>
    <x v="0"/>
    <x v="0"/>
    <s v="ALLGREEN GERENCIAMENTO DE RESIDUOS LTDA 45.433.184/0001-11"/>
    <s v="NOTA FISCAL"/>
    <n v="1784"/>
    <d v="2024-12-04T00:00:00"/>
    <x v="0"/>
    <n v="4569.8"/>
    <n v="6499.190000000001"/>
    <m/>
    <m/>
    <s v="ok"/>
    <m/>
  </r>
  <r>
    <x v="66"/>
    <x v="0"/>
    <x v="0"/>
    <s v="ALLGREEN GERENCIAMENTO DE RESIDUOS LTDA 45.433.184/0001-11"/>
    <s v="NOTA FISCAL"/>
    <n v="1784"/>
    <d v="2024-12-04T00:00:00"/>
    <x v="1"/>
    <n v="1346.81"/>
    <n v="605.96"/>
    <m/>
    <m/>
    <s v="ok"/>
    <m/>
  </r>
  <r>
    <x v="66"/>
    <x v="0"/>
    <x v="0"/>
    <s v="ELDORADO COMÉRCIO DE SUCATAS LTDA - 06.160.914/0001-04"/>
    <s v="NOTA FISCAL"/>
    <n v="1785"/>
    <d v="2024-12-04T00:00:00"/>
    <x v="2"/>
    <n v="619.16"/>
    <n v="3553.12"/>
    <m/>
    <m/>
    <s v="ok"/>
    <m/>
  </r>
  <r>
    <x v="66"/>
    <x v="0"/>
    <x v="0"/>
    <s v="ELDORADO COMÉRCIO DE SUCATAS LTDA - 06.160.914/0001-04"/>
    <s v="NOTA FISCAL"/>
    <n v="1786"/>
    <d v="2024-12-04T00:00:00"/>
    <x v="2"/>
    <n v="1126.78"/>
    <n v="5636.56"/>
    <m/>
    <m/>
    <s v="ok"/>
    <m/>
  </r>
  <r>
    <x v="66"/>
    <x v="0"/>
    <x v="0"/>
    <s v="CRB - COMÉRCIO DE RESÍDUOS BANDEIRANTES LTDA - 16.642.662/0004-48"/>
    <s v="NOTA FISCAL"/>
    <n v="1787"/>
    <d v="2024-12-05T00:00:00"/>
    <x v="1"/>
    <n v="5110"/>
    <n v="3577"/>
    <m/>
    <m/>
    <s v="ok"/>
    <m/>
  </r>
  <r>
    <x v="66"/>
    <x v="0"/>
    <x v="0"/>
    <s v="CRB - COMÉRCIO DE RESÍDUOS BANDEIRANTES LTDA - 16.642.662/0004-48"/>
    <s v="NOTA FISCAL"/>
    <n v="1788"/>
    <d v="2024-12-05T00:00:00"/>
    <x v="1"/>
    <n v="13340"/>
    <n v="8634.5"/>
    <m/>
    <m/>
    <s v="ok"/>
    <m/>
  </r>
  <r>
    <x v="66"/>
    <x v="0"/>
    <x v="0"/>
    <s v="CRB - COMÉRCIO DE RESÍDUOS BANDEIRANTES LTDA - 16.642.662/0004-48"/>
    <s v="NOTA FISCAL"/>
    <n v="1788"/>
    <d v="2024-12-05T00:00:00"/>
    <x v="0"/>
    <n v="370"/>
    <n v="255"/>
    <m/>
    <m/>
    <s v="ok"/>
    <m/>
  </r>
  <r>
    <x v="66"/>
    <x v="0"/>
    <x v="0"/>
    <s v="ALLGREEN GERENCIAMENTO DE RESIDUOS LTDA 45.433.184/0001-11"/>
    <s v="NOTA FISCAL"/>
    <n v="1789"/>
    <d v="2024-12-05T00:00:00"/>
    <x v="0"/>
    <n v="2016.05"/>
    <n v="2830.44"/>
    <m/>
    <m/>
    <s v="ok"/>
    <m/>
  </r>
  <r>
    <x v="66"/>
    <x v="0"/>
    <x v="0"/>
    <s v="SANTA MARIA COMÉRCIO DE PAPEL LTDA - 17.191.016/0001-21"/>
    <s v="NOTA FISCAL"/>
    <n v="1790"/>
    <d v="2024-12-05T00:00:00"/>
    <x v="1"/>
    <n v="5874"/>
    <n v="3726.4"/>
    <m/>
    <m/>
    <s v="ok"/>
    <m/>
  </r>
  <r>
    <x v="66"/>
    <x v="0"/>
    <x v="0"/>
    <s v="SANTA MARIA COMÉRCIO DE PAPEL LTDA - 17.191.016/0001-21"/>
    <s v="NOTA FISCAL"/>
    <n v="1790"/>
    <d v="2024-12-05T00:00:00"/>
    <x v="0"/>
    <n v="70"/>
    <n v="70"/>
    <m/>
    <m/>
    <s v="ok"/>
    <m/>
  </r>
  <r>
    <x v="66"/>
    <x v="0"/>
    <x v="0"/>
    <s v="ALLGREEN GERENCIAMENTO DE RESIDUOS LTDA 45.433.184/0001-11"/>
    <s v="NOTA FISCAL"/>
    <n v="1791"/>
    <d v="2024-12-06T00:00:00"/>
    <x v="1"/>
    <n v="1114.5"/>
    <n v="637.15"/>
    <m/>
    <m/>
    <s v="ok"/>
    <m/>
  </r>
  <r>
    <x v="66"/>
    <x v="0"/>
    <x v="0"/>
    <s v="ALLGREEN GERENCIAMENTO DE RESIDUOS LTDA 45.433.184/0001-11"/>
    <s v="NOTA FISCAL"/>
    <n v="1791"/>
    <d v="2024-12-06T00:00:00"/>
    <x v="0"/>
    <n v="557.03"/>
    <n v="167.11"/>
    <m/>
    <m/>
    <s v="ok"/>
    <m/>
  </r>
  <r>
    <x v="66"/>
    <x v="0"/>
    <x v="0"/>
    <s v="MASSFIX COMERCIO DE SUCATAS DE VIDROS LTDA 66.738.790/0003-87"/>
    <s v="NOTA FISCAL"/>
    <n v="1792"/>
    <d v="2024-12-06T00:00:00"/>
    <x v="3"/>
    <n v="7740"/>
    <n v="1470.6"/>
    <m/>
    <m/>
    <s v="ok"/>
    <m/>
  </r>
  <r>
    <x v="66"/>
    <x v="0"/>
    <x v="0"/>
    <s v="ALLGREEN GERENCIAMENTO DE RESIDUOS LTDA 45.433.184/0001-11"/>
    <s v="NOTA FISCAL"/>
    <n v="1793"/>
    <d v="2024-12-09T00:00:00"/>
    <x v="0"/>
    <n v="3561.06"/>
    <n v="2816.91"/>
    <m/>
    <m/>
    <s v="ok"/>
    <m/>
  </r>
  <r>
    <x v="66"/>
    <x v="0"/>
    <x v="0"/>
    <s v="ALLGREEN GERENCIAMENTO DE RESIDUOS LTDA 45.433.184/0001-11"/>
    <s v="NOTA FISCAL"/>
    <n v="1794"/>
    <d v="2024-12-14T00:00:00"/>
    <x v="0"/>
    <n v="1132.88"/>
    <n v="1009.23"/>
    <m/>
    <m/>
    <s v="ok"/>
    <m/>
  </r>
  <r>
    <x v="66"/>
    <x v="0"/>
    <x v="0"/>
    <s v="ALLGREEN GERENCIAMENTO DE RESIDUOS LTDA 45.433.184/0001-11"/>
    <s v="NOTA FISCAL"/>
    <n v="1795"/>
    <d v="2024-12-14T00:00:00"/>
    <x v="0"/>
    <n v="2001.05"/>
    <n v="1671.71"/>
    <m/>
    <m/>
    <s v="ok"/>
    <m/>
  </r>
  <r>
    <x v="66"/>
    <x v="0"/>
    <x v="0"/>
    <s v="ALLGREEN GERENCIAMENTO DE RESIDUOS LTDA 45.433.184/0001-11"/>
    <s v="NOTA FISCAL"/>
    <n v="1796"/>
    <d v="2024-12-14T00:00:00"/>
    <x v="0"/>
    <n v="2677.05"/>
    <n v="2010.13"/>
    <m/>
    <m/>
    <s v="ok"/>
    <m/>
  </r>
  <r>
    <x v="66"/>
    <x v="0"/>
    <x v="0"/>
    <s v="CRB - COMÉRCIO DE RESÍDUOS BANDEIRANTES LTDA - 16.642.662/0004-48"/>
    <s v="NOTA FISCAL"/>
    <n v="1799"/>
    <d v="2024-12-18T00:00:00"/>
    <x v="1"/>
    <n v="10070"/>
    <n v="6971"/>
    <m/>
    <m/>
    <s v="ok"/>
    <m/>
  </r>
  <r>
    <x v="66"/>
    <x v="0"/>
    <x v="0"/>
    <s v="ALLGREEN GERENCIAMENTO DE RESIDUOS LTDA 45.433.184/0001-11"/>
    <s v="NOTA FISCAL"/>
    <n v="1800"/>
    <d v="2024-12-18T00:00:00"/>
    <x v="0"/>
    <n v="1655.49"/>
    <n v="1466.98"/>
    <m/>
    <m/>
    <s v="ok"/>
    <m/>
  </r>
  <r>
    <x v="66"/>
    <x v="0"/>
    <x v="0"/>
    <s v="ALLGREEN GERENCIAMENTO DE RESIDUOS LTDA 45.433.184/0001-11"/>
    <s v="NOTA FISCAL"/>
    <n v="1801"/>
    <d v="2024-12-18T00:00:00"/>
    <x v="0"/>
    <n v="5898.69"/>
    <n v="5956.159999999999"/>
    <m/>
    <m/>
    <s v="ok"/>
    <m/>
  </r>
  <r>
    <x v="66"/>
    <x v="0"/>
    <x v="0"/>
    <s v="ALLGREEN GERENCIAMENTO DE RESIDUOS LTDA 45.433.184/0001-11"/>
    <s v="NOTA FISCAL"/>
    <n v="1801"/>
    <d v="2024-12-18T00:00:00"/>
    <x v="1"/>
    <n v="1557.11"/>
    <n v="827.6800000000001"/>
    <m/>
    <m/>
    <s v="ok"/>
    <m/>
  </r>
  <r>
    <x v="66"/>
    <x v="0"/>
    <x v="0"/>
    <s v="ELDORADO COMÉRCIO DE SUCATAS LTDA - 06.160.914/0001-04"/>
    <s v="NOTA FISCAL"/>
    <n v="1803"/>
    <d v="2024-12-19T00:00:00"/>
    <x v="2"/>
    <n v="838.78"/>
    <n v="3078"/>
    <m/>
    <m/>
    <s v="ok"/>
    <m/>
  </r>
  <r>
    <x v="66"/>
    <x v="0"/>
    <x v="0"/>
    <s v="CRB - COMÉRCIO DE RESÍDUOS BANDEIRANTES LTDA - 16.642.662/0004-48"/>
    <s v="NOTA FISCAL"/>
    <n v="1804"/>
    <d v="2024-12-19T00:00:00"/>
    <x v="1"/>
    <n v="28230"/>
    <n v="18415"/>
    <m/>
    <m/>
    <s v="ok"/>
    <m/>
  </r>
  <r>
    <x v="66"/>
    <x v="0"/>
    <x v="0"/>
    <s v="CRB - COMÉRCIO DE RESÍDUOS BANDEIRANTES LTDA - 16.642.662/0004-48"/>
    <s v="NOTA FISCAL"/>
    <n v="1804"/>
    <d v="2024-12-19T00:00:00"/>
    <x v="0"/>
    <n v="140"/>
    <n v="140"/>
    <m/>
    <m/>
    <s v="ok"/>
    <m/>
  </r>
  <r>
    <x v="66"/>
    <x v="0"/>
    <x v="0"/>
    <s v="SANTA MARIA COMÉRCIO DE PAPEL LTDA - 17.191.016/0001-21"/>
    <s v="NOTA FISCAL"/>
    <n v="1805"/>
    <d v="2024-12-19T00:00:00"/>
    <x v="1"/>
    <n v="3790"/>
    <n v="2448.4"/>
    <m/>
    <m/>
    <s v="ok"/>
    <m/>
  </r>
  <r>
    <x v="66"/>
    <x v="0"/>
    <x v="0"/>
    <s v="SANTA MARIA COMÉRCIO DE PAPEL LTDA - 17.191.016/0001-21"/>
    <s v="NOTA FISCAL"/>
    <n v="1805"/>
    <d v="2024-12-19T00:00:00"/>
    <x v="0"/>
    <n v="48"/>
    <n v="48"/>
    <m/>
    <m/>
    <s v="ok"/>
    <m/>
  </r>
  <r>
    <x v="66"/>
    <x v="0"/>
    <x v="0"/>
    <s v="ELDORADO COMÉRCIO DE SUCATAS LTDA - 06.160.914/0001-04"/>
    <s v="NOTA FISCAL"/>
    <n v="1806"/>
    <d v="2024-12-19T00:00:00"/>
    <x v="2"/>
    <n v="438.76"/>
    <n v="1666.84"/>
    <m/>
    <m/>
    <s v="ok"/>
    <m/>
  </r>
  <r>
    <x v="66"/>
    <x v="0"/>
    <x v="0"/>
    <s v="ALLGREEN GERENCIAMENTO DE RESIDUOS LTDA 45.433.184/0001-11"/>
    <s v="NOTA FISCAL"/>
    <n v="1807"/>
    <d v="2024-12-19T00:00:00"/>
    <x v="0"/>
    <n v="1487.49"/>
    <n v="2643"/>
    <m/>
    <m/>
    <s v="ok"/>
    <m/>
  </r>
  <r>
    <x v="66"/>
    <x v="0"/>
    <x v="0"/>
    <s v="MASSFIX COMERCIO DE SUCATAS DE VIDROS LTDA 66.738.790/0003-87"/>
    <s v="NOTA FISCAL"/>
    <n v="1808"/>
    <d v="2024-12-19T00:00:00"/>
    <x v="3"/>
    <n v="8010"/>
    <n v="1201.5"/>
    <m/>
    <m/>
    <s v="ok"/>
    <m/>
  </r>
  <r>
    <x v="66"/>
    <x v="0"/>
    <x v="0"/>
    <s v="MASSFIX COMERCIO DE SUCATAS DE VIDROS LTDA 66.738.790/0003-87"/>
    <s v="NOTA FISCAL"/>
    <n v="1809"/>
    <d v="2024-12-19T00:00:00"/>
    <x v="3"/>
    <n v="4290"/>
    <n v="643.5"/>
    <m/>
    <m/>
    <s v="ok"/>
    <m/>
  </r>
  <r>
    <x v="66"/>
    <x v="0"/>
    <x v="0"/>
    <s v="MASSFIX COMERCIO DE SUCATAS DE VIDROS LTDA 66.738.790/0003-87"/>
    <s v="NOTA FISCAL"/>
    <n v="1810"/>
    <d v="2024-12-26T00:00:00"/>
    <x v="3"/>
    <n v="6150"/>
    <n v="922.5"/>
    <m/>
    <m/>
    <s v="ok"/>
    <m/>
  </r>
  <r>
    <x v="66"/>
    <x v="0"/>
    <x v="0"/>
    <s v="ALLGREEN GERENCIAMENTO DE RESIDUOS LTDA 45.433.184/0001-11"/>
    <s v="NOTA FISCAL"/>
    <n v="1811"/>
    <d v="2024-12-26T00:00:00"/>
    <x v="0"/>
    <n v="694"/>
    <n v="650.6"/>
    <m/>
    <m/>
    <s v="ok"/>
    <m/>
  </r>
  <r>
    <x v="66"/>
    <x v="0"/>
    <x v="0"/>
    <s v="ALLGREEN GERENCIAMENTO DE RESIDUOS LTDA 45.433.184/0001-11"/>
    <s v="NOTA FISCAL"/>
    <n v="1812"/>
    <d v="2024-12-26T00:00:00"/>
    <x v="0"/>
    <n v="1985.95"/>
    <n v="1621.92"/>
    <m/>
    <m/>
    <s v="ok"/>
    <m/>
  </r>
  <r>
    <x v="66"/>
    <x v="0"/>
    <x v="0"/>
    <s v="ALLGREEN GERENCIAMENTO DE RESIDUOS LTDA 45.433.184/0001-11"/>
    <s v="NOTA FISCAL"/>
    <n v="1813"/>
    <d v="2024-12-26T00:00:00"/>
    <x v="0"/>
    <n v="2255.8"/>
    <n v="1176.72"/>
    <m/>
    <m/>
    <s v="ok"/>
    <m/>
  </r>
  <r>
    <x v="66"/>
    <x v="0"/>
    <x v="0"/>
    <s v="ALLGREEN GERENCIAMENTO DE RESIDUOS LTDA 45.433.184/0001-11"/>
    <s v="NOTA FISCAL"/>
    <n v="1814"/>
    <d v="2024-12-28T00:00:00"/>
    <x v="0"/>
    <n v="2893.24"/>
    <n v="2598.88"/>
    <m/>
    <m/>
    <s v="ok"/>
    <m/>
  </r>
  <r>
    <x v="66"/>
    <x v="0"/>
    <x v="0"/>
    <s v="ALLGREEN GERENCIAMENTO DE RESIDUOS LTDA 45.433.184/0001-11"/>
    <s v="NOTA FISCAL"/>
    <n v="1815"/>
    <d v="2024-12-28T00:00:00"/>
    <x v="0"/>
    <n v="1671.87"/>
    <n v="1671.96"/>
    <m/>
    <m/>
    <s v="ok"/>
    <m/>
  </r>
  <r>
    <x v="66"/>
    <x v="0"/>
    <x v="0"/>
    <s v="ELDORADO COMÉRCIO DE SUCATAS LTDA - 06.160.914/0001-04"/>
    <s v="NOTA FISCAL"/>
    <n v="1816"/>
    <d v="2024-12-30T00:00:00"/>
    <x v="2"/>
    <n v="4612.5"/>
    <n v="3690"/>
    <m/>
    <m/>
    <m/>
    <m/>
  </r>
  <r>
    <x v="66"/>
    <x v="0"/>
    <x v="0"/>
    <s v="CRB - COMÉRCIO DE RESÍDUOS BANDEIRANTES LTDA - 16.642.662/0004-48"/>
    <s v="NOTA FISCAL"/>
    <n v="1817"/>
    <d v="2024-12-31T00:00:00"/>
    <x v="1"/>
    <n v="9560"/>
    <n v="6692"/>
    <m/>
    <m/>
    <s v="ok"/>
    <m/>
  </r>
  <r>
    <x v="66"/>
    <x v="0"/>
    <x v="0"/>
    <s v="CRB - COMÉRCIO DE RESÍDUOS BANDEIRANTES LTDA - 16.642.662/0004-48"/>
    <s v="NOTA FISCAL"/>
    <n v="1818"/>
    <d v="2024-12-31T00:00:00"/>
    <x v="1"/>
    <n v="17730"/>
    <n v="12053"/>
    <m/>
    <m/>
    <s v="ok"/>
    <m/>
  </r>
  <r>
    <x v="67"/>
    <x v="0"/>
    <x v="0"/>
    <s v="PAOLI RECICLA LTDA. 33.474.240/0001-87"/>
    <s v="NOTA FISCAL"/>
    <n v="121"/>
    <d v="2024-10-22T00:00:00"/>
    <x v="0"/>
    <n v="4732"/>
    <n v="5640.900000000001"/>
    <m/>
    <m/>
    <s v="corrigido quantidade"/>
    <m/>
  </r>
  <r>
    <x v="67"/>
    <x v="0"/>
    <x v="0"/>
    <s v="PAOLI RECICLA LTDA. 33.474.240/0001-87"/>
    <s v="NOTA FISCAL"/>
    <n v="121"/>
    <d v="2024-10-22T00:00:00"/>
    <x v="1"/>
    <n v="5030"/>
    <n v="3521"/>
    <m/>
    <m/>
    <s v="ok"/>
    <m/>
  </r>
  <r>
    <x v="67"/>
    <x v="0"/>
    <x v="0"/>
    <s v="PAOLI RECICLA LTDA. 33.474.240/0001-87"/>
    <s v="NOTA FISCAL"/>
    <n v="122"/>
    <d v="2024-11-19T00:00:00"/>
    <x v="0"/>
    <n v="5050"/>
    <n v="7796"/>
    <m/>
    <m/>
    <s v="ok"/>
    <m/>
  </r>
  <r>
    <x v="67"/>
    <x v="0"/>
    <x v="0"/>
    <s v="PAOLI RECICLA LTDA. 33.474.240/0001-87"/>
    <s v="NOTA FISCAL"/>
    <n v="122"/>
    <d v="2024-11-19T00:00:00"/>
    <x v="1"/>
    <n v="3889"/>
    <n v="2642.3"/>
    <m/>
    <m/>
    <s v="ok"/>
    <m/>
  </r>
  <r>
    <x v="67"/>
    <x v="0"/>
    <x v="0"/>
    <s v="FER-ALVAREZ PRODUTOS SIDERURGICOS IND. COM. LTDA - 45.615.184/0002-13"/>
    <s v="NOTA FISCAL"/>
    <n v="123"/>
    <d v="2024-11-29T00:00:00"/>
    <x v="2"/>
    <n v="2500"/>
    <n v="2000"/>
    <m/>
    <m/>
    <s v="ok"/>
    <m/>
  </r>
  <r>
    <x v="67"/>
    <x v="0"/>
    <x v="0"/>
    <s v="REDESUL SUDOESTE MG - CENTRAL DAS COOPERATIVAS DE TRABALHO DE CATADORES DE MATERIAIS RECICLAVEIS E REUTILIZAVEIS LTDA 31.890.918/0001-87"/>
    <s v="NOTA FISCAL"/>
    <n v="124"/>
    <d v="2024-11-29T00:00:00"/>
    <x v="0"/>
    <n v="5360"/>
    <n v="31071"/>
    <m/>
    <m/>
    <s v="ok"/>
    <m/>
  </r>
  <r>
    <x v="67"/>
    <x v="0"/>
    <x v="0"/>
    <s v="FER-ALVAREZ PRODUTOS SIDERURGICOS IND. COM. LTDA - 45.615.184/0002-13"/>
    <s v="NOTA FISCAL"/>
    <n v="125"/>
    <d v="2024-12-02T00:00:00"/>
    <x v="2"/>
    <n v="2590"/>
    <n v="2072"/>
    <m/>
    <m/>
    <s v="ok"/>
    <m/>
  </r>
  <r>
    <x v="67"/>
    <x v="0"/>
    <x v="0"/>
    <s v="PAOLI RECICLA LTDA. 33.474.240/0001-87"/>
    <s v="NOTA FISCAL"/>
    <n v="126"/>
    <d v="2024-12-04T00:00:00"/>
    <x v="0"/>
    <n v="7064"/>
    <n v="7056.700000000001"/>
    <m/>
    <m/>
    <s v="ok"/>
    <m/>
  </r>
  <r>
    <x v="67"/>
    <x v="0"/>
    <x v="0"/>
    <s v="PAOLI RECICLA LTDA. 33.474.240/0001-87"/>
    <s v="NOTA FISCAL"/>
    <n v="126"/>
    <d v="2024-12-04T00:00:00"/>
    <x v="1"/>
    <n v="5749"/>
    <n v="3943.5"/>
    <m/>
    <m/>
    <s v="ok"/>
    <m/>
  </r>
  <r>
    <x v="67"/>
    <x v="0"/>
    <x v="0"/>
    <s v="REDESUL SUDOESTE MG - CENTRAL DAS COOPERATIVAS DE TRABALHO DE CATADORES DE MATERIAIS RECICLAVEIS E REUTILIZAVEIS LTDA 31.890.918/0001-87"/>
    <s v="NOTA FISCAL"/>
    <n v="127"/>
    <d v="2024-12-10T00:00:00"/>
    <x v="3"/>
    <n v="18030"/>
    <n v="5769.6"/>
    <m/>
    <m/>
    <s v="ok"/>
    <m/>
  </r>
  <r>
    <x v="67"/>
    <x v="0"/>
    <x v="0"/>
    <s v="PAOLI RECICLA LTDA. 33.474.240/0001-87"/>
    <s v="NOTA FISCAL"/>
    <n v="128"/>
    <d v="2024-12-17T00:00:00"/>
    <x v="0"/>
    <n v="5239"/>
    <n v="5856.4"/>
    <m/>
    <m/>
    <s v="ok"/>
    <m/>
  </r>
  <r>
    <x v="67"/>
    <x v="0"/>
    <x v="0"/>
    <s v="PAOLI RECICLA LTDA. 33.474.240/0001-87"/>
    <s v="NOTA FISCAL"/>
    <n v="128"/>
    <d v="2024-12-17T00:00:00"/>
    <x v="1"/>
    <n v="2236"/>
    <n v="1565.2"/>
    <m/>
    <m/>
    <s v="ok"/>
    <m/>
  </r>
  <r>
    <x v="68"/>
    <x v="0"/>
    <x v="0"/>
    <s v="BRUNO FERREIRA 168.360.166-16"/>
    <s v="NOTA FISCAL"/>
    <n v="279"/>
    <d v="2024-10-10T00:00:00"/>
    <x v="1"/>
    <n v="58.75"/>
    <n v="47"/>
    <m/>
    <m/>
    <s v="ok"/>
    <m/>
  </r>
  <r>
    <x v="68"/>
    <x v="0"/>
    <x v="0"/>
    <s v="MC BRASIL RECICLAVEIS E LOCACOES LTDA 04.029.702/0001-59"/>
    <s v="NOTA FISCAL"/>
    <n v="280"/>
    <d v="2024-10-10T00:00:00"/>
    <x v="0"/>
    <n v="1532.35"/>
    <n v="2605"/>
    <m/>
    <m/>
    <s v="corrigido quantidade"/>
    <m/>
  </r>
  <r>
    <x v="68"/>
    <x v="0"/>
    <x v="0"/>
    <s v="MC BRASIL RECICLAVEIS E LOCAÇÕES LTDA - 04.029.702/0001-59"/>
    <s v="NOTA FISCAL"/>
    <n v="280"/>
    <d v="2024-10-10T00:00:00"/>
    <x v="1"/>
    <n v="3570"/>
    <n v="2695"/>
    <m/>
    <m/>
    <s v="ok"/>
    <m/>
  </r>
  <r>
    <x v="68"/>
    <x v="0"/>
    <x v="0"/>
    <s v="MC BRASIL RECICLAVEIS E LOCAÇÕES LTDA - 04.029.702/0001-59"/>
    <s v="NOTA FISCAL"/>
    <n v="285"/>
    <d v="2024-10-24T00:00:00"/>
    <x v="1"/>
    <n v="6140.1"/>
    <n v="4489.08"/>
    <m/>
    <m/>
    <s v="ok"/>
    <m/>
  </r>
  <r>
    <x v="68"/>
    <x v="0"/>
    <x v="0"/>
    <s v="MC BRASIL RECICLAVEIS E LOCAÇÕES LTDA - 04.029.702/0001-59"/>
    <s v="NOTA FISCAL"/>
    <n v="285"/>
    <d v="2024-10-24T00:00:00"/>
    <x v="0"/>
    <n v="260"/>
    <n v="1170"/>
    <m/>
    <m/>
    <s v="corrigido quantidade"/>
    <m/>
  </r>
  <r>
    <x v="68"/>
    <x v="0"/>
    <x v="0"/>
    <s v="MC BRASIL RECICLAVEIS E LOCAÇÕES LTDA - 04.029.702/0001-59"/>
    <s v="NOTA FISCAL"/>
    <n v="286"/>
    <d v="2024-10-25T00:00:00"/>
    <x v="0"/>
    <n v="3760"/>
    <n v="2960"/>
    <m/>
    <m/>
    <s v="ok"/>
    <m/>
  </r>
  <r>
    <x v="68"/>
    <x v="0"/>
    <x v="0"/>
    <s v="MC BRASIL RECICLAVEIS E LOCAÇÕES LTDA - 04.029.702/0001-59"/>
    <s v="NOTA FISCAL"/>
    <n v="286"/>
    <d v="2024-10-25T00:00:00"/>
    <x v="1"/>
    <n v="3760"/>
    <n v="2960"/>
    <m/>
    <m/>
    <s v="Não inserido"/>
    <m/>
  </r>
  <r>
    <x v="68"/>
    <x v="0"/>
    <x v="0"/>
    <s v="SERRA GERAL DISTRIBUIDORA DE BEBIDAS LTDA 05.004.160/0001-22"/>
    <s v="NOTA FISCAL"/>
    <n v="287"/>
    <d v="2024-11-05T00:00:00"/>
    <x v="3"/>
    <n v="1419"/>
    <n v="803.1"/>
    <m/>
    <m/>
    <s v="ok"/>
    <m/>
  </r>
  <r>
    <x v="68"/>
    <x v="0"/>
    <x v="0"/>
    <s v="SUCATA BRASIL - 16.628.466/0001-76"/>
    <s v="NOTA FISCAL"/>
    <n v="289"/>
    <d v="2024-11-21T00:00:00"/>
    <x v="1"/>
    <n v="5940"/>
    <n v="3981.5"/>
    <m/>
    <m/>
    <s v="ok"/>
    <m/>
  </r>
  <r>
    <x v="68"/>
    <x v="0"/>
    <x v="0"/>
    <s v="SUCATA BRASIL - 16.628.466/0001-76"/>
    <s v="NOTA FISCAL"/>
    <n v="289"/>
    <d v="2024-11-21T00:00:00"/>
    <x v="0"/>
    <n v="2376"/>
    <n v="3801.6"/>
    <m/>
    <m/>
    <s v="corrigido quantidade"/>
    <m/>
  </r>
  <r>
    <x v="68"/>
    <x v="0"/>
    <x v="0"/>
    <s v="SERRA GERAL DISTRIBUIDORA DE BEBIDAS LTDA 05.004.160/0001-22"/>
    <s v="NOTA FISCAL"/>
    <n v="290"/>
    <d v="2024-11-21T00:00:00"/>
    <x v="3"/>
    <n v="564"/>
    <n v="394.8"/>
    <m/>
    <m/>
    <s v="ok"/>
    <m/>
  </r>
  <r>
    <x v="68"/>
    <x v="0"/>
    <x v="0"/>
    <s v="SERRA GERAL DISTRIBUIDORA DE BEBIDAS LTDA 05.004.160/0001-22"/>
    <s v="NOTA FISCAL"/>
    <n v="295"/>
    <d v="2024-11-29T00:00:00"/>
    <x v="3"/>
    <n v="261"/>
    <n v="141.1"/>
    <m/>
    <m/>
    <s v="ok"/>
    <m/>
  </r>
  <r>
    <x v="68"/>
    <x v="0"/>
    <x v="0"/>
    <s v="ADRIANA SOARES DE OLIVEIRA 073.965.556-63"/>
    <s v="NOTA FISCAL"/>
    <n v="296"/>
    <d v="2024-11-29T00:00:00"/>
    <x v="1"/>
    <n v="600"/>
    <n v="480"/>
    <m/>
    <m/>
    <s v="ok"/>
    <m/>
  </r>
  <r>
    <x v="68"/>
    <x v="0"/>
    <x v="0"/>
    <s v="SUCATA BRASIL - 16.628.466/0001-76"/>
    <s v="NOTA FISCAL"/>
    <n v="298"/>
    <d v="2024-12-12T00:00:00"/>
    <x v="1"/>
    <n v="4600"/>
    <n v="3337"/>
    <m/>
    <m/>
    <s v="ok"/>
    <m/>
  </r>
  <r>
    <x v="68"/>
    <x v="0"/>
    <x v="0"/>
    <s v="SUCATA BRASIL - 16.628.466/0001-76"/>
    <s v="NOTA FISCAL"/>
    <n v="298"/>
    <d v="2024-12-12T00:00:00"/>
    <x v="0"/>
    <n v="1190"/>
    <n v="1785"/>
    <m/>
    <m/>
    <s v="corrigido quantidade"/>
    <m/>
  </r>
  <r>
    <x v="68"/>
    <x v="0"/>
    <x v="0"/>
    <s v="MOREIRA &amp; SANTOS RECICLAGENS LTDA 42.823.411/0001-27"/>
    <s v="NOTA FISCAL"/>
    <n v="291"/>
    <d v="2024-11-26T00:00:00"/>
    <x v="0"/>
    <n v="5601"/>
    <n v="1680"/>
    <m/>
    <m/>
    <s v="Não inserido"/>
    <m/>
  </r>
  <r>
    <x v="68"/>
    <x v="0"/>
    <x v="0"/>
    <s v="MOREIRA &amp; SANTOS RECICLAGENS LTDA 42.823.411/0001-27"/>
    <s v="NOTA FISCAL"/>
    <n v="292"/>
    <d v="2024-11-28T00:00:00"/>
    <x v="0"/>
    <n v="21000"/>
    <n v="6300"/>
    <m/>
    <m/>
    <s v="Não inserido"/>
    <m/>
  </r>
  <r>
    <x v="69"/>
    <x v="0"/>
    <x v="0"/>
    <s v="ALLGREEN GERENCIAMENTO DE RESIDUOS LTDA 45.433.184/0001-11"/>
    <s v="NOTA FISCAL"/>
    <n v="1150"/>
    <d v="2024-12-23T00:00:00"/>
    <x v="1"/>
    <n v="14560"/>
    <n v="12376"/>
    <m/>
    <m/>
    <s v="ok"/>
    <m/>
  </r>
  <r>
    <x v="69"/>
    <x v="0"/>
    <x v="0"/>
    <s v="WHARGO COMERCIO E RECICLAGENS LTDA - 05.076.586/0001-91"/>
    <s v="NOTA FISCAL"/>
    <n v="1149"/>
    <d v="2024-12-03T00:00:00"/>
    <x v="1"/>
    <n v="839.5"/>
    <n v="839.5"/>
    <m/>
    <m/>
    <s v="ok"/>
    <m/>
  </r>
  <r>
    <x v="69"/>
    <x v="0"/>
    <x v="0"/>
    <s v="WHARGO COMERCIO E RECICLAGENS LTDA - 05.076.586/0001-91"/>
    <s v="NOTA FISCAL"/>
    <n v="1148"/>
    <d v="2024-12-02T00:00:00"/>
    <x v="1"/>
    <n v="4871"/>
    <n v="3544.5"/>
    <m/>
    <m/>
    <s v="ok"/>
    <m/>
  </r>
  <r>
    <x v="69"/>
    <x v="0"/>
    <x v="0"/>
    <s v="WHARGO COMERCIO E RECICLAGENS LTDA - 05.076.586/0001-91"/>
    <s v="NOTA FISCAL"/>
    <n v="1148"/>
    <d v="2024-12-02T00:00:00"/>
    <x v="0"/>
    <n v="6158"/>
    <n v="14821.25"/>
    <m/>
    <m/>
    <s v="ok"/>
    <m/>
  </r>
  <r>
    <x v="69"/>
    <x v="0"/>
    <x v="0"/>
    <s v="ALLGREEN GERENCIAMENTO DE RESIDUOS LTDA 45.433.184/0001-11"/>
    <s v="NOTA FISCAL"/>
    <n v="1147"/>
    <d v="2024-12-02T00:00:00"/>
    <x v="1"/>
    <n v="15220"/>
    <n v="12937"/>
    <m/>
    <m/>
    <s v="ok"/>
    <m/>
  </r>
  <r>
    <x v="69"/>
    <x v="0"/>
    <x v="0"/>
    <s v="WHARGO COMERCIO E RECICLAGENS LTDA - 05.076.586/0001-91"/>
    <s v="NOTA FISCAL"/>
    <n v="1146"/>
    <d v="2024-11-18T00:00:00"/>
    <x v="1"/>
    <n v="3248.1"/>
    <n v="2369.95"/>
    <m/>
    <m/>
    <s v="ok"/>
    <m/>
  </r>
  <r>
    <x v="69"/>
    <x v="0"/>
    <x v="0"/>
    <s v="WHARGO COMERCIO E RECICLAGENS LTDA - 05.076.586/0001-91"/>
    <s v="NOTA FISCAL"/>
    <n v="1146"/>
    <d v="2024-11-18T00:00:00"/>
    <x v="0"/>
    <n v="7493.5"/>
    <n v="18147.22"/>
    <m/>
    <m/>
    <s v="ok"/>
    <m/>
  </r>
  <r>
    <x v="69"/>
    <x v="0"/>
    <x v="0"/>
    <s v="ALLGREEN GERENCIAMENTO DE RESIDUOS LTDA 45.433.184/0001-11"/>
    <s v="NOTA FISCAL"/>
    <n v="1145"/>
    <d v="2024-11-07T00:00:00"/>
    <x v="1"/>
    <n v="17800"/>
    <n v="15130"/>
    <m/>
    <m/>
    <s v="ok"/>
    <m/>
  </r>
  <r>
    <x v="69"/>
    <x v="0"/>
    <x v="0"/>
    <s v="ALLGREEN GERENCIAMENTO DE RESIDUOS LTDA 45.433.184/0001-11"/>
    <s v="NOTA FISCAL"/>
    <n v="1144"/>
    <d v="2024-11-04T00:00:00"/>
    <x v="1"/>
    <n v="17140"/>
    <n v="15426"/>
    <m/>
    <m/>
    <s v="ok"/>
    <m/>
  </r>
  <r>
    <x v="69"/>
    <x v="0"/>
    <x v="0"/>
    <s v="WHARGO COMERCIO E RECICLAGENS LTDA - 05.076.586/0001-91"/>
    <s v="NOTA FISCAL"/>
    <n v="1142"/>
    <d v="2024-10-25T00:00:00"/>
    <x v="1"/>
    <n v="3852"/>
    <n v="1967.6"/>
    <m/>
    <m/>
    <s v="ok"/>
    <m/>
  </r>
  <r>
    <x v="69"/>
    <x v="0"/>
    <x v="0"/>
    <s v="WHARGO COMERCIO E RECICLAGENS LTDA - 05.076.586/0001-91"/>
    <s v="NOTA FISCAL"/>
    <n v="1142"/>
    <d v="2024-10-25T00:00:00"/>
    <x v="0"/>
    <n v="7910"/>
    <n v="17723"/>
    <m/>
    <m/>
    <s v="ok"/>
    <m/>
  </r>
  <r>
    <x v="69"/>
    <x v="0"/>
    <x v="0"/>
    <s v="ROSE BIG BAG SACARIAS E SERVICOS LTDA 53.709.759/0001-04"/>
    <s v="NOTA FISCAL"/>
    <n v="1143"/>
    <d v="2024-10-30T00:00:00"/>
    <x v="0"/>
    <n v="9130.5"/>
    <n v="3642.48"/>
    <m/>
    <m/>
    <s v="ok"/>
    <m/>
  </r>
  <r>
    <x v="69"/>
    <x v="0"/>
    <x v="0"/>
    <s v="ALLGREEN GERENCIAMENTO DE RESIDUOS LTDA 45.433.184/0001-11"/>
    <s v="NOTA FISCAL"/>
    <n v="1138"/>
    <d v="2024-10-21T00:00:00"/>
    <x v="1"/>
    <n v="16860"/>
    <n v="15174"/>
    <m/>
    <m/>
    <s v="ok"/>
    <m/>
  </r>
  <r>
    <x v="69"/>
    <x v="0"/>
    <x v="0"/>
    <s v="ALLGREEN GERENCIAMENTO DE RESIDUOS LTDA 45.433.184/0001-11"/>
    <s v="NOTA FISCAL"/>
    <n v="1137"/>
    <d v="2024-10-09T00:00:00"/>
    <x v="1"/>
    <n v="16320"/>
    <n v="14688"/>
    <m/>
    <m/>
    <s v="ok"/>
    <m/>
  </r>
  <r>
    <x v="69"/>
    <x v="0"/>
    <x v="0"/>
    <s v="WHARGO COMERCIO E RECICLAGENS LTDA - 05.076.586/0001-91"/>
    <s v="NOTA FISCAL"/>
    <n v="1136"/>
    <d v="2024-10-08T00:00:00"/>
    <x v="1"/>
    <n v="1602"/>
    <n v="1441.8"/>
    <m/>
    <m/>
    <s v="ok"/>
    <m/>
  </r>
  <r>
    <x v="69"/>
    <x v="0"/>
    <x v="0"/>
    <s v="WHARGO COMERCIO E RECICLAGENS LTDA - 05.076.586/0001-91"/>
    <s v="NOTA FISCAL"/>
    <n v="1135"/>
    <d v="2024-10-04T00:00:00"/>
    <x v="0"/>
    <n v="5327"/>
    <n v="7117"/>
    <m/>
    <m/>
    <s v="ok"/>
    <m/>
  </r>
  <r>
    <x v="69"/>
    <x v="0"/>
    <x v="0"/>
    <s v="WHARGO COMERCIO E RECICLAGENS LTDA - 05.076.586/0001-91"/>
    <s v="NOTA FISCAL"/>
    <n v="1135"/>
    <d v="2024-10-04T00:00:00"/>
    <x v="1"/>
    <n v="7342.1"/>
    <n v="5276.57"/>
    <m/>
    <m/>
    <s v="ok"/>
    <m/>
  </r>
  <r>
    <x v="70"/>
    <x v="0"/>
    <x v="0"/>
    <s v="RECICLAGEM METAL REIS LTDA 65.355.984/0001-79"/>
    <s v="NOTA FISCAL"/>
    <n v="488"/>
    <d v="2024-10-01T00:00:00"/>
    <x v="2"/>
    <n v="156.13"/>
    <n v="1483.24"/>
    <m/>
    <m/>
    <m/>
    <m/>
  </r>
  <r>
    <x v="70"/>
    <x v="0"/>
    <x v="0"/>
    <s v="WHARGO COMERCIO E RECICLAGENS LTDA - 05.076.586/0001-91"/>
    <s v="NOTA FISCAL"/>
    <n v="489"/>
    <d v="2024-10-02T00:00:00"/>
    <x v="0"/>
    <n v="1"/>
    <n v="44"/>
    <m/>
    <m/>
    <s v="ok"/>
    <m/>
  </r>
  <r>
    <x v="70"/>
    <x v="0"/>
    <x v="0"/>
    <s v="WHARGO COMERCIO E RECICLAGENS LTDA - 05.076.586/0001-91"/>
    <s v="NOTA FISCAL"/>
    <n v="489"/>
    <d v="2024-10-02T00:00:00"/>
    <x v="1"/>
    <n v="1"/>
    <n v="50"/>
    <m/>
    <m/>
    <s v="ok"/>
    <m/>
  </r>
  <r>
    <x v="70"/>
    <x v="0"/>
    <x v="0"/>
    <s v="WHARGO COMERCIO E RECICLAGENS LTDA - 05.076.586/0001-91"/>
    <s v="NOTA FISCAL"/>
    <n v="490"/>
    <d v="2024-10-07T00:00:00"/>
    <x v="1"/>
    <n v="2270"/>
    <n v="1911"/>
    <m/>
    <m/>
    <s v="ok"/>
    <m/>
  </r>
  <r>
    <x v="70"/>
    <x v="0"/>
    <x v="0"/>
    <s v="WHARGO COMERCIO E RECICLAGENS LTDA - 05.076.586/0001-91"/>
    <s v="NOTA FISCAL"/>
    <n v="490"/>
    <d v="2024-10-07T00:00:00"/>
    <x v="0"/>
    <n v="750"/>
    <n v="1967"/>
    <m/>
    <m/>
    <s v="ok"/>
    <m/>
  </r>
  <r>
    <x v="70"/>
    <x v="0"/>
    <x v="0"/>
    <s v="WHARGO COMERCIO E RECICLAGENS LTDA - 05.076.586/0001-91"/>
    <s v="NOTA FISCAL"/>
    <n v="491"/>
    <d v="2024-10-07T00:00:00"/>
    <x v="0"/>
    <n v="490"/>
    <n v="1921"/>
    <m/>
    <m/>
    <s v="ok"/>
    <m/>
  </r>
  <r>
    <x v="70"/>
    <x v="0"/>
    <x v="0"/>
    <s v="WHARGO COMERCIO E RECICLAGENS LTDA - 05.076.586/0001-91"/>
    <s v="NOTA FISCAL"/>
    <n v="491"/>
    <d v="2024-10-07T00:00:00"/>
    <x v="1"/>
    <n v="1320"/>
    <n v="1086"/>
    <m/>
    <m/>
    <s v="ok"/>
    <m/>
  </r>
  <r>
    <x v="70"/>
    <x v="0"/>
    <x v="0"/>
    <s v="WHARGO COMERCIO E RECICLAGENS LTDA - 05.076.586/0001-91"/>
    <s v="NOTA FISCAL"/>
    <n v="492"/>
    <d v="2024-10-07T00:00:00"/>
    <x v="0"/>
    <n v="1"/>
    <n v="58"/>
    <m/>
    <m/>
    <s v="ok"/>
    <m/>
  </r>
  <r>
    <x v="70"/>
    <x v="0"/>
    <x v="0"/>
    <s v="WHARGO COMERCIO E RECICLAGENS LTDA - 05.076.586/0001-91"/>
    <s v="NOTA FISCAL"/>
    <n v="492"/>
    <d v="2024-10-07T00:00:00"/>
    <x v="1"/>
    <n v="1"/>
    <n v="44.5"/>
    <m/>
    <m/>
    <s v="ok"/>
    <m/>
  </r>
  <r>
    <x v="70"/>
    <x v="0"/>
    <x v="0"/>
    <s v="RECICLAGEM METAL REIS LTDA 65.355.984/0001-79"/>
    <s v="NOTA FISCAL"/>
    <n v="494"/>
    <d v="2024-10-10T00:00:00"/>
    <x v="2"/>
    <n v="135.095"/>
    <n v="1350.95"/>
    <m/>
    <m/>
    <m/>
    <m/>
  </r>
  <r>
    <x v="70"/>
    <x v="0"/>
    <x v="0"/>
    <s v="WHARGO COMERCIO E RECICLAGENS LTDA - 05.076.586/0001-91"/>
    <s v="NOTA FISCAL"/>
    <n v="495"/>
    <d v="2024-10-11T00:00:00"/>
    <x v="0"/>
    <n v="1080"/>
    <n v="3144.5"/>
    <m/>
    <m/>
    <s v="ok"/>
    <m/>
  </r>
  <r>
    <x v="70"/>
    <x v="0"/>
    <x v="0"/>
    <s v="WHARGO COMERCIO E RECICLAGENS LTDA - 05.076.586/0001-91"/>
    <s v="NOTA FISCAL"/>
    <n v="495"/>
    <d v="2024-10-11T00:00:00"/>
    <x v="1"/>
    <n v="1880"/>
    <n v="1615.5"/>
    <m/>
    <m/>
    <s v="ok"/>
    <m/>
  </r>
  <r>
    <x v="70"/>
    <x v="0"/>
    <x v="0"/>
    <s v="RECICLAGEM PIEMONT LTDA 29.230.533/0001-41"/>
    <s v="NOTA FISCAL"/>
    <n v="496"/>
    <d v="2024-10-15T00:00:00"/>
    <x v="2"/>
    <n v="2280"/>
    <n v="1938"/>
    <m/>
    <m/>
    <m/>
    <m/>
  </r>
  <r>
    <x v="70"/>
    <x v="0"/>
    <x v="0"/>
    <s v="WHARGO COMERCIO E RECICLAGENS LTDA - 05.076.586/0001-91"/>
    <s v="NOTA FISCAL"/>
    <n v="497"/>
    <d v="2024-10-15T00:00:00"/>
    <x v="0"/>
    <n v="1"/>
    <n v="40"/>
    <m/>
    <m/>
    <s v="ok"/>
    <m/>
  </r>
  <r>
    <x v="70"/>
    <x v="0"/>
    <x v="0"/>
    <s v="WHARGO COMERCIO E RECICLAGENS LTDA - 05.076.586/0001-91"/>
    <s v="NOTA FISCAL"/>
    <n v="497"/>
    <d v="2024-10-15T00:00:00"/>
    <x v="1"/>
    <n v="1"/>
    <n v="65.5"/>
    <m/>
    <m/>
    <s v="ok"/>
    <m/>
  </r>
  <r>
    <x v="70"/>
    <x v="0"/>
    <x v="0"/>
    <s v="WHARGO COMERCIO E RECICLAGENS LTDA - 05.076.586/0001-91"/>
    <s v="NOTA FISCAL"/>
    <n v="498"/>
    <d v="2024-10-15T00:00:00"/>
    <x v="0"/>
    <n v="1"/>
    <n v="50"/>
    <m/>
    <m/>
    <s v="ok"/>
    <m/>
  </r>
  <r>
    <x v="70"/>
    <x v="0"/>
    <x v="0"/>
    <s v="WHARGO COMERCIO E RECICLAGENS LTDA - 05.076.586/0001-91"/>
    <s v="NOTA FISCAL"/>
    <n v="498"/>
    <d v="2024-10-15T00:00:00"/>
    <x v="1"/>
    <n v="1"/>
    <n v="24.5"/>
    <m/>
    <m/>
    <s v="ok"/>
    <m/>
  </r>
  <r>
    <x v="70"/>
    <x v="0"/>
    <x v="0"/>
    <s v="WHARGO COMERCIO E RECICLAGENS LTDA - 05.076.586/0001-91"/>
    <s v="NOTA FISCAL"/>
    <n v="499"/>
    <d v="2024-10-15T00:00:00"/>
    <x v="0"/>
    <n v="1280"/>
    <n v="4081.5"/>
    <m/>
    <m/>
    <s v="ok"/>
    <m/>
  </r>
  <r>
    <x v="70"/>
    <x v="0"/>
    <x v="0"/>
    <s v="WHARGO COMERCIO E RECICLAGENS LTDA - 05.076.586/0001-91"/>
    <s v="NOTA FISCAL"/>
    <n v="499"/>
    <d v="2024-10-15T00:00:00"/>
    <x v="1"/>
    <n v="2010"/>
    <n v="1671"/>
    <m/>
    <m/>
    <s v="ok"/>
    <m/>
  </r>
  <r>
    <x v="70"/>
    <x v="0"/>
    <x v="0"/>
    <s v="WHARGO COMERCIO E RECICLAGENS LTDA - 05.076.586/0001-91"/>
    <s v="NOTA FISCAL"/>
    <n v="501"/>
    <d v="2024-10-16T00:00:00"/>
    <x v="0"/>
    <n v="1"/>
    <n v="35"/>
    <m/>
    <m/>
    <s v="ok"/>
    <m/>
  </r>
  <r>
    <x v="70"/>
    <x v="0"/>
    <x v="0"/>
    <s v="WHARGO COMERCIO E RECICLAGENS LTDA - 05.076.586/0001-91"/>
    <s v="NOTA FISCAL"/>
    <n v="501"/>
    <d v="2024-10-16T00:00:00"/>
    <x v="1"/>
    <n v="1"/>
    <n v="67.5"/>
    <m/>
    <m/>
    <s v="ok"/>
    <m/>
  </r>
  <r>
    <x v="70"/>
    <x v="0"/>
    <x v="0"/>
    <s v="RECICLAGEM METAL REIS LTDA 65.355.984/0001-79"/>
    <s v="NOTA FISCAL"/>
    <n v="502"/>
    <d v="2024-10-17T00:00:00"/>
    <x v="2"/>
    <n v="123.69"/>
    <n v="1274.01"/>
    <m/>
    <m/>
    <m/>
    <m/>
  </r>
  <r>
    <x v="70"/>
    <x v="0"/>
    <x v="0"/>
    <s v="WHARGO COMERCIO E RECICLAGENS LTDA - 05.076.586/0001-91"/>
    <s v="NOTA FISCAL"/>
    <n v="503"/>
    <d v="2024-10-21T00:00:00"/>
    <x v="0"/>
    <n v="1540"/>
    <n v="3553.5"/>
    <m/>
    <m/>
    <s v="ok"/>
    <m/>
  </r>
  <r>
    <x v="70"/>
    <x v="0"/>
    <x v="0"/>
    <s v="WHARGO COMERCIO E RECICLAGENS LTDA - 05.076.586/0001-91"/>
    <s v="NOTA FISCAL"/>
    <n v="503"/>
    <d v="2024-10-21T00:00:00"/>
    <x v="1"/>
    <n v="2020"/>
    <n v="1737.5"/>
    <m/>
    <m/>
    <s v="ok"/>
    <m/>
  </r>
  <r>
    <x v="70"/>
    <x v="0"/>
    <x v="0"/>
    <s v="WHARGO COMERCIO E RECICLAGENS LTDA - 05.076.586/0001-91"/>
    <s v="NOTA FISCAL"/>
    <n v="504"/>
    <d v="2024-10-22T00:00:00"/>
    <x v="0"/>
    <n v="1080"/>
    <n v="5250.5"/>
    <m/>
    <m/>
    <s v="ok"/>
    <m/>
  </r>
  <r>
    <x v="70"/>
    <x v="0"/>
    <x v="0"/>
    <s v="WHARGO COMERCIO E RECICLAGENS LTDA - 05.076.586/0001-91"/>
    <s v="NOTA FISCAL"/>
    <n v="505"/>
    <d v="2024-10-22T00:00:00"/>
    <x v="0"/>
    <n v="1"/>
    <n v="52"/>
    <m/>
    <m/>
    <s v="ok"/>
    <m/>
  </r>
  <r>
    <x v="70"/>
    <x v="0"/>
    <x v="0"/>
    <s v="WHARGO COMERCIO E RECICLAGENS LTDA - 05.076.586/0001-91"/>
    <s v="NOTA FISCAL"/>
    <n v="505"/>
    <d v="2024-10-22T00:00:00"/>
    <x v="1"/>
    <n v="1"/>
    <n v="79.5"/>
    <m/>
    <m/>
    <s v="ok"/>
    <m/>
  </r>
  <r>
    <x v="70"/>
    <x v="0"/>
    <x v="0"/>
    <s v="MASSFIX COMERCIO DE SUCATAS DE VIDROS LTDA 66.738.790/0003-87"/>
    <s v="NOTA FISCAL"/>
    <n v="506"/>
    <d v="2024-10-23T00:00:00"/>
    <x v="3"/>
    <n v="6440"/>
    <n v="1030.4"/>
    <m/>
    <m/>
    <s v="ok"/>
    <m/>
  </r>
  <r>
    <x v="70"/>
    <x v="0"/>
    <x v="0"/>
    <s v="WHARGO COMERCIO E RECICLAGENS LTDA - 05.076.586/0001-91"/>
    <s v="NOTA FISCAL"/>
    <n v="507"/>
    <d v="2024-10-23T00:00:00"/>
    <x v="0"/>
    <n v="1"/>
    <n v="25"/>
    <m/>
    <m/>
    <s v="ok"/>
    <m/>
  </r>
  <r>
    <x v="70"/>
    <x v="0"/>
    <x v="0"/>
    <s v="WHARGO COMERCIO E RECICLAGENS LTDA - 05.076.586/0001-91"/>
    <s v="NOTA FISCAL"/>
    <n v="507"/>
    <d v="2024-10-23T00:00:00"/>
    <x v="1"/>
    <n v="1"/>
    <n v="53.5"/>
    <m/>
    <m/>
    <s v="ok"/>
    <m/>
  </r>
  <r>
    <x v="70"/>
    <x v="0"/>
    <x v="0"/>
    <s v="RECICLAGEM METAL REIS LTDA 65.355.984/0001-79"/>
    <s v="NOTA FISCAL"/>
    <n v="508"/>
    <d v="2024-10-24T00:00:00"/>
    <x v="2"/>
    <n v="162.13"/>
    <n v="1669.94"/>
    <m/>
    <m/>
    <m/>
    <m/>
  </r>
  <r>
    <x v="70"/>
    <x v="0"/>
    <x v="0"/>
    <s v="WHARGO COMERCIO E RECICLAGENS LTDA - 05.076.586/0001-91"/>
    <s v="NOTA FISCAL"/>
    <n v="509"/>
    <d v="2024-10-28T00:00:00"/>
    <x v="0"/>
    <n v="950"/>
    <n v="2716.5"/>
    <m/>
    <m/>
    <s v="ok"/>
    <m/>
  </r>
  <r>
    <x v="70"/>
    <x v="0"/>
    <x v="0"/>
    <s v="WHARGO COMERCIO E RECICLAGENS LTDA - 05.076.586/0001-91"/>
    <s v="NOTA FISCAL"/>
    <n v="509"/>
    <d v="2024-10-28T00:00:00"/>
    <x v="1"/>
    <n v="2230"/>
    <n v="1793"/>
    <m/>
    <m/>
    <s v="ok"/>
    <m/>
  </r>
  <r>
    <x v="70"/>
    <x v="0"/>
    <x v="0"/>
    <s v="WHARGO COMERCIO E RECICLAGENS LTDA - 05.076.586/0001-91"/>
    <s v="NOTA FISCAL"/>
    <n v="510"/>
    <d v="2024-10-28T00:00:00"/>
    <x v="0"/>
    <n v="1"/>
    <n v="78"/>
    <m/>
    <m/>
    <s v="ok"/>
    <m/>
  </r>
  <r>
    <x v="70"/>
    <x v="0"/>
    <x v="0"/>
    <s v="WHARGO COMERCIO E RECICLAGENS LTDA - 05.076.586/0001-91"/>
    <s v="NOTA FISCAL"/>
    <n v="510"/>
    <d v="2024-10-28T00:00:00"/>
    <x v="1"/>
    <n v="1"/>
    <n v="31.5"/>
    <m/>
    <m/>
    <s v="ok"/>
    <m/>
  </r>
  <r>
    <x v="70"/>
    <x v="0"/>
    <x v="0"/>
    <s v="WHARGO COMERCIO E RECICLAGENS LTDA - 05.076.586/0001-91"/>
    <s v="NOTA FISCAL"/>
    <n v="511"/>
    <d v="2024-10-30T00:00:00"/>
    <x v="0"/>
    <n v="780"/>
    <n v="2873"/>
    <m/>
    <m/>
    <s v="ok"/>
    <m/>
  </r>
  <r>
    <x v="70"/>
    <x v="0"/>
    <x v="0"/>
    <s v="WHARGO COMERCIO E RECICLAGENS LTDA - 05.076.586/0001-91"/>
    <s v="NOTA FISCAL"/>
    <n v="511"/>
    <d v="2024-10-30T00:00:00"/>
    <x v="1"/>
    <n v="1400"/>
    <n v="1060"/>
    <m/>
    <m/>
    <s v="ok"/>
    <m/>
  </r>
  <r>
    <x v="70"/>
    <x v="0"/>
    <x v="0"/>
    <s v="RECICLAGEM METAL REIS LTDA 65.355.984/0001-79"/>
    <s v="NOTA FISCAL"/>
    <n v="512"/>
    <d v="2024-11-01T00:00:00"/>
    <x v="2"/>
    <n v="87.79000000000001"/>
    <n v="965.6900000000001"/>
    <m/>
    <m/>
    <m/>
    <m/>
  </r>
  <r>
    <x v="70"/>
    <x v="0"/>
    <x v="0"/>
    <s v="WHARGO COMERCIO E RECICLAGENS LTDA - 05.076.586/0001-91"/>
    <s v="NOTA FISCAL"/>
    <n v="513"/>
    <d v="2024-11-01T00:00:00"/>
    <x v="1"/>
    <n v="2020"/>
    <n v="1614"/>
    <m/>
    <m/>
    <s v="ok"/>
    <m/>
  </r>
  <r>
    <x v="70"/>
    <x v="0"/>
    <x v="0"/>
    <s v="WHARGO COMERCIO E RECICLAGENS LTDA - 05.076.586/0001-91"/>
    <s v="NOTA FISCAL"/>
    <n v="513"/>
    <d v="2024-11-01T00:00:00"/>
    <x v="0"/>
    <n v="690"/>
    <n v="1734.5"/>
    <m/>
    <m/>
    <s v="ok"/>
    <m/>
  </r>
  <r>
    <x v="70"/>
    <x v="0"/>
    <x v="0"/>
    <s v="WHARGO COMERCIO E RECICLAGENS LTDA - 05.076.586/0001-91"/>
    <s v="NOTA FISCAL"/>
    <n v="514"/>
    <d v="2024-11-01T00:00:00"/>
    <x v="1"/>
    <n v="1"/>
    <n v="51.5"/>
    <m/>
    <m/>
    <s v="ok"/>
    <m/>
  </r>
  <r>
    <x v="70"/>
    <x v="0"/>
    <x v="0"/>
    <s v="WHARGO COMERCIO E RECICLAGENS LTDA - 05.076.586/0001-91"/>
    <s v="NOTA FISCAL"/>
    <n v="515"/>
    <d v="2024-11-05T00:00:00"/>
    <x v="0"/>
    <n v="670"/>
    <n v="2141"/>
    <m/>
    <m/>
    <s v="ok"/>
    <m/>
  </r>
  <r>
    <x v="70"/>
    <x v="0"/>
    <x v="0"/>
    <s v="WHARGO COMERCIO E RECICLAGENS LTDA - 05.076.586/0001-91"/>
    <s v="NOTA FISCAL"/>
    <n v="515"/>
    <d v="2024-11-05T00:00:00"/>
    <x v="1"/>
    <n v="1930"/>
    <n v="1570.5"/>
    <m/>
    <m/>
    <s v="ok"/>
    <m/>
  </r>
  <r>
    <x v="70"/>
    <x v="0"/>
    <x v="0"/>
    <s v="WHARGO COMERCIO E RECICLAGENS LTDA - 05.076.586/0001-91"/>
    <s v="NOTA FISCAL"/>
    <n v="516"/>
    <d v="2024-11-05T00:00:00"/>
    <x v="1"/>
    <n v="1"/>
    <n v="63"/>
    <m/>
    <m/>
    <s v="ok"/>
    <m/>
  </r>
  <r>
    <x v="70"/>
    <x v="0"/>
    <x v="0"/>
    <s v="WHARGO COMERCIO E RECICLAGENS LTDA - 05.076.586/0001-91"/>
    <s v="NOTA FISCAL"/>
    <n v="517"/>
    <d v="2024-11-05T00:00:00"/>
    <x v="1"/>
    <n v="1"/>
    <n v="37"/>
    <m/>
    <m/>
    <s v="ok"/>
    <m/>
  </r>
  <r>
    <x v="70"/>
    <x v="0"/>
    <x v="0"/>
    <s v="RECICLAGEM METAL REIS LTDA 65.355.984/0001-79"/>
    <s v="NOTA FISCAL"/>
    <n v="518"/>
    <d v="2024-11-06T00:00:00"/>
    <x v="2"/>
    <n v="102.04"/>
    <n v="1051.01"/>
    <m/>
    <m/>
    <m/>
    <m/>
  </r>
  <r>
    <x v="70"/>
    <x v="0"/>
    <x v="0"/>
    <s v="WHARGO COMERCIO E RECICLAGENS LTDA - 05.076.586/0001-91"/>
    <s v="NOTA FISCAL"/>
    <n v="519"/>
    <d v="2024-11-13T00:00:00"/>
    <x v="1"/>
    <n v="1"/>
    <n v="59.5"/>
    <m/>
    <m/>
    <s v="ok"/>
    <m/>
  </r>
  <r>
    <x v="70"/>
    <x v="0"/>
    <x v="0"/>
    <s v="WHARGO COMERCIO E RECICLAGENS LTDA - 05.076.586/0001-91"/>
    <s v="NOTA FISCAL"/>
    <n v="520"/>
    <d v="2024-11-13T00:00:00"/>
    <x v="1"/>
    <n v="1740"/>
    <n v="1438.5"/>
    <m/>
    <m/>
    <s v="ok"/>
    <m/>
  </r>
  <r>
    <x v="70"/>
    <x v="0"/>
    <x v="0"/>
    <s v="WHARGO COMERCIO E RECICLAGENS LTDA - 05.076.586/0001-91"/>
    <s v="NOTA FISCAL"/>
    <n v="520"/>
    <d v="2024-11-13T00:00:00"/>
    <x v="0"/>
    <n v="770"/>
    <n v="2044"/>
    <m/>
    <m/>
    <s v="ok"/>
    <m/>
  </r>
  <r>
    <x v="70"/>
    <x v="0"/>
    <x v="0"/>
    <s v="RECICLAGEM PIEMONT LTDA 29.230.533/0001-41"/>
    <s v="NOTA FISCAL"/>
    <n v="521"/>
    <d v="2024-11-13T00:00:00"/>
    <x v="2"/>
    <n v="1540"/>
    <n v="1309"/>
    <m/>
    <m/>
    <m/>
    <m/>
  </r>
  <r>
    <x v="70"/>
    <x v="0"/>
    <x v="0"/>
    <s v="RECICLAGEM METAL REIS LTDA 65.355.984/0001-79"/>
    <s v="NOTA FISCAL"/>
    <n v="522"/>
    <d v="2024-11-13T00:00:00"/>
    <x v="2"/>
    <n v="92.31"/>
    <n v="1080.03"/>
    <m/>
    <m/>
    <m/>
    <m/>
  </r>
  <r>
    <x v="70"/>
    <x v="0"/>
    <x v="0"/>
    <s v="WHARGO COMERCIO E RECICLAGENS LTDA - 05.076.586/0001-91"/>
    <s v="NOTA FISCAL"/>
    <n v="523"/>
    <d v="2024-11-14T00:00:00"/>
    <x v="0"/>
    <n v="1130"/>
    <n v="4469"/>
    <m/>
    <m/>
    <s v="corrigido quantidade"/>
    <m/>
  </r>
  <r>
    <x v="70"/>
    <x v="0"/>
    <x v="0"/>
    <s v="WHARGO COMERCIO E RECICLAGENS LTDA - 05.076.586/0001-91"/>
    <s v="NOTA FISCAL"/>
    <n v="523"/>
    <d v="2024-11-14T00:00:00"/>
    <x v="1"/>
    <n v="2100"/>
    <n v="1735.5"/>
    <m/>
    <m/>
    <s v="corrigido quantidade"/>
    <m/>
  </r>
  <r>
    <x v="70"/>
    <x v="0"/>
    <x v="0"/>
    <s v="WHARGO COMERCIO E RECICLAGENS LTDA - 05.076.586/0001-91"/>
    <s v="NOTA FISCAL"/>
    <n v="524"/>
    <d v="2024-11-14T00:00:00"/>
    <x v="1"/>
    <n v="1720"/>
    <n v="1548"/>
    <m/>
    <m/>
    <s v="ok"/>
    <m/>
  </r>
  <r>
    <x v="70"/>
    <x v="0"/>
    <x v="0"/>
    <s v="RECICLAGEM METAL REIS LTDA 65.355.984/0001-79"/>
    <s v="NOTA FISCAL"/>
    <n v="525"/>
    <d v="2024-11-18T00:00:00"/>
    <x v="2"/>
    <n v="86.89"/>
    <n v="938.41"/>
    <m/>
    <m/>
    <m/>
    <m/>
  </r>
  <r>
    <x v="70"/>
    <x v="0"/>
    <x v="0"/>
    <s v="WHARGO COMERCIO E RECICLAGENS LTDA - 05.076.586/0001-91"/>
    <s v="NOTA FISCAL"/>
    <n v="526"/>
    <d v="2024-11-21T00:00:00"/>
    <x v="0"/>
    <n v="590"/>
    <n v="1167.5"/>
    <m/>
    <m/>
    <s v="ok"/>
    <m/>
  </r>
  <r>
    <x v="70"/>
    <x v="0"/>
    <x v="0"/>
    <s v="WHARGO COMERCIO E RECICLAGENS LTDA - 05.076.586/0001-91"/>
    <s v="NOTA FISCAL"/>
    <n v="526"/>
    <d v="2024-11-21T00:00:00"/>
    <x v="1"/>
    <n v="1580"/>
    <n v="1397.5"/>
    <m/>
    <m/>
    <s v="corrigido quantidade"/>
    <m/>
  </r>
  <r>
    <x v="70"/>
    <x v="0"/>
    <x v="0"/>
    <s v="WHARGO COMERCIO E RECICLAGENS LTDA - 05.076.586/0001-91"/>
    <s v="NOTA FISCAL"/>
    <n v="527"/>
    <d v="2024-11-25T00:00:00"/>
    <x v="1"/>
    <n v="570"/>
    <n v="513"/>
    <m/>
    <m/>
    <s v="Não encontrada"/>
    <m/>
  </r>
  <r>
    <x v="70"/>
    <x v="0"/>
    <x v="0"/>
    <s v="WHARGO COMERCIO E RECICLAGENS LTDA - 05.076.586/0001-91"/>
    <s v="NOTA FISCAL"/>
    <n v="528"/>
    <d v="2024-11-26T00:00:00"/>
    <x v="1"/>
    <n v="1"/>
    <n v="28.5"/>
    <m/>
    <m/>
    <s v="ok"/>
    <m/>
  </r>
  <r>
    <x v="70"/>
    <x v="0"/>
    <x v="0"/>
    <s v="WHARGO COMERCIO E RECICLAGENS LTDA - 05.076.586/0001-91"/>
    <s v="NOTA FISCAL"/>
    <n v="529"/>
    <d v="2024-11-26T00:00:00"/>
    <x v="0"/>
    <n v="950"/>
    <n v="2540.5"/>
    <m/>
    <m/>
    <s v="ok"/>
    <m/>
  </r>
  <r>
    <x v="70"/>
    <x v="0"/>
    <x v="0"/>
    <s v="WHARGO COMERCIO E RECICLAGENS LTDA - 05.076.586/0001-91"/>
    <s v="NOTA FISCAL"/>
    <n v="529"/>
    <d v="2024-11-26T00:00:00"/>
    <x v="1"/>
    <n v="1800"/>
    <n v="1450"/>
    <m/>
    <m/>
    <s v="corrigido quantidade"/>
    <m/>
  </r>
  <r>
    <x v="70"/>
    <x v="0"/>
    <x v="0"/>
    <s v="RECICLAGEM METAL REIS LTDA 65.355.984/0001-79"/>
    <s v="NOTA FISCAL"/>
    <n v="530"/>
    <d v="2024-11-27T00:00:00"/>
    <x v="2"/>
    <n v="122.4"/>
    <n v="1346.4"/>
    <m/>
    <m/>
    <m/>
    <m/>
  </r>
  <r>
    <x v="70"/>
    <x v="0"/>
    <x v="0"/>
    <s v="WHARGO COMERCIO E RECICLAGENS LTDA - 05.076.586/0001-91"/>
    <s v="NOTA FISCAL"/>
    <n v="532"/>
    <d v="2024-12-02T00:00:00"/>
    <x v="1"/>
    <n v="1"/>
    <n v="42.5"/>
    <m/>
    <m/>
    <s v="ok"/>
    <m/>
  </r>
  <r>
    <x v="70"/>
    <x v="0"/>
    <x v="0"/>
    <s v="WHARGO COMERCIO E RECICLAGENS LTDA - 05.076.586/0001-91"/>
    <s v="NOTA FISCAL"/>
    <n v="533"/>
    <d v="2024-12-02T00:00:00"/>
    <x v="0"/>
    <n v="1010"/>
    <n v="3940"/>
    <m/>
    <m/>
    <s v="ok"/>
    <m/>
  </r>
  <r>
    <x v="70"/>
    <x v="0"/>
    <x v="0"/>
    <s v="WHARGO COMERCIO E RECICLAGENS LTDA - 05.076.586/0001-91"/>
    <s v="NOTA FISCAL"/>
    <n v="533"/>
    <d v="2024-12-02T00:00:00"/>
    <x v="1"/>
    <n v="1940"/>
    <n v="1579.5"/>
    <m/>
    <m/>
    <s v="ok"/>
    <m/>
  </r>
  <r>
    <x v="70"/>
    <x v="0"/>
    <x v="0"/>
    <s v="RECICLAGEM METAL REIS LTDA 65.355.984/0001-79"/>
    <s v="NOTA FISCAL"/>
    <n v="534"/>
    <d v="2024-12-02T00:00:00"/>
    <x v="2"/>
    <n v="136.06"/>
    <n v="1360"/>
    <m/>
    <m/>
    <m/>
    <m/>
  </r>
  <r>
    <x v="70"/>
    <x v="0"/>
    <x v="0"/>
    <s v="WHARGO COMERCIO E RECICLAGENS LTDA - 05.076.586/0001-91"/>
    <s v="NOTA FISCAL"/>
    <n v="535"/>
    <d v="2024-12-04T00:00:00"/>
    <x v="0"/>
    <n v="990"/>
    <n v="2384"/>
    <m/>
    <m/>
    <s v="ok"/>
    <m/>
  </r>
  <r>
    <x v="70"/>
    <x v="0"/>
    <x v="0"/>
    <s v="WHARGO COMERCIO E RECICLAGENS LTDA - 05.076.586/0001-91"/>
    <s v="NOTA FISCAL"/>
    <n v="535"/>
    <d v="2024-12-04T00:00:00"/>
    <x v="1"/>
    <n v="1750"/>
    <n v="1584"/>
    <m/>
    <m/>
    <s v="ok"/>
    <m/>
  </r>
  <r>
    <x v="70"/>
    <x v="0"/>
    <x v="0"/>
    <s v="MASSFIX COMERCIO DE SUCATAS DE VIDROS LTDA 66.738.790/0003-87"/>
    <s v="NOTA FISCAL"/>
    <n v="536"/>
    <d v="2024-12-04T00:00:00"/>
    <x v="3"/>
    <n v="3800"/>
    <n v="608"/>
    <m/>
    <m/>
    <s v="ok"/>
    <m/>
  </r>
  <r>
    <x v="70"/>
    <x v="0"/>
    <x v="0"/>
    <s v="RECICLAGEM PIEMONT LTDA 29.230.533/0001-41"/>
    <s v="NOTA FISCAL"/>
    <n v="537"/>
    <d v="2024-12-05T00:00:00"/>
    <x v="2"/>
    <n v="1760"/>
    <n v="1496"/>
    <m/>
    <m/>
    <m/>
    <m/>
  </r>
  <r>
    <x v="70"/>
    <x v="0"/>
    <x v="0"/>
    <s v="WHARGO COMERCIO E RECICLAGENS LTDA - 05.076.586/0001-91"/>
    <s v="NOTA FISCAL"/>
    <n v="538"/>
    <d v="2024-12-05T00:00:00"/>
    <x v="0"/>
    <n v="500"/>
    <n v="1588"/>
    <m/>
    <m/>
    <s v="ok"/>
    <m/>
  </r>
  <r>
    <x v="70"/>
    <x v="0"/>
    <x v="0"/>
    <s v="WHARGO COMERCIO E RECICLAGENS LTDA - 05.076.586/0001-91"/>
    <s v="NOTA FISCAL"/>
    <n v="538"/>
    <d v="2024-12-05T00:00:00"/>
    <x v="1"/>
    <n v="2400"/>
    <n v="1993"/>
    <m/>
    <m/>
    <s v="ok"/>
    <m/>
  </r>
  <r>
    <x v="71"/>
    <x v="1"/>
    <x v="1"/>
    <m/>
    <m/>
    <m/>
    <m/>
    <x v="4"/>
    <m/>
    <n v="640"/>
    <m/>
    <m/>
    <s v="ok"/>
    <m/>
  </r>
  <r>
    <x v="72"/>
    <x v="0"/>
    <x v="0"/>
    <s v="MAPE TRATAMENTO DE RESIDUOS LTDA 31.584.294/0001-70"/>
    <s v="NOTA FISCAL"/>
    <n v="176"/>
    <d v="2024-10-03T00:00:00"/>
    <x v="0"/>
    <n v="730"/>
    <n v="1212.4"/>
    <m/>
    <m/>
    <m/>
    <m/>
  </r>
  <r>
    <x v="72"/>
    <x v="0"/>
    <x v="0"/>
    <s v="WHARGO COMERCIO E RECICLAGENS LTDA - 05.076.586/0001-91"/>
    <s v="NOTA FISCAL"/>
    <n v="179"/>
    <d v="2024-10-16T00:00:00"/>
    <x v="1"/>
    <n v="1590"/>
    <n v="1191"/>
    <m/>
    <m/>
    <m/>
    <m/>
  </r>
  <r>
    <x v="72"/>
    <x v="0"/>
    <x v="0"/>
    <s v="WHARGO COMERCIO E RECICLAGENS LTDA - 05.076.586/0001-91"/>
    <s v="NOTA FISCAL"/>
    <n v="179"/>
    <d v="2024-10-16T00:00:00"/>
    <x v="0"/>
    <n v="1050"/>
    <n v="2889"/>
    <m/>
    <m/>
    <m/>
    <m/>
  </r>
  <r>
    <x v="72"/>
    <x v="0"/>
    <x v="0"/>
    <s v="WHARGO COMERCIO E RECICLAGENS LTDA - 05.076.586/0001-91"/>
    <s v="NOTA FISCAL"/>
    <n v="177"/>
    <d v="2024-10-03T00:00:00"/>
    <x v="1"/>
    <n v="1180"/>
    <n v="945"/>
    <m/>
    <m/>
    <m/>
    <m/>
  </r>
  <r>
    <x v="72"/>
    <x v="0"/>
    <x v="0"/>
    <s v="WHARGO COMERCIO E RECICLAGENS LTDA - 05.076.586/0001-91"/>
    <s v="NOTA FISCAL"/>
    <n v="177"/>
    <d v="2024-10-03T00:00:00"/>
    <x v="0"/>
    <n v="390"/>
    <n v="1036"/>
    <m/>
    <m/>
    <m/>
    <m/>
  </r>
  <r>
    <x v="72"/>
    <x v="0"/>
    <x v="0"/>
    <s v="WHARGO COMERCIO E RECICLAGENS LTDA - 05.076.586/0001-91"/>
    <s v="NOTA FISCAL"/>
    <n v="178"/>
    <d v="2024-10-09T00:00:00"/>
    <x v="1"/>
    <n v="1560"/>
    <n v="1428"/>
    <m/>
    <m/>
    <m/>
    <m/>
  </r>
  <r>
    <x v="72"/>
    <x v="0"/>
    <x v="0"/>
    <s v="WHARGO COMERCIO E RECICLAGENS LTDA - 05.076.586/0001-91"/>
    <s v="NOTA FISCAL"/>
    <n v="178"/>
    <d v="2024-10-09T00:00:00"/>
    <x v="0"/>
    <n v="410"/>
    <n v="1132.5"/>
    <m/>
    <m/>
    <m/>
    <m/>
  </r>
  <r>
    <x v="72"/>
    <x v="0"/>
    <x v="0"/>
    <s v="WHARGO COMERCIO E RECICLAGENS LTDA - 05.076.586/0001-91"/>
    <s v="NOTA FISCAL"/>
    <n v="186"/>
    <d v="2024-10-24T00:00:00"/>
    <x v="1"/>
    <n v="3110"/>
    <n v="2204"/>
    <m/>
    <m/>
    <m/>
    <m/>
  </r>
  <r>
    <x v="72"/>
    <x v="0"/>
    <x v="0"/>
    <s v="WHARGO COMERCIO E RECICLAGENS LTDA - 05.076.586/0001-91"/>
    <s v="NOTA FISCAL"/>
    <n v="186"/>
    <d v="2024-10-24T00:00:00"/>
    <x v="0"/>
    <n v="880"/>
    <n v="2293"/>
    <m/>
    <m/>
    <m/>
    <m/>
  </r>
  <r>
    <x v="72"/>
    <x v="0"/>
    <x v="0"/>
    <s v="WHARGO COMERCIO E RECICLAGENS LTDA - 05.076.586/0001-91"/>
    <s v="NOTA FISCAL"/>
    <n v="191"/>
    <d v="2024-10-31T00:00:00"/>
    <x v="1"/>
    <n v="1910"/>
    <n v="1339.5"/>
    <m/>
    <m/>
    <m/>
    <m/>
  </r>
  <r>
    <x v="72"/>
    <x v="0"/>
    <x v="0"/>
    <s v="WHARGO COMERCIO E RECICLAGENS LTDA - 05.076.586/0001-91"/>
    <s v="NOTA FISCAL"/>
    <n v="191"/>
    <d v="2024-10-31T00:00:00"/>
    <x v="0"/>
    <n v="880"/>
    <n v="2262"/>
    <m/>
    <m/>
    <m/>
    <m/>
  </r>
  <r>
    <x v="72"/>
    <x v="0"/>
    <x v="0"/>
    <s v="WHARGO COMERCIO E RECICLAGENS LTDA - 05.076.586/0001-91"/>
    <s v="NOTA FISCAL"/>
    <n v="195"/>
    <d v="2024-11-07T00:00:00"/>
    <x v="1"/>
    <n v="1290"/>
    <n v="919"/>
    <m/>
    <m/>
    <m/>
    <m/>
  </r>
  <r>
    <x v="72"/>
    <x v="0"/>
    <x v="0"/>
    <s v="WHARGO COMERCIO E RECICLAGENS LTDA - 05.076.586/0001-91"/>
    <s v="NOTA FISCAL"/>
    <n v="195"/>
    <d v="2024-11-07T00:00:00"/>
    <x v="0"/>
    <n v="880"/>
    <n v="1968"/>
    <m/>
    <m/>
    <m/>
    <m/>
  </r>
  <r>
    <x v="72"/>
    <x v="0"/>
    <x v="0"/>
    <s v="WHARGO COMERCIO E RECICLAGENS LTDA - 05.076.586/0001-91"/>
    <s v="NOTA FISCAL"/>
    <n v="201"/>
    <d v="2024-11-13T00:00:00"/>
    <x v="0"/>
    <n v="590"/>
    <n v="1506"/>
    <m/>
    <m/>
    <m/>
    <m/>
  </r>
  <r>
    <x v="72"/>
    <x v="0"/>
    <x v="0"/>
    <s v="WHARGO COMERCIO E RECICLAGENS LTDA - 05.076.586/0001-91"/>
    <s v="NOTA FISCAL"/>
    <n v="201"/>
    <d v="2024-11-13T00:00:00"/>
    <x v="1"/>
    <n v="1320"/>
    <n v="1026"/>
    <m/>
    <m/>
    <m/>
    <m/>
  </r>
  <r>
    <x v="72"/>
    <x v="0"/>
    <x v="0"/>
    <s v="WHARGO COMERCIO E RECICLAGENS LTDA - 05.076.586/0001-91"/>
    <s v="NOTA FISCAL"/>
    <n v="205"/>
    <d v="2024-11-21T00:00:00"/>
    <x v="1"/>
    <n v="1180"/>
    <n v="920"/>
    <m/>
    <m/>
    <m/>
    <m/>
  </r>
  <r>
    <x v="72"/>
    <x v="0"/>
    <x v="0"/>
    <s v="WHARGO COMERCIO E RECICLAGENS LTDA - 05.076.586/0001-91"/>
    <s v="NOTA FISCAL"/>
    <n v="205"/>
    <d v="2024-11-21T00:00:00"/>
    <x v="0"/>
    <n v="550"/>
    <n v="1328"/>
    <m/>
    <m/>
    <m/>
    <m/>
  </r>
  <r>
    <x v="72"/>
    <x v="0"/>
    <x v="0"/>
    <s v="WHARGO COMERCIO E RECICLAGENS LTDA - 05.076.586/0001-91"/>
    <s v="NOTA FISCAL"/>
    <n v="209"/>
    <d v="2024-11-27T00:00:00"/>
    <x v="0"/>
    <n v="210"/>
    <n v="961.5"/>
    <m/>
    <m/>
    <m/>
    <m/>
  </r>
  <r>
    <x v="72"/>
    <x v="0"/>
    <x v="0"/>
    <s v="WHARGO COMERCIO E RECICLAGENS LTDA - 05.076.586/0001-91"/>
    <s v="NOTA FISCAL"/>
    <n v="209"/>
    <d v="2024-11-27T00:00:00"/>
    <x v="1"/>
    <n v="950"/>
    <n v="709"/>
    <m/>
    <m/>
    <m/>
    <m/>
  </r>
  <r>
    <x v="51"/>
    <x v="0"/>
    <x v="0"/>
    <s v="CRB - COMÉRCIO DE RESÍDUOS BANDEIRANTES LTDA - 16.642.662/0004-48"/>
    <s v="NOTA FISCAL"/>
    <n v="69"/>
    <d v="2024-12-06T00:00:00"/>
    <x v="0"/>
    <n v="1990"/>
    <n v="5187.5"/>
    <s v="ok"/>
    <m/>
    <m/>
    <m/>
  </r>
  <r>
    <x v="29"/>
    <x v="0"/>
    <x v="0"/>
    <s v="RECICLAGEM PIEMONT LTDA 29.230.533/0001-41"/>
    <s v="NOTA FISCAL"/>
    <n v="1245"/>
    <d v="2024-10-15T00:00:00"/>
    <x v="2"/>
    <n v="340"/>
    <n v="306"/>
    <m/>
    <m/>
    <m/>
    <m/>
  </r>
  <r>
    <x v="73"/>
    <x v="0"/>
    <x v="0"/>
    <s v="CRB - COMÉRCIO DE RESÍDUOS BANDEIRANTES LTDA - 16.642.662/0004-48"/>
    <s v="NOTA FISCAL"/>
    <n v="2727"/>
    <d v="2024-10-02T00:00:00"/>
    <x v="0"/>
    <n v="2270"/>
    <n v="3615"/>
    <m/>
    <m/>
    <s v="corrigido valor QUANTIDADE"/>
    <m/>
  </r>
  <r>
    <x v="73"/>
    <x v="0"/>
    <x v="0"/>
    <s v="CRB - COMÉRCIO DE RESÍDUOS BANDEIRANTES LTDA - 16.642.662/0004-48"/>
    <s v="NOTA FISCAL"/>
    <n v="2727"/>
    <d v="2024-10-02T00:00:00"/>
    <x v="1"/>
    <n v="2070"/>
    <n v="1065.5"/>
    <m/>
    <m/>
    <s v="ok"/>
    <m/>
  </r>
  <r>
    <x v="73"/>
    <x v="0"/>
    <x v="0"/>
    <s v="CRB - COMÉRCIO DE RESÍDUOS BANDEIRANTES LTDA - 16.642.662/0004-48"/>
    <s v="NOTA FISCAL"/>
    <n v="2728"/>
    <d v="2024-10-02T00:00:00"/>
    <x v="0"/>
    <n v="2240"/>
    <n v="3626"/>
    <m/>
    <m/>
    <s v="ok"/>
    <m/>
  </r>
  <r>
    <x v="73"/>
    <x v="0"/>
    <x v="0"/>
    <s v="CRB - COMÉRCIO DE RESÍDUOS BANDEIRANTES LTDA - 16.642.662/0004-48"/>
    <s v="NOTA FISCAL"/>
    <n v="2728"/>
    <d v="2024-10-02T00:00:00"/>
    <x v="1"/>
    <n v="1060"/>
    <n v="601.5"/>
    <m/>
    <m/>
    <s v="ok"/>
    <m/>
  </r>
  <r>
    <x v="73"/>
    <x v="0"/>
    <x v="0"/>
    <s v="CRB - COMÉRCIO DE RESÍDUOS BANDEIRANTES LTDA - 16.642.662/0004-48"/>
    <s v="NOTA FISCAL"/>
    <n v="2729"/>
    <d v="2024-10-02T00:00:00"/>
    <x v="1"/>
    <n v="5000"/>
    <n v="3000"/>
    <m/>
    <m/>
    <s v="excluí item Plástico "/>
    <m/>
  </r>
  <r>
    <x v="73"/>
    <x v="0"/>
    <x v="0"/>
    <s v="CRB - COMÉRCIO DE RESÍDUOS BANDEIRANTES LTDA - 16.642.662/0004-48"/>
    <s v="NOTA FISCAL"/>
    <n v="2730"/>
    <d v="2024-10-04T00:00:00"/>
    <x v="0"/>
    <n v="2030"/>
    <n v="2596"/>
    <m/>
    <m/>
    <s v="ok"/>
    <m/>
  </r>
  <r>
    <x v="73"/>
    <x v="0"/>
    <x v="0"/>
    <s v="CRB - COMÉRCIO DE RESÍDUOS BANDEIRANTES LTDA - 16.642.662/0004-48"/>
    <s v="NOTA FISCAL"/>
    <n v="2730"/>
    <d v="2024-10-04T00:00:00"/>
    <x v="1"/>
    <n v="2570"/>
    <n v="1560.5"/>
    <m/>
    <m/>
    <s v="ok"/>
    <m/>
  </r>
  <r>
    <x v="73"/>
    <x v="0"/>
    <x v="0"/>
    <s v="CRB - COMÉRCIO DE RESÍDUOS BANDEIRANTES LTDA - 16.642.662/0004-48"/>
    <s v="NOTA FISCAL"/>
    <n v="2731"/>
    <d v="2024-10-07T00:00:00"/>
    <x v="1"/>
    <n v="5200"/>
    <n v="3130"/>
    <m/>
    <m/>
    <s v="ok"/>
    <m/>
  </r>
  <r>
    <x v="73"/>
    <x v="0"/>
    <x v="0"/>
    <s v="CRB - COMÉRCIO DE RESÍDUOS BANDEIRANTES LTDA - 16.642.662/0004-48"/>
    <s v="NOTA FISCAL"/>
    <n v="2732"/>
    <d v="2024-10-09T00:00:00"/>
    <x v="0"/>
    <n v="1940"/>
    <n v="3017"/>
    <m/>
    <m/>
    <s v="ok"/>
    <m/>
  </r>
  <r>
    <x v="73"/>
    <x v="0"/>
    <x v="0"/>
    <s v="CRB - COMÉRCIO DE RESÍDUOS BANDEIRANTES LTDA - 16.642.662/0004-48"/>
    <s v="NOTA FISCAL"/>
    <n v="2732"/>
    <d v="2024-10-09T00:00:00"/>
    <x v="1"/>
    <n v="2180"/>
    <n v="1079.5"/>
    <m/>
    <m/>
    <s v="ok"/>
    <m/>
  </r>
  <r>
    <x v="73"/>
    <x v="0"/>
    <x v="0"/>
    <s v="CRB - COMÉRCIO DE RESÍDUOS BANDEIRANTES LTDA - 16.642.662/0004-48"/>
    <s v="NOTA FISCAL"/>
    <n v="2733"/>
    <d v="2024-10-09T00:00:00"/>
    <x v="1"/>
    <n v="6500"/>
    <n v="3850"/>
    <m/>
    <m/>
    <s v="ok"/>
    <m/>
  </r>
  <r>
    <x v="73"/>
    <x v="0"/>
    <x v="0"/>
    <s v="CRB - COMÉRCIO DE RESÍDUOS BANDEIRANTES LTDA - 16.642.662/0004-48"/>
    <s v="NOTA FISCAL"/>
    <n v="2734"/>
    <d v="2024-10-11T00:00:00"/>
    <x v="0"/>
    <n v="1940"/>
    <n v="3017"/>
    <m/>
    <m/>
    <s v="ok"/>
    <m/>
  </r>
  <r>
    <x v="73"/>
    <x v="0"/>
    <x v="0"/>
    <s v="CRB - COMÉRCIO DE RESÍDUOS BANDEIRANTES LTDA - 16.642.662/0004-48"/>
    <s v="NOTA FISCAL"/>
    <n v="2734"/>
    <d v="2024-10-11T00:00:00"/>
    <x v="1"/>
    <n v="880"/>
    <n v="359.5"/>
    <m/>
    <m/>
    <s v="ok"/>
    <m/>
  </r>
  <r>
    <x v="73"/>
    <x v="0"/>
    <x v="0"/>
    <s v="CRB - COMÉRCIO DE RESÍDUOS BANDEIRANTES LTDA - 16.642.662/0004-48"/>
    <s v="NOTA FISCAL"/>
    <n v="2735"/>
    <d v="2024-10-14T00:00:00"/>
    <x v="0"/>
    <n v="1640"/>
    <n v="2437"/>
    <m/>
    <m/>
    <s v="ok"/>
    <m/>
  </r>
  <r>
    <x v="73"/>
    <x v="0"/>
    <x v="0"/>
    <s v="CRB - COMÉRCIO DE RESÍDUOS BANDEIRANTES LTDA - 16.642.662/0004-48"/>
    <s v="NOTA FISCAL"/>
    <n v="2735"/>
    <d v="2024-10-14T00:00:00"/>
    <x v="1"/>
    <n v="1530"/>
    <n v="639.5"/>
    <m/>
    <m/>
    <s v="ok"/>
    <m/>
  </r>
  <r>
    <x v="73"/>
    <x v="0"/>
    <x v="0"/>
    <s v="CRB - COMÉRCIO DE RESÍDUOS BANDEIRANTES LTDA - 16.642.662/0004-48"/>
    <s v="NOTA FISCAL"/>
    <n v="2736"/>
    <d v="2024-10-14T00:00:00"/>
    <x v="1"/>
    <n v="5800"/>
    <n v="3520"/>
    <m/>
    <m/>
    <s v="ok"/>
    <m/>
  </r>
  <r>
    <x v="73"/>
    <x v="0"/>
    <x v="0"/>
    <s v="CRB - COMÉRCIO DE RESÍDUOS BANDEIRANTES LTDA - 16.642.662/0004-48"/>
    <s v="NOTA FISCAL"/>
    <n v="2737"/>
    <d v="2024-10-16T00:00:00"/>
    <x v="0"/>
    <n v="1820"/>
    <n v="2899"/>
    <m/>
    <m/>
    <s v="ok"/>
    <m/>
  </r>
  <r>
    <x v="73"/>
    <x v="0"/>
    <x v="0"/>
    <s v="CRB - COMÉRCIO DE RESÍDUOS BANDEIRANTES LTDA - 16.642.662/0004-48"/>
    <s v="NOTA FISCAL"/>
    <n v="2737"/>
    <d v="2024-10-16T00:00:00"/>
    <x v="1"/>
    <n v="3540"/>
    <n v="1938.5"/>
    <m/>
    <m/>
    <s v="ok"/>
    <m/>
  </r>
  <r>
    <x v="73"/>
    <x v="0"/>
    <x v="0"/>
    <s v="CRB - COMÉRCIO DE RESÍDUOS BANDEIRANTES LTDA - 16.642.662/0004-48"/>
    <s v="NOTA FISCAL"/>
    <n v="2738"/>
    <d v="2024-10-17T00:00:00"/>
    <x v="1"/>
    <n v="6000"/>
    <n v="3625"/>
    <m/>
    <m/>
    <s v="ok"/>
    <m/>
  </r>
  <r>
    <x v="73"/>
    <x v="0"/>
    <x v="0"/>
    <s v="REDESUL SUDOESTE MG - CENTRAL DAS COOPERATIVAS DE TRABALHO DE CATADORES DE MATERIAIS RECICLAVEIS E REUTILIZAVEIS LTDA 31.890.918/0001-87"/>
    <s v="NOTA FISCAL"/>
    <n v="2739"/>
    <d v="2024-10-22T00:00:00"/>
    <x v="3"/>
    <n v="13540"/>
    <n v="4332.8"/>
    <m/>
    <m/>
    <s v="ok"/>
    <m/>
  </r>
  <r>
    <x v="73"/>
    <x v="0"/>
    <x v="0"/>
    <s v="CRB - COMÉRCIO DE RESÍDUOS BANDEIRANTES LTDA - 16.642.662/0004-48"/>
    <s v="NOTA FISCAL"/>
    <n v="2740"/>
    <d v="2024-10-22T00:00:00"/>
    <x v="1"/>
    <n v="6100"/>
    <n v="3640"/>
    <m/>
    <m/>
    <s v="ok"/>
    <m/>
  </r>
  <r>
    <x v="73"/>
    <x v="0"/>
    <x v="0"/>
    <s v="CRB - COMÉRCIO DE RESÍDUOS BANDEIRANTES LTDA - 16.642.662/0004-48"/>
    <s v="NOTA FISCAL"/>
    <n v="2741"/>
    <d v="2024-10-23T00:00:00"/>
    <x v="0"/>
    <n v="2300"/>
    <n v="3615"/>
    <m/>
    <m/>
    <s v="ok"/>
    <m/>
  </r>
  <r>
    <x v="73"/>
    <x v="0"/>
    <x v="0"/>
    <s v="CRB - COMÉRCIO DE RESÍDUOS BANDEIRANTES LTDA - 16.642.662/0004-48"/>
    <s v="NOTA FISCAL"/>
    <n v="2741"/>
    <d v="2024-10-23T00:00:00"/>
    <x v="1"/>
    <n v="1780"/>
    <n v="1057"/>
    <m/>
    <m/>
    <s v="ok"/>
    <m/>
  </r>
  <r>
    <x v="73"/>
    <x v="0"/>
    <x v="0"/>
    <s v="CRB - COMÉRCIO DE RESÍDUOS BANDEIRANTES LTDA - 16.642.662/0004-48"/>
    <s v="NOTA FISCAL"/>
    <n v="2742"/>
    <d v="2024-10-24T00:00:00"/>
    <x v="0"/>
    <n v="2430"/>
    <n v="3198"/>
    <m/>
    <m/>
    <s v="ok"/>
    <m/>
  </r>
  <r>
    <x v="73"/>
    <x v="0"/>
    <x v="0"/>
    <s v="CRB - COMÉRCIO DE RESÍDUOS BANDEIRANTES LTDA - 16.642.662/0004-48"/>
    <s v="NOTA FISCAL"/>
    <n v="2742"/>
    <d v="2024-10-24T00:00:00"/>
    <x v="1"/>
    <n v="1640"/>
    <n v="946"/>
    <m/>
    <m/>
    <s v="ok"/>
    <m/>
  </r>
  <r>
    <x v="73"/>
    <x v="0"/>
    <x v="0"/>
    <s v="CRB - COMÉRCIO DE RESÍDUOS BANDEIRANTES LTDA - 16.642.662/0004-48"/>
    <s v="NOTA FISCAL"/>
    <n v="2743"/>
    <d v="2024-10-24T00:00:00"/>
    <x v="1"/>
    <n v="6000"/>
    <n v="3600"/>
    <m/>
    <m/>
    <s v="ok"/>
    <m/>
  </r>
  <r>
    <x v="73"/>
    <x v="0"/>
    <x v="0"/>
    <s v="CRB - COMÉRCIO DE RESÍDUOS BANDEIRANTES LTDA - 16.642.662/0004-48"/>
    <s v="NOTA FISCAL"/>
    <n v="2744"/>
    <d v="2024-10-25T00:00:00"/>
    <x v="0"/>
    <n v="2860"/>
    <n v="4601"/>
    <m/>
    <m/>
    <s v="ok"/>
    <m/>
  </r>
  <r>
    <x v="73"/>
    <x v="0"/>
    <x v="0"/>
    <s v="CRB - COMÉRCIO DE RESÍDUOS BANDEIRANTES LTDA - 16.642.662/0004-48"/>
    <s v="NOTA FISCAL"/>
    <n v="2744"/>
    <d v="2024-10-25T00:00:00"/>
    <x v="1"/>
    <n v="1630"/>
    <n v="849.5"/>
    <m/>
    <m/>
    <s v="ok"/>
    <m/>
  </r>
  <r>
    <x v="73"/>
    <x v="0"/>
    <x v="0"/>
    <s v="CRB - COMÉRCIO DE RESÍDUOS BANDEIRANTES LTDA - 16.642.662/0004-48"/>
    <s v="NOTA FISCAL"/>
    <n v="2746"/>
    <d v="2024-10-29T00:00:00"/>
    <x v="1"/>
    <n v="6100"/>
    <n v="3640"/>
    <m/>
    <m/>
    <s v="ok"/>
    <m/>
  </r>
  <r>
    <x v="73"/>
    <x v="0"/>
    <x v="0"/>
    <s v="CRB - COMÉRCIO DE RESÍDUOS BANDEIRANTES LTDA - 16.642.662/0004-48"/>
    <s v="NOTA FISCAL"/>
    <n v="2747"/>
    <d v="2024-10-30T00:00:00"/>
    <x v="0"/>
    <n v="2430"/>
    <n v="4088"/>
    <m/>
    <m/>
    <s v="ok"/>
    <m/>
  </r>
  <r>
    <x v="73"/>
    <x v="0"/>
    <x v="0"/>
    <s v="CRB - COMÉRCIO DE RESÍDUOS BANDEIRANTES LTDA - 16.642.662/0004-48"/>
    <s v="NOTA FISCAL"/>
    <n v="2747"/>
    <d v="2024-10-30T00:00:00"/>
    <x v="1"/>
    <n v="2540"/>
    <n v="1481"/>
    <m/>
    <m/>
    <s v="ok"/>
    <m/>
  </r>
  <r>
    <x v="73"/>
    <x v="0"/>
    <x v="0"/>
    <s v="CRB - COMÉRCIO DE RESÍDUOS BANDEIRANTES LTDA - 16.642.662/0004-48"/>
    <s v="NOTA FISCAL"/>
    <n v="2766"/>
    <d v="2024-11-28T00:00:00"/>
    <x v="1"/>
    <n v="5000"/>
    <n v="3600"/>
    <m/>
    <m/>
    <s v="ok"/>
    <m/>
  </r>
  <r>
    <x v="73"/>
    <x v="0"/>
    <x v="0"/>
    <s v="CRB - COMÉRCIO DE RESÍDUOS BANDEIRANTES LTDA - 16.642.662/0004-48"/>
    <s v="NOTA FISCAL"/>
    <n v="2767"/>
    <d v="2024-12-02T00:00:00"/>
    <x v="0"/>
    <n v="2190"/>
    <n v="3515"/>
    <m/>
    <m/>
    <s v="ok"/>
    <m/>
  </r>
  <r>
    <x v="73"/>
    <x v="0"/>
    <x v="0"/>
    <s v="CRB - COMÉRCIO DE RESÍDUOS BANDEIRANTES LTDA - 16.642.662/0004-48"/>
    <s v="NOTA FISCAL"/>
    <n v="2767"/>
    <d v="2024-12-02T00:00:00"/>
    <x v="1"/>
    <n v="2360"/>
    <n v="894"/>
    <m/>
    <m/>
    <s v="ok"/>
    <m/>
  </r>
  <r>
    <x v="73"/>
    <x v="0"/>
    <x v="0"/>
    <s v="CRB - COMÉRCIO DE RESÍDUOS BANDEIRANTES LTDA - 16.642.662/0004-48"/>
    <s v="NOTA FISCAL"/>
    <n v="2768"/>
    <d v="2024-12-02T00:00:00"/>
    <x v="1"/>
    <n v="7200"/>
    <n v="4280"/>
    <m/>
    <m/>
    <s v="ok"/>
    <m/>
  </r>
  <r>
    <x v="73"/>
    <x v="0"/>
    <x v="0"/>
    <s v="CRB - COMÉRCIO DE RESÍDUOS BANDEIRANTES LTDA - 16.642.662/0004-48"/>
    <s v="NOTA FISCAL"/>
    <n v="2769"/>
    <d v="2024-12-04T00:00:00"/>
    <x v="1"/>
    <n v="5800"/>
    <n v="3520"/>
    <m/>
    <m/>
    <s v="ok"/>
    <m/>
  </r>
  <r>
    <x v="73"/>
    <x v="0"/>
    <x v="0"/>
    <s v="CRB - COMÉRCIO DE RESÍDUOS BANDEIRANTES LTDA - 16.642.662/0004-48"/>
    <s v="NOTA FISCAL"/>
    <n v="2770"/>
    <d v="2024-12-06T00:00:00"/>
    <x v="0"/>
    <n v="2330"/>
    <n v="3451"/>
    <m/>
    <m/>
    <s v="corrigido valor QUANTIDADE"/>
    <m/>
  </r>
  <r>
    <x v="73"/>
    <x v="0"/>
    <x v="0"/>
    <s v="CRB - COMÉRCIO DE RESÍDUOS BANDEIRANTES LTDA - 16.642.662/0004-48"/>
    <s v="NOTA FISCAL"/>
    <n v="2770"/>
    <d v="2024-12-06T00:00:00"/>
    <x v="1"/>
    <n v="1940"/>
    <n v="1181"/>
    <m/>
    <m/>
    <s v="ok"/>
    <m/>
  </r>
  <r>
    <x v="73"/>
    <x v="0"/>
    <x v="0"/>
    <s v="CRB - COMÉRCIO DE RESÍDUOS BANDEIRANTES LTDA - 16.642.662/0004-48"/>
    <s v="NOTA FISCAL"/>
    <n v="2771"/>
    <d v="2024-12-09T00:00:00"/>
    <x v="1"/>
    <n v="6000"/>
    <n v="3650"/>
    <m/>
    <m/>
    <s v="ok"/>
    <m/>
  </r>
  <r>
    <x v="73"/>
    <x v="0"/>
    <x v="0"/>
    <s v="CRB - COMÉRCIO DE RESÍDUOS BANDEIRANTES LTDA - 16.642.662/0004-48"/>
    <s v="NOTA FISCAL"/>
    <n v="2772"/>
    <d v="2024-12-11T00:00:00"/>
    <x v="1"/>
    <n v="5600"/>
    <n v="3440"/>
    <m/>
    <m/>
    <s v="ok"/>
    <m/>
  </r>
  <r>
    <x v="73"/>
    <x v="0"/>
    <x v="0"/>
    <s v="CRB - COMÉRCIO DE RESÍDUOS BANDEIRANTES LTDA - 16.642.662/0004-48"/>
    <s v="NOTA FISCAL"/>
    <n v="2773"/>
    <d v="2024-12-11T00:00:00"/>
    <x v="1"/>
    <n v="1830"/>
    <n v="1149.5"/>
    <m/>
    <m/>
    <s v="ok"/>
    <m/>
  </r>
  <r>
    <x v="73"/>
    <x v="0"/>
    <x v="0"/>
    <s v="CRB - COMÉRCIO DE RESÍDUOS BANDEIRANTES LTDA - 16.642.662/0004-48"/>
    <s v="NOTA FISCAL"/>
    <n v="2773"/>
    <d v="2024-12-11T00:00:00"/>
    <x v="0"/>
    <n v="2010"/>
    <n v="6046"/>
    <m/>
    <m/>
    <s v="ok"/>
    <m/>
  </r>
  <r>
    <x v="73"/>
    <x v="0"/>
    <x v="0"/>
    <s v="CRB - COMÉRCIO DE RESÍDUOS BANDEIRANTES LTDA - 16.642.662/0004-48"/>
    <s v="NOTA FISCAL"/>
    <n v="2774"/>
    <d v="2024-12-12T00:00:00"/>
    <x v="1"/>
    <n v="6100"/>
    <n v="3715"/>
    <m/>
    <m/>
    <s v="ok"/>
    <m/>
  </r>
  <r>
    <x v="73"/>
    <x v="0"/>
    <x v="0"/>
    <s v="CRB - COMÉRCIO DE RESÍDUOS BANDEIRANTES LTDA - 16.642.662/0004-48"/>
    <s v="NOTA FISCAL"/>
    <n v="2775"/>
    <d v="2024-12-12T00:00:00"/>
    <x v="0"/>
    <n v="1920"/>
    <n v="2726"/>
    <m/>
    <m/>
    <s v="ok"/>
    <m/>
  </r>
  <r>
    <x v="73"/>
    <x v="0"/>
    <x v="0"/>
    <s v="CRB - COMÉRCIO DE RESÍDUOS BANDEIRANTES LTDA - 16.642.662/0004-48"/>
    <s v="NOTA FISCAL"/>
    <n v="2775"/>
    <d v="2024-12-12T00:00:00"/>
    <x v="1"/>
    <n v="630"/>
    <n v="174"/>
    <m/>
    <m/>
    <s v="ok"/>
    <m/>
  </r>
  <r>
    <x v="73"/>
    <x v="0"/>
    <x v="0"/>
    <s v="CRB - COMÉRCIO DE RESÍDUOS BANDEIRANTES LTDA - 16.642.662/0004-48"/>
    <s v="NOTA FISCAL"/>
    <n v="2776"/>
    <d v="2024-12-12T00:00:00"/>
    <x v="0"/>
    <n v="2230"/>
    <n v="3333"/>
    <m/>
    <m/>
    <s v="ok"/>
    <m/>
  </r>
  <r>
    <x v="73"/>
    <x v="0"/>
    <x v="0"/>
    <s v="CRB - COMÉRCIO DE RESÍDUOS BANDEIRANTES LTDA - 16.642.662/0004-48"/>
    <s v="NOTA FISCAL"/>
    <n v="2776"/>
    <d v="2024-12-12T00:00:00"/>
    <x v="1"/>
    <n v="1480"/>
    <n v="757"/>
    <m/>
    <m/>
    <s v="ok"/>
    <m/>
  </r>
  <r>
    <x v="73"/>
    <x v="0"/>
    <x v="0"/>
    <s v="REDESUL SUDOESTE MG - CENTRAL DAS COOPERATIVAS DE TRABALHO DE CATADORES DE MATERIAIS RECICLAVEIS E REUTILIZAVEIS LTDA 31.890.918/0001-87"/>
    <s v="NOTA FISCAL"/>
    <n v="2777"/>
    <d v="2024-12-13T00:00:00"/>
    <x v="3"/>
    <n v="16600"/>
    <n v="5312"/>
    <m/>
    <m/>
    <s v="ok"/>
    <m/>
  </r>
  <r>
    <x v="73"/>
    <x v="0"/>
    <x v="0"/>
    <s v="CRB - COMÉRCIO DE RESÍDUOS BANDEIRANTES LTDA - 16.642.662/0004-48"/>
    <s v="NOTA FISCAL"/>
    <n v="2778"/>
    <d v="2024-12-16T00:00:00"/>
    <x v="1"/>
    <n v="5300"/>
    <n v="3245"/>
    <m/>
    <m/>
    <s v="ok"/>
    <m/>
  </r>
  <r>
    <x v="73"/>
    <x v="0"/>
    <x v="0"/>
    <s v="CRB - COMÉRCIO DE RESÍDUOS BANDEIRANTES LTDA - 16.642.662/0004-48"/>
    <s v="NOTA FISCAL"/>
    <n v="2779"/>
    <d v="2024-12-16T00:00:00"/>
    <x v="0"/>
    <n v="2290"/>
    <n v="9444.5"/>
    <m/>
    <m/>
    <s v="ok"/>
    <m/>
  </r>
  <r>
    <x v="73"/>
    <x v="0"/>
    <x v="0"/>
    <s v="CRB - COMÉRCIO DE RESÍDUOS BANDEIRANTES LTDA - 16.642.662/0004-48"/>
    <s v="NOTA FISCAL"/>
    <n v="2781"/>
    <d v="2024-12-18T00:00:00"/>
    <x v="0"/>
    <n v="2190"/>
    <n v="4533"/>
    <m/>
    <m/>
    <s v="ok"/>
    <m/>
  </r>
  <r>
    <x v="73"/>
    <x v="0"/>
    <x v="0"/>
    <s v="CRB - COMÉRCIO DE RESÍDUOS BANDEIRANTES LTDA - 16.642.662/0004-48"/>
    <s v="NOTA FISCAL"/>
    <n v="2781"/>
    <d v="2024-12-18T00:00:00"/>
    <x v="1"/>
    <n v="1430"/>
    <n v="839.5"/>
    <m/>
    <m/>
    <s v="ok"/>
    <m/>
  </r>
  <r>
    <x v="73"/>
    <x v="0"/>
    <x v="0"/>
    <s v="CRB - COMÉRCIO DE RESÍDUOS BANDEIRANTES LTDA - 16.642.662/0004-48"/>
    <s v="NOTA FISCAL"/>
    <n v="2782"/>
    <d v="2024-12-19T00:00:00"/>
    <x v="1"/>
    <n v="5700"/>
    <n v="3492.5"/>
    <m/>
    <m/>
    <s v="ok"/>
    <m/>
  </r>
  <r>
    <x v="73"/>
    <x v="0"/>
    <x v="0"/>
    <s v="CRB - COMÉRCIO DE RESÍDUOS BANDEIRANTES LTDA - 16.642.662/0004-48"/>
    <s v="NOTA FISCAL"/>
    <n v="2783"/>
    <d v="2024-12-19T00:00:00"/>
    <x v="0"/>
    <n v="2230"/>
    <n v="3333"/>
    <m/>
    <m/>
    <s v="ok"/>
    <m/>
  </r>
  <r>
    <x v="73"/>
    <x v="0"/>
    <x v="0"/>
    <s v="CRB - COMÉRCIO DE RESÍDUOS BANDEIRANTES LTDA - 16.642.662/0004-48"/>
    <s v="NOTA FISCAL"/>
    <n v="2783"/>
    <d v="2024-12-19T00:00:00"/>
    <x v="1"/>
    <n v="1880"/>
    <n v="967"/>
    <m/>
    <m/>
    <s v="ok"/>
    <m/>
  </r>
  <r>
    <x v="73"/>
    <x v="0"/>
    <x v="0"/>
    <s v="CRB - COMÉRCIO DE RESÍDUOS BANDEIRANTES LTDA - 16.642.662/0004-48"/>
    <s v="NOTA FISCAL"/>
    <n v="2784"/>
    <d v="2024-12-23T00:00:00"/>
    <x v="1"/>
    <n v="5500"/>
    <n v="3450"/>
    <m/>
    <m/>
    <s v="ok"/>
    <m/>
  </r>
  <r>
    <x v="73"/>
    <x v="0"/>
    <x v="0"/>
    <s v="CRB - COMÉRCIO DE RESÍDUOS BANDEIRANTES LTDA - 16.642.662/0004-48"/>
    <s v="NOTA FISCAL"/>
    <n v="2785"/>
    <d v="2024-12-24T00:00:00"/>
    <x v="0"/>
    <n v="1520"/>
    <n v="3281"/>
    <m/>
    <m/>
    <s v="corrigido valor da nota"/>
    <m/>
  </r>
  <r>
    <x v="73"/>
    <x v="0"/>
    <x v="0"/>
    <s v="CRB - COMÉRCIO DE RESÍDUOS BANDEIRANTES LTDA - 16.642.662/0004-48"/>
    <s v="NOTA FISCAL"/>
    <n v="2785"/>
    <d v="2024-12-24T00:00:00"/>
    <x v="1"/>
    <n v="2800"/>
    <n v="1257.5"/>
    <m/>
    <m/>
    <s v="corrigido valor da nota"/>
    <m/>
  </r>
  <r>
    <x v="73"/>
    <x v="0"/>
    <x v="0"/>
    <s v="CRB - COMÉRCIO DE RESÍDUOS BANDEIRANTES LTDA - 16.642.662/0004-48"/>
    <s v="NOTA FISCAL"/>
    <n v="2786"/>
    <d v="2024-12-27T00:00:00"/>
    <x v="0"/>
    <n v="1290"/>
    <n v="2864"/>
    <m/>
    <m/>
    <s v="ok"/>
    <m/>
  </r>
  <r>
    <x v="73"/>
    <x v="0"/>
    <x v="0"/>
    <s v="CRB - COMÉRCIO DE RESÍDUOS BANDEIRANTES LTDA - 16.642.662/0004-48"/>
    <s v="NOTA FISCAL"/>
    <n v="2786"/>
    <d v="2024-12-27T00:00:00"/>
    <x v="1"/>
    <n v="3380"/>
    <n v="2042"/>
    <m/>
    <m/>
    <s v="ok"/>
    <m/>
  </r>
  <r>
    <x v="73"/>
    <x v="0"/>
    <x v="0"/>
    <s v="CRB - COMÉRCIO DE RESÍDUOS BANDEIRANTES LTDA - 16.642.662/0004-48"/>
    <s v="NOTA FISCAL"/>
    <n v="2787"/>
    <d v="2024-12-27T00:00:00"/>
    <x v="1"/>
    <n v="5300"/>
    <n v="3320"/>
    <m/>
    <m/>
    <s v="ok"/>
    <m/>
  </r>
  <r>
    <x v="73"/>
    <x v="0"/>
    <x v="0"/>
    <s v="CRB - COMÉRCIO DE RESÍDUOS BANDEIRANTES LTDA - 16.642.662/0004-48"/>
    <s v="NOTA FISCAL"/>
    <n v="2788"/>
    <d v="2024-12-30T00:00:00"/>
    <x v="0"/>
    <n v="3060"/>
    <n v="6770"/>
    <m/>
    <m/>
    <s v="ok"/>
    <m/>
  </r>
  <r>
    <x v="73"/>
    <x v="0"/>
    <x v="0"/>
    <s v="CRB - COMÉRCIO DE RESÍDUOS BANDEIRANTES LTDA - 16.642.662/0004-48"/>
    <s v="NOTA FISCAL"/>
    <n v="2788"/>
    <d v="2024-12-30T00:00:00"/>
    <x v="1"/>
    <n v="2060"/>
    <n v="1079"/>
    <m/>
    <m/>
    <s v="ok"/>
    <m/>
  </r>
  <r>
    <x v="73"/>
    <x v="0"/>
    <x v="0"/>
    <s v="CRB - COMÉRCIO DE RESÍDUOS BANDEIRANTES LTDA - 16.642.662/0004-48"/>
    <s v="NOTA FISCAL"/>
    <n v="2748"/>
    <d v="2024-11-04T00:00:00"/>
    <x v="1"/>
    <n v="6300"/>
    <n v="3720"/>
    <m/>
    <m/>
    <s v="ok"/>
    <m/>
  </r>
  <r>
    <x v="73"/>
    <x v="0"/>
    <x v="0"/>
    <s v="CRB - COMÉRCIO DE RESÍDUOS BANDEIRANTES LTDA - 16.642.662/0004-48"/>
    <s v="NOTA FISCAL"/>
    <n v="2749"/>
    <d v="2024-11-05T00:00:00"/>
    <x v="1"/>
    <n v="740"/>
    <n v="408.5"/>
    <m/>
    <m/>
    <s v="ok"/>
    <m/>
  </r>
  <r>
    <x v="73"/>
    <x v="0"/>
    <x v="0"/>
    <s v="CRB - COMÉRCIO DE RESÍDUOS BANDEIRANTES LTDA - 16.642.662/0004-48"/>
    <s v="NOTA FISCAL"/>
    <n v="2749"/>
    <d v="2024-11-05T00:00:00"/>
    <x v="0"/>
    <n v="3820"/>
    <n v="5443"/>
    <m/>
    <m/>
    <s v="ok"/>
    <m/>
  </r>
  <r>
    <x v="73"/>
    <x v="0"/>
    <x v="0"/>
    <s v="CRB - COMÉRCIO DE RESÍDUOS BANDEIRANTES LTDA - 16.642.662/0004-48"/>
    <s v="NOTA FISCAL"/>
    <n v="2750"/>
    <d v="2024-11-06T00:00:00"/>
    <x v="1"/>
    <n v="8900"/>
    <n v="5185"/>
    <m/>
    <m/>
    <s v="ok"/>
    <m/>
  </r>
  <r>
    <x v="73"/>
    <x v="0"/>
    <x v="0"/>
    <s v="CRB - COMÉRCIO DE RESÍDUOS BANDEIRANTES LTDA - 16.642.662/0004-48"/>
    <s v="NOTA FISCAL"/>
    <n v="2751"/>
    <d v="2024-11-07T00:00:00"/>
    <x v="0"/>
    <n v="1380"/>
    <n v="2097"/>
    <m/>
    <m/>
    <s v="ok"/>
    <m/>
  </r>
  <r>
    <x v="73"/>
    <x v="0"/>
    <x v="0"/>
    <s v="CRB - COMÉRCIO DE RESÍDUOS BANDEIRANTES LTDA - 16.642.662/0004-48"/>
    <s v="NOTA FISCAL"/>
    <n v="2751"/>
    <d v="2024-11-07T00:00:00"/>
    <x v="1"/>
    <n v="2130"/>
    <n v="994.5"/>
    <m/>
    <m/>
    <s v="ok"/>
    <m/>
  </r>
  <r>
    <x v="73"/>
    <x v="0"/>
    <x v="0"/>
    <s v="CRB - COMÉRCIO DE RESÍDUOS BANDEIRANTES LTDA - 16.642.662/0004-48"/>
    <s v="NOTA FISCAL"/>
    <n v="2752"/>
    <d v="2024-11-11T00:00:00"/>
    <x v="1"/>
    <n v="6000"/>
    <n v="3650"/>
    <m/>
    <m/>
    <s v="ok"/>
    <m/>
  </r>
  <r>
    <x v="73"/>
    <x v="0"/>
    <x v="0"/>
    <s v="CRB - COMÉRCIO DE RESÍDUOS BANDEIRANTES LTDA - 16.642.662/0004-48"/>
    <s v="NOTA FISCAL"/>
    <n v="2753"/>
    <d v="2024-11-12T00:00:00"/>
    <x v="0"/>
    <n v="3570"/>
    <n v="5635"/>
    <m/>
    <m/>
    <s v="ok"/>
    <m/>
  </r>
  <r>
    <x v="73"/>
    <x v="0"/>
    <x v="0"/>
    <s v="CRB - COMÉRCIO DE RESÍDUOS BANDEIRANTES LTDA - 16.642.662/0004-48"/>
    <s v="NOTA FISCAL"/>
    <n v="2753"/>
    <d v="2024-11-12T00:00:00"/>
    <x v="1"/>
    <n v="1990"/>
    <n v="1148.5"/>
    <m/>
    <m/>
    <s v="ok"/>
    <m/>
  </r>
  <r>
    <x v="73"/>
    <x v="0"/>
    <x v="0"/>
    <s v="CRB - COMÉRCIO DE RESÍDUOS BANDEIRANTES LTDA - 16.642.662/0004-48"/>
    <s v="NOTA FISCAL"/>
    <n v="2754"/>
    <d v="2024-11-13T00:00:00"/>
    <x v="1"/>
    <n v="5800"/>
    <n v="3520"/>
    <m/>
    <m/>
    <s v="ok"/>
    <m/>
  </r>
  <r>
    <x v="73"/>
    <x v="0"/>
    <x v="0"/>
    <s v="CRB - COMÉRCIO DE RESÍDUOS BANDEIRANTES LTDA - 16.642.662/0004-48"/>
    <s v="NOTA FISCAL"/>
    <n v="2756"/>
    <d v="2024-11-18T00:00:00"/>
    <x v="0"/>
    <n v="2030"/>
    <n v="3050"/>
    <m/>
    <m/>
    <s v="ok"/>
    <m/>
  </r>
  <r>
    <x v="73"/>
    <x v="0"/>
    <x v="0"/>
    <s v="CRB - COMÉRCIO DE RESÍDUOS BANDEIRANTES LTDA - 16.642.662/0004-48"/>
    <s v="NOTA FISCAL"/>
    <n v="2756"/>
    <d v="2024-11-18T00:00:00"/>
    <x v="1"/>
    <n v="3650"/>
    <n v="2147.5"/>
    <m/>
    <m/>
    <s v="ok"/>
    <m/>
  </r>
  <r>
    <x v="73"/>
    <x v="0"/>
    <x v="0"/>
    <s v="CRB - COMÉRCIO DE RESÍDUOS BANDEIRANTES LTDA - 16.642.662/0004-48"/>
    <s v="NOTA FISCAL"/>
    <n v="2757"/>
    <d v="2024-11-18T00:00:00"/>
    <x v="1"/>
    <n v="6800"/>
    <n v="4020"/>
    <m/>
    <m/>
    <s v="ok"/>
    <m/>
  </r>
  <r>
    <x v="73"/>
    <x v="0"/>
    <x v="0"/>
    <s v="CRB - COMÉRCIO DE RESÍDUOS BANDEIRANTES LTDA - 16.642.662/0004-48"/>
    <s v="NOTA FISCAL"/>
    <n v="2758"/>
    <d v="2024-11-21T00:00:00"/>
    <x v="0"/>
    <n v="2560"/>
    <n v="3828"/>
    <m/>
    <m/>
    <s v="ok"/>
    <m/>
  </r>
  <r>
    <x v="73"/>
    <x v="0"/>
    <x v="0"/>
    <s v="CRB - COMÉRCIO DE RESÍDUOS BANDEIRANTES LTDA - 16.642.662/0004-48"/>
    <s v="NOTA FISCAL"/>
    <n v="2758"/>
    <d v="2024-11-21T00:00:00"/>
    <x v="1"/>
    <n v="3520"/>
    <n v="1995.5"/>
    <m/>
    <m/>
    <s v="ok"/>
    <m/>
  </r>
  <r>
    <x v="73"/>
    <x v="0"/>
    <x v="0"/>
    <s v="CRB - COMÉRCIO DE RESÍDUOS BANDEIRANTES LTDA - 16.642.662/0004-48"/>
    <s v="NOTA FISCAL"/>
    <n v="2759"/>
    <d v="2024-11-21T00:00:00"/>
    <x v="1"/>
    <n v="6400"/>
    <n v="3785"/>
    <m/>
    <m/>
    <s v="ok"/>
    <m/>
  </r>
  <r>
    <x v="73"/>
    <x v="0"/>
    <x v="0"/>
    <s v="REDESUL SUDOESTE MG - CENTRAL DAS COOPERATIVAS DE TRABALHO DE CATADORES DE MATERIAIS RECICLAVEIS E REUTILIZAVEIS LTDA 31.890.918/0001-87"/>
    <s v="NOTA FISCAL"/>
    <n v="2761"/>
    <d v="2024-11-25T00:00:00"/>
    <x v="0"/>
    <n v="5250"/>
    <n v="30712.5"/>
    <m/>
    <m/>
    <s v="ok"/>
    <m/>
  </r>
  <r>
    <x v="73"/>
    <x v="0"/>
    <x v="0"/>
    <s v="REDESUL SUDOESTE MG - CENTRAL DAS COOPERATIVAS DE TRABALHO DE CATADORES DE MATERIAIS RECICLAVEIS E REUTILIZAVEIS LTDA 31.890.918/0001-88"/>
    <s v="NOTA FISCAL"/>
    <n v="2762"/>
    <d v="2024-11-25T00:00:00"/>
    <x v="1"/>
    <n v="7280"/>
    <n v="5824"/>
    <m/>
    <m/>
    <s v="ok"/>
    <m/>
  </r>
  <r>
    <x v="73"/>
    <x v="0"/>
    <x v="0"/>
    <s v="CRB - COMÉRCIO DE RESÍDUOS BANDEIRANTES LTDA - 16.642.662/0004-48"/>
    <s v="NOTA FISCAL"/>
    <n v="2763"/>
    <d v="2024-11-25T00:00:00"/>
    <x v="0"/>
    <n v="1460"/>
    <n v="2307"/>
    <m/>
    <m/>
    <s v="ok"/>
    <m/>
  </r>
  <r>
    <x v="73"/>
    <x v="0"/>
    <x v="0"/>
    <s v="CRB - COMÉRCIO DE RESÍDUOS BANDEIRANTES LTDA - 16.642.662/0004-49"/>
    <s v="NOTA FISCAL"/>
    <n v="2763"/>
    <d v="2024-11-25T00:00:00"/>
    <x v="1"/>
    <n v="3000"/>
    <n v="1485"/>
    <m/>
    <m/>
    <s v="ok"/>
    <m/>
  </r>
  <r>
    <x v="73"/>
    <x v="0"/>
    <x v="0"/>
    <s v="CRB - COMÉRCIO DE RESÍDUOS BANDEIRANTES LTDA - 16.642.662/0004-50"/>
    <s v="NOTA FISCAL"/>
    <n v="2764"/>
    <d v="2024-11-26T00:00:00"/>
    <x v="1"/>
    <n v="6700"/>
    <n v="3980"/>
    <m/>
    <m/>
    <s v="ok"/>
    <m/>
  </r>
  <r>
    <x v="73"/>
    <x v="0"/>
    <x v="0"/>
    <s v="CRB - COMÉRCIO DE RESÍDUOS BANDEIRANTES LTDA - 16.642.662/0004-51"/>
    <s v="NOTA FISCAL"/>
    <n v="2765"/>
    <d v="2024-11-28T00:00:00"/>
    <x v="0"/>
    <n v="1870"/>
    <n v="3238"/>
    <m/>
    <m/>
    <s v="ok"/>
    <m/>
  </r>
  <r>
    <x v="73"/>
    <x v="0"/>
    <x v="0"/>
    <s v="CRB - COMÉRCIO DE RESÍDUOS BANDEIRANTES LTDA - 16.642.662/0004-52"/>
    <s v="NOTA FISCAL"/>
    <n v="2765"/>
    <d v="2024-11-28T00:00:00"/>
    <x v="1"/>
    <n v="1390"/>
    <n v="1112"/>
    <m/>
    <m/>
    <s v="ok"/>
    <m/>
  </r>
  <r>
    <x v="73"/>
    <x v="0"/>
    <x v="0"/>
    <s v="CRB - COMÉRCIO DE RESÍDUOS BANDEIRANTES LTDA - 16.642.662/0004-53"/>
    <s v="NOTA FISCAL"/>
    <n v="2766"/>
    <d v="2024-11-28T00:00:00"/>
    <x v="1"/>
    <n v="5000"/>
    <n v="3600"/>
    <m/>
    <m/>
    <s v="ok"/>
    <m/>
  </r>
  <r>
    <x v="74"/>
    <x v="0"/>
    <x v="0"/>
    <s v="RECICLAR COOPERATIVA DE TRABALHO DOS RECICLADORES DE SUCATAS DE METAIS E RECICLAVEIS DE BH E REGIAO METROPOLITANA 44.256.460/0001-50"/>
    <s v="NOTA FISCAL"/>
    <n v="217"/>
    <d v="2024-10-09T00:00:00"/>
    <x v="2"/>
    <n v="398.2"/>
    <n v="3875.93"/>
    <m/>
    <m/>
    <s v="ok"/>
    <m/>
  </r>
  <r>
    <x v="74"/>
    <x v="0"/>
    <x v="0"/>
    <s v="ALLGREEN GERENCIAMENTO DE RESIDUOS LTDA 45.433.184/0001-11"/>
    <s v="NOTA FISCAL"/>
    <n v="218"/>
    <d v="2024-10-10T00:00:00"/>
    <x v="0"/>
    <n v="4518.5"/>
    <n v="10922.15"/>
    <m/>
    <m/>
    <s v="ok"/>
    <m/>
  </r>
  <r>
    <x v="74"/>
    <x v="0"/>
    <x v="0"/>
    <s v="ALLGREEN GERENCIAMENTO DE RESIDUOS LTDA 45.433.184/0001-11"/>
    <s v="NOTA FISCAL"/>
    <n v="218"/>
    <d v="2024-10-10T00:00:00"/>
    <x v="1"/>
    <n v="12202.5"/>
    <n v="9177.18"/>
    <m/>
    <m/>
    <s v="ok"/>
    <m/>
  </r>
  <r>
    <x v="74"/>
    <x v="0"/>
    <x v="0"/>
    <s v="RECICLAR COOPERATIVA DE TRABALHO DOS RECICLADORES DE SUCATAS DE METAIS E RECICLAVEIS DE BH E REGIAO METROPOLITANA 44.256.460/0001-50"/>
    <s v="NOTA FISCAL"/>
    <n v="221"/>
    <d v="2024-11-06T00:00:00"/>
    <x v="2"/>
    <n v="19.3"/>
    <n v="598.3"/>
    <m/>
    <m/>
    <s v="ok"/>
    <m/>
  </r>
  <r>
    <x v="74"/>
    <x v="0"/>
    <x v="0"/>
    <s v="ALLGREEN GERENCIAMENTO DE RESIDUOS LTDA 45.433.184/0001-11"/>
    <s v="NOTA FISCAL"/>
    <n v="223"/>
    <d v="2024-11-19T00:00:00"/>
    <x v="0"/>
    <n v="5421.5"/>
    <n v="11982.1"/>
    <m/>
    <m/>
    <s v="ok"/>
    <m/>
  </r>
  <r>
    <x v="74"/>
    <x v="0"/>
    <x v="0"/>
    <s v="ALLGREEN GERENCIAMENTO DE RESIDUOS LTDA 45.433.184/0001-11"/>
    <s v="NOTA FISCAL"/>
    <n v="223"/>
    <d v="2024-11-19T00:00:00"/>
    <x v="1"/>
    <n v="9507"/>
    <n v="7243.88"/>
    <m/>
    <m/>
    <s v="ok"/>
    <m/>
  </r>
  <r>
    <x v="74"/>
    <x v="0"/>
    <x v="0"/>
    <s v="RECICLAR COOPERATIVA DE TRABALHO DOS RECICLADORES DE SUCATAS DE METAIS E RECICLAVEIS DE BH E REGIAO METROPOLITANA 44.256.460/0001-50"/>
    <s v="NOTA FISCAL"/>
    <n v="225"/>
    <d v="2024-12-10T00:00:00"/>
    <x v="2"/>
    <n v="535.6999999999999"/>
    <n v="7182.510000000001"/>
    <m/>
    <m/>
    <s v="ok"/>
    <m/>
  </r>
  <r>
    <x v="74"/>
    <x v="0"/>
    <x v="0"/>
    <s v="ALLGREEN GERENCIAMENTO DE RESIDUOS LTDA 45.433.184/0001-11"/>
    <s v="NOTA FISCAL"/>
    <n v="226"/>
    <d v="2024-12-10T00:00:00"/>
    <x v="0"/>
    <n v="6739.5"/>
    <n v="13985.8"/>
    <m/>
    <m/>
    <s v="corrigido quantidade"/>
    <m/>
  </r>
  <r>
    <x v="74"/>
    <x v="0"/>
    <x v="0"/>
    <s v="ALLGREEN GERENCIAMENTO DE RESIDUOS LTDA 45.433.184/0001-12"/>
    <s v="NOTA FISCAL"/>
    <n v="226"/>
    <d v="2024-12-10T00:00:00"/>
    <x v="1"/>
    <n v="16556.55"/>
    <n v="12556.53"/>
    <m/>
    <m/>
    <s v="corrigido quantidade"/>
    <m/>
  </r>
  <r>
    <x v="74"/>
    <x v="0"/>
    <x v="0"/>
    <s v="EMIL METALICOS LTDA 40.331.460/0001-17"/>
    <s v="NOTA FISCAL"/>
    <n v="227"/>
    <d v="2024-12-16T00:00:00"/>
    <x v="2"/>
    <n v="3140"/>
    <n v="3140"/>
    <m/>
    <m/>
    <s v="ok"/>
    <m/>
  </r>
  <r>
    <x v="74"/>
    <x v="0"/>
    <x v="0"/>
    <s v="MASSFIX COMERCIO DE SUCATAS DE VIDROS LTDA 66.738.790/0003-87"/>
    <s v="NOTA FISCAL"/>
    <n v="228"/>
    <d v="2024-12-16T00:00:00"/>
    <x v="3"/>
    <n v="9930"/>
    <n v="993"/>
    <m/>
    <m/>
    <s v="ok"/>
    <m/>
  </r>
  <r>
    <x v="74"/>
    <x v="0"/>
    <x v="0"/>
    <s v="MASSFIX COMERCIO DE SUCATAS DE VIDROS LTDA 66.738.790/0003-87"/>
    <s v="NOTA FISCAL"/>
    <n v="219"/>
    <d v="2024-10-21T00:00:00"/>
    <x v="3"/>
    <n v="9860"/>
    <n v="1774.8"/>
    <m/>
    <m/>
    <s v="ok"/>
    <m/>
  </r>
  <r>
    <x v="74"/>
    <x v="0"/>
    <x v="0"/>
    <s v="ENGEFRIL-ENGENHARIA DE FRIO EIRELI - 17.397.415/0001-43"/>
    <s v="NOTA FISCAL"/>
    <n v="220"/>
    <d v="2024-10-23T00:00:00"/>
    <x v="0"/>
    <n v="260"/>
    <n v="338"/>
    <m/>
    <m/>
    <s v="ok"/>
    <m/>
  </r>
  <r>
    <x v="7"/>
    <x v="0"/>
    <x v="0"/>
    <s v="WHARGO COMERCIO E RECICLAGENS LTDA - 05.076.586/0001-91"/>
    <s v="NOTA FISCAL"/>
    <n v="3451"/>
    <d v="2024-12-03T00:00:00"/>
    <x v="1"/>
    <n v="14050"/>
    <n v="12645"/>
    <m/>
    <m/>
    <s v="ok"/>
    <m/>
  </r>
  <r>
    <x v="7"/>
    <x v="0"/>
    <x v="0"/>
    <s v="WHARGO COMERCIO E RECICLAGENS LTDA - 05.076.586/0001-92"/>
    <s v="NOTA FISCAL"/>
    <n v="3453"/>
    <d v="2024-12-04T00:00:00"/>
    <x v="1"/>
    <n v="8140"/>
    <n v="7326"/>
    <m/>
    <m/>
    <s v="ok"/>
    <m/>
  </r>
  <r>
    <x v="7"/>
    <x v="0"/>
    <x v="0"/>
    <s v="WHARGO COMERCIO E RECICLAGENS LTDA - 05.076.586/0001-93"/>
    <s v="NOTA FISCAL"/>
    <n v="3454"/>
    <d v="2024-12-04T00:00:00"/>
    <x v="0"/>
    <n v="10336"/>
    <n v="11540.7"/>
    <m/>
    <m/>
    <s v="ok"/>
    <m/>
  </r>
  <r>
    <x v="7"/>
    <x v="0"/>
    <x v="0"/>
    <s v="WHARGO COMERCIO E RECICLAGENS LTDA - 05.076.586/0001-94"/>
    <s v="NOTA FISCAL"/>
    <n v="3455"/>
    <d v="2024-12-04T00:00:00"/>
    <x v="0"/>
    <n v="5107.599999999999"/>
    <n v="23836.56"/>
    <m/>
    <m/>
    <s v="Corrigido quantidade e valor da nota,não havia colocado PAPEL"/>
    <m/>
  </r>
  <r>
    <x v="7"/>
    <x v="0"/>
    <x v="0"/>
    <s v="WHARGO COMERCIO E RECICLAGENS LTDA - 05.076.586/0001-91"/>
    <s v="NOTA FISCAL"/>
    <n v="3455"/>
    <d v="2024-12-04T00:00:00"/>
    <x v="1"/>
    <n v="390"/>
    <n v="312"/>
    <m/>
    <m/>
    <s v="ok"/>
    <m/>
  </r>
  <r>
    <x v="7"/>
    <x v="0"/>
    <x v="0"/>
    <s v="WHARGO COMERCIO E RECICLAGENS LTDA - 05.076.586/0001-95"/>
    <s v="NOTA FISCAL"/>
    <n v="3456"/>
    <d v="2024-12-10T00:00:00"/>
    <x v="1"/>
    <n v="10470"/>
    <n v="9423"/>
    <m/>
    <m/>
    <s v="ok"/>
    <m/>
  </r>
  <r>
    <x v="7"/>
    <x v="0"/>
    <x v="0"/>
    <s v="WHARGO COMERCIO E RECICLAGENS LTDA - 05.076.586/0001-96"/>
    <s v="NOTA FISCAL"/>
    <n v="3459"/>
    <d v="2024-12-12T00:00:00"/>
    <x v="0"/>
    <n v="10247.9"/>
    <n v="14820.18"/>
    <m/>
    <m/>
    <s v="corrigido quantidade"/>
    <m/>
  </r>
  <r>
    <x v="7"/>
    <x v="0"/>
    <x v="0"/>
    <s v="WHARGO COMERCIO E RECICLAGENS LTDA - 05.076.586/0001-97"/>
    <s v="NOTA FISCAL"/>
    <n v="3460"/>
    <d v="2024-12-12T00:00:00"/>
    <x v="1"/>
    <n v="12610"/>
    <n v="11349"/>
    <m/>
    <m/>
    <s v="ok"/>
    <m/>
  </r>
  <r>
    <x v="7"/>
    <x v="0"/>
    <x v="0"/>
    <s v="MASSFIX COMERCIO DE SUCATAS DE VIDROS LTDA 66.738.790/0003-87"/>
    <s v="NOTA FISCAL"/>
    <n v="3464"/>
    <d v="2024-12-17T00:00:00"/>
    <x v="3"/>
    <n v="12410"/>
    <n v="1861.5"/>
    <m/>
    <m/>
    <s v="ok"/>
    <m/>
  </r>
  <r>
    <x v="7"/>
    <x v="0"/>
    <x v="0"/>
    <s v="WHARGO COMERCIO E RECICLAGENS LTDA - 05.076.586/0001-94"/>
    <s v="NOTA FISCAL"/>
    <n v="3465"/>
    <d v="2024-12-20T00:00:00"/>
    <x v="1"/>
    <n v="14100"/>
    <n v="12690"/>
    <m/>
    <m/>
    <s v="ok"/>
    <m/>
  </r>
  <r>
    <x v="7"/>
    <x v="0"/>
    <x v="0"/>
    <s v="WHARGO COMERCIO E RECICLAGENS LTDA - 05.076.586/0001-94"/>
    <s v="NOTA FISCAL"/>
    <n v="3466"/>
    <d v="2024-12-20T00:00:00"/>
    <x v="0"/>
    <n v="5954"/>
    <n v="18185.8"/>
    <m/>
    <m/>
    <s v="ok"/>
    <m/>
  </r>
  <r>
    <x v="7"/>
    <x v="0"/>
    <x v="0"/>
    <s v="WHARGO COMERCIO E RECICLAGENS LTDA - 05.076.586/0001-94"/>
    <s v="NOTA FISCAL"/>
    <n v="3427"/>
    <d v="2024-10-01T00:00:00"/>
    <x v="0"/>
    <n v="6820"/>
    <n v="21522"/>
    <m/>
    <m/>
    <s v="ok"/>
    <m/>
  </r>
  <r>
    <x v="7"/>
    <x v="0"/>
    <x v="0"/>
    <s v="MASSFIX COMERCIO DE SUCATAS DE VIDROS LTDA 66.738.790/0003-87"/>
    <s v="NOTA FISCAL"/>
    <n v="3428"/>
    <d v="2024-10-03T00:00:00"/>
    <x v="3"/>
    <n v="16080"/>
    <n v="4824"/>
    <m/>
    <m/>
    <s v="ok"/>
    <m/>
  </r>
  <r>
    <x v="7"/>
    <x v="0"/>
    <x v="0"/>
    <s v="WHARGO COMERCIO E RECICLAGENS LTDA - 05.076.586/0001-94"/>
    <s v="NOTA FISCAL"/>
    <n v="3431"/>
    <d v="2024-10-16T00:00:00"/>
    <x v="1"/>
    <n v="90"/>
    <n v="81"/>
    <m/>
    <m/>
    <s v="ok"/>
    <m/>
  </r>
  <r>
    <x v="7"/>
    <x v="0"/>
    <x v="0"/>
    <s v="WHARGO COMERCIO E RECICLAGENS LTDA - 05.076.586/0001-94"/>
    <s v="NOTA FISCAL"/>
    <n v="3433"/>
    <d v="2024-10-21T00:00:00"/>
    <x v="1"/>
    <n v="8320"/>
    <n v="7488"/>
    <m/>
    <m/>
    <s v="ok"/>
    <m/>
  </r>
  <r>
    <x v="7"/>
    <x v="0"/>
    <x v="0"/>
    <s v="MASSFIX COMERCIO DE SUCATAS DE VIDROS LTDA 66.738.790/0003-87"/>
    <s v="NOTA FISCAL"/>
    <n v="3435"/>
    <d v="2024-10-25T00:00:00"/>
    <x v="3"/>
    <n v="14770"/>
    <n v="4431"/>
    <m/>
    <m/>
    <s v="ok"/>
    <m/>
  </r>
  <r>
    <x v="7"/>
    <x v="0"/>
    <x v="0"/>
    <s v="WHARGO COMERCIO E RECICLAGENS LTDA - 05.076.586/0001-94"/>
    <s v="NOTA FISCAL"/>
    <n v="3436"/>
    <d v="2024-10-25T00:00:00"/>
    <x v="1"/>
    <n v="8200"/>
    <n v="7380"/>
    <m/>
    <m/>
    <s v="ok"/>
    <m/>
  </r>
  <r>
    <x v="7"/>
    <x v="0"/>
    <x v="0"/>
    <s v="WHARGO COMERCIO E RECICLAGENS LTDA - 05.076.586/0001-94"/>
    <s v="NOTA FISCAL"/>
    <n v="3437"/>
    <d v="2024-10-29T00:00:00"/>
    <x v="1"/>
    <n v="10750"/>
    <n v="9675"/>
    <m/>
    <m/>
    <s v="ok"/>
    <m/>
  </r>
  <r>
    <x v="4"/>
    <x v="0"/>
    <x v="0"/>
    <s v="CRB - COMÉRCIO DE RESÍDUOS BANDEIRANTES LTDA - 16.642.662/0004-48"/>
    <s v="NOTA FISCAL"/>
    <n v="313"/>
    <d v="2024-10-01T00:00:00"/>
    <x v="1"/>
    <n v="3420"/>
    <n v="2064"/>
    <m/>
    <m/>
    <s v="ok"/>
    <m/>
  </r>
  <r>
    <x v="4"/>
    <x v="0"/>
    <x v="0"/>
    <s v="CRB - COMÉRCIO DE RESÍDUOS BANDEIRANTES LTDA - 16.642.662/0004-48"/>
    <s v="NOTA FISCAL"/>
    <n v="313"/>
    <d v="2024-10-01T00:00:00"/>
    <x v="0"/>
    <n v="1110"/>
    <n v="2886"/>
    <m/>
    <m/>
    <s v="corrigido quantidade"/>
    <m/>
  </r>
  <r>
    <x v="4"/>
    <x v="0"/>
    <x v="0"/>
    <s v="MASSFIX COMERCIO DE SUCATAS DE VIDROS LTDA 66.738.790/0003-87"/>
    <s v="NOTA FISCAL"/>
    <n v="314"/>
    <d v="2024-10-01T00:00:00"/>
    <x v="3"/>
    <n v="10700"/>
    <n v="2354"/>
    <m/>
    <m/>
    <s v="ok"/>
    <m/>
  </r>
  <r>
    <x v="4"/>
    <x v="0"/>
    <x v="0"/>
    <s v="CRB - COMÉRCIO DE RESÍDUOS BANDEIRANTES LTDA - 16.642.662/0004-48"/>
    <s v="NOTA FISCAL"/>
    <n v="315"/>
    <d v="2024-10-04T00:00:00"/>
    <x v="1"/>
    <n v="2090"/>
    <n v="1285.5"/>
    <m/>
    <m/>
    <s v="ok"/>
    <m/>
  </r>
  <r>
    <x v="4"/>
    <x v="0"/>
    <x v="0"/>
    <s v="CRB - COMÉRCIO DE RESÍDUOS BANDEIRANTES LTDA - 16.642.662/0004-48"/>
    <s v="NOTA FISCAL"/>
    <n v="316"/>
    <d v="2024-10-07T00:00:00"/>
    <x v="0"/>
    <n v="1220"/>
    <n v="3366"/>
    <m/>
    <m/>
    <s v="ok"/>
    <m/>
  </r>
  <r>
    <x v="4"/>
    <x v="0"/>
    <x v="0"/>
    <s v="CRB - COMÉRCIO DE RESÍDUOS BANDEIRANTES LTDA - 16.642.662/0004-48"/>
    <s v="NOTA FISCAL"/>
    <n v="316"/>
    <d v="2024-10-07T00:00:00"/>
    <x v="1"/>
    <n v="3290"/>
    <n v="2410"/>
    <m/>
    <m/>
    <s v="ok"/>
    <m/>
  </r>
  <r>
    <x v="4"/>
    <x v="0"/>
    <x v="0"/>
    <s v="CRB - COMÉRCIO DE RESÍDUOS BANDEIRANTES LTDA - 16.642.662/0004-48"/>
    <s v="NOTA FISCAL"/>
    <n v="317"/>
    <d v="2024-10-10T00:00:00"/>
    <x v="1"/>
    <n v="3260"/>
    <n v="1900"/>
    <m/>
    <m/>
    <s v="ok"/>
    <m/>
  </r>
  <r>
    <x v="4"/>
    <x v="0"/>
    <x v="0"/>
    <s v="CRB - COMÉRCIO DE RESÍDUOS BANDEIRANTES LTDA - 16.642.662/0004-48"/>
    <s v="NOTA FISCAL"/>
    <n v="317"/>
    <d v="2024-10-10T00:00:00"/>
    <x v="0"/>
    <n v="1100"/>
    <n v="2256"/>
    <m/>
    <m/>
    <s v="ok"/>
    <m/>
  </r>
  <r>
    <x v="4"/>
    <x v="0"/>
    <x v="0"/>
    <s v="CRB - COMÉRCIO DE RESÍDUOS BANDEIRANTES LTDA - 16.642.662/0004-48"/>
    <s v="NOTA FISCAL"/>
    <n v="318"/>
    <d v="2024-10-11T00:00:00"/>
    <x v="0"/>
    <n v="1340"/>
    <n v="4226"/>
    <m/>
    <m/>
    <s v="ok"/>
    <m/>
  </r>
  <r>
    <x v="4"/>
    <x v="0"/>
    <x v="0"/>
    <s v="CRB - COMÉRCIO DE RESÍDUOS BANDEIRANTES LTDA - 16.642.662/0004-48"/>
    <s v="NOTA FISCAL"/>
    <n v="318"/>
    <d v="2024-10-11T00:00:00"/>
    <x v="1"/>
    <n v="3530"/>
    <n v="2734"/>
    <m/>
    <m/>
    <s v="ok"/>
    <m/>
  </r>
  <r>
    <x v="4"/>
    <x v="0"/>
    <x v="0"/>
    <s v="CRB - COMÉRCIO DE RESÍDUOS BANDEIRANTES LTDA - 16.642.662/0004-48"/>
    <s v="NOTA FISCAL"/>
    <n v="319"/>
    <d v="2024-10-15T00:00:00"/>
    <x v="1"/>
    <n v="4220"/>
    <n v="2799"/>
    <m/>
    <m/>
    <s v="ok"/>
    <m/>
  </r>
  <r>
    <x v="4"/>
    <x v="0"/>
    <x v="0"/>
    <s v="CRB - COMÉRCIO DE RESÍDUOS BANDEIRANTES LTDA - 16.642.662/0004-48"/>
    <s v="NOTA FISCAL"/>
    <n v="319"/>
    <d v="2024-10-15T00:00:00"/>
    <x v="0"/>
    <n v="1260"/>
    <n v="3056"/>
    <m/>
    <m/>
    <s v="ok"/>
    <m/>
  </r>
  <r>
    <x v="4"/>
    <x v="0"/>
    <x v="0"/>
    <s v="MASSFIX COMERCIO DE SUCATAS DE VIDROS LTDA 66.738.790/0003-87"/>
    <s v="NOTA FISCAL"/>
    <n v="320"/>
    <d v="2024-10-21T00:00:00"/>
    <x v="3"/>
    <n v="0.22"/>
    <n v="2448.6"/>
    <m/>
    <m/>
    <s v="ok"/>
    <m/>
  </r>
  <r>
    <x v="4"/>
    <x v="0"/>
    <x v="0"/>
    <s v="CRB - COMÉRCIO DE RESÍDUOS BANDEIRANTES LTDA - 16.642.662/0004-48"/>
    <s v="NOTA FISCAL"/>
    <n v="321"/>
    <d v="2024-10-21T00:00:00"/>
    <x v="1"/>
    <n v="2710.8"/>
    <n v="2375.5"/>
    <m/>
    <m/>
    <s v="corrigido valor da nota"/>
    <m/>
  </r>
  <r>
    <x v="4"/>
    <x v="0"/>
    <x v="0"/>
    <s v="CRB - COMÉRCIO DE RESÍDUOS BANDEIRANTES LTDA - 16.642.662/0004-49"/>
    <s v="NOTA FISCAL"/>
    <n v="321"/>
    <d v="2024-10-21T00:00:00"/>
    <x v="0"/>
    <n v="980"/>
    <n v="2419"/>
    <m/>
    <m/>
    <s v="corrigido quantidade"/>
    <m/>
  </r>
  <r>
    <x v="4"/>
    <x v="0"/>
    <x v="0"/>
    <s v="CRB - COMÉRCIO DE RESÍDUOS BANDEIRANTES LTDA - 16.642.662/0004-50"/>
    <s v="NOTA FISCAL"/>
    <n v="322"/>
    <d v="2024-10-21T00:00:00"/>
    <x v="1"/>
    <n v="3060"/>
    <n v="2062.5"/>
    <m/>
    <m/>
    <s v="ok"/>
    <m/>
  </r>
  <r>
    <x v="4"/>
    <x v="0"/>
    <x v="0"/>
    <s v="CRB - COMÉRCIO DE RESÍDUOS BANDEIRANTES LTDA - 16.642.662/0004-51"/>
    <s v="NOTA FISCAL"/>
    <n v="322"/>
    <d v="2024-10-21T00:00:00"/>
    <x v="0"/>
    <n v="1260"/>
    <n v="1560"/>
    <m/>
    <m/>
    <s v="ok"/>
    <m/>
  </r>
  <r>
    <x v="4"/>
    <x v="0"/>
    <x v="0"/>
    <s v="CRB - COMÉRCIO DE RESÍDUOS BANDEIRANTES LTDA - 16.642.662/0004-52"/>
    <s v="NOTA FISCAL"/>
    <n v="323"/>
    <d v="2024-10-22T00:00:00"/>
    <x v="0"/>
    <n v="1070"/>
    <n v="2802"/>
    <m/>
    <m/>
    <s v="ok"/>
    <m/>
  </r>
  <r>
    <x v="4"/>
    <x v="0"/>
    <x v="0"/>
    <s v="CRB - COMÉRCIO DE RESÍDUOS BANDEIRANTES LTDA - 16.642.662/0004-53"/>
    <s v="NOTA FISCAL"/>
    <n v="323"/>
    <d v="2024-10-22T00:00:00"/>
    <x v="1"/>
    <n v="3720"/>
    <n v="2256.5"/>
    <m/>
    <m/>
    <s v="ok"/>
    <m/>
  </r>
  <r>
    <x v="4"/>
    <x v="0"/>
    <x v="0"/>
    <s v="MASSFIX COMERCIO DE SUCATAS DE VIDROS LTDA 66.738.790/0003-87"/>
    <s v="NOTA FISCAL"/>
    <n v="324"/>
    <d v="2024-10-24T00:00:00"/>
    <x v="3"/>
    <n v="10010"/>
    <n v="2202.2"/>
    <m/>
    <m/>
    <s v="ok"/>
    <m/>
  </r>
  <r>
    <x v="4"/>
    <x v="0"/>
    <x v="0"/>
    <s v="MASSFIX COMERCIO DE SUCATAS DE VIDROS LTDA 66.738.790/0003-87"/>
    <s v="NOTA FISCAL"/>
    <n v="325"/>
    <d v="2024-10-24T00:00:00"/>
    <x v="1"/>
    <n v="3980"/>
    <n v="2809.5"/>
    <m/>
    <m/>
    <s v="ok"/>
    <m/>
  </r>
  <r>
    <x v="4"/>
    <x v="0"/>
    <x v="0"/>
    <s v="CRB - COMÉRCIO DE RESÍDUOS BANDEIRANTES LTDA - 16.642.662/0004-48"/>
    <s v="NOTA FISCAL"/>
    <n v="325"/>
    <d v="2024-10-24T00:00:00"/>
    <x v="0"/>
    <n v="1550"/>
    <n v="3211"/>
    <m/>
    <m/>
    <s v="ok"/>
    <m/>
  </r>
  <r>
    <x v="4"/>
    <x v="0"/>
    <x v="0"/>
    <s v="CRB - COMÉRCIO DE RESÍDUOS BANDEIRANTES LTDA - 16.642.662/0004-49"/>
    <s v="NOTA FISCAL"/>
    <n v="326"/>
    <d v="2024-10-28T00:00:00"/>
    <x v="1"/>
    <n v="3900"/>
    <n v="2492"/>
    <m/>
    <m/>
    <s v="corrigido quantidade"/>
    <m/>
  </r>
  <r>
    <x v="4"/>
    <x v="0"/>
    <x v="0"/>
    <s v="CRB - COMÉRCIO DE RESÍDUOS BANDEIRANTES LTDA - 16.642.662/0004-50"/>
    <s v="NOTA FISCAL"/>
    <n v="326"/>
    <d v="2024-10-28T00:00:00"/>
    <x v="0"/>
    <n v="1230"/>
    <n v="3069"/>
    <m/>
    <m/>
    <s v="ok"/>
    <m/>
  </r>
  <r>
    <x v="4"/>
    <x v="0"/>
    <x v="0"/>
    <s v="CRB - COMÉRCIO DE RESÍDUOS BANDEIRANTES LTDA - 16.642.662/0004-51"/>
    <s v="NOTA FISCAL"/>
    <n v="327"/>
    <d v="2024-10-31T00:00:00"/>
    <x v="1"/>
    <n v="4250"/>
    <n v="2908"/>
    <m/>
    <m/>
    <s v="corrigido valor da nota"/>
    <m/>
  </r>
  <r>
    <x v="4"/>
    <x v="0"/>
    <x v="0"/>
    <s v="CRB - COMÉRCIO DE RESÍDUOS BANDEIRANTES LTDA - 16.642.662/0004-52"/>
    <s v="NOTA FISCAL"/>
    <n v="327"/>
    <d v="2024-10-31T00:00:00"/>
    <x v="0"/>
    <n v="900"/>
    <n v="2121"/>
    <m/>
    <m/>
    <s v="corrigido valor da nota"/>
    <m/>
  </r>
  <r>
    <x v="4"/>
    <x v="0"/>
    <x v="0"/>
    <s v="MASSFIX COMERCIO DE SUCATAS DE VIDROS LTDA 66.738.790/0003-87"/>
    <s v="NOTA FISCAL"/>
    <n v="328"/>
    <d v="2024-11-07T00:00:00"/>
    <x v="3"/>
    <n v="10080"/>
    <n v="2217.6"/>
    <m/>
    <m/>
    <s v="ok"/>
    <m/>
  </r>
  <r>
    <x v="4"/>
    <x v="0"/>
    <x v="0"/>
    <s v="CRB - COMÉRCIO DE RESÍDUOS BANDEIRANTES LTDA - 16.642.662/0004-52"/>
    <s v="NOTA FISCAL"/>
    <n v="329"/>
    <d v="2024-11-07T00:00:00"/>
    <x v="1"/>
    <n v="3780"/>
    <n v="2798.5"/>
    <m/>
    <m/>
    <s v="ok"/>
    <m/>
  </r>
  <r>
    <x v="4"/>
    <x v="0"/>
    <x v="0"/>
    <s v="CRB - COMÉRCIO DE RESÍDUOS BANDEIRANTES LTDA - 16.642.662/0004-53"/>
    <s v="NOTA FISCAL"/>
    <n v="329"/>
    <d v="2024-11-07T00:00:00"/>
    <x v="0"/>
    <n v="990"/>
    <n v="2619"/>
    <m/>
    <m/>
    <s v="corrigido valor da nota"/>
    <m/>
  </r>
  <r>
    <x v="4"/>
    <x v="0"/>
    <x v="0"/>
    <s v="CRB - COMÉRCIO DE RESÍDUOS BANDEIRANTES LTDA - 16.642.662/0004-54"/>
    <s v="NOTA FISCAL"/>
    <n v="330"/>
    <d v="2024-11-14T00:00:00"/>
    <x v="1"/>
    <n v="4810"/>
    <n v="3339.5"/>
    <m/>
    <m/>
    <s v="ok"/>
    <m/>
  </r>
  <r>
    <x v="4"/>
    <x v="0"/>
    <x v="0"/>
    <s v="CRB - COMÉRCIO DE RESÍDUOS BANDEIRANTES LTDA - 16.642.662/0004-55"/>
    <s v="NOTA FISCAL"/>
    <n v="330"/>
    <d v="2024-11-14T00:00:00"/>
    <x v="0"/>
    <n v="1220"/>
    <n v="2581"/>
    <m/>
    <m/>
    <s v="ok"/>
    <m/>
  </r>
  <r>
    <x v="4"/>
    <x v="0"/>
    <x v="0"/>
    <s v="CRB - COMÉRCIO DE RESÍDUOS BANDEIRANTES LTDA - 16.642.662/0004-56"/>
    <s v="NOTA FISCAL"/>
    <n v="331"/>
    <d v="2024-11-14T00:00:00"/>
    <x v="1"/>
    <n v="4370"/>
    <n v="3032.5"/>
    <m/>
    <m/>
    <s v="ok"/>
    <m/>
  </r>
  <r>
    <x v="4"/>
    <x v="0"/>
    <x v="0"/>
    <s v="CRB - COMÉRCIO DE RESÍDUOS BANDEIRANTES LTDA - 16.642.662/0004-57"/>
    <s v="NOTA FISCAL"/>
    <n v="331"/>
    <d v="2024-11-14T00:00:00"/>
    <x v="0"/>
    <n v="1320"/>
    <n v="3386"/>
    <m/>
    <m/>
    <s v="ok"/>
    <m/>
  </r>
  <r>
    <x v="4"/>
    <x v="0"/>
    <x v="0"/>
    <s v="CRB - COMÉRCIO DE RESÍDUOS BANDEIRANTES LTDA - 16.642.662/0004-58"/>
    <s v="NOTA FISCAL"/>
    <n v="332"/>
    <d v="2024-11-18T00:00:00"/>
    <x v="1"/>
    <n v="3370"/>
    <n v="2298"/>
    <m/>
    <m/>
    <s v="ok"/>
    <m/>
  </r>
  <r>
    <x v="4"/>
    <x v="0"/>
    <x v="0"/>
    <s v="CRB - COMÉRCIO DE RESÍDUOS BANDEIRANTES LTDA - 16.642.662/0004-59"/>
    <s v="NOTA FISCAL"/>
    <n v="332"/>
    <d v="2024-11-18T00:00:00"/>
    <x v="0"/>
    <n v="990"/>
    <n v="2273"/>
    <m/>
    <m/>
    <s v="corrigido valor da nota"/>
    <m/>
  </r>
  <r>
    <x v="4"/>
    <x v="0"/>
    <x v="0"/>
    <s v="MASSFIX COMERCIO DE SUCATAS DE VIDROS LTDA 66.738.790/0003-87"/>
    <s v="NOTA FISCAL"/>
    <n v="333"/>
    <d v="2024-11-21T00:00:00"/>
    <x v="3"/>
    <n v="10700"/>
    <n v="2354"/>
    <m/>
    <m/>
    <s v="ok"/>
    <m/>
  </r>
  <r>
    <x v="4"/>
    <x v="0"/>
    <x v="0"/>
    <s v="CRB - COMÉRCIO DE RESÍDUOS BANDEIRANTES LTDA - 16.642.662/0004-58"/>
    <s v="NOTA FISCAL"/>
    <n v="334"/>
    <d v="2024-11-22T00:00:00"/>
    <x v="1"/>
    <n v="4790"/>
    <n v="3268"/>
    <m/>
    <m/>
    <s v="ok"/>
    <m/>
  </r>
  <r>
    <x v="4"/>
    <x v="0"/>
    <x v="0"/>
    <s v="CRB - COMÉRCIO DE RESÍDUOS BANDEIRANTES LTDA - 16.642.662/0004-59"/>
    <s v="NOTA FISCAL"/>
    <n v="334"/>
    <d v="2024-11-22T00:00:00"/>
    <x v="0"/>
    <n v="1010"/>
    <n v="2194"/>
    <m/>
    <m/>
    <s v="corrigido quantidade"/>
    <m/>
  </r>
  <r>
    <x v="4"/>
    <x v="0"/>
    <x v="0"/>
    <s v="CRB - COMÉRCIO DE RESÍDUOS BANDEIRANTES LTDA - 16.642.662/0004-58"/>
    <s v="NOTA FISCAL"/>
    <n v="335"/>
    <d v="2024-11-25T00:00:00"/>
    <x v="1"/>
    <n v="3570"/>
    <n v="2235.5"/>
    <m/>
    <m/>
    <s v="ok"/>
    <m/>
  </r>
  <r>
    <x v="4"/>
    <x v="0"/>
    <x v="0"/>
    <s v="CRB - COMÉRCIO DE RESÍDUOS BANDEIRANTES LTDA - 16.642.662/0004-59"/>
    <s v="NOTA FISCAL"/>
    <n v="335"/>
    <d v="2024-11-25T00:00:00"/>
    <x v="0"/>
    <n v="870"/>
    <n v="2065"/>
    <m/>
    <m/>
    <s v="corrigido quantidade"/>
    <m/>
  </r>
  <r>
    <x v="4"/>
    <x v="0"/>
    <x v="0"/>
    <s v="CRB - COMÉRCIO DE RESÍDUOS BANDEIRANTES LTDA - 16.642.662/0004-59"/>
    <s v="NOTA FISCAL"/>
    <n v="336"/>
    <d v="2024-11-29T00:00:00"/>
    <x v="1"/>
    <n v="3970"/>
    <n v="3026"/>
    <m/>
    <m/>
    <s v="ok"/>
    <m/>
  </r>
  <r>
    <x v="4"/>
    <x v="0"/>
    <x v="0"/>
    <s v="CRB - COMÉRCIO DE RESÍDUOS BANDEIRANTES LTDA - 16.642.662/0004-58"/>
    <s v="NOTA FISCAL"/>
    <n v="336"/>
    <d v="2024-11-29T00:00:00"/>
    <x v="0"/>
    <n v="870"/>
    <n v="2728"/>
    <m/>
    <m/>
    <s v="ok"/>
    <m/>
  </r>
  <r>
    <x v="4"/>
    <x v="0"/>
    <x v="0"/>
    <s v="CRB - COMÉRCIO DE RESÍDUOS BANDEIRANTES LTDA - 16.642.662/0004-59"/>
    <s v="NOTA FISCAL"/>
    <n v="337"/>
    <d v="2024-12-02T00:00:00"/>
    <x v="1"/>
    <n v="4460"/>
    <n v="2403.5"/>
    <m/>
    <m/>
    <s v="ok"/>
    <m/>
  </r>
  <r>
    <x v="4"/>
    <x v="0"/>
    <x v="0"/>
    <s v="CRB - COMÉRCIO DE RESÍDUOS BANDEIRANTES LTDA - 16.642.662/0004-59"/>
    <s v="NOTA FISCAL"/>
    <n v="337"/>
    <d v="2024-12-02T00:00:00"/>
    <x v="0"/>
    <n v="670"/>
    <n v="2073"/>
    <m/>
    <m/>
    <s v="ok"/>
    <m/>
  </r>
  <r>
    <x v="4"/>
    <x v="0"/>
    <x v="0"/>
    <s v="CRB - COMÉRCIO DE RESÍDUOS BANDEIRANTES LTDA - 16.642.662/0004-58"/>
    <s v="NOTA FISCAL"/>
    <n v="338"/>
    <d v="2024-12-05T00:00:00"/>
    <x v="1"/>
    <n v="3800"/>
    <n v="2590"/>
    <m/>
    <m/>
    <s v="ok"/>
    <m/>
  </r>
  <r>
    <x v="4"/>
    <x v="0"/>
    <x v="0"/>
    <s v="CRB - COMÉRCIO DE RESÍDUOS BANDEIRANTES LTDA - 16.642.662/0004-59"/>
    <s v="NOTA FISCAL"/>
    <n v="338"/>
    <d v="2024-12-05T00:00:00"/>
    <x v="0"/>
    <n v="1290"/>
    <n v="2682"/>
    <m/>
    <m/>
    <s v="corrigido valor da nota"/>
    <m/>
  </r>
  <r>
    <x v="4"/>
    <x v="0"/>
    <x v="0"/>
    <s v="CRB - COMÉRCIO DE RESÍDUOS BANDEIRANTES LTDA - 16.642.662/0004-59"/>
    <s v="NOTA FISCAL"/>
    <n v="339"/>
    <d v="2024-12-09T00:00:00"/>
    <x v="1"/>
    <n v="4310"/>
    <n v="3178.5"/>
    <m/>
    <m/>
    <s v="ok"/>
    <m/>
  </r>
  <r>
    <x v="4"/>
    <x v="0"/>
    <x v="0"/>
    <s v="CRB - COMÉRCIO DE RESÍDUOS BANDEIRANTES LTDA - 16.642.662/0004-58"/>
    <s v="NOTA FISCAL"/>
    <n v="339"/>
    <d v="2024-12-09T00:00:00"/>
    <x v="0"/>
    <n v="1150"/>
    <n v="2976"/>
    <m/>
    <m/>
    <s v="ok"/>
    <m/>
  </r>
  <r>
    <x v="4"/>
    <x v="0"/>
    <x v="0"/>
    <s v="CRB - COMÉRCIO DE RESÍDUOS BANDEIRANTES LTDA - 16.642.662/0004-59"/>
    <s v="NOTA FISCAL"/>
    <n v="340"/>
    <d v="2024-12-10T00:00:00"/>
    <x v="0"/>
    <n v="600"/>
    <n v="1110"/>
    <m/>
    <m/>
    <s v="ok"/>
    <m/>
  </r>
  <r>
    <x v="4"/>
    <x v="0"/>
    <x v="0"/>
    <s v="CRB - COMÉRCIO DE RESÍDUOS BANDEIRANTES LTDA - 16.642.662/0004-59"/>
    <s v="NOTA FISCAL"/>
    <n v="340"/>
    <d v="2024-12-10T00:00:00"/>
    <x v="1"/>
    <n v="5290"/>
    <n v="3619.5"/>
    <m/>
    <m/>
    <s v="ok"/>
    <m/>
  </r>
  <r>
    <x v="4"/>
    <x v="0"/>
    <x v="0"/>
    <s v="CRB - COMÉRCIO DE RESÍDUOS BANDEIRANTES LTDA - 16.642.662/0004-58"/>
    <s v="NOTA FISCAL"/>
    <n v="341"/>
    <d v="2024-12-12T00:00:00"/>
    <x v="1"/>
    <n v="3360"/>
    <n v="2352"/>
    <m/>
    <m/>
    <s v="ok"/>
    <m/>
  </r>
  <r>
    <x v="4"/>
    <x v="0"/>
    <x v="0"/>
    <s v="CRB - COMÉRCIO DE RESÍDUOS BANDEIRANTES LTDA - 16.642.662/0004-59"/>
    <s v="NOTA FISCAL"/>
    <n v="341"/>
    <d v="2024-12-12T00:00:00"/>
    <x v="0"/>
    <n v="1200"/>
    <n v="2867"/>
    <m/>
    <m/>
    <s v="ok"/>
    <m/>
  </r>
  <r>
    <x v="4"/>
    <x v="0"/>
    <x v="0"/>
    <s v="CRB - COMÉRCIO DE RESÍDUOS BANDEIRANTES LTDA - 16.642.662/0004-59"/>
    <s v="NOTA FISCAL"/>
    <n v="342"/>
    <d v="2024-12-16T00:00:00"/>
    <x v="1"/>
    <n v="4050"/>
    <n v="2794.5"/>
    <m/>
    <m/>
    <s v="ok"/>
    <m/>
  </r>
  <r>
    <x v="4"/>
    <x v="0"/>
    <x v="0"/>
    <s v="CRB - COMÉRCIO DE RESÍDUOS BANDEIRANTES LTDA - 16.642.662/0004-58"/>
    <s v="NOTA FISCAL"/>
    <n v="342"/>
    <d v="2024-12-16T00:00:00"/>
    <x v="0"/>
    <n v="690"/>
    <n v="1238"/>
    <m/>
    <m/>
    <s v="corrigido quantidade"/>
    <m/>
  </r>
  <r>
    <x v="4"/>
    <x v="0"/>
    <x v="0"/>
    <s v="MASSFIX COMERCIO DE SUCATAS DE VIDROS LTDA 66.738.790/0003-87"/>
    <s v="NOTA FISCAL"/>
    <n v="343"/>
    <d v="2024-12-16T00:00:00"/>
    <x v="3"/>
    <n v="10740"/>
    <n v="2362.8"/>
    <m/>
    <m/>
    <s v="ok"/>
    <m/>
  </r>
  <r>
    <x v="4"/>
    <x v="0"/>
    <x v="0"/>
    <s v="CRB - COMÉRCIO DE RESÍDUOS BANDEIRANTES LTDA - 16.642.662/0004-59"/>
    <s v="NOTA FISCAL"/>
    <n v="344"/>
    <d v="2024-12-18T00:00:00"/>
    <x v="1"/>
    <n v="4890"/>
    <n v="3552"/>
    <m/>
    <m/>
    <s v="ok"/>
    <m/>
  </r>
  <r>
    <x v="4"/>
    <x v="0"/>
    <x v="0"/>
    <s v="CRB - COMÉRCIO DE RESÍDUOS BANDEIRANTES LTDA - 16.642.662/0004-59"/>
    <s v="NOTA FISCAL"/>
    <n v="344"/>
    <d v="2024-12-18T00:00:00"/>
    <x v="0"/>
    <n v="670"/>
    <n v="1559"/>
    <m/>
    <m/>
    <s v="ok"/>
    <m/>
  </r>
  <r>
    <x v="4"/>
    <x v="0"/>
    <x v="0"/>
    <s v="MASSFIX COMERCIO DE SUCATAS DE VIDROS LTDA 66.738.790/0003-87"/>
    <s v="NOTA FISCAL"/>
    <n v="345"/>
    <d v="2024-12-18T00:00:00"/>
    <x v="3"/>
    <n v="12410"/>
    <n v="2730.2"/>
    <m/>
    <m/>
    <s v="ok"/>
    <m/>
  </r>
  <r>
    <x v="4"/>
    <x v="0"/>
    <x v="0"/>
    <s v="CRB - COMÉRCIO DE RESÍDUOS BANDEIRANTES LTDA - 16.642.662/0004-59"/>
    <s v="NOTA FISCAL"/>
    <n v="346"/>
    <d v="2024-12-20T00:00:00"/>
    <x v="1"/>
    <n v="4600"/>
    <n v="3292.5"/>
    <m/>
    <m/>
    <s v="ok"/>
    <m/>
  </r>
  <r>
    <x v="4"/>
    <x v="0"/>
    <x v="0"/>
    <s v="CRB - COMÉRCIO DE RESÍDUOS BANDEIRANTES LTDA - 16.642.662/0004-60"/>
    <s v="NOTA FISCAL"/>
    <n v="346"/>
    <d v="2024-12-20T00:00:00"/>
    <x v="0"/>
    <n v="500"/>
    <n v="1620"/>
    <m/>
    <m/>
    <s v="ok"/>
    <m/>
  </r>
  <r>
    <x v="4"/>
    <x v="0"/>
    <x v="0"/>
    <s v="CRB - COMÉRCIO DE RESÍDUOS BANDEIRANTES LTDA - 16.642.662/0004-61"/>
    <s v="NOTA FISCAL"/>
    <n v="347"/>
    <d v="2024-12-26T00:00:00"/>
    <x v="0"/>
    <n v="710"/>
    <n v="1669"/>
    <m/>
    <m/>
    <s v="ok"/>
    <m/>
  </r>
  <r>
    <x v="4"/>
    <x v="0"/>
    <x v="0"/>
    <s v="CRB - COMÉRCIO DE RESÍDUOS BANDEIRANTES LTDA - 16.642.662/0004-62"/>
    <s v="NOTA FISCAL"/>
    <n v="347"/>
    <d v="2024-12-26T00:00:00"/>
    <x v="1"/>
    <n v="4960"/>
    <n v="3830"/>
    <m/>
    <m/>
    <s v="ok"/>
    <m/>
  </r>
  <r>
    <x v="4"/>
    <x v="0"/>
    <x v="0"/>
    <s v="CRB - COMÉRCIO DE RESÍDUOS BANDEIRANTES LTDA - 16.642.662/0004-63"/>
    <s v="NOTA FISCAL"/>
    <n v="348"/>
    <d v="2024-12-27T00:00:00"/>
    <x v="1"/>
    <n v="4710"/>
    <n v="3284"/>
    <m/>
    <m/>
    <s v="ok"/>
    <m/>
  </r>
  <r>
    <x v="4"/>
    <x v="0"/>
    <x v="0"/>
    <s v="CRB - COMÉRCIO DE RESÍDUOS BANDEIRANTES LTDA - 16.642.662/0004-63"/>
    <s v="NOTA FISCAL"/>
    <n v="348"/>
    <d v="2024-12-27T00:00:00"/>
    <x v="0"/>
    <n v="890"/>
    <n v="2248"/>
    <m/>
    <m/>
    <s v="ok"/>
    <m/>
  </r>
  <r>
    <x v="4"/>
    <x v="0"/>
    <x v="0"/>
    <s v="CRB - COMÉRCIO DE RESÍDUOS BANDEIRANTES LTDA - 16.642.662/0004-63"/>
    <s v="NOTA FISCAL"/>
    <n v="351"/>
    <d v="2024-12-31T00:00:00"/>
    <x v="1"/>
    <n v="4500"/>
    <n v="2790"/>
    <m/>
    <m/>
    <s v="ok"/>
    <m/>
  </r>
  <r>
    <x v="4"/>
    <x v="0"/>
    <x v="0"/>
    <s v="CRB - COMÉRCIO DE RESÍDUOS BANDEIRANTES LTDA - 16.642.662/0004-63"/>
    <s v="NOTA FISCAL"/>
    <n v="351"/>
    <d v="2024-12-31T00:00:00"/>
    <x v="0"/>
    <n v="1210"/>
    <n v="2612"/>
    <m/>
    <m/>
    <s v="ok"/>
    <m/>
  </r>
  <r>
    <x v="75"/>
    <x v="0"/>
    <x v="0"/>
    <s v="RPT SOLUCOES AMBIENTAIS EIRELI 04.800.789/0001-16"/>
    <s v="NOTA FISCAL"/>
    <n v="500"/>
    <d v="2024-12-17T00:00:00"/>
    <x v="1"/>
    <n v="5682"/>
    <n v="5113.799999999999"/>
    <m/>
    <m/>
    <s v="ok"/>
    <m/>
  </r>
  <r>
    <x v="75"/>
    <x v="0"/>
    <x v="0"/>
    <s v="RPT SOLUCOES AMBIENTAIS EIRELI 04.800.789/0001-17"/>
    <s v="NOTA FISCAL"/>
    <n v="500"/>
    <d v="2024-12-17T00:00:00"/>
    <x v="0"/>
    <n v="1348"/>
    <n v="3262.8"/>
    <m/>
    <m/>
    <s v="ok"/>
    <m/>
  </r>
  <r>
    <x v="75"/>
    <x v="0"/>
    <x v="0"/>
    <s v="RPT SOLUCOES AMBIENTAIS EIRELI 04.800.789/0001-18"/>
    <s v="NOTA FISCAL"/>
    <n v="499"/>
    <d v="2024-12-17T00:00:00"/>
    <x v="1"/>
    <n v="6635"/>
    <n v="4133.400000000001"/>
    <m/>
    <m/>
    <s v="ok"/>
    <m/>
  </r>
  <r>
    <x v="75"/>
    <x v="0"/>
    <x v="0"/>
    <s v="RPT SOLUCOES AMBIENTAIS EIRELI 04.800.789/0001-18"/>
    <s v="NOTA FISCAL"/>
    <n v="499"/>
    <d v="2024-12-17T00:00:00"/>
    <x v="0"/>
    <n v="1375"/>
    <n v="2585.5"/>
    <m/>
    <m/>
    <s v="ok"/>
    <m/>
  </r>
  <r>
    <x v="75"/>
    <x v="0"/>
    <x v="0"/>
    <s v="RPT SOLUCOES AMBIENTAIS EIRELI 04.800.789/0001-18"/>
    <s v="NOTA FISCAL"/>
    <n v="497"/>
    <d v="2024-12-17T00:00:00"/>
    <x v="1"/>
    <n v="6709.4"/>
    <n v="2979.78"/>
    <m/>
    <m/>
    <s v="corrigido quantidade"/>
    <m/>
  </r>
  <r>
    <x v="75"/>
    <x v="0"/>
    <x v="0"/>
    <s v="RPT SOLUCOES AMBIENTAIS EIRELI 04.800.789/0001-19"/>
    <s v="NOTA FISCAL"/>
    <n v="497"/>
    <d v="2024-12-17T00:00:00"/>
    <x v="0"/>
    <n v="3116"/>
    <n v="4287"/>
    <m/>
    <m/>
    <s v="ok"/>
    <m/>
  </r>
  <r>
    <x v="75"/>
    <x v="0"/>
    <x v="0"/>
    <s v="RPT SOLUCOES AMBIENTAIS EIRELI 04.800.789/0001-20"/>
    <s v="NOTA FISCAL"/>
    <n v="496"/>
    <d v="2024-12-17T00:00:00"/>
    <x v="0"/>
    <n v="1763"/>
    <n v="4630"/>
    <m/>
    <m/>
    <s v="ok"/>
    <m/>
  </r>
  <r>
    <x v="75"/>
    <x v="0"/>
    <x v="0"/>
    <s v="RPT SOLUCOES AMBIENTAIS EIRELI 04.800.789/0001-21"/>
    <s v="NOTA FISCAL"/>
    <n v="496"/>
    <d v="2024-12-17T00:00:00"/>
    <x v="1"/>
    <n v="8057"/>
    <n v="7251.299999999999"/>
    <m/>
    <m/>
    <s v="ok"/>
    <m/>
  </r>
  <r>
    <x v="75"/>
    <x v="0"/>
    <x v="0"/>
    <s v="MASSFIX COMERCIO DE SUCATAS DE VIDROS LTDA 66.738.790/0003-87"/>
    <s v="NOTA FISCAL"/>
    <n v="495"/>
    <d v="2024-12-11T00:00:00"/>
    <x v="3"/>
    <n v="6040"/>
    <n v="1026.8"/>
    <m/>
    <m/>
    <s v="ok"/>
    <m/>
  </r>
  <r>
    <x v="75"/>
    <x v="0"/>
    <x v="0"/>
    <s v="WHARGO COMERCIO E RECICLAGENS LTDA - 05.076.586/0001-91"/>
    <s v="NOTA FISCAL"/>
    <n v="494"/>
    <d v="2024-11-05T00:00:00"/>
    <x v="1"/>
    <n v="8933.5"/>
    <n v="7339.5"/>
    <m/>
    <m/>
    <s v="ok"/>
    <m/>
  </r>
  <r>
    <x v="75"/>
    <x v="0"/>
    <x v="0"/>
    <s v="WHARGO COMERCIO E RECICLAGENS LTDA - 05.076.586/0001-91"/>
    <s v="NOTA FISCAL"/>
    <n v="494"/>
    <d v="2024-11-05T00:00:00"/>
    <x v="0"/>
    <n v="810"/>
    <n v="1770"/>
    <m/>
    <m/>
    <s v="ok  não havia incluído item  PLÁSTICO"/>
    <m/>
  </r>
  <r>
    <x v="75"/>
    <x v="0"/>
    <x v="0"/>
    <s v="RPT SOLUCOES AMBIENTAIS EIRELI 04.800.789/0001-21"/>
    <s v="NOTA FISCAL"/>
    <n v="492"/>
    <d v="2024-11-04T00:00:00"/>
    <x v="1"/>
    <n v="2139"/>
    <n v="1925.1"/>
    <m/>
    <m/>
    <s v="ok"/>
    <m/>
  </r>
  <r>
    <x v="75"/>
    <x v="0"/>
    <x v="0"/>
    <s v="RPT SOLUCOES AMBIENTAIS EIRELI 04.800.789/0001-22"/>
    <s v="NOTA FISCAL"/>
    <n v="492"/>
    <d v="2024-11-04T00:00:00"/>
    <x v="0"/>
    <n v="421"/>
    <n v="565.5"/>
    <m/>
    <m/>
    <s v="ok"/>
    <m/>
  </r>
  <r>
    <x v="75"/>
    <x v="0"/>
    <x v="0"/>
    <s v="RPT SOLUCOES AMBIENTAIS EIRELI 04.800.789/0001-23"/>
    <s v="NOTA FISCAL"/>
    <n v="491"/>
    <d v="2024-11-04T00:00:00"/>
    <x v="0"/>
    <n v="4548"/>
    <n v="7951.1"/>
    <m/>
    <m/>
    <s v="corrigido valor da nota"/>
    <m/>
  </r>
  <r>
    <x v="75"/>
    <x v="0"/>
    <x v="0"/>
    <s v="RPT SOLUCOES AMBIENTAIS EIRELI 04.800.789/0001-24"/>
    <s v="NOTA FISCAL"/>
    <n v="491"/>
    <d v="2024-11-04T00:00:00"/>
    <x v="1"/>
    <n v="4492"/>
    <n v="4042.8"/>
    <m/>
    <m/>
    <s v="ok"/>
    <m/>
  </r>
  <r>
    <x v="75"/>
    <x v="0"/>
    <x v="0"/>
    <s v="RPT SOLUCOES AMBIENTAIS EIRELI 04.800.789/0001-25"/>
    <s v="NOTA FISCAL"/>
    <n v="490"/>
    <d v="2024-10-23T00:00:00"/>
    <x v="1"/>
    <n v="6750"/>
    <n v="5882.8"/>
    <m/>
    <m/>
    <s v="Corrigido quantidade e valor da nota"/>
    <m/>
  </r>
  <r>
    <x v="75"/>
    <x v="0"/>
    <x v="0"/>
    <s v="RPT SOLUCOES AMBIENTAIS EIRELI 04.800.789/0001-26"/>
    <s v="NOTA FISCAL"/>
    <n v="490"/>
    <d v="2024-10-23T00:00:00"/>
    <x v="0"/>
    <n v="2320"/>
    <n v="2966.1"/>
    <m/>
    <m/>
    <s v="ok"/>
    <m/>
  </r>
  <r>
    <x v="75"/>
    <x v="0"/>
    <x v="0"/>
    <s v="WHARGO COMERCIO E RECICLAGENS LTDA - 05.076.586/0001-91"/>
    <s v="NOTA FISCAL"/>
    <n v="489"/>
    <d v="2024-10-23T00:00:00"/>
    <x v="0"/>
    <n v="1"/>
    <n v="103"/>
    <m/>
    <m/>
    <s v="ok"/>
    <m/>
  </r>
  <r>
    <x v="75"/>
    <x v="0"/>
    <x v="0"/>
    <s v="WHARGO COMERCIO E RECICLAGENS LTDA - 05.076.586/0001-91"/>
    <s v="NOTA FISCAL"/>
    <n v="489"/>
    <d v="2024-10-23T00:00:00"/>
    <x v="1"/>
    <n v="1"/>
    <n v="294.28"/>
    <m/>
    <m/>
    <s v="ok"/>
    <m/>
  </r>
  <r>
    <x v="75"/>
    <x v="0"/>
    <x v="0"/>
    <s v="WHARGO COMERCIO E RECICLAGENS LTDA - 05.076.586/0001-92"/>
    <s v="NOTA FISCAL"/>
    <n v="488"/>
    <d v="2024-10-17T00:00:00"/>
    <x v="0"/>
    <n v="2340"/>
    <n v="5444"/>
    <m/>
    <m/>
    <s v="ok"/>
    <m/>
  </r>
  <r>
    <x v="75"/>
    <x v="0"/>
    <x v="0"/>
    <s v="WHARGO COMERCIO E RECICLAGENS LTDA - 05.076.586/0001-93"/>
    <s v="NOTA FISCAL"/>
    <n v="488"/>
    <d v="2024-10-17T00:00:00"/>
    <x v="1"/>
    <n v="7070"/>
    <n v="6160.5"/>
    <m/>
    <m/>
    <s v="ok"/>
    <m/>
  </r>
  <r>
    <x v="75"/>
    <x v="0"/>
    <x v="0"/>
    <s v="MASSFIX COMERCIO DE SUCATAS DE VIDROS LTDA 66.738.790/0003-87"/>
    <s v="NOTA FISCAL"/>
    <n v="486"/>
    <d v="2024-10-07T00:00:00"/>
    <x v="3"/>
    <n v="6680"/>
    <n v="1135.6"/>
    <m/>
    <m/>
    <s v="ok"/>
    <m/>
  </r>
  <r>
    <x v="75"/>
    <x v="0"/>
    <x v="0"/>
    <s v="RPT SOLUCOES AMBIENTAIS EIRELI 04.800.789/0001-26"/>
    <s v="NOTA FISCAL"/>
    <n v="485"/>
    <d v="2024-10-07T00:00:00"/>
    <x v="0"/>
    <n v="521"/>
    <n v="521"/>
    <m/>
    <m/>
    <s v="ok"/>
    <m/>
  </r>
  <r>
    <x v="75"/>
    <x v="0"/>
    <x v="0"/>
    <s v="RPT SOLUCOES AMBIENTAIS EIRELI 04.800.789/0001-26"/>
    <s v="NOTA FISCAL"/>
    <n v="485"/>
    <d v="2024-10-07T00:00:00"/>
    <x v="1"/>
    <n v="1089"/>
    <n v="980.0999999999999"/>
    <m/>
    <m/>
    <s v="ok"/>
    <m/>
  </r>
  <r>
    <x v="75"/>
    <x v="0"/>
    <x v="0"/>
    <s v="RPT SOLUCOES AMBIENTAIS EIRELI 04.800.789/0001-26"/>
    <s v="NOTA FISCAL"/>
    <n v="484"/>
    <d v="2024-10-07T00:00:00"/>
    <x v="1"/>
    <n v="7123"/>
    <n v="6517.900000000001"/>
    <m/>
    <m/>
    <s v="ok"/>
    <m/>
  </r>
  <r>
    <x v="75"/>
    <x v="0"/>
    <x v="0"/>
    <s v="RPT SOLUCOES AMBIENTAIS EIRELI 04.800.789/0001-26"/>
    <s v="NOTA FISCAL"/>
    <n v="484"/>
    <d v="2024-10-07T00:00:00"/>
    <x v="0"/>
    <n v="1327"/>
    <n v="2978.2"/>
    <m/>
    <m/>
    <s v="ok"/>
    <m/>
  </r>
  <r>
    <x v="75"/>
    <x v="0"/>
    <x v="0"/>
    <s v="WHARGO COMERCIO E RECICLAGENS LTDA - 05.076.586/0001-92"/>
    <s v="NOTA FISCAL"/>
    <n v="483"/>
    <d v="2024-10-03T00:00:00"/>
    <x v="0"/>
    <n v="2550"/>
    <n v="5063"/>
    <m/>
    <m/>
    <s v="ok"/>
    <m/>
  </r>
  <r>
    <x v="75"/>
    <x v="0"/>
    <x v="0"/>
    <s v="WHARGO COMERCIO E RECICLAGENS LTDA - 05.076.586/0001-92"/>
    <s v="NOTA FISCAL"/>
    <n v="483"/>
    <d v="2024-10-03T00:00:00"/>
    <x v="1"/>
    <n v="6185.5"/>
    <n v="5279.45"/>
    <m/>
    <m/>
    <s v="ok"/>
    <m/>
  </r>
  <r>
    <x v="76"/>
    <x v="0"/>
    <x v="0"/>
    <s v="CRB - COMÉRCIO DE RESÍDUOS BANDEIRANTES LTDA - 16.642.662/0004-48"/>
    <s v="NOTA FISCAL"/>
    <n v="813"/>
    <d v="2024-10-04T00:00:00"/>
    <x v="1"/>
    <n v="12620"/>
    <n v="11134"/>
    <m/>
    <m/>
    <s v="ok"/>
    <m/>
  </r>
  <r>
    <x v="76"/>
    <x v="0"/>
    <x v="0"/>
    <s v="CRB - COMÉRCIO DE RESÍDUOS BANDEIRANTES LTDA - 16.642.662/0004-48"/>
    <s v="NOTA FISCAL"/>
    <n v="813"/>
    <d v="2024-10-04T00:00:00"/>
    <x v="0"/>
    <n v="703"/>
    <n v="1982.6"/>
    <m/>
    <m/>
    <s v="ok"/>
    <m/>
  </r>
  <r>
    <x v="76"/>
    <x v="0"/>
    <x v="0"/>
    <s v="CRB - COMÉRCIO DE RESÍDUOS BANDEIRANTES LTDA - 16.642.662/0004-48"/>
    <s v="NOTA FISCAL"/>
    <n v="815"/>
    <d v="2024-10-07T00:00:00"/>
    <x v="1"/>
    <n v="12260"/>
    <n v="8824.5"/>
    <m/>
    <m/>
    <s v="ok"/>
    <m/>
  </r>
  <r>
    <x v="76"/>
    <x v="0"/>
    <x v="0"/>
    <s v="CRB - COMÉRCIO DE RESÍDUOS BANDEIRANTES LTDA - 16.642.662/0004-48"/>
    <s v="NOTA FISCAL"/>
    <n v="815"/>
    <d v="2024-10-07T00:00:00"/>
    <x v="0"/>
    <n v="1020"/>
    <n v="4735.5"/>
    <m/>
    <m/>
    <s v="ok"/>
    <m/>
  </r>
  <r>
    <x v="76"/>
    <x v="0"/>
    <x v="0"/>
    <s v="CRB - COMÉRCIO DE RESÍDUOS BANDEIRANTES LTDA - 16.642.662/0004-49"/>
    <s v="NOTA FISCAL"/>
    <n v="816"/>
    <d v="2024-10-07T00:00:00"/>
    <x v="0"/>
    <n v="2550"/>
    <n v="5523.5"/>
    <m/>
    <m/>
    <s v="corrigido quantidade"/>
    <m/>
  </r>
  <r>
    <x v="76"/>
    <x v="0"/>
    <x v="0"/>
    <s v="CRB - COMÉRCIO DE RESÍDUOS BANDEIRANTES LTDA - 16.642.662/0004-50"/>
    <s v="NOTA FISCAL"/>
    <n v="816"/>
    <d v="2024-10-07T00:00:00"/>
    <x v="1"/>
    <n v="7840"/>
    <n v="4882"/>
    <m/>
    <m/>
    <s v="ok"/>
    <m/>
  </r>
  <r>
    <x v="76"/>
    <x v="0"/>
    <x v="0"/>
    <s v="CRB - COMÉRCIO DE RESÍDUOS BANDEIRANTES LTDA - 16.642.662/0004-51"/>
    <s v="NOTA FISCAL"/>
    <n v="822"/>
    <d v="2024-10-14T00:00:00"/>
    <x v="1"/>
    <n v="16630"/>
    <n v="8338"/>
    <m/>
    <m/>
    <s v="ok"/>
    <m/>
  </r>
  <r>
    <x v="76"/>
    <x v="0"/>
    <x v="0"/>
    <s v="CRB - COMÉRCIO DE RESÍDUOS BANDEIRANTES LTDA - 16.642.662/0004-52"/>
    <s v="NOTA FISCAL"/>
    <n v="823"/>
    <d v="2024-10-14T00:00:00"/>
    <x v="1"/>
    <n v="2770"/>
    <n v="2137.5"/>
    <m/>
    <m/>
    <s v="ok"/>
    <m/>
  </r>
  <r>
    <x v="76"/>
    <x v="0"/>
    <x v="0"/>
    <s v="CRB - COMÉRCIO DE RESÍDUOS BANDEIRANTES LTDA - 16.642.662/0004-53"/>
    <s v="NOTA FISCAL"/>
    <n v="823"/>
    <d v="2024-10-14T00:00:00"/>
    <x v="0"/>
    <n v="1530"/>
    <n v="2762.5"/>
    <m/>
    <m/>
    <s v="ok"/>
    <m/>
  </r>
  <r>
    <x v="76"/>
    <x v="0"/>
    <x v="0"/>
    <s v="CRB - COMÉRCIO DE RESÍDUOS BANDEIRANTES LTDA - 16.642.662/0004-54"/>
    <s v="NOTA FISCAL"/>
    <n v="824"/>
    <d v="2024-10-14T00:00:00"/>
    <x v="1"/>
    <n v="24190"/>
    <n v="15519.5"/>
    <m/>
    <m/>
    <s v="ok"/>
    <m/>
  </r>
  <r>
    <x v="76"/>
    <x v="0"/>
    <x v="0"/>
    <s v="CRB - COMÉRCIO DE RESÍDUOS BANDEIRANTES LTDA - 16.642.662/0004-55"/>
    <s v="NOTA FISCAL"/>
    <n v="824"/>
    <d v="2024-10-14T00:00:00"/>
    <x v="0"/>
    <n v="2140"/>
    <n v="5117"/>
    <m/>
    <m/>
    <s v="ok"/>
    <m/>
  </r>
  <r>
    <x v="76"/>
    <x v="0"/>
    <x v="0"/>
    <s v="CRB - COMÉRCIO DE RESÍDUOS BANDEIRANTES LTDA - 16.642.662/0004-56"/>
    <s v="NOTA FISCAL"/>
    <n v="831"/>
    <d v="2024-10-21T00:00:00"/>
    <x v="1"/>
    <n v="2530"/>
    <n v="2150.5"/>
    <m/>
    <m/>
    <s v="ok"/>
    <m/>
  </r>
  <r>
    <x v="76"/>
    <x v="0"/>
    <x v="0"/>
    <s v="CRB - COMÉRCIO DE RESÍDUOS BANDEIRANTES LTDA - 16.642.662/0004-57"/>
    <s v="NOTA FISCAL"/>
    <n v="831"/>
    <d v="2024-10-21T00:00:00"/>
    <x v="0"/>
    <n v="1110"/>
    <n v="2191.5"/>
    <m/>
    <m/>
    <s v="ok"/>
    <m/>
  </r>
  <r>
    <x v="76"/>
    <x v="0"/>
    <x v="0"/>
    <s v="CRB - COMÉRCIO DE RESÍDUOS BANDEIRANTES LTDA - 16.642.662/0004-58"/>
    <s v="NOTA FISCAL"/>
    <n v="832"/>
    <d v="2024-10-21T00:00:00"/>
    <x v="0"/>
    <n v="2770"/>
    <n v="9208"/>
    <m/>
    <m/>
    <s v="ok"/>
    <m/>
  </r>
  <r>
    <x v="76"/>
    <x v="0"/>
    <x v="0"/>
    <s v="CRB - COMÉRCIO DE RESÍDUOS BANDEIRANTES LTDA - 16.642.662/0004-59"/>
    <s v="NOTA FISCAL"/>
    <n v="832"/>
    <d v="2024-10-21T00:00:00"/>
    <x v="1"/>
    <n v="21320"/>
    <n v="17809"/>
    <m/>
    <m/>
    <s v="ok"/>
    <m/>
  </r>
  <r>
    <x v="76"/>
    <x v="0"/>
    <x v="0"/>
    <s v="CRB - COMÉRCIO DE RESÍDUOS BANDEIRANTES LTDA - 16.642.662/0004-60"/>
    <s v="NOTA FISCAL"/>
    <n v="837"/>
    <d v="2024-10-29T00:00:00"/>
    <x v="1"/>
    <n v="6990"/>
    <n v="4393.5"/>
    <m/>
    <m/>
    <s v="ok"/>
    <m/>
  </r>
  <r>
    <x v="76"/>
    <x v="0"/>
    <x v="0"/>
    <s v="CRB - COMÉRCIO DE RESÍDUOS BANDEIRANTES LTDA - 16.642.662/0004-61"/>
    <s v="NOTA FISCAL"/>
    <n v="837"/>
    <d v="2024-10-29T00:00:00"/>
    <x v="0"/>
    <n v="1110"/>
    <n v="2200.5"/>
    <m/>
    <m/>
    <s v="ok"/>
    <m/>
  </r>
  <r>
    <x v="76"/>
    <x v="0"/>
    <x v="0"/>
    <s v="CRB - COMÉRCIO DE RESÍDUOS BANDEIRANTES LTDA - 16.642.662/0004-62"/>
    <s v="NOTA FISCAL"/>
    <n v="838"/>
    <d v="2024-10-29T00:00:00"/>
    <x v="1"/>
    <n v="1700"/>
    <n v="850"/>
    <m/>
    <m/>
    <s v="ok"/>
    <m/>
  </r>
  <r>
    <x v="76"/>
    <x v="0"/>
    <x v="0"/>
    <s v="CRB - COMÉRCIO DE RESÍDUOS BANDEIRANTES LTDA - 16.642.662/0004-63"/>
    <s v="NOTA FISCAL"/>
    <n v="839"/>
    <d v="2024-10-29T00:00:00"/>
    <x v="1"/>
    <n v="22810"/>
    <n v="15390"/>
    <m/>
    <m/>
    <s v="ok"/>
    <m/>
  </r>
  <r>
    <x v="76"/>
    <x v="0"/>
    <x v="0"/>
    <s v="CRB - COMÉRCIO DE RESÍDUOS BANDEIRANTES LTDA - 16.642.662/0004-64"/>
    <s v="NOTA FISCAL"/>
    <n v="839"/>
    <d v="2024-10-29T00:00:00"/>
    <x v="0"/>
    <n v="4190"/>
    <n v="10015.5"/>
    <m/>
    <m/>
    <s v="ok"/>
    <m/>
  </r>
  <r>
    <x v="76"/>
    <x v="0"/>
    <x v="0"/>
    <s v="SANTA MARIA COMÉRCIO DE PAPEL LTDA - 17.191.016/0001-21"/>
    <s v="NOTA FISCAL"/>
    <n v="836"/>
    <d v="2024-10-29T00:00:00"/>
    <x v="1"/>
    <n v="12090"/>
    <n v="10386"/>
    <m/>
    <m/>
    <s v="ok"/>
    <m/>
  </r>
  <r>
    <x v="76"/>
    <x v="0"/>
    <x v="0"/>
    <s v="SANTA MARIA COMÉRCIO DE PAPEL LTDA - 17.191.016/0001-21"/>
    <s v="NOTA FISCAL"/>
    <n v="836"/>
    <d v="2024-10-29T00:00:00"/>
    <x v="0"/>
    <n v="1460"/>
    <n v="2869"/>
    <m/>
    <m/>
    <s v="ok"/>
    <m/>
  </r>
  <r>
    <x v="76"/>
    <x v="0"/>
    <x v="0"/>
    <s v="SANTA MARIA COMÉRCIO DE PAPEL LTDA - 17.191.016/0001-21"/>
    <s v="NOTA FISCAL"/>
    <n v="830"/>
    <d v="2024-10-18T00:00:00"/>
    <x v="1"/>
    <n v="13340"/>
    <n v="10788"/>
    <m/>
    <m/>
    <s v="ok"/>
    <m/>
  </r>
  <r>
    <x v="76"/>
    <x v="0"/>
    <x v="0"/>
    <s v="SANTA MARIA COMÉRCIO DE PAPEL LTDA - 17.191.016/0001-21"/>
    <s v="NOTA FISCAL"/>
    <n v="830"/>
    <d v="2024-10-18T00:00:00"/>
    <x v="0"/>
    <n v="1670"/>
    <n v="3715"/>
    <m/>
    <m/>
    <s v="ok"/>
    <m/>
  </r>
  <r>
    <x v="76"/>
    <x v="0"/>
    <x v="0"/>
    <s v="SANTA MARIA COMÉRCIO DE PAPEL LTDA - 17.191.016/0001-21"/>
    <s v="NOTA FISCAL"/>
    <n v="828"/>
    <d v="2024-10-18T00:00:00"/>
    <x v="1"/>
    <n v="13340"/>
    <n v="11465"/>
    <m/>
    <m/>
    <s v="ok"/>
    <m/>
  </r>
  <r>
    <x v="76"/>
    <x v="0"/>
    <x v="0"/>
    <s v="SANTA MARIA COMÉRCIO DE PAPEL LTDA - 17.191.016/0001-21"/>
    <s v="NOTA FISCAL"/>
    <n v="828"/>
    <d v="2024-10-18T00:00:00"/>
    <x v="0"/>
    <n v="1670"/>
    <n v="3715"/>
    <m/>
    <m/>
    <s v="ok"/>
    <m/>
  </r>
  <r>
    <x v="76"/>
    <x v="0"/>
    <x v="0"/>
    <s v="SANTA MARIA COMÉRCIO DE PAPEL LTDA - 17.191.016/0001-21"/>
    <s v="NOTA FISCAL"/>
    <n v="820"/>
    <d v="2024-10-11T00:00:00"/>
    <x v="1"/>
    <n v="16158"/>
    <n v="13202.8"/>
    <m/>
    <m/>
    <s v="corrigido quantidade"/>
    <m/>
  </r>
  <r>
    <x v="76"/>
    <x v="0"/>
    <x v="0"/>
    <s v="SANTA MARIA COMÉRCIO DE PAPEL LTDA - 17.191.016/0001-21"/>
    <s v="NOTA FISCAL"/>
    <n v="820"/>
    <d v="2024-10-11T00:00:00"/>
    <x v="0"/>
    <n v="2120"/>
    <n v="3746"/>
    <m/>
    <m/>
    <s v="ok"/>
    <m/>
  </r>
  <r>
    <x v="76"/>
    <x v="0"/>
    <x v="0"/>
    <s v="SANTA MARIA COMÉRCIO DE PAPEL LTDA - 17.191.016/0001-21"/>
    <s v="NOTA FISCAL"/>
    <n v="821"/>
    <d v="2024-10-11T00:00:00"/>
    <x v="1"/>
    <n v="14790"/>
    <n v="11110"/>
    <m/>
    <m/>
    <s v="ok"/>
    <m/>
  </r>
  <r>
    <x v="76"/>
    <x v="0"/>
    <x v="0"/>
    <s v="SANTA MARIA COMÉRCIO DE PAPEL LTDA - 17.191.016/0001-21"/>
    <s v="NOTA FISCAL"/>
    <n v="821"/>
    <d v="2024-10-11T00:00:00"/>
    <x v="0"/>
    <n v="1720"/>
    <n v="4588"/>
    <m/>
    <m/>
    <s v="ok"/>
    <m/>
  </r>
  <r>
    <x v="76"/>
    <x v="0"/>
    <x v="0"/>
    <s v="SANTA MARIA COMÉRCIO DE PAPEL LTDA - 17.191.016/0001-21"/>
    <s v="NOTA FISCAL"/>
    <n v="814"/>
    <d v="2024-10-04T00:00:00"/>
    <x v="1"/>
    <n v="12620"/>
    <n v="11134"/>
    <m/>
    <m/>
    <s v="ok"/>
    <m/>
  </r>
  <r>
    <x v="76"/>
    <x v="0"/>
    <x v="0"/>
    <s v="SANTA MARIA COMÉRCIO DE PAPEL LTDA - 17.191.016/0001-21"/>
    <s v="NOTA FISCAL"/>
    <n v="814"/>
    <d v="2024-10-04T00:00:00"/>
    <x v="0"/>
    <n v="703"/>
    <n v="1982.6"/>
    <m/>
    <m/>
    <s v="ok"/>
    <m/>
  </r>
  <r>
    <x v="76"/>
    <x v="0"/>
    <x v="0"/>
    <s v="MASSFIX COMERCIO DE SUCATAS DE VIDROS LTDA 66.738.790/0003-87"/>
    <s v="NOTA FISCAL"/>
    <n v="807"/>
    <d v="2024-10-01T00:00:00"/>
    <x v="3"/>
    <n v="3290"/>
    <n v="592.2"/>
    <m/>
    <m/>
    <s v="ok"/>
    <m/>
  </r>
  <r>
    <x v="76"/>
    <x v="0"/>
    <x v="0"/>
    <s v="AL SUCATAS E TRANSPORTES 45.810.366/0001-64"/>
    <s v="NOTA FISCAL"/>
    <n v="812"/>
    <d v="2024-10-04T00:00:00"/>
    <x v="2"/>
    <n v="3878.01"/>
    <n v="33342.29"/>
    <m/>
    <m/>
    <s v="ok"/>
    <m/>
  </r>
  <r>
    <x v="76"/>
    <x v="0"/>
    <x v="0"/>
    <s v="MASSFIX COMERCIO DE SUCATAS DE VIDROS LTDA 66.738.790/0003-87"/>
    <s v="NOTA FISCAL"/>
    <n v="810"/>
    <d v="2024-10-03T00:00:00"/>
    <x v="3"/>
    <n v="3160"/>
    <n v="568.8"/>
    <m/>
    <m/>
    <s v="ok"/>
    <m/>
  </r>
  <r>
    <x v="76"/>
    <x v="0"/>
    <x v="0"/>
    <s v="MASSFIX COMERCIO DE SUCATAS DE VIDROS LTDA 66.738.790/0003-87"/>
    <s v="NOTA FISCAL"/>
    <n v="826"/>
    <d v="2024-10-16T00:00:00"/>
    <x v="3"/>
    <n v="2400"/>
    <n v="672"/>
    <m/>
    <m/>
    <s v="ok"/>
    <m/>
  </r>
  <r>
    <x v="76"/>
    <x v="0"/>
    <x v="0"/>
    <s v="MASSFIX COMERCIO DE SUCATAS DE VIDROS LTDA 66.738.790/0003-87"/>
    <s v="NOTA FISCAL"/>
    <n v="834"/>
    <d v="2024-10-24T00:00:00"/>
    <x v="3"/>
    <n v="10110"/>
    <n v="1819.8"/>
    <m/>
    <m/>
    <s v="ok"/>
    <m/>
  </r>
  <r>
    <x v="76"/>
    <x v="0"/>
    <x v="0"/>
    <s v="MASSFIX COMERCIO DE SUCATAS DE VIDROS LTDA 66.738.790/0003-87"/>
    <s v="NOTA FISCAL"/>
    <n v="835"/>
    <d v="2024-10-25T00:00:00"/>
    <x v="3"/>
    <n v="10030"/>
    <n v="1805.4"/>
    <m/>
    <m/>
    <s v="ok"/>
    <m/>
  </r>
  <r>
    <x v="76"/>
    <x v="0"/>
    <x v="0"/>
    <s v="OCEANO EMBALAGENS SOCIEDADE UNIPESSOAL LTDA 44.391.391/0001-98"/>
    <s v="NOTA FISCAL"/>
    <n v="811"/>
    <d v="2024-10-31T00:00:00"/>
    <x v="0"/>
    <n v="1413"/>
    <n v="1990.05"/>
    <m/>
    <m/>
    <s v="ok"/>
    <m/>
  </r>
  <r>
    <x v="76"/>
    <x v="0"/>
    <x v="0"/>
    <s v="OCEANO EMBALAGENS SOCIEDADE UNIPESSOAL LTDA 44.391.391/0001-98"/>
    <s v="NOTA FISCAL"/>
    <n v="817"/>
    <d v="2024-10-09T00:00:00"/>
    <x v="0"/>
    <n v="1149"/>
    <n v="1685.4"/>
    <m/>
    <m/>
    <s v="ok"/>
    <m/>
  </r>
  <r>
    <x v="76"/>
    <x v="0"/>
    <x v="0"/>
    <s v="OCEANO EMBALAGENS SOCIEDADE UNIPESSOAL LTDA 44.391.391/0001-98"/>
    <s v="NOTA FISCAL"/>
    <n v="818"/>
    <d v="2024-10-11T00:00:00"/>
    <x v="0"/>
    <n v="498"/>
    <n v="249"/>
    <m/>
    <m/>
    <s v="ok"/>
    <m/>
  </r>
  <r>
    <x v="76"/>
    <x v="0"/>
    <x v="0"/>
    <s v="OCEANO EMBALAGENS SOCIEDADE UNIPESSOAL LTDA 44.391.391/0001-98"/>
    <s v="NOTA FISCAL"/>
    <n v="825"/>
    <d v="2024-10-14T00:00:00"/>
    <x v="0"/>
    <n v="731"/>
    <n v="365.5"/>
    <m/>
    <m/>
    <s v="ok"/>
    <m/>
  </r>
  <r>
    <x v="76"/>
    <x v="0"/>
    <x v="0"/>
    <s v="OCEANO EMBALAGENS SOCIEDADE UNIPESSOAL LTDA 44.391.391/0001-98"/>
    <s v="NOTA FISCAL"/>
    <n v="829"/>
    <d v="2024-10-18T00:00:00"/>
    <x v="0"/>
    <n v="1998"/>
    <n v="2283.55"/>
    <m/>
    <m/>
    <s v="ok"/>
    <m/>
  </r>
  <r>
    <x v="76"/>
    <x v="0"/>
    <x v="0"/>
    <s v="OCEANO EMBALAGENS SOCIEDADE UNIPESSOAL LTDA 44.391.391/0001-98"/>
    <s v="NOTA FISCAL"/>
    <n v="840"/>
    <d v="2024-10-31T00:00:00"/>
    <x v="0"/>
    <n v="740"/>
    <n v="444"/>
    <m/>
    <m/>
    <s v="ok"/>
    <m/>
  </r>
  <r>
    <x v="76"/>
    <x v="0"/>
    <x v="0"/>
    <s v="CRB - COMÉRCIO DE RESÍDUOS BANDEIRANTES LTDA - 16.642.662/0004-61"/>
    <s v="NOTA FISCAL"/>
    <n v="846"/>
    <d v="2024-11-04T00:00:00"/>
    <x v="1"/>
    <n v="2570"/>
    <n v="2184.5"/>
    <m/>
    <m/>
    <s v="ok"/>
    <m/>
  </r>
  <r>
    <x v="76"/>
    <x v="0"/>
    <x v="0"/>
    <s v="CRB - COMÉRCIO DE RESÍDUOS BANDEIRANTES LTDA - 16.642.662/0004-61"/>
    <s v="NOTA FISCAL"/>
    <n v="846"/>
    <d v="2024-11-04T00:00:00"/>
    <x v="0"/>
    <n v="1760"/>
    <n v="3963.5"/>
    <m/>
    <m/>
    <s v="ok"/>
    <m/>
  </r>
  <r>
    <x v="76"/>
    <x v="0"/>
    <x v="0"/>
    <s v="CRB - COMÉRCIO DE RESÍDUOS BANDEIRANTES LTDA - 16.642.662/0004-61"/>
    <s v="NOTA FISCAL"/>
    <n v="847"/>
    <d v="2024-11-04T00:00:00"/>
    <x v="1"/>
    <n v="19330"/>
    <n v="12910.5"/>
    <m/>
    <m/>
    <s v="ok"/>
    <m/>
  </r>
  <r>
    <x v="76"/>
    <x v="0"/>
    <x v="0"/>
    <s v="CRB - COMÉRCIO DE RESÍDUOS BANDEIRANTES LTDA - 16.642.662/0004-61"/>
    <s v="NOTA FISCAL"/>
    <n v="847"/>
    <d v="2024-11-04T00:00:00"/>
    <x v="0"/>
    <n v="1920"/>
    <n v="4784.5"/>
    <m/>
    <m/>
    <s v="ok"/>
    <m/>
  </r>
  <r>
    <x v="76"/>
    <x v="0"/>
    <x v="0"/>
    <s v="CRB - COMÉRCIO DE RESÍDUOS BANDEIRANTES LTDA - 16.642.662/0004-61"/>
    <s v="NOTA FISCAL"/>
    <n v="852"/>
    <d v="2024-11-12T00:00:00"/>
    <x v="1"/>
    <n v="29590"/>
    <n v="21384"/>
    <m/>
    <m/>
    <s v="corrigido quantidade"/>
    <m/>
  </r>
  <r>
    <x v="76"/>
    <x v="0"/>
    <x v="0"/>
    <s v="CRB - COMÉRCIO DE RESÍDUOS BANDEIRANTES LTDA - 16.642.662/0004-61"/>
    <s v="NOTA FISCAL"/>
    <n v="852"/>
    <d v="2024-11-12T00:00:00"/>
    <x v="0"/>
    <n v="4000"/>
    <n v="9620.5"/>
    <m/>
    <m/>
    <s v="corrigido quantidade"/>
    <m/>
  </r>
  <r>
    <x v="76"/>
    <x v="0"/>
    <x v="0"/>
    <s v="CRB - COMÉRCIO DE RESÍDUOS BANDEIRANTES LTDA - 16.642.662/0004-61"/>
    <s v="NOTA FISCAL"/>
    <n v="853"/>
    <d v="2024-11-12T00:00:00"/>
    <x v="1"/>
    <n v="1340"/>
    <n v="670"/>
    <m/>
    <m/>
    <s v="ok"/>
    <m/>
  </r>
  <r>
    <x v="76"/>
    <x v="0"/>
    <x v="0"/>
    <s v="CRB - COMÉRCIO DE RESÍDUOS BANDEIRANTES LTDA - 16.642.662/0004-61"/>
    <s v="NOTA FISCAL"/>
    <n v="854"/>
    <d v="2024-11-12T00:00:00"/>
    <x v="1"/>
    <n v="4500"/>
    <n v="3825"/>
    <m/>
    <m/>
    <s v="ok"/>
    <m/>
  </r>
  <r>
    <x v="76"/>
    <x v="0"/>
    <x v="0"/>
    <s v="CRB - COMÉRCIO DE RESÍDUOS BANDEIRANTES LTDA - 16.642.662/0004-61"/>
    <s v="NOTA FISCAL"/>
    <n v="854"/>
    <d v="2024-11-12T00:00:00"/>
    <x v="0"/>
    <n v="1140"/>
    <n v="2580"/>
    <m/>
    <m/>
    <s v="ok"/>
    <m/>
  </r>
  <r>
    <x v="76"/>
    <x v="0"/>
    <x v="0"/>
    <s v="CRB - COMÉRCIO DE RESÍDUOS BANDEIRANTES LTDA - 16.642.662/0004-61"/>
    <s v="NOTA FISCAL"/>
    <n v="860"/>
    <d v="2024-11-21T00:00:00"/>
    <x v="1"/>
    <n v="3000"/>
    <n v="2550"/>
    <m/>
    <m/>
    <s v="ok"/>
    <m/>
  </r>
  <r>
    <x v="76"/>
    <x v="0"/>
    <x v="0"/>
    <s v="CRB - COMÉRCIO DE RESÍDUOS BANDEIRANTES LTDA - 16.642.662/0004-61"/>
    <s v="NOTA FISCAL"/>
    <n v="860"/>
    <d v="2024-11-21T00:00:00"/>
    <x v="0"/>
    <n v="1610"/>
    <n v="2672"/>
    <m/>
    <m/>
    <s v="ok"/>
    <m/>
  </r>
  <r>
    <x v="76"/>
    <x v="0"/>
    <x v="0"/>
    <s v="CRB - COMÉRCIO DE RESÍDUOS BANDEIRANTES LTDA - 16.642.662/0004-62"/>
    <s v="NOTA FISCAL"/>
    <n v="861"/>
    <d v="2024-11-21T00:00:00"/>
    <x v="1"/>
    <n v="1020"/>
    <n v="816"/>
    <m/>
    <m/>
    <s v="ok"/>
    <m/>
  </r>
  <r>
    <x v="76"/>
    <x v="0"/>
    <x v="0"/>
    <s v="CRB - COMÉRCIO DE RESÍDUOS BANDEIRANTES LTDA - 16.642.662/0004-63"/>
    <s v="NOTA FISCAL"/>
    <n v="870"/>
    <d v="2024-11-26T00:00:00"/>
    <x v="1"/>
    <n v="32790"/>
    <n v="24069"/>
    <m/>
    <m/>
    <s v="corrigido valor da nota"/>
    <m/>
  </r>
  <r>
    <x v="76"/>
    <x v="0"/>
    <x v="0"/>
    <s v="CRB - COMÉRCIO DE RESÍDUOS BANDEIRANTES LTDA - 16.642.662/0004-64"/>
    <s v="NOTA FISCAL"/>
    <n v="870"/>
    <d v="2024-11-26T00:00:00"/>
    <x v="0"/>
    <n v="3520"/>
    <n v="9922"/>
    <m/>
    <m/>
    <s v="ok"/>
    <m/>
  </r>
  <r>
    <x v="76"/>
    <x v="0"/>
    <x v="0"/>
    <s v="CRB - COMÉRCIO DE RESÍDUOS BANDEIRANTES LTDA - 16.642.662/0004-65"/>
    <s v="NOTA FISCAL"/>
    <n v="871"/>
    <d v="2024-11-26T00:00:00"/>
    <x v="1"/>
    <n v="4670"/>
    <n v="4018.5"/>
    <m/>
    <m/>
    <s v="ok"/>
    <m/>
  </r>
  <r>
    <x v="76"/>
    <x v="0"/>
    <x v="0"/>
    <s v="CRB - COMÉRCIO DE RESÍDUOS BANDEIRANTES LTDA - 16.642.662/0004-66"/>
    <s v="NOTA FISCAL"/>
    <n v="871"/>
    <d v="2024-11-26T00:00:00"/>
    <x v="0"/>
    <n v="840"/>
    <n v="1749"/>
    <m/>
    <m/>
    <s v="ok"/>
    <m/>
  </r>
  <r>
    <x v="76"/>
    <x v="0"/>
    <x v="0"/>
    <s v="SANTA MARIA COMÉRCIO DE PAPEL LTDA - 17.191.016/0001-21"/>
    <s v="NOTA FISCAL"/>
    <n v="843"/>
    <d v="2024-11-01T00:00:00"/>
    <x v="1"/>
    <n v="18120"/>
    <n v="14947"/>
    <m/>
    <m/>
    <s v="ok"/>
    <m/>
  </r>
  <r>
    <x v="76"/>
    <x v="0"/>
    <x v="0"/>
    <s v="SANTA MARIA COMÉRCIO DE PAPEL LTDA - 17.191.016/0001-21"/>
    <s v="NOTA FISCAL"/>
    <n v="843"/>
    <d v="2024-11-01T00:00:00"/>
    <x v="0"/>
    <n v="1090"/>
    <n v="2330"/>
    <m/>
    <m/>
    <s v="ok"/>
    <m/>
  </r>
  <r>
    <x v="76"/>
    <x v="0"/>
    <x v="0"/>
    <s v="SANTA MARIA COMÉRCIO DE PAPEL LTDA - 17.191.016/0001-21"/>
    <s v="NOTA FISCAL"/>
    <n v="849"/>
    <d v="2024-11-12T00:00:00"/>
    <x v="1"/>
    <n v="8440"/>
    <n v="7383"/>
    <m/>
    <m/>
    <s v="ok"/>
    <m/>
  </r>
  <r>
    <x v="76"/>
    <x v="0"/>
    <x v="0"/>
    <s v="SANTA MARIA COMÉRCIO DE PAPEL LTDA - 17.191.016/0001-21"/>
    <s v="NOTA FISCAL"/>
    <n v="849"/>
    <d v="2024-11-12T00:00:00"/>
    <x v="0"/>
    <n v="2810"/>
    <n v="3410"/>
    <m/>
    <m/>
    <s v="ok"/>
    <m/>
  </r>
  <r>
    <x v="76"/>
    <x v="0"/>
    <x v="0"/>
    <s v="SANTA MARIA COMÉRCIO DE PAPEL LTDA - 17.191.016/0001-21"/>
    <s v="NOTA FISCAL"/>
    <n v="859"/>
    <d v="2024-11-14T00:00:00"/>
    <x v="1"/>
    <n v="10860"/>
    <n v="9264"/>
    <m/>
    <m/>
    <s v="ok"/>
    <m/>
  </r>
  <r>
    <x v="76"/>
    <x v="0"/>
    <x v="0"/>
    <s v="SANTA MARIA COMÉRCIO DE PAPEL LTDA - 17.191.016/0001-21"/>
    <s v="NOTA FISCAL"/>
    <n v="859"/>
    <d v="2024-11-14T00:00:00"/>
    <x v="0"/>
    <n v="1540"/>
    <n v="4525"/>
    <m/>
    <m/>
    <s v="ok"/>
    <m/>
  </r>
  <r>
    <x v="76"/>
    <x v="0"/>
    <x v="0"/>
    <s v="SANTA MARIA COMÉRCIO DE PAPEL LTDA - 17.191.016/0001-21"/>
    <s v="NOTA FISCAL"/>
    <n v="869"/>
    <d v="2024-11-26T00:00:00"/>
    <x v="1"/>
    <n v="12607.5"/>
    <n v="10582.8"/>
    <m/>
    <m/>
    <s v="ok"/>
    <m/>
  </r>
  <r>
    <x v="76"/>
    <x v="0"/>
    <x v="0"/>
    <s v="SANTA MARIA COMÉRCIO DE PAPEL LTDA - 17.191.016/0001-21"/>
    <s v="NOTA FISCAL"/>
    <n v="869"/>
    <d v="2024-11-26T00:00:00"/>
    <x v="0"/>
    <n v="1780"/>
    <n v="3814"/>
    <m/>
    <m/>
    <s v="ok"/>
    <m/>
  </r>
  <r>
    <x v="76"/>
    <x v="0"/>
    <x v="0"/>
    <s v="SANTA MARIA COMÉRCIO DE PAPEL LTDA - 17.191.016/0001-21"/>
    <s v="NOTA FISCAL"/>
    <n v="873"/>
    <d v="2024-11-29T00:00:00"/>
    <x v="1"/>
    <n v="13408"/>
    <n v="11049.2"/>
    <m/>
    <m/>
    <s v="corrigido valor da nota"/>
    <m/>
  </r>
  <r>
    <x v="76"/>
    <x v="0"/>
    <x v="0"/>
    <s v="SANTA MARIA COMÉRCIO DE PAPEL LTDA - 17.191.016/0001-21"/>
    <s v="NOTA FISCAL"/>
    <n v="873"/>
    <d v="2024-11-29T00:00:00"/>
    <x v="0"/>
    <n v="2890"/>
    <n v="6050"/>
    <m/>
    <m/>
    <s v="ok"/>
    <m/>
  </r>
  <r>
    <x v="29"/>
    <x v="0"/>
    <x v="0"/>
    <s v="RECICLAGEM PIEMONT LTDA 29.230.533/0001-41"/>
    <s v="NOTA FISCAL"/>
    <n v="1232"/>
    <d v="2024-10-03T00:00:00"/>
    <x v="2"/>
    <n v="960"/>
    <n v="864"/>
    <m/>
    <m/>
    <s v="corrigido valor da nota"/>
    <m/>
  </r>
  <r>
    <x v="29"/>
    <x v="0"/>
    <x v="0"/>
    <s v="WHARGO COMERCIO E RECICLAGENS LTDA - 05.076.586/0001-91"/>
    <s v="NOTA FISCAL"/>
    <n v="1239"/>
    <d v="2024-10-09T00:00:00"/>
    <x v="1"/>
    <n v="440"/>
    <n v="242"/>
    <m/>
    <m/>
    <s v="ok"/>
    <m/>
  </r>
  <r>
    <x v="29"/>
    <x v="0"/>
    <x v="0"/>
    <s v="CRB - COMÉRCIO DE RESÍDUOS BANDEIRANTES LTDA - 16.642.662/0004-48"/>
    <s v="NOTA FISCAL"/>
    <n v="1242"/>
    <d v="2024-10-14T00:00:00"/>
    <x v="1"/>
    <n v="540"/>
    <n v="54"/>
    <m/>
    <m/>
    <s v="ok"/>
    <m/>
  </r>
  <r>
    <x v="76"/>
    <x v="0"/>
    <x v="0"/>
    <s v="MASSFIX COMERCIO DE SUCATAS DE VIDROS LTDA 66.738.790/0003-87"/>
    <s v="NOTA FISCAL"/>
    <n v="865"/>
    <d v="2024-11-21T00:00:00"/>
    <x v="3"/>
    <n v="3230"/>
    <n v="581.4"/>
    <m/>
    <m/>
    <s v="ok"/>
    <m/>
  </r>
  <r>
    <x v="76"/>
    <x v="0"/>
    <x v="0"/>
    <s v="MASSFIX COMERCIO DE SUCATAS DE VIDROS LTDA 66.738.790/0003-87"/>
    <s v="NOTA FISCAL"/>
    <n v="866"/>
    <d v="2024-11-21T00:00:00"/>
    <x v="3"/>
    <n v="10560"/>
    <n v="1900.8"/>
    <m/>
    <m/>
    <s v="ok"/>
    <m/>
  </r>
  <r>
    <x v="76"/>
    <x v="0"/>
    <x v="0"/>
    <s v="OCEANO EMBALAGENS SOCIEDADE UNIPESSOAL LTDA 44.391.391/0001-98"/>
    <s v="NOTA FISCAL"/>
    <n v="845"/>
    <d v="2024-11-04T00:00:00"/>
    <x v="0"/>
    <n v="537"/>
    <n v="322.2"/>
    <m/>
    <m/>
    <s v="ok"/>
    <m/>
  </r>
  <r>
    <x v="71"/>
    <x v="1"/>
    <x v="1"/>
    <m/>
    <m/>
    <m/>
    <m/>
    <x v="4"/>
    <m/>
    <m/>
    <m/>
    <m/>
    <s v="ok"/>
    <m/>
  </r>
  <r>
    <x v="76"/>
    <x v="0"/>
    <x v="0"/>
    <s v="OCEANO EMBALAGENS SOCIEDADE UNIPESSOAL LTDA 44.391.391/0001-98"/>
    <s v="NOTA FISCAL"/>
    <n v="868"/>
    <d v="2024-11-21T00:00:00"/>
    <x v="0"/>
    <n v="1725"/>
    <n v="1873"/>
    <m/>
    <m/>
    <s v="ok"/>
    <m/>
  </r>
  <r>
    <x v="76"/>
    <x v="0"/>
    <x v="0"/>
    <s v="CRB - COMÉRCIO DE RESÍDUOS BANDEIRANTES LTDA - 16.642.662/0004-66"/>
    <s v="NOTA FISCAL"/>
    <n v="875"/>
    <d v="2024-12-02T00:00:00"/>
    <x v="1"/>
    <n v="12170"/>
    <n v="9139"/>
    <m/>
    <m/>
    <s v="ok"/>
    <m/>
  </r>
  <r>
    <x v="76"/>
    <x v="0"/>
    <x v="0"/>
    <s v="CRB - COMÉRCIO DE RESÍDUOS BANDEIRANTES LTDA - 16.642.662/0004-66"/>
    <s v="NOTA FISCAL"/>
    <n v="876"/>
    <d v="2024-12-02T00:00:00"/>
    <x v="1"/>
    <n v="8930"/>
    <n v="5079.5"/>
    <m/>
    <m/>
    <s v="ok"/>
    <m/>
  </r>
  <r>
    <x v="76"/>
    <x v="0"/>
    <x v="0"/>
    <s v="CRB - COMÉRCIO DE RESÍDUOS BANDEIRANTES LTDA - 16.642.662/0004-66"/>
    <s v="NOTA FISCAL"/>
    <n v="876"/>
    <d v="2024-12-02T00:00:00"/>
    <x v="0"/>
    <n v="1910"/>
    <n v="3571.5"/>
    <m/>
    <m/>
    <s v="ok"/>
    <m/>
  </r>
  <r>
    <x v="76"/>
    <x v="0"/>
    <x v="0"/>
    <s v="CRB - COMÉRCIO DE RESÍDUOS BANDEIRANTES LTDA - 16.642.662/0004-66"/>
    <s v="NOTA FISCAL"/>
    <n v="877"/>
    <d v="2024-12-02T00:00:00"/>
    <x v="1"/>
    <n v="27430"/>
    <n v="23103.5"/>
    <m/>
    <m/>
    <s v="ok"/>
    <m/>
  </r>
  <r>
    <x v="76"/>
    <x v="0"/>
    <x v="0"/>
    <s v="CRB - COMÉRCIO DE RESÍDUOS BANDEIRANTES LTDA - 16.642.662/0004-66"/>
    <s v="NOTA FISCAL"/>
    <n v="877"/>
    <d v="2024-12-02T00:00:00"/>
    <x v="0"/>
    <n v="3190"/>
    <n v="7180"/>
    <m/>
    <m/>
    <s v="corrigido valor da nota"/>
    <m/>
  </r>
  <r>
    <x v="76"/>
    <x v="0"/>
    <x v="0"/>
    <s v="CRB - COMÉRCIO DE RESÍDUOS BANDEIRANTES LTDA - 16.642.662/0004-66"/>
    <s v="NOTA FISCAL"/>
    <n v="884"/>
    <d v="2024-12-10T00:00:00"/>
    <x v="1"/>
    <n v="41840"/>
    <n v="32997"/>
    <m/>
    <m/>
    <s v="ok"/>
    <m/>
  </r>
  <r>
    <x v="76"/>
    <x v="0"/>
    <x v="0"/>
    <s v="CRB - COMÉRCIO DE RESÍDUOS BANDEIRANTES LTDA - 16.642.662/0004-66"/>
    <s v="NOTA FISCAL"/>
    <n v="884"/>
    <d v="2024-12-10T00:00:00"/>
    <x v="0"/>
    <n v="2840"/>
    <n v="8742"/>
    <m/>
    <m/>
    <s v="ok"/>
    <m/>
  </r>
  <r>
    <x v="76"/>
    <x v="0"/>
    <x v="0"/>
    <s v="CRB - COMÉRCIO DE RESÍDUOS BANDEIRANTES LTDA - 16.642.662/0004-66"/>
    <s v="NOTA FISCAL"/>
    <n v="885"/>
    <d v="2024-12-10T00:00:00"/>
    <x v="1"/>
    <n v="5510"/>
    <n v="4683.5"/>
    <m/>
    <m/>
    <s v="ok"/>
    <m/>
  </r>
  <r>
    <x v="76"/>
    <x v="0"/>
    <x v="0"/>
    <s v="CRB - COMÉRCIO DE RESÍDUOS BANDEIRANTES LTDA - 16.642.662/0004-66"/>
    <s v="NOTA FISCAL"/>
    <n v="885"/>
    <d v="2024-12-10T00:00:00"/>
    <x v="0"/>
    <n v="2510"/>
    <n v="4371"/>
    <m/>
    <m/>
    <s v="ok"/>
    <m/>
  </r>
  <r>
    <x v="76"/>
    <x v="0"/>
    <x v="0"/>
    <s v="CRB - COMÉRCIO DE RESÍDUOS BANDEIRANTES LTDA - 16.642.662/0004-67"/>
    <s v="NOTA FISCAL"/>
    <n v="890"/>
    <d v="2024-12-16T00:00:00"/>
    <x v="1"/>
    <n v="9450"/>
    <n v="7460.5"/>
    <m/>
    <m/>
    <s v="ok"/>
    <m/>
  </r>
  <r>
    <x v="76"/>
    <x v="0"/>
    <x v="0"/>
    <s v="CRB - COMÉRCIO DE RESÍDUOS BANDEIRANTES LTDA - 16.642.662/0004-68"/>
    <s v="NOTA FISCAL"/>
    <n v="890"/>
    <d v="2024-12-16T00:00:00"/>
    <x v="0"/>
    <n v="2890"/>
    <n v="7215"/>
    <m/>
    <m/>
    <s v="ok"/>
    <m/>
  </r>
  <r>
    <x v="76"/>
    <x v="0"/>
    <x v="0"/>
    <s v="CRB - COMÉRCIO DE RESÍDUOS BANDEIRANTES LTDA - 16.642.662/0004-69"/>
    <s v="NOTA FISCAL"/>
    <n v="891"/>
    <d v="2024-12-16T00:00:00"/>
    <x v="1"/>
    <n v="9770"/>
    <n v="7816"/>
    <m/>
    <m/>
    <s v="ok"/>
    <m/>
  </r>
  <r>
    <x v="76"/>
    <x v="0"/>
    <x v="0"/>
    <s v="CRB - COMÉRCIO DE RESÍDUOS BANDEIRANTES LTDA - 16.642.662/0004-70"/>
    <s v="NOTA FISCAL"/>
    <n v="892"/>
    <d v="2024-12-16T00:00:00"/>
    <x v="1"/>
    <n v="3050"/>
    <n v="2592.5"/>
    <m/>
    <m/>
    <s v="corrigido valor da nota"/>
    <m/>
  </r>
  <r>
    <x v="76"/>
    <x v="0"/>
    <x v="0"/>
    <s v="CRB - COMÉRCIO DE RESÍDUOS BANDEIRANTES LTDA - 16.642.662/0004-71"/>
    <s v="NOTA FISCAL"/>
    <n v="892"/>
    <d v="2024-12-16T00:00:00"/>
    <x v="0"/>
    <n v="430"/>
    <n v="2429.5"/>
    <m/>
    <m/>
    <s v="ok"/>
    <m/>
  </r>
  <r>
    <x v="76"/>
    <x v="0"/>
    <x v="0"/>
    <s v="CRB - COMÉRCIO DE RESÍDUOS BANDEIRANTES LTDA - 16.642.662/0004-72"/>
    <s v="NOTA FISCAL"/>
    <n v="896"/>
    <d v="2024-12-23T00:00:00"/>
    <x v="1"/>
    <n v="11640"/>
    <n v="8829"/>
    <m/>
    <m/>
    <s v="ok"/>
    <m/>
  </r>
  <r>
    <x v="76"/>
    <x v="0"/>
    <x v="0"/>
    <s v="CRB - COMÉRCIO DE RESÍDUOS BANDEIRANTES LTDA - 16.642.662/0004-73"/>
    <s v="NOTA FISCAL"/>
    <n v="897"/>
    <d v="2024-12-23T00:00:00"/>
    <x v="1"/>
    <n v="7130"/>
    <n v="4015.5"/>
    <m/>
    <m/>
    <s v="ok"/>
    <m/>
  </r>
  <r>
    <x v="76"/>
    <x v="0"/>
    <x v="0"/>
    <s v="CRB - COMÉRCIO DE RESÍDUOS BANDEIRANTES LTDA - 16.642.662/0004-74"/>
    <s v="NOTA FISCAL"/>
    <n v="897"/>
    <d v="2024-12-23T00:00:00"/>
    <x v="0"/>
    <n v="1180"/>
    <n v="2579.5"/>
    <m/>
    <m/>
    <s v="corrigido quantidade"/>
    <m/>
  </r>
  <r>
    <x v="76"/>
    <x v="0"/>
    <x v="0"/>
    <s v="CRB - COMÉRCIO DE RESÍDUOS BANDEIRANTES LTDA - 16.642.662/0004-75"/>
    <s v="NOTA FISCAL"/>
    <n v="898"/>
    <d v="2024-12-23T00:00:00"/>
    <x v="1"/>
    <n v="25760"/>
    <n v="19644.5"/>
    <m/>
    <m/>
    <s v="corrigido valor da nota"/>
    <m/>
  </r>
  <r>
    <x v="76"/>
    <x v="0"/>
    <x v="0"/>
    <s v="CRB - COMÉRCIO DE RESÍDUOS BANDEIRANTES LTDA - 16.642.662/0004-76"/>
    <s v="NOTA FISCAL"/>
    <n v="898"/>
    <d v="2024-12-23T00:00:00"/>
    <x v="0"/>
    <n v="3560"/>
    <n v="10376"/>
    <m/>
    <m/>
    <s v="ok"/>
    <m/>
  </r>
  <r>
    <x v="76"/>
    <x v="0"/>
    <x v="0"/>
    <s v="CRB - COMÉRCIO DE RESÍDUOS BANDEIRANTES LTDA - 16.642.662/0004-77"/>
    <s v="NOTA FISCAL"/>
    <n v="899"/>
    <d v="2024-12-30T00:00:00"/>
    <x v="1"/>
    <n v="1040"/>
    <n v="832"/>
    <m/>
    <m/>
    <s v="ok"/>
    <m/>
  </r>
  <r>
    <x v="76"/>
    <x v="0"/>
    <x v="0"/>
    <s v="SANTA MARIA COMÉRCIO DE PAPEL LTDA - 17.191.016/0001-21"/>
    <s v="NOTA FISCAL"/>
    <n v="882"/>
    <d v="2024-12-06T00:00:00"/>
    <x v="1"/>
    <n v="15194"/>
    <n v="12945.2"/>
    <m/>
    <m/>
    <s v="ok"/>
    <m/>
  </r>
  <r>
    <x v="76"/>
    <x v="0"/>
    <x v="0"/>
    <s v="SANTA MARIA COMÉRCIO DE PAPEL LTDA - 17.191.016/0001-21"/>
    <s v="NOTA FISCAL"/>
    <n v="882"/>
    <d v="2024-12-06T00:00:00"/>
    <x v="0"/>
    <n v="1230"/>
    <n v="2603"/>
    <m/>
    <m/>
    <s v="ok"/>
    <m/>
  </r>
  <r>
    <x v="76"/>
    <x v="0"/>
    <x v="0"/>
    <s v="SANTA MARIA COMÉRCIO DE PAPEL LTDA - 17.191.016/0001-21"/>
    <s v="NOTA FISCAL"/>
    <n v="889"/>
    <d v="2024-12-13T00:00:00"/>
    <x v="1"/>
    <n v="11340"/>
    <n v="8559"/>
    <m/>
    <m/>
    <s v="ok"/>
    <m/>
  </r>
  <r>
    <x v="76"/>
    <x v="0"/>
    <x v="0"/>
    <s v="SANTA MARIA COMÉRCIO DE PAPEL LTDA - 17.191.016/0001-21"/>
    <s v="NOTA FISCAL"/>
    <n v="889"/>
    <d v="2024-12-13T00:00:00"/>
    <x v="0"/>
    <n v="2871"/>
    <n v="6035"/>
    <m/>
    <m/>
    <s v="ok"/>
    <m/>
  </r>
  <r>
    <x v="76"/>
    <x v="0"/>
    <x v="0"/>
    <s v="SANTA MARIA COMÉRCIO DE PAPEL LTDA - 17.191.016/0001-22"/>
    <s v="NOTA FISCAL"/>
    <n v="895"/>
    <d v="2024-12-20T00:00:00"/>
    <x v="1"/>
    <n v="12667"/>
    <n v="10483.6"/>
    <m/>
    <m/>
    <s v="ok"/>
    <m/>
  </r>
  <r>
    <x v="76"/>
    <x v="0"/>
    <x v="0"/>
    <s v="SANTA MARIA COMÉRCIO DE PAPEL LTDA - 17.191.016/0001-23"/>
    <s v="NOTA FISCAL"/>
    <n v="895"/>
    <d v="2024-12-20T00:00:00"/>
    <x v="0"/>
    <n v="1400"/>
    <n v="3998"/>
    <m/>
    <m/>
    <s v="corrigido valor da nota"/>
    <m/>
  </r>
  <r>
    <x v="76"/>
    <x v="0"/>
    <x v="0"/>
    <s v="MASSFIX COMERCIO DE SUCATAS DE VIDROS LTDA 66.738.790/0003-87"/>
    <s v="NOTA FISCAL"/>
    <n v="887"/>
    <d v="2024-12-13T00:00:00"/>
    <x v="3"/>
    <n v="46090"/>
    <n v="8105"/>
    <m/>
    <m/>
    <s v="Corrigido quantidade e valor da nota"/>
    <m/>
  </r>
  <r>
    <x v="29"/>
    <x v="0"/>
    <x v="0"/>
    <s v="RECICLAGEM PIEMONT LTDA 29.230.533/0001-41"/>
    <s v="NOTA FISCAL"/>
    <n v="1262"/>
    <d v="2024-10-29T00:00:00"/>
    <x v="2"/>
    <n v="1240"/>
    <n v="1116"/>
    <m/>
    <m/>
    <s v="ok"/>
    <m/>
  </r>
  <r>
    <x v="76"/>
    <x v="0"/>
    <x v="0"/>
    <s v="OCEANO EMBALAGENS SOCIEDADE UNIPESSOAL LTDA 44.391.391/0001-98"/>
    <s v="NOTA FISCAL"/>
    <n v="878"/>
    <d v="2024-12-03T00:00:00"/>
    <x v="0"/>
    <n v="361"/>
    <n v="216.6"/>
    <m/>
    <m/>
    <s v="não havia incluído essa nota"/>
    <m/>
  </r>
  <r>
    <x v="76"/>
    <x v="0"/>
    <x v="0"/>
    <s v="MASSFIX COMERCIO DE SUCATAS DE VIDROS LTDA 66.738.790/0003-87"/>
    <s v="NOTA FISCAL"/>
    <n v="893"/>
    <d v="2024-12-18T00:00:00"/>
    <x v="3"/>
    <n v="13390"/>
    <n v="2008.5"/>
    <m/>
    <m/>
    <s v="ok"/>
    <m/>
  </r>
  <r>
    <x v="74"/>
    <x v="0"/>
    <x v="0"/>
    <s v="RECICLAR COOPERATIVA DE TRABALHO DOS RECICLADORES DE SUCATAS DE METAIS E RECICLAVEIS DE BH E REGIAO METROPOLITANA 44.256.460/0001-50"/>
    <s v="NOTA FISCAL"/>
    <n v="217"/>
    <d v="2024-10-09T00:00:00"/>
    <x v="2"/>
    <n v="15.9"/>
    <n v="477"/>
    <m/>
    <m/>
    <m/>
    <m/>
  </r>
  <r>
    <x v="74"/>
    <x v="0"/>
    <x v="0"/>
    <s v="ALLGREEN GERENCIAMENTO DE RESIDUOS LTDA 45.433.184/0001-11"/>
    <s v="NOTA FISCAL"/>
    <n v="218"/>
    <d v="2024-10-10T00:00:00"/>
    <x v="1"/>
    <n v="10406.5"/>
    <n v="8399.579999999998"/>
    <m/>
    <m/>
    <m/>
    <m/>
  </r>
  <r>
    <x v="74"/>
    <x v="0"/>
    <x v="0"/>
    <s v="ALLGREEN GERENCIAMENTO DE RESIDUOS LTDA 45.433.184/0001-11"/>
    <s v="NOTA FISCAL"/>
    <n v="218"/>
    <d v="2024-10-10T00:00:00"/>
    <x v="0"/>
    <n v="4518.5"/>
    <n v="9690.75"/>
    <m/>
    <m/>
    <m/>
    <m/>
  </r>
  <r>
    <x v="74"/>
    <x v="0"/>
    <x v="0"/>
    <s v="RECICLAR COOPERATIVA DE TRABALHO DOS RECICLADORES DE SUCATAS DE METAIS E RECICLAVEIS DE BH E REGIAO METROPOLITANA 44.256.460/0001-50"/>
    <s v="NOTA FISCAL"/>
    <n v="221"/>
    <d v="2024-11-06T00:00:00"/>
    <x v="2"/>
    <n v="19.3"/>
    <n v="598.3"/>
    <m/>
    <m/>
    <m/>
    <m/>
  </r>
  <r>
    <x v="74"/>
    <x v="0"/>
    <x v="0"/>
    <s v="RECICLAR COOPERATIVA DE TRABALHO DOS RECICLADORES DE SUCATAS DE METAIS E RECICLAVEIS DE BH E REGIAO METROPOLITANA 44.256.460/0001-50"/>
    <s v="NOTA FISCAL"/>
    <n v="223"/>
    <d v="2024-12-19T00:00:00"/>
    <x v="0"/>
    <n v="3923.5"/>
    <n v="12369.7"/>
    <m/>
    <m/>
    <m/>
    <m/>
  </r>
  <r>
    <x v="74"/>
    <x v="0"/>
    <x v="0"/>
    <s v="RECICLAR COOPERATIVA DE TRABALHO DOS RECICLADORES DE SUCATAS DE METAIS E RECICLAVEIS DE BH E REGIAO METROPOLITANA 44.256.460/0001-50"/>
    <s v="NOTA FISCAL"/>
    <n v="223"/>
    <d v="2024-12-19T00:00:00"/>
    <x v="1"/>
    <n v="11216.5"/>
    <n v="8026.109999999999"/>
    <m/>
    <m/>
    <m/>
    <m/>
  </r>
  <r>
    <x v="62"/>
    <x v="0"/>
    <x v="0"/>
    <s v="LCE COMÉRCIO DE PAPEL MURIAE LTDA ME - 05.020.019/0001-13"/>
    <s v="NOTA FISCAL"/>
    <n v="186"/>
    <d v="2024-10-02T00:00:00"/>
    <x v="0"/>
    <n v="10721.17"/>
    <n v="8331.5"/>
    <m/>
    <m/>
    <m/>
    <s v="ok"/>
  </r>
  <r>
    <x v="62"/>
    <x v="0"/>
    <x v="0"/>
    <s v="LCE COMÉRCIO DE PAPEL MURIAE LTDA ME - 05.020.019/0001-13"/>
    <s v="NOTA FISCAL"/>
    <n v="187"/>
    <d v="2024-10-04T00:00:00"/>
    <x v="1"/>
    <n v="5179"/>
    <n v="4246.78"/>
    <m/>
    <m/>
    <m/>
    <s v="ok"/>
  </r>
  <r>
    <x v="62"/>
    <x v="0"/>
    <x v="0"/>
    <s v="NATAL ROGERIO CARNEIRO 08.061.610/0001-07"/>
    <s v="NOTA FISCAL"/>
    <n v="188"/>
    <d v="2024-10-28T00:00:00"/>
    <x v="1"/>
    <n v="6595"/>
    <n v="5605.75"/>
    <m/>
    <m/>
    <m/>
    <s v="ok"/>
  </r>
  <r>
    <x v="62"/>
    <x v="0"/>
    <x v="0"/>
    <s v="METALACO COMERCIO DE METAIS LTDA 07.135.918/0001-97"/>
    <s v="NOTA FISCAL"/>
    <n v="190"/>
    <d v="2024-10-28T00:00:00"/>
    <x v="0"/>
    <n v="3378"/>
    <n v="7269.55"/>
    <m/>
    <m/>
    <m/>
    <s v="ok"/>
  </r>
  <r>
    <x v="62"/>
    <x v="0"/>
    <x v="0"/>
    <s v="MURIACO RECICLÁVEIS EIRELI"/>
    <s v="NOTA FISCAL"/>
    <n v="191"/>
    <d v="2024-10-28T00:00:00"/>
    <x v="1"/>
    <n v="5474.5"/>
    <n v="4653.32"/>
    <m/>
    <m/>
    <m/>
    <s v="ok"/>
  </r>
  <r>
    <x v="62"/>
    <x v="0"/>
    <x v="0"/>
    <s v="DIVIDRO COMERCIO DE SUCATAS LTDA"/>
    <s v="NOTA FISCAL"/>
    <n v="193"/>
    <d v="2024-10-29T00:00:00"/>
    <x v="3"/>
    <n v="2945"/>
    <n v="441.75"/>
    <m/>
    <m/>
    <m/>
    <s v="ok"/>
  </r>
  <r>
    <x v="62"/>
    <x v="0"/>
    <x v="0"/>
    <s v="LCE COMÉRCIO DE PAPEL MURIAE LTDA ME - 05.020.019/0001-13"/>
    <s v="NOTA FISCAL"/>
    <n v="194"/>
    <d v="2024-11-07T00:00:00"/>
    <x v="1"/>
    <n v="10020"/>
    <n v="8517"/>
    <m/>
    <m/>
    <m/>
    <s v="ok"/>
  </r>
  <r>
    <x v="62"/>
    <x v="0"/>
    <x v="0"/>
    <s v="MURIACO RECICLÁVEIS EIRELI"/>
    <s v="NOTA FISCAL"/>
    <n v="195"/>
    <d v="2024-11-21T00:00:00"/>
    <x v="1"/>
    <n v="6455"/>
    <n v="5680.4"/>
    <m/>
    <m/>
    <m/>
    <s v="ok"/>
  </r>
  <r>
    <x v="62"/>
    <x v="0"/>
    <x v="0"/>
    <s v="MURIACO RECICLÁVEIS EIRELI"/>
    <s v="NOTA FISCAL"/>
    <n v="196"/>
    <d v="2024-11-29T00:00:00"/>
    <x v="1"/>
    <n v="3409"/>
    <n v="2999.92"/>
    <m/>
    <m/>
    <m/>
    <s v="ok"/>
  </r>
  <r>
    <x v="62"/>
    <x v="0"/>
    <x v="0"/>
    <s v="NATAL ROGERIO CARNEIRO 08.061.610/0001-07"/>
    <s v="NOTA FISCAL"/>
    <n v="198"/>
    <d v="2024-12-03T00:00:00"/>
    <x v="0"/>
    <n v="4891.5"/>
    <n v="9328.67"/>
    <m/>
    <m/>
    <m/>
    <s v="ok"/>
  </r>
  <r>
    <x v="62"/>
    <x v="0"/>
    <x v="0"/>
    <s v="MURIACO RECICLÁVEIS EIRELI"/>
    <s v="NOTA FISCAL"/>
    <n v="200"/>
    <d v="2024-12-05T00:00:00"/>
    <x v="1"/>
    <n v="7687.5"/>
    <n v="6765"/>
    <m/>
    <m/>
    <m/>
    <s v="ok"/>
  </r>
  <r>
    <x v="62"/>
    <x v="0"/>
    <x v="0"/>
    <s v="MURIACO RECICLÁVEIS EIRELI"/>
    <s v="NOTA FISCAL"/>
    <n v="201"/>
    <d v="2024-12-12T00:00:00"/>
    <x v="1"/>
    <n v="6735"/>
    <n v="5253.3"/>
    <m/>
    <m/>
    <m/>
    <s v="ok"/>
  </r>
  <r>
    <x v="62"/>
    <x v="0"/>
    <x v="0"/>
    <s v="METALACO COMERCIO DE METAIS LTDA"/>
    <s v="NOTA FISCAL"/>
    <n v="202"/>
    <d v="2024-12-12T00:00:00"/>
    <x v="0"/>
    <n v="1042.5"/>
    <n v="1314.45"/>
    <m/>
    <m/>
    <m/>
    <s v="ok"/>
  </r>
  <r>
    <x v="62"/>
    <x v="0"/>
    <x v="0"/>
    <s v="METALACO COMERCIO DE METAIS LTDA"/>
    <s v="NOTA FISCAL"/>
    <n v="203"/>
    <d v="2024-12-18T00:00:00"/>
    <x v="0"/>
    <n v="3202.5"/>
    <n v="6022.42"/>
    <m/>
    <m/>
    <m/>
    <s v="ok"/>
  </r>
  <r>
    <x v="62"/>
    <x v="0"/>
    <x v="0"/>
    <s v="LIMA APARAS LTDA"/>
    <s v="NOTA FISCAL"/>
    <n v="204"/>
    <d v="2024-12-30T00:00:00"/>
    <x v="1"/>
    <n v="12501.5"/>
    <n v="11251.35"/>
    <m/>
    <m/>
    <m/>
    <s v="ok"/>
  </r>
  <r>
    <x v="77"/>
    <x v="0"/>
    <x v="0"/>
    <s v="WHARGO COMERCIO E RECICLAGENS LTDA - 05.076.586/0001-91"/>
    <s v="NOTA FISCAL"/>
    <n v="28"/>
    <d v="2024-12-20T00:00:00"/>
    <x v="0"/>
    <n v="2180"/>
    <n v="4543"/>
    <m/>
    <m/>
    <m/>
    <s v="ok"/>
  </r>
  <r>
    <x v="77"/>
    <x v="0"/>
    <x v="0"/>
    <s v="WHARGO COMERCIO E RECICLAGENS LTDA - 05.076.586/0001-92"/>
    <s v="NOTA FISCAL"/>
    <n v="28"/>
    <d v="2024-12-20T00:00:00"/>
    <x v="1"/>
    <n v="5810"/>
    <n v="4683"/>
    <m/>
    <m/>
    <m/>
    <s v="ok"/>
  </r>
  <r>
    <x v="77"/>
    <x v="0"/>
    <x v="0"/>
    <s v="WHARGO COMERCIO E RECICLAGENS LTDA - 05.076.586/0001-93"/>
    <s v="NOTA FISCAL"/>
    <n v="26"/>
    <d v="2024-11-29T00:00:00"/>
    <x v="0"/>
    <n v="2430"/>
    <n v="5093.5"/>
    <m/>
    <m/>
    <m/>
    <s v="ok"/>
  </r>
  <r>
    <x v="77"/>
    <x v="0"/>
    <x v="0"/>
    <s v="WHARGO COMERCIO E RECICLAGENS LTDA - 05.076.586/0001-94"/>
    <s v="NOTA FISCAL"/>
    <n v="26"/>
    <d v="2024-11-29T00:00:00"/>
    <x v="1"/>
    <n v="5670"/>
    <n v="4341"/>
    <m/>
    <m/>
    <m/>
    <s v="ok"/>
  </r>
  <r>
    <x v="77"/>
    <x v="0"/>
    <x v="0"/>
    <s v="WHARGO COMERCIO E RECICLAGENS LTDA - 05.076.586/0001-94"/>
    <s v="NOTA FISCAL"/>
    <n v="25"/>
    <d v="2024-10-31T00:00:00"/>
    <x v="0"/>
    <n v="1310"/>
    <n v="3425"/>
    <m/>
    <m/>
    <m/>
    <s v="ok"/>
  </r>
  <r>
    <x v="77"/>
    <x v="0"/>
    <x v="0"/>
    <s v="WHARGO COMERCIO E RECICLAGENS LTDA - 05.076.586/0001-94"/>
    <s v="NOTA FISCAL"/>
    <n v="25"/>
    <d v="2024-10-31T00:00:00"/>
    <x v="1"/>
    <n v="6396.360000000001"/>
    <n v="5286"/>
    <m/>
    <m/>
    <m/>
    <s v="ok"/>
  </r>
  <r>
    <x v="77"/>
    <x v="0"/>
    <x v="0"/>
    <s v="WHARGO COMERCIO E RECICLAGENS LTDA - 05.076.586/0001-95"/>
    <s v="NOTA FISCAL"/>
    <n v="24"/>
    <d v="2024-10-09T00:00:00"/>
    <x v="0"/>
    <n v="2017.6"/>
    <n v="4905.92"/>
    <m/>
    <m/>
    <m/>
    <s v="ok"/>
  </r>
  <r>
    <x v="77"/>
    <x v="0"/>
    <x v="0"/>
    <s v="WHARGO COMERCIO E RECICLAGENS LTDA - 05.076.586/0001-96"/>
    <s v="NOTA FISCAL"/>
    <n v="24"/>
    <d v="2024-10-09T00:00:00"/>
    <x v="1"/>
    <n v="6340"/>
    <n v="4814.5"/>
    <m/>
    <m/>
    <m/>
    <s v="ok"/>
  </r>
  <r>
    <x v="78"/>
    <x v="0"/>
    <x v="0"/>
    <s v="WHARGO COMERCIO E RECICLAGENS LTDA - 05.076.586/0001-97"/>
    <s v="NOTA FISCAL"/>
    <n v="163"/>
    <d v="2024-10-24T00:00:00"/>
    <x v="1"/>
    <n v="11183.8"/>
    <n v="10065.42"/>
    <m/>
    <m/>
    <m/>
    <s v="ok"/>
  </r>
  <r>
    <x v="78"/>
    <x v="0"/>
    <x v="0"/>
    <s v="WHARGO COMERCIO E RECICLAGENS LTDA - 05.076.586/0001-98"/>
    <s v="NOTA FISCAL"/>
    <n v="164"/>
    <d v="2024-10-24T00:00:00"/>
    <x v="1"/>
    <n v="4050"/>
    <n v="2193"/>
    <m/>
    <m/>
    <m/>
    <s v="ok"/>
  </r>
  <r>
    <x v="78"/>
    <x v="0"/>
    <x v="0"/>
    <s v="WHARGO COMERCIO E RECICLAGENS LTDA - 05.076.586/0001-99"/>
    <s v="NOTA FISCAL"/>
    <n v="164"/>
    <d v="2024-10-24T00:00:00"/>
    <x v="0"/>
    <n v="5613.5"/>
    <n v="14365.66"/>
    <m/>
    <m/>
    <m/>
    <s v="ok"/>
  </r>
  <r>
    <x v="78"/>
    <x v="0"/>
    <x v="0"/>
    <s v="WHARGO COMERCIO E RECICLAGENS LTDA - 05.076.586/0001-100"/>
    <s v="NOTA FISCAL"/>
    <n v="165"/>
    <d v="2024-11-11T00:00:00"/>
    <x v="0"/>
    <n v="5021.2"/>
    <n v="11845.96"/>
    <m/>
    <m/>
    <m/>
    <s v="ok"/>
  </r>
  <r>
    <x v="78"/>
    <x v="0"/>
    <x v="0"/>
    <s v="WHARGO COMERCIO E RECICLAGENS LTDA - 05.076.586/0001-101"/>
    <s v="NOTA FISCAL"/>
    <n v="165"/>
    <d v="2024-11-11T00:00:00"/>
    <x v="1"/>
    <n v="3710"/>
    <n v="1920.5"/>
    <m/>
    <m/>
    <m/>
    <s v="ok"/>
  </r>
  <r>
    <x v="78"/>
    <x v="0"/>
    <x v="0"/>
    <s v="WHARGO COMERCIO E RECICLAGENS LTDA - 05.076.586/0001-102"/>
    <s v="NOTA FISCAL"/>
    <n v="167"/>
    <d v="2024-11-27T00:00:00"/>
    <x v="1"/>
    <n v="13930"/>
    <n v="12537"/>
    <m/>
    <m/>
    <m/>
    <s v="ok"/>
  </r>
  <r>
    <x v="78"/>
    <x v="0"/>
    <x v="0"/>
    <s v="WHARGO COMERCIO E RECICLAGENS LTDA - 05.076.586/0001-102"/>
    <s v="NOTA FISCAL"/>
    <n v="168"/>
    <d v="2024-12-17T00:00:00"/>
    <x v="0"/>
    <n v="5739.6"/>
    <n v="14675.34"/>
    <m/>
    <m/>
    <m/>
    <s v="ok"/>
  </r>
  <r>
    <x v="78"/>
    <x v="0"/>
    <x v="0"/>
    <s v="WHARGO COMERCIO E RECICLAGENS LTDA - 05.076.586/0001-103"/>
    <s v="NOTA FISCAL"/>
    <n v="168"/>
    <d v="2024-12-17T00:00:00"/>
    <x v="1"/>
    <n v="2530"/>
    <n v="1079"/>
    <m/>
    <m/>
    <m/>
    <s v="ok"/>
  </r>
  <r>
    <x v="79"/>
    <x v="0"/>
    <x v="0"/>
    <s v="SAULO RECICLÁVEIS LTDA"/>
    <s v="NOTA FISCAL"/>
    <n v="41"/>
    <d v="2024-12-24T00:00:00"/>
    <x v="0"/>
    <n v="10491"/>
    <n v="5621.9"/>
    <m/>
    <m/>
    <m/>
    <s v="ok"/>
  </r>
  <r>
    <x v="79"/>
    <x v="0"/>
    <x v="0"/>
    <s v="SAULO RECICLÁVEIS LTDA"/>
    <s v="NOTA FISCAL"/>
    <n v="41"/>
    <d v="2024-12-24T00:00:00"/>
    <x v="1"/>
    <n v="3006"/>
    <n v="2404.8"/>
    <m/>
    <m/>
    <m/>
    <s v="ok"/>
  </r>
  <r>
    <x v="79"/>
    <x v="0"/>
    <x v="0"/>
    <s v="SAULO RECICLÁVEIS LTDA"/>
    <s v="NOTA FISCAL"/>
    <n v="40"/>
    <d v="2024-12-24T00:00:00"/>
    <x v="0"/>
    <n v="10268"/>
    <n v="27582.8"/>
    <m/>
    <m/>
    <m/>
    <s v="ok"/>
  </r>
  <r>
    <x v="79"/>
    <x v="0"/>
    <x v="0"/>
    <s v="SAULO RECICLÁVEIS LTDA"/>
    <s v="NOTA FISCAL"/>
    <n v="40"/>
    <d v="2024-12-24T00:00:00"/>
    <x v="1"/>
    <n v="17210"/>
    <n v="13768"/>
    <m/>
    <m/>
    <m/>
    <s v="ok"/>
  </r>
  <r>
    <x v="79"/>
    <x v="0"/>
    <x v="0"/>
    <s v="SAULO RECICLÁVEIS LTDA"/>
    <s v="NOTA FISCAL"/>
    <n v="39"/>
    <d v="2024-11-27T00:00:00"/>
    <x v="0"/>
    <n v="5326"/>
    <n v="13872.9"/>
    <m/>
    <m/>
    <m/>
    <s v="ok"/>
  </r>
  <r>
    <x v="79"/>
    <x v="0"/>
    <x v="0"/>
    <s v="SAULO RECICLÁVEIS LTDA"/>
    <s v="NOTA FISCAL"/>
    <n v="39"/>
    <d v="2024-11-27T00:00:00"/>
    <x v="1"/>
    <n v="7967"/>
    <n v="6373.6"/>
    <m/>
    <m/>
    <m/>
    <s v="ok"/>
  </r>
  <r>
    <x v="79"/>
    <x v="0"/>
    <x v="0"/>
    <s v="SAULO RECICLÁVEIS LTDA"/>
    <s v="NOTA FISCAL"/>
    <n v="38"/>
    <d v="2024-10-23T00:00:00"/>
    <x v="0"/>
    <n v="13910"/>
    <n v="22550.9"/>
    <m/>
    <m/>
    <m/>
    <s v="ok"/>
  </r>
  <r>
    <x v="79"/>
    <x v="0"/>
    <x v="0"/>
    <s v="SAULO RECICLÁVEIS LTDA"/>
    <s v="NOTA FISCAL"/>
    <n v="37"/>
    <d v="2024-10-23T00:00:00"/>
    <x v="1"/>
    <n v="14250"/>
    <n v="11400"/>
    <m/>
    <m/>
    <m/>
    <s v="ok"/>
  </r>
  <r>
    <x v="80"/>
    <x v="0"/>
    <x v="0"/>
    <s v="RECICLAR COMERCIO DE RESIDUOS RECICLAVEIS LTDA 34.259.733/0001-67"/>
    <s v="NOTA FISCAL"/>
    <n v="3318"/>
    <d v="2024-10-01T00:00:00"/>
    <x v="1"/>
    <n v="210"/>
    <n v="147"/>
    <m/>
    <m/>
    <m/>
    <s v="ok"/>
  </r>
  <r>
    <x v="80"/>
    <x v="0"/>
    <x v="0"/>
    <s v="CRB - COMÉRCIO DE RESÍDUOS BANDEIRANTES LTDA - 16.642.662/0004-48"/>
    <s v="NOTA FISCAL"/>
    <n v="3319"/>
    <d v="2024-10-02T00:00:00"/>
    <x v="1"/>
    <n v="350"/>
    <n v="280"/>
    <m/>
    <m/>
    <m/>
    <s v="ok"/>
  </r>
  <r>
    <x v="80"/>
    <x v="0"/>
    <x v="0"/>
    <s v="RECICLAR COMERCIO DE RESIDUOS RECICLAVEIS LTDA 34.259.733/0001-67"/>
    <s v="NOTA FISCAL"/>
    <n v="3320"/>
    <d v="2024-10-02T00:00:00"/>
    <x v="1"/>
    <n v="780"/>
    <n v="546"/>
    <m/>
    <m/>
    <m/>
    <s v="ok"/>
  </r>
  <r>
    <x v="80"/>
    <x v="0"/>
    <x v="0"/>
    <s v="RECICLAR COMERCIO DE RESIDUOS RECICLAVEIS LTDA 34.259.733/0001-67"/>
    <s v="NOTA FISCAL"/>
    <n v="3321"/>
    <d v="2024-10-03T00:00:00"/>
    <x v="1"/>
    <n v="510"/>
    <n v="357"/>
    <m/>
    <m/>
    <m/>
    <s v="ok"/>
  </r>
  <r>
    <x v="80"/>
    <x v="0"/>
    <x v="0"/>
    <s v="CRB - COMÉRCIO DE RESÍDUOS BANDEIRANTES LTDA - 16.642.662/0004-48"/>
    <s v="NOTA FISCAL"/>
    <n v="3322"/>
    <d v="2024-10-03T00:00:00"/>
    <x v="1"/>
    <n v="340"/>
    <n v="272"/>
    <m/>
    <m/>
    <m/>
    <s v="ok"/>
  </r>
  <r>
    <x v="80"/>
    <x v="0"/>
    <x v="0"/>
    <s v="CRB - COMÉRCIO DE RESÍDUOS BANDEIRANTES LTDA - 16.642.662/0004-48"/>
    <s v="NOTA FISCAL"/>
    <n v="3323"/>
    <d v="2024-10-07T00:00:00"/>
    <x v="1"/>
    <n v="520"/>
    <n v="416"/>
    <m/>
    <m/>
    <m/>
    <s v="ok"/>
  </r>
  <r>
    <x v="80"/>
    <x v="0"/>
    <x v="0"/>
    <s v="RECICLAR COMERCIO DE RESIDUOS RECICLAVEIS LTDA 34.259.733/0001-67"/>
    <s v="NOTA FISCAL"/>
    <n v="3324"/>
    <d v="2024-10-09T00:00:00"/>
    <x v="1"/>
    <n v="370"/>
    <n v="259"/>
    <m/>
    <m/>
    <m/>
    <s v="ok"/>
  </r>
  <r>
    <x v="80"/>
    <x v="0"/>
    <x v="0"/>
    <s v="CRB - COMÉRCIO DE RESÍDUOS BANDEIRANTES LTDA - 16.642.662/0004-48"/>
    <s v="NOTA FISCAL"/>
    <n v="3325"/>
    <d v="2024-10-09T00:00:00"/>
    <x v="0"/>
    <n v="1160"/>
    <n v="3136"/>
    <m/>
    <m/>
    <m/>
    <s v="ok"/>
  </r>
  <r>
    <x v="80"/>
    <x v="0"/>
    <x v="0"/>
    <s v="CRB - COMÉRCIO DE RESÍDUOS BANDEIRANTES LTDA - 16.642.662/0004-48"/>
    <s v="NOTA FISCAL"/>
    <n v="3325"/>
    <d v="2024-10-09T00:00:00"/>
    <x v="1"/>
    <n v="3030"/>
    <n v="1737"/>
    <m/>
    <m/>
    <m/>
    <s v="ok"/>
  </r>
  <r>
    <x v="80"/>
    <x v="0"/>
    <x v="0"/>
    <s v="CRB - COMÉRCIO DE RESÍDUOS BANDEIRANTES LTDA - 16.642.662/0004-48"/>
    <s v="NOTA FISCAL"/>
    <n v="3326"/>
    <d v="2024-10-09T00:00:00"/>
    <x v="1"/>
    <n v="2870"/>
    <n v="2744"/>
    <m/>
    <m/>
    <m/>
    <s v="ok"/>
  </r>
  <r>
    <x v="80"/>
    <x v="0"/>
    <x v="0"/>
    <s v="CRB - COMÉRCIO DE RESÍDUOS BANDEIRANTES LTDA - 16.642.662/0004-48"/>
    <s v="NOTA FISCAL"/>
    <n v="3326"/>
    <d v="2024-10-09T00:00:00"/>
    <x v="0"/>
    <n v="900"/>
    <n v="3081"/>
    <m/>
    <m/>
    <m/>
    <s v="ok"/>
  </r>
  <r>
    <x v="80"/>
    <x v="0"/>
    <x v="0"/>
    <s v="CRB - COMÉRCIO DE RESÍDUOS BANDEIRANTES LTDA - 16.642.662/0004-48"/>
    <s v="NOTA FISCAL"/>
    <n v="3327"/>
    <d v="2024-10-10T00:00:00"/>
    <x v="1"/>
    <n v="360"/>
    <n v="288"/>
    <m/>
    <m/>
    <m/>
    <s v="ok"/>
  </r>
  <r>
    <x v="80"/>
    <x v="0"/>
    <x v="0"/>
    <s v="ALLGREEN GERENCIAMENTO DE RESIDUOS LTDA 45.433.184/0001-11"/>
    <s v="NOTA FISCAL"/>
    <n v="3328"/>
    <d v="2024-10-11T00:00:00"/>
    <x v="0"/>
    <n v="219.5"/>
    <n v="932.35"/>
    <m/>
    <m/>
    <m/>
    <s v="ok"/>
  </r>
  <r>
    <x v="80"/>
    <x v="0"/>
    <x v="0"/>
    <s v="ALLGREEN GERENCIAMENTO DE RESIDUOS LTDA 45.433.184/0001-11"/>
    <s v="NOTA FISCAL"/>
    <n v="3328"/>
    <d v="2024-10-11T00:00:00"/>
    <x v="1"/>
    <n v="4040.5"/>
    <n v="2537.35"/>
    <m/>
    <m/>
    <m/>
    <s v="ok"/>
  </r>
  <r>
    <x v="80"/>
    <x v="0"/>
    <x v="0"/>
    <s v="CRB - COMÉRCIO DE RESÍDUOS BANDEIRANTES LTDA - 16.642.662/0004-48"/>
    <s v="NOTA FISCAL"/>
    <n v="3329"/>
    <d v="2024-10-11T00:00:00"/>
    <x v="1"/>
    <n v="740"/>
    <n v="592"/>
    <m/>
    <m/>
    <m/>
    <s v="ok"/>
  </r>
  <r>
    <x v="80"/>
    <x v="0"/>
    <x v="0"/>
    <s v="RECICLAR COMERCIO DE RESIDUOS RECICLAVEIS LTDA 34.259.733/0001-67"/>
    <s v="NOTA FISCAL"/>
    <n v="3330"/>
    <d v="2024-10-14T00:00:00"/>
    <x v="1"/>
    <n v="410"/>
    <n v="287"/>
    <m/>
    <m/>
    <m/>
    <s v="ok"/>
  </r>
  <r>
    <x v="80"/>
    <x v="0"/>
    <x v="0"/>
    <s v="RECICLAR COMERCIO DE RESIDUOS RECICLAVEIS LTDA 34.259.733/0001-67"/>
    <s v="NOTA FISCAL"/>
    <n v="3331"/>
    <d v="2024-10-14T00:00:00"/>
    <x v="1"/>
    <n v="510"/>
    <n v="357"/>
    <m/>
    <m/>
    <m/>
    <s v="ok"/>
  </r>
  <r>
    <x v="80"/>
    <x v="0"/>
    <x v="0"/>
    <s v="MASSFIX COMERCIO DE SUCATAS DE VIDROS LTDA 66.738.790/0003-87"/>
    <s v="NOTA FISCAL"/>
    <n v="3332"/>
    <d v="2024-10-14T00:00:00"/>
    <x v="3"/>
    <n v="8690"/>
    <n v="1564.2"/>
    <m/>
    <m/>
    <m/>
    <s v="ok"/>
  </r>
  <r>
    <x v="80"/>
    <x v="0"/>
    <x v="0"/>
    <s v="CRB - COMÉRCIO DE RESÍDUOS BANDEIRANTES LTDA - 16.642.662/0004-48"/>
    <s v="NOTA FISCAL"/>
    <n v="3333"/>
    <d v="2024-10-15T00:00:00"/>
    <x v="1"/>
    <n v="1880"/>
    <n v="1681"/>
    <m/>
    <m/>
    <m/>
    <s v="ok"/>
  </r>
  <r>
    <x v="80"/>
    <x v="0"/>
    <x v="0"/>
    <s v="CRB - COMÉRCIO DE RESÍDUOS BANDEIRANTES LTDA - 16.642.662/0004-48"/>
    <s v="NOTA FISCAL"/>
    <n v="3333"/>
    <d v="2024-10-15T00:00:00"/>
    <x v="0"/>
    <n v="960"/>
    <n v="2315"/>
    <m/>
    <m/>
    <m/>
    <s v="ok"/>
  </r>
  <r>
    <x v="80"/>
    <x v="0"/>
    <x v="0"/>
    <s v="CRB - COMÉRCIO DE RESÍDUOS BANDEIRANTES LTDA - 16.642.662/0004-48"/>
    <s v="NOTA FISCAL"/>
    <n v="3334"/>
    <d v="2024-10-15T00:00:00"/>
    <x v="1"/>
    <n v="2270"/>
    <n v="1946"/>
    <m/>
    <m/>
    <m/>
    <s v="ok"/>
  </r>
  <r>
    <x v="80"/>
    <x v="0"/>
    <x v="0"/>
    <s v="CRB - COMÉRCIO DE RESÍDUOS BANDEIRANTES LTDA - 16.642.662/0004-48"/>
    <s v="NOTA FISCAL"/>
    <n v="3334"/>
    <d v="2024-10-15T00:00:00"/>
    <x v="0"/>
    <n v="800"/>
    <n v="2222"/>
    <m/>
    <m/>
    <m/>
    <s v="ok"/>
  </r>
  <r>
    <x v="80"/>
    <x v="0"/>
    <x v="0"/>
    <s v="RECICLAR COMERCIO DE RESIDUOS RECICLAVEIS LTDA 34.259.733/0001-67"/>
    <s v="NOTA FISCAL"/>
    <n v="3335"/>
    <d v="2024-10-17T00:00:00"/>
    <x v="1"/>
    <n v="1020"/>
    <n v="714"/>
    <m/>
    <m/>
    <m/>
    <s v="ok"/>
  </r>
  <r>
    <x v="80"/>
    <x v="0"/>
    <x v="0"/>
    <s v="RECICLAR COMERCIO DE RESIDUOS RECICLAVEIS LTDA 34.259.733/0001-67"/>
    <s v="NOTA FISCAL"/>
    <n v="3336"/>
    <d v="2024-10-17T00:00:00"/>
    <x v="1"/>
    <n v="490"/>
    <n v="343"/>
    <m/>
    <m/>
    <m/>
    <s v="ok"/>
  </r>
  <r>
    <x v="80"/>
    <x v="0"/>
    <x v="0"/>
    <s v="ALLGREEN GERENCIAMENTO DE RESIDUOS LTDA 45.433.184/0001-11"/>
    <s v="NOTA FISCAL"/>
    <n v="3337"/>
    <d v="2024-10-18T00:00:00"/>
    <x v="0"/>
    <n v="790"/>
    <n v="1695.3"/>
    <m/>
    <m/>
    <m/>
    <s v="ok"/>
  </r>
  <r>
    <x v="80"/>
    <x v="0"/>
    <x v="0"/>
    <s v="ALLGREEN GERENCIAMENTO DE RESIDUOS LTDA 45.433.184/0001-11"/>
    <s v="NOTA FISCAL"/>
    <n v="3337"/>
    <d v="2024-10-18T00:00:00"/>
    <x v="1"/>
    <n v="3040"/>
    <n v="2426.25"/>
    <m/>
    <m/>
    <m/>
    <s v="ok"/>
  </r>
  <r>
    <x v="80"/>
    <x v="0"/>
    <x v="0"/>
    <s v="RECICLAR COMERCIO DE RESIDUOS RECICLAVEIS LTDA 34.259.733/0001-67"/>
    <s v="NOTA FISCAL"/>
    <n v="3338"/>
    <d v="2024-10-21T00:00:00"/>
    <x v="1"/>
    <n v="390"/>
    <n v="273"/>
    <m/>
    <m/>
    <m/>
    <s v="ok"/>
  </r>
  <r>
    <x v="80"/>
    <x v="0"/>
    <x v="0"/>
    <s v="RECICLAR COMERCIO DE RESIDUOS RECICLAVEIS LTDA 34.259.733/0001-67"/>
    <s v="NOTA FISCAL"/>
    <n v="3339"/>
    <d v="2024-10-21T00:00:00"/>
    <x v="1"/>
    <n v="310"/>
    <n v="217"/>
    <m/>
    <m/>
    <m/>
    <s v="ok"/>
  </r>
  <r>
    <x v="80"/>
    <x v="0"/>
    <x v="0"/>
    <s v="CRB - COMÉRCIO DE RESÍDUOS BANDEIRANTES LTDA - 16.642.662/0004-48"/>
    <s v="NOTA FISCAL"/>
    <n v="3340"/>
    <d v="2024-10-21T00:00:00"/>
    <x v="1"/>
    <n v="3310"/>
    <n v="3099"/>
    <m/>
    <m/>
    <m/>
    <s v="ok"/>
  </r>
  <r>
    <x v="80"/>
    <x v="0"/>
    <x v="0"/>
    <s v="CRB - COMÉRCIO DE RESÍDUOS BANDEIRANTES LTDA - 16.642.662/0004-48"/>
    <s v="NOTA FISCAL"/>
    <n v="3340"/>
    <d v="2024-10-21T00:00:00"/>
    <x v="0"/>
    <n v="410"/>
    <n v="1269"/>
    <m/>
    <m/>
    <m/>
    <s v="ok"/>
  </r>
  <r>
    <x v="80"/>
    <x v="0"/>
    <x v="0"/>
    <s v="RECICLAR COMERCIO DE RESIDUOS RECICLAVEIS LTDA 34.259.733/0001-67"/>
    <s v="NOTA FISCAL"/>
    <n v="3341"/>
    <d v="2024-10-22T00:00:00"/>
    <x v="1"/>
    <n v="510"/>
    <n v="357"/>
    <m/>
    <m/>
    <m/>
    <s v="ok"/>
  </r>
  <r>
    <x v="80"/>
    <x v="0"/>
    <x v="0"/>
    <s v="COOPERATIVA CENTRAL REDE SOLIDARIA DOS TRABALHADORES DE MATERIAIS RECICLAVEIS DE MG - REDESOL MG 12.013.092/0001-23"/>
    <s v="NOTA FISCAL"/>
    <n v="3342"/>
    <d v="2024-10-24T00:00:00"/>
    <x v="3"/>
    <n v="20325"/>
    <n v="203.25"/>
    <m/>
    <m/>
    <m/>
    <s v="Corrigido pontuação."/>
  </r>
  <r>
    <x v="80"/>
    <x v="0"/>
    <x v="0"/>
    <s v="RECICLAR COMERCIO DE RESIDUOS RECICLAVEIS LTDA 34.259.733/0001-67"/>
    <s v="NOTA FISCAL"/>
    <n v="3343"/>
    <d v="2024-10-24T00:00:00"/>
    <x v="1"/>
    <n v="840"/>
    <n v="588"/>
    <m/>
    <m/>
    <m/>
    <s v="ok"/>
  </r>
  <r>
    <x v="80"/>
    <x v="0"/>
    <x v="0"/>
    <s v="MASSFIX COMERCIO DE SUCATAS DE VIDROS LTDA 66.738.790/0003-87"/>
    <s v="NOTA FISCAL"/>
    <n v="3344"/>
    <d v="2024-10-24T00:00:00"/>
    <x v="3"/>
    <n v="8430"/>
    <n v="1517.4"/>
    <m/>
    <m/>
    <m/>
    <s v="ok"/>
  </r>
  <r>
    <x v="80"/>
    <x v="0"/>
    <x v="0"/>
    <s v="RECICLAR COMERCIO DE RESIDUOS RECICLAVEIS LTDA 34.259.733/0001-67"/>
    <s v="NOTA FISCAL"/>
    <n v="3345"/>
    <d v="2024-10-29T00:00:00"/>
    <x v="1"/>
    <n v="510"/>
    <n v="357"/>
    <m/>
    <m/>
    <m/>
    <s v="ok"/>
  </r>
  <r>
    <x v="80"/>
    <x v="0"/>
    <x v="0"/>
    <s v="CRB - COMÉRCIO DE RESÍDUOS BANDEIRANTES LTDA - 16.642.662/0004-48"/>
    <s v="NOTA FISCAL"/>
    <n v="3346"/>
    <d v="2024-10-30T00:00:00"/>
    <x v="0"/>
    <n v="850"/>
    <n v="2741.5"/>
    <m/>
    <m/>
    <m/>
    <s v="ok"/>
  </r>
  <r>
    <x v="80"/>
    <x v="0"/>
    <x v="0"/>
    <s v="CRB - COMÉRCIO DE RESÍDUOS BANDEIRANTES LTDA - 16.642.662/0004-48"/>
    <s v="NOTA FISCAL"/>
    <n v="3346"/>
    <d v="2024-10-30T00:00:00"/>
    <x v="1"/>
    <n v="4810"/>
    <n v="2635.5"/>
    <m/>
    <m/>
    <m/>
    <s v="ok"/>
  </r>
  <r>
    <x v="80"/>
    <x v="0"/>
    <x v="0"/>
    <s v="CRB - COMÉRCIO DE RESÍDUOS BANDEIRANTES LTDA - 16.642.662/0004-48"/>
    <s v="NOTA FISCAL"/>
    <n v="3347"/>
    <d v="2024-10-30T00:00:00"/>
    <x v="0"/>
    <n v="770"/>
    <n v="1787.5"/>
    <m/>
    <m/>
    <m/>
    <s v="ok"/>
  </r>
  <r>
    <x v="80"/>
    <x v="0"/>
    <x v="0"/>
    <s v="CRB - COMÉRCIO DE RESÍDUOS BANDEIRANTES LTDA - 16.642.662/0004-48"/>
    <s v="NOTA FISCAL"/>
    <n v="3347"/>
    <d v="2024-10-30T00:00:00"/>
    <x v="1"/>
    <n v="4060"/>
    <n v="2683.5"/>
    <m/>
    <m/>
    <m/>
    <s v="ok"/>
  </r>
  <r>
    <x v="80"/>
    <x v="0"/>
    <x v="0"/>
    <s v="CRB - COMÉRCIO DE RESÍDUOS BANDEIRANTES LTDA - 16.642.662/0004-48"/>
    <s v="NOTA FISCAL"/>
    <n v="3348"/>
    <d v="2024-10-30T00:00:00"/>
    <x v="1"/>
    <n v="3890"/>
    <n v="2482"/>
    <m/>
    <m/>
    <m/>
    <s v="ok"/>
  </r>
  <r>
    <x v="80"/>
    <x v="0"/>
    <x v="0"/>
    <s v="CRB - COMÉRCIO DE RESÍDUOS BANDEIRANTES LTDA - 16.642.662/0004-48"/>
    <s v="NOTA FISCAL"/>
    <n v="3348"/>
    <d v="2024-10-30T00:00:00"/>
    <x v="0"/>
    <n v="970"/>
    <n v="2646"/>
    <m/>
    <m/>
    <m/>
    <s v="ok"/>
  </r>
  <r>
    <x v="80"/>
    <x v="0"/>
    <x v="0"/>
    <s v="CRB - COMÉRCIO DE RESÍDUOS BANDEIRANTES LTDA - 16.642.662/0004-48"/>
    <s v="NOTA FISCAL"/>
    <n v="3349"/>
    <d v="2024-11-01T00:00:00"/>
    <x v="1"/>
    <n v="2440"/>
    <n v="1700.5"/>
    <m/>
    <m/>
    <m/>
    <s v="ok"/>
  </r>
  <r>
    <x v="80"/>
    <x v="0"/>
    <x v="0"/>
    <s v="CRB - COMÉRCIO DE RESÍDUOS BANDEIRANTES LTDA - 16.642.662/0004-48"/>
    <s v="NOTA FISCAL"/>
    <n v="3349"/>
    <d v="2024-11-01T00:00:00"/>
    <x v="0"/>
    <n v="1000"/>
    <n v="2883"/>
    <m/>
    <m/>
    <m/>
    <s v="ok"/>
  </r>
  <r>
    <x v="80"/>
    <x v="0"/>
    <x v="0"/>
    <s v="RECICLAR COMERCIO DE RESIDUOS RECICLAVEIS LTDA 34.259.733/0001-67"/>
    <s v="NOTA FISCAL"/>
    <n v="3350"/>
    <d v="2024-11-01T00:00:00"/>
    <x v="1"/>
    <n v="920"/>
    <n v="644"/>
    <m/>
    <m/>
    <m/>
    <s v="ok"/>
  </r>
  <r>
    <x v="80"/>
    <x v="0"/>
    <x v="0"/>
    <s v="RECICLAR COMERCIO DE RESIDUOS RECICLAVEIS LTDA 34.259.733/0001-67"/>
    <s v="NOTA FISCAL"/>
    <n v="3351"/>
    <d v="2024-11-01T00:00:00"/>
    <x v="1"/>
    <n v="780"/>
    <n v="546"/>
    <m/>
    <m/>
    <m/>
    <s v="ok"/>
  </r>
  <r>
    <x v="80"/>
    <x v="0"/>
    <x v="0"/>
    <s v="RECICLAR COMERCIO DE RESIDUOS RECICLAVEIS LTDA 34.259.733/0001-67"/>
    <s v="NOTA FISCAL"/>
    <n v="3352"/>
    <d v="2024-11-06T00:00:00"/>
    <x v="1"/>
    <n v="510"/>
    <n v="357"/>
    <m/>
    <m/>
    <m/>
    <s v="ok"/>
  </r>
  <r>
    <x v="80"/>
    <x v="0"/>
    <x v="0"/>
    <s v="MASSFIX COMERCIO DE SUCATAS DE VIDROS LTDA 66.738.790/0003-87"/>
    <s v="NOTA FISCAL"/>
    <n v="3353"/>
    <d v="2024-11-08T00:00:00"/>
    <x v="3"/>
    <n v="10030"/>
    <n v="1805.4"/>
    <m/>
    <m/>
    <m/>
    <s v="ok"/>
  </r>
  <r>
    <x v="80"/>
    <x v="0"/>
    <x v="0"/>
    <s v="CRB - COMÉRCIO DE RESÍDUOS BANDEIRANTES LTDA - 16.642.662/0004-48"/>
    <s v="NOTA FISCAL"/>
    <n v="3354"/>
    <d v="2024-11-11T00:00:00"/>
    <x v="0"/>
    <n v="350"/>
    <n v="1662"/>
    <m/>
    <m/>
    <m/>
    <s v="ok"/>
  </r>
  <r>
    <x v="80"/>
    <x v="0"/>
    <x v="0"/>
    <s v="CRB - COMÉRCIO DE RESÍDUOS BANDEIRANTES LTDA - 16.642.662/0004-48"/>
    <s v="NOTA FISCAL"/>
    <n v="3354"/>
    <d v="2024-11-11T00:00:00"/>
    <x v="1"/>
    <n v="3460"/>
    <n v="3066"/>
    <m/>
    <m/>
    <m/>
    <s v="ok"/>
  </r>
  <r>
    <x v="80"/>
    <x v="0"/>
    <x v="0"/>
    <s v="ENGEFRIL-ENGENHARIA DE FRIO EIRELI - 17.397.415/0001-43"/>
    <s v="NOTA FISCAL"/>
    <n v="3355"/>
    <d v="2024-11-11T00:00:00"/>
    <x v="0"/>
    <n v="190"/>
    <n v="247"/>
    <m/>
    <m/>
    <m/>
    <s v="ok"/>
  </r>
  <r>
    <x v="80"/>
    <x v="0"/>
    <x v="0"/>
    <s v="RECICLAR COMERCIO DE RESIDUOS RECICLAVEIS LTDA 34.259.733/0001-67"/>
    <s v="NOTA FISCAL"/>
    <n v="3356"/>
    <d v="2024-11-11T00:00:00"/>
    <x v="1"/>
    <n v="480"/>
    <n v="336"/>
    <m/>
    <m/>
    <m/>
    <s v="ok"/>
  </r>
  <r>
    <x v="80"/>
    <x v="0"/>
    <x v="0"/>
    <s v="RECICLAR COMERCIO DE RESIDUOS RECICLAVEIS LTDA 34.259.733/0001-67"/>
    <s v="NOTA FISCAL"/>
    <n v="3357"/>
    <d v="2024-11-11T00:00:00"/>
    <x v="1"/>
    <n v="710"/>
    <n v="497"/>
    <m/>
    <m/>
    <m/>
    <s v="ok"/>
  </r>
  <r>
    <x v="80"/>
    <x v="0"/>
    <x v="0"/>
    <s v="RECICLAR COMERCIO DE RESIDUOS RECICLAVEIS LTDA 34.259.733/0001-67"/>
    <s v="NOTA FISCAL"/>
    <n v="3358"/>
    <d v="2024-11-12T00:00:00"/>
    <x v="1"/>
    <n v="470"/>
    <n v="329"/>
    <m/>
    <m/>
    <m/>
    <s v="ok"/>
  </r>
  <r>
    <x v="80"/>
    <x v="0"/>
    <x v="0"/>
    <s v="RECICLAR COMERCIO DE RESIDUOS RECICLAVEIS LTDA 34.259.733/0001-67"/>
    <s v="NOTA FISCAL"/>
    <n v="3359"/>
    <d v="2024-11-12T00:00:00"/>
    <x v="1"/>
    <n v="690"/>
    <n v="483"/>
    <m/>
    <m/>
    <m/>
    <s v="ok"/>
  </r>
  <r>
    <x v="80"/>
    <x v="0"/>
    <x v="0"/>
    <s v="RECICLAR COMERCIO DE RESIDUOS RECICLAVEIS LTDA 34.259.733/0001-67"/>
    <s v="NOTA FISCAL"/>
    <n v="3360"/>
    <d v="2024-11-12T00:00:00"/>
    <x v="1"/>
    <n v="950"/>
    <n v="665"/>
    <m/>
    <m/>
    <m/>
    <s v="ok"/>
  </r>
  <r>
    <x v="80"/>
    <x v="0"/>
    <x v="0"/>
    <s v="RECICLAR COMERCIO DE RESIDUOS RECICLAVEIS LTDA 34.259.733/0001-67"/>
    <s v="NOTA FISCAL"/>
    <n v="3361"/>
    <d v="2024-11-12T00:00:00"/>
    <x v="1"/>
    <n v="410"/>
    <n v="287"/>
    <m/>
    <m/>
    <m/>
    <s v="ok"/>
  </r>
  <r>
    <x v="80"/>
    <x v="0"/>
    <x v="0"/>
    <s v="AL SUCATAS E TRANSPORTES 45.810.366/0001-64"/>
    <s v="NOTA FISCAL"/>
    <n v="3362"/>
    <d v="2024-11-12T00:00:00"/>
    <x v="2"/>
    <n v="1327.5"/>
    <n v="10490.25"/>
    <m/>
    <m/>
    <m/>
    <s v="ok"/>
  </r>
  <r>
    <x v="80"/>
    <x v="0"/>
    <x v="0"/>
    <s v="CRB - COMÉRCIO DE RESÍDUOS BANDEIRANTES LTDA - 16.642.662/0004-48"/>
    <s v="NOTA FISCAL"/>
    <n v="3363"/>
    <d v="2024-11-13T00:00:00"/>
    <x v="0"/>
    <n v="1320"/>
    <n v="2802"/>
    <m/>
    <m/>
    <m/>
    <s v="ok"/>
  </r>
  <r>
    <x v="80"/>
    <x v="0"/>
    <x v="0"/>
    <s v="CRB - COMÉRCIO DE RESÍDUOS BANDEIRANTES LTDA - 16.642.662/0004-48"/>
    <s v="NOTA FISCAL"/>
    <n v="3363"/>
    <d v="2024-11-13T00:00:00"/>
    <x v="1"/>
    <n v="2440"/>
    <n v="1857.5"/>
    <m/>
    <m/>
    <m/>
    <s v="ok"/>
  </r>
  <r>
    <x v="80"/>
    <x v="0"/>
    <x v="0"/>
    <s v="CRB - COMÉRCIO DE RESÍDUOS BANDEIRANTES LTDA - 16.642.662/0004-48"/>
    <s v="NOTA FISCAL"/>
    <n v="3364"/>
    <d v="2024-11-13T00:00:00"/>
    <x v="1"/>
    <n v="200"/>
    <n v="160"/>
    <m/>
    <m/>
    <m/>
    <s v="ok"/>
  </r>
  <r>
    <x v="80"/>
    <x v="0"/>
    <x v="0"/>
    <s v="CRB - COMÉRCIO DE RESÍDUOS BANDEIRANTES LTDA - 16.642.662/0004-48"/>
    <s v="NOTA FISCAL"/>
    <n v="3365"/>
    <d v="2024-11-19T00:00:00"/>
    <x v="0"/>
    <n v="1290"/>
    <n v="2317"/>
    <m/>
    <m/>
    <m/>
    <s v="ok"/>
  </r>
  <r>
    <x v="80"/>
    <x v="0"/>
    <x v="0"/>
    <s v="CRB - COMÉRCIO DE RESÍDUOS BANDEIRANTES LTDA - 16.642.662/0004-48"/>
    <s v="NOTA FISCAL"/>
    <n v="3365"/>
    <d v="2024-11-19T00:00:00"/>
    <x v="1"/>
    <n v="2160"/>
    <n v="1944"/>
    <m/>
    <m/>
    <m/>
    <s v="ok"/>
  </r>
  <r>
    <x v="80"/>
    <x v="0"/>
    <x v="0"/>
    <s v="RECICLAR COMERCIO DE RESIDUOS RECICLAVEIS LTDA 34.259.733/0001-67"/>
    <s v="NOTA FISCAL"/>
    <n v="3366"/>
    <d v="2024-11-19T00:00:00"/>
    <x v="1"/>
    <n v="510"/>
    <n v="357"/>
    <m/>
    <m/>
    <m/>
    <s v="ok"/>
  </r>
  <r>
    <x v="80"/>
    <x v="0"/>
    <x v="0"/>
    <s v="RECICLAR COMERCIO DE RESIDUOS RECICLAVEIS LTDA 34.259.733/0001-67"/>
    <s v="NOTA FISCAL"/>
    <n v="3367"/>
    <d v="2024-11-19T00:00:00"/>
    <x v="1"/>
    <n v="610"/>
    <n v="427"/>
    <m/>
    <m/>
    <m/>
    <s v="ok"/>
  </r>
  <r>
    <x v="80"/>
    <x v="0"/>
    <x v="0"/>
    <s v="CRB - COMÉRCIO DE RESÍDUOS BANDEIRANTES LTDA - 16.642.662/0004-48"/>
    <s v="NOTA FISCAL"/>
    <n v="3368"/>
    <d v="2024-11-21T00:00:00"/>
    <x v="0"/>
    <n v="360"/>
    <n v="2088"/>
    <m/>
    <m/>
    <m/>
    <s v="ok"/>
  </r>
  <r>
    <x v="80"/>
    <x v="0"/>
    <x v="0"/>
    <s v="CRB - COMÉRCIO DE RESÍDUOS BANDEIRANTES LTDA - 16.642.662/0004-48"/>
    <s v="NOTA FISCAL"/>
    <n v="3368"/>
    <d v="2024-11-21T00:00:00"/>
    <x v="1"/>
    <n v="4090"/>
    <n v="3172"/>
    <m/>
    <m/>
    <m/>
    <s v="ok"/>
  </r>
  <r>
    <x v="80"/>
    <x v="0"/>
    <x v="0"/>
    <s v="ALLGREEN GERENCIAMENTO DE RESIDUOS LTDA 45.433.184/0001-11"/>
    <s v="NOTA FISCAL"/>
    <n v="3369"/>
    <d v="2024-11-22T00:00:00"/>
    <x v="0"/>
    <n v="1567"/>
    <n v="3025.1"/>
    <m/>
    <m/>
    <m/>
    <s v="ok"/>
  </r>
  <r>
    <x v="80"/>
    <x v="0"/>
    <x v="0"/>
    <s v="ALLGREEN GERENCIAMENTO DE RESIDUOS LTDA 45.433.184/0001-11"/>
    <s v="NOTA FISCAL"/>
    <n v="3369"/>
    <d v="2024-11-22T00:00:00"/>
    <x v="1"/>
    <n v="2373"/>
    <n v="1386.73"/>
    <m/>
    <m/>
    <m/>
    <s v="ok"/>
  </r>
  <r>
    <x v="80"/>
    <x v="0"/>
    <x v="0"/>
    <s v="MASSFIX COMERCIO DE SUCATAS DE VIDROS LTDA 66.738.790/0003-87"/>
    <s v="NOTA FISCAL"/>
    <n v="3370"/>
    <d v="2024-11-26T00:00:00"/>
    <x v="3"/>
    <n v="9460"/>
    <n v="1702.8"/>
    <m/>
    <m/>
    <m/>
    <s v="ok"/>
  </r>
  <r>
    <x v="80"/>
    <x v="0"/>
    <x v="0"/>
    <s v="COOPERATIVA CENTRAL REDE SOLIDARIA DOS TRABALHADORES DE MATERIAIS RECICLAVEIS DE MG - REDESOL MG 12.013.092/0001-23"/>
    <s v="NOTA FISCAL"/>
    <n v="3371"/>
    <d v="2024-11-26T00:00:00"/>
    <x v="3"/>
    <n v="22140"/>
    <n v="221.4"/>
    <m/>
    <m/>
    <m/>
    <s v="ok"/>
  </r>
  <r>
    <x v="80"/>
    <x v="0"/>
    <x v="0"/>
    <s v="GERDAU AÇOS LONGOS S/A - 07.358.761/0019-98"/>
    <s v="NOTA FISCAL"/>
    <n v="3372"/>
    <d v="2024-11-26T00:00:00"/>
    <x v="2"/>
    <n v="1000"/>
    <n v="1000"/>
    <m/>
    <m/>
    <m/>
    <s v="ok"/>
  </r>
  <r>
    <x v="80"/>
    <x v="0"/>
    <x v="0"/>
    <s v="GERDAU AÇOS LONGOS S/A - 07.358.761/0019-98"/>
    <s v="NOTA FISCAL"/>
    <n v="3373"/>
    <d v="2024-11-26T00:00:00"/>
    <x v="2"/>
    <n v="3489"/>
    <n v="3489"/>
    <m/>
    <m/>
    <m/>
    <s v="ok"/>
  </r>
  <r>
    <x v="80"/>
    <x v="0"/>
    <x v="0"/>
    <s v="RECICLAR COMERCIO DE RESIDUOS RECICLAVEIS LTDA 34.259.733/0001-67"/>
    <s v="NOTA FISCAL"/>
    <n v="3374"/>
    <d v="2024-11-27T00:00:00"/>
    <x v="1"/>
    <n v="500"/>
    <n v="350"/>
    <m/>
    <m/>
    <m/>
    <s v="ok"/>
  </r>
  <r>
    <x v="80"/>
    <x v="0"/>
    <x v="0"/>
    <s v="RECICLAR COMERCIO DE RESIDUOS RECICLAVEIS LTDA 34.259.733/0001-67"/>
    <s v="NOTA FISCAL"/>
    <n v="3375"/>
    <d v="2024-11-27T00:00:00"/>
    <x v="1"/>
    <n v="520"/>
    <n v="364"/>
    <m/>
    <m/>
    <m/>
    <s v="ok"/>
  </r>
  <r>
    <x v="80"/>
    <x v="0"/>
    <x v="0"/>
    <s v="RECICLAR COMERCIO DE RESIDUOS RECICLAVEIS LTDA 34.259.733/0001-67"/>
    <s v="NOTA FISCAL"/>
    <n v="3376"/>
    <d v="2024-11-27T00:00:00"/>
    <x v="1"/>
    <n v="810"/>
    <n v="567"/>
    <m/>
    <m/>
    <m/>
    <s v="ok"/>
  </r>
  <r>
    <x v="80"/>
    <x v="0"/>
    <x v="0"/>
    <s v="RECICLAR COMERCIO DE RESIDUOS RECICLAVEIS LTDA 34.259.733/0001-67"/>
    <s v="NOTA FISCAL"/>
    <n v="3377"/>
    <d v="2024-11-27T00:00:00"/>
    <x v="1"/>
    <n v="610"/>
    <n v="427"/>
    <m/>
    <m/>
    <m/>
    <s v="ok"/>
  </r>
  <r>
    <x v="80"/>
    <x v="0"/>
    <x v="0"/>
    <s v="RECICLAR COMERCIO DE RESIDUOS RECICLAVEIS LTDA 34.259.733/0001-67"/>
    <s v="NOTA FISCAL"/>
    <n v="3378"/>
    <d v="2024-11-29T00:00:00"/>
    <x v="1"/>
    <n v="510"/>
    <n v="357"/>
    <m/>
    <m/>
    <m/>
    <s v="ok"/>
  </r>
  <r>
    <x v="80"/>
    <x v="0"/>
    <x v="0"/>
    <s v="RECICLAR COMERCIO DE RESIDUOS RECICLAVEIS LTDA 34.259.733/0001-67"/>
    <s v="NOTA FISCAL"/>
    <n v="3379"/>
    <d v="2024-11-29T00:00:00"/>
    <x v="1"/>
    <n v="570"/>
    <n v="399"/>
    <m/>
    <m/>
    <m/>
    <s v="ok"/>
  </r>
  <r>
    <x v="80"/>
    <x v="0"/>
    <x v="0"/>
    <s v="RECICLAR COMERCIO DE RESIDUOS RECICLAVEIS LTDA 34.259.733/0001-67"/>
    <s v="NOTA FISCAL"/>
    <n v="3380"/>
    <d v="2024-11-29T00:00:00"/>
    <x v="1"/>
    <n v="520"/>
    <n v="364"/>
    <m/>
    <m/>
    <m/>
    <s v="ok"/>
  </r>
  <r>
    <x v="80"/>
    <x v="0"/>
    <x v="0"/>
    <s v="CRB - COMÉRCIO DE RESÍDUOS BANDEIRANTES LTDA - 16.642.662/0004-48"/>
    <s v="NOTA FISCAL"/>
    <n v="3381"/>
    <d v="2024-11-29T00:00:00"/>
    <x v="0"/>
    <n v="2150"/>
    <n v="6099"/>
    <m/>
    <m/>
    <m/>
    <s v="ok"/>
  </r>
  <r>
    <x v="80"/>
    <x v="0"/>
    <x v="0"/>
    <s v="CRB - COMÉRCIO DE RESÍDUOS BANDEIRANTES LTDA - 16.642.662/0004-48"/>
    <s v="NOTA FISCAL"/>
    <n v="3381"/>
    <d v="2024-11-29T00:00:00"/>
    <x v="1"/>
    <n v="5760"/>
    <n v="4221"/>
    <m/>
    <m/>
    <m/>
    <s v="ok"/>
  </r>
  <r>
    <x v="80"/>
    <x v="0"/>
    <x v="0"/>
    <s v="RECICLAR COMERCIO DE RESIDUOS RECICLAVEIS LTDA 34.259.733/0001-67"/>
    <s v="NOTA FISCAL"/>
    <n v="3382"/>
    <d v="2024-12-06T00:00:00"/>
    <x v="1"/>
    <n v="630"/>
    <n v="441"/>
    <m/>
    <m/>
    <m/>
    <s v="ok"/>
  </r>
  <r>
    <x v="80"/>
    <x v="0"/>
    <x v="0"/>
    <s v="RECICLAR COMERCIO DE RESIDUOS RECICLAVEIS LTDA 34.259.733/0001-67"/>
    <s v="NOTA FISCAL"/>
    <n v="3383"/>
    <d v="2024-12-06T00:00:00"/>
    <x v="1"/>
    <n v="490"/>
    <n v="343"/>
    <m/>
    <m/>
    <m/>
    <s v="ok"/>
  </r>
  <r>
    <x v="80"/>
    <x v="0"/>
    <x v="0"/>
    <s v="RECICLAR COMERCIO DE RESIDUOS RECICLAVEIS LTDA 34.259.733/0001-67"/>
    <s v="NOTA FISCAL"/>
    <n v="3384"/>
    <d v="2024-12-06T00:00:00"/>
    <x v="1"/>
    <n v="310"/>
    <n v="217"/>
    <m/>
    <m/>
    <m/>
    <s v="ok"/>
  </r>
  <r>
    <x v="80"/>
    <x v="0"/>
    <x v="0"/>
    <s v="RECICLAR COMERCIO DE RESIDUOS RECICLAVEIS LTDA 34.259.733/0001-67"/>
    <s v="NOTA FISCAL"/>
    <n v="3385"/>
    <d v="2024-12-06T00:00:00"/>
    <x v="1"/>
    <n v="480"/>
    <n v="336"/>
    <m/>
    <m/>
    <m/>
    <s v="ok"/>
  </r>
  <r>
    <x v="80"/>
    <x v="0"/>
    <x v="0"/>
    <s v="RECICLAR COMERCIO DE RESIDUOS RECICLAVEIS LTDA 34.259.733/0001-67"/>
    <s v="NOTA FISCAL"/>
    <n v="3386"/>
    <d v="2024-12-07T00:00:00"/>
    <x v="1"/>
    <n v="490"/>
    <n v="343"/>
    <m/>
    <m/>
    <m/>
    <s v="ok"/>
  </r>
  <r>
    <x v="80"/>
    <x v="0"/>
    <x v="0"/>
    <s v="CRB - COMÉRCIO DE RESÍDUOS BANDEIRANTES LTDA - 16.642.662/0004-48"/>
    <s v="NOTA FISCAL"/>
    <n v="3388"/>
    <d v="2024-12-10T00:00:00"/>
    <x v="0"/>
    <n v="330"/>
    <n v="1545"/>
    <m/>
    <m/>
    <m/>
    <s v="ok"/>
  </r>
  <r>
    <x v="80"/>
    <x v="0"/>
    <x v="0"/>
    <s v="CRB - COMÉRCIO DE RESÍDUOS BANDEIRANTES LTDA - 16.642.662/0004-48"/>
    <s v="NOTA FISCAL"/>
    <n v="3388"/>
    <d v="2024-12-10T00:00:00"/>
    <x v="1"/>
    <n v="3280"/>
    <n v="2952"/>
    <m/>
    <m/>
    <m/>
    <s v="ok"/>
  </r>
  <r>
    <x v="80"/>
    <x v="0"/>
    <x v="0"/>
    <s v="CRB - COMÉRCIO DE RESÍDUOS BANDEIRANTES LTDA - 16.642.662/0004-48"/>
    <s v="NOTA FISCAL"/>
    <n v="3389"/>
    <d v="2024-12-10T00:00:00"/>
    <x v="0"/>
    <n v="1640"/>
    <n v="2939"/>
    <m/>
    <m/>
    <m/>
    <s v="ok"/>
  </r>
  <r>
    <x v="80"/>
    <x v="0"/>
    <x v="0"/>
    <s v="CRB - COMÉRCIO DE RESÍDUOS BANDEIRANTES LTDA - 16.642.662/0004-48"/>
    <s v="NOTA FISCAL"/>
    <n v="3389"/>
    <d v="2024-12-10T00:00:00"/>
    <x v="1"/>
    <n v="2450"/>
    <n v="1552"/>
    <m/>
    <m/>
    <m/>
    <s v="ok"/>
  </r>
  <r>
    <x v="80"/>
    <x v="0"/>
    <x v="0"/>
    <s v="RECICLAR COMERCIO DE RESIDUOS RECICLAVEIS LTDA 34.259.733/0001-67"/>
    <s v="NOTA FISCAL"/>
    <n v="3390"/>
    <d v="2024-12-11T00:00:00"/>
    <x v="1"/>
    <n v="430"/>
    <n v="301"/>
    <m/>
    <m/>
    <m/>
    <s v="ok"/>
  </r>
  <r>
    <x v="80"/>
    <x v="0"/>
    <x v="0"/>
    <s v="RECICLAR COMERCIO DE RESIDUOS RECICLAVEIS LTDA 34.259.733/0001-67"/>
    <s v="NOTA FISCAL"/>
    <n v="3391"/>
    <d v="2024-12-11T00:00:00"/>
    <x v="1"/>
    <n v="500"/>
    <n v="350"/>
    <m/>
    <m/>
    <m/>
    <s v="ok"/>
  </r>
  <r>
    <x v="80"/>
    <x v="0"/>
    <x v="0"/>
    <s v="RECICLAR COMERCIO DE RESIDUOS RECICLAVEIS LTDA 34.259.733/0001-67"/>
    <s v="NOTA FISCAL"/>
    <n v="3392"/>
    <d v="2024-12-11T00:00:00"/>
    <x v="1"/>
    <n v="820"/>
    <n v="697"/>
    <m/>
    <m/>
    <m/>
    <s v="ok"/>
  </r>
  <r>
    <x v="80"/>
    <x v="0"/>
    <x v="0"/>
    <s v="COOPERATIVA CENTRAL REDE SOLIDARIA DOS TRABALHADORES DE MATERIAIS RECICLAVEIS DE MG - REDESOL MG 12.013.092/0001-23"/>
    <s v="NOTA FISCAL"/>
    <n v="3393"/>
    <d v="2024-12-11T00:00:00"/>
    <x v="3"/>
    <n v="22150"/>
    <n v="221.5"/>
    <m/>
    <m/>
    <m/>
    <s v="ok"/>
  </r>
  <r>
    <x v="80"/>
    <x v="0"/>
    <x v="0"/>
    <s v="RECICLAR COMERCIO DE RESIDUOS RECICLAVEIS LTDA 34.259.733/0001-67"/>
    <s v="NOTA FISCAL"/>
    <n v="3394"/>
    <d v="2024-12-12T00:00:00"/>
    <x v="1"/>
    <n v="970"/>
    <n v="679"/>
    <m/>
    <m/>
    <m/>
    <s v="ok"/>
  </r>
  <r>
    <x v="80"/>
    <x v="0"/>
    <x v="0"/>
    <s v="RECICLAR COMERCIO DE RESIDUOS RECICLAVEIS LTDA 34.259.733/0001-67"/>
    <s v="NOTA FISCAL"/>
    <n v="3395"/>
    <d v="2024-12-12T00:00:00"/>
    <x v="1"/>
    <n v="710"/>
    <n v="497"/>
    <m/>
    <m/>
    <m/>
    <s v="ok"/>
  </r>
  <r>
    <x v="80"/>
    <x v="0"/>
    <x v="0"/>
    <s v="RECICLAR COMERCIO DE RESIDUOS RECICLAVEIS LTDA 34.259.733/0001-67"/>
    <s v="NOTA FISCAL"/>
    <n v="3396"/>
    <d v="2024-12-12T00:00:00"/>
    <x v="1"/>
    <n v="310"/>
    <n v="217"/>
    <m/>
    <m/>
    <m/>
    <s v="ok"/>
  </r>
  <r>
    <x v="80"/>
    <x v="0"/>
    <x v="0"/>
    <s v="MASSFIX COMERCIO DE SUCATAS DE VIDROS LTDA 66.738.790/0003-87"/>
    <s v="NOTA FISCAL"/>
    <n v="3397"/>
    <d v="2024-12-12T00:00:00"/>
    <x v="3"/>
    <n v="9940"/>
    <n v="1491"/>
    <m/>
    <m/>
    <m/>
    <s v="ok"/>
  </r>
  <r>
    <x v="80"/>
    <x v="0"/>
    <x v="0"/>
    <s v="CRB - COMÉRCIO DE RESÍDUOS BANDEIRANTES LTDA - 16.642.662/0004-48"/>
    <s v="NOTA FISCAL"/>
    <n v="3398"/>
    <d v="2024-12-16T00:00:00"/>
    <x v="0"/>
    <n v="370"/>
    <n v="2146"/>
    <m/>
    <m/>
    <m/>
    <s v="ok"/>
  </r>
  <r>
    <x v="80"/>
    <x v="0"/>
    <x v="0"/>
    <s v="CRB - COMÉRCIO DE RESÍDUOS BANDEIRANTES LTDA - 16.642.662/0004-48"/>
    <s v="NOTA FISCAL"/>
    <n v="3398"/>
    <d v="2024-12-16T00:00:00"/>
    <x v="1"/>
    <n v="3360"/>
    <n v="3024"/>
    <m/>
    <m/>
    <m/>
    <s v="ok"/>
  </r>
  <r>
    <x v="80"/>
    <x v="0"/>
    <x v="0"/>
    <s v="CRB - COMÉRCIO DE RESÍDUOS BANDEIRANTES LTDA - 16.642.662/0004-48"/>
    <s v="NOTA FISCAL"/>
    <n v="3399"/>
    <d v="2024-12-18T00:00:00"/>
    <x v="0"/>
    <n v="1200"/>
    <n v="1860"/>
    <m/>
    <m/>
    <m/>
    <s v="ok"/>
  </r>
  <r>
    <x v="80"/>
    <x v="0"/>
    <x v="0"/>
    <s v="CRB - COMÉRCIO DE RESÍDUOS BANDEIRANTES LTDA - 16.642.662/0004-48"/>
    <s v="NOTA FISCAL"/>
    <n v="3399"/>
    <d v="2024-12-18T00:00:00"/>
    <x v="1"/>
    <n v="3060"/>
    <n v="2336"/>
    <m/>
    <m/>
    <m/>
    <s v="ok"/>
  </r>
  <r>
    <x v="80"/>
    <x v="0"/>
    <x v="0"/>
    <s v="RECICLAR COMERCIO DE RESIDUOS RECICLAVEIS LTDA 34.259.733/0001-67"/>
    <s v="NOTA FISCAL"/>
    <n v="3400"/>
    <d v="2024-12-19T00:00:00"/>
    <x v="1"/>
    <n v="520"/>
    <n v="364"/>
    <m/>
    <m/>
    <m/>
    <s v="ok"/>
  </r>
  <r>
    <x v="80"/>
    <x v="0"/>
    <x v="0"/>
    <s v="RECICLAR COMERCIO DE RESIDUOS RECICLAVEIS LTDA 34.259.733/0001-67"/>
    <s v="NOTA FISCAL"/>
    <n v="3401"/>
    <d v="2024-12-19T00:00:00"/>
    <x v="1"/>
    <n v="310"/>
    <n v="217"/>
    <m/>
    <m/>
    <m/>
    <s v="ok"/>
  </r>
  <r>
    <x v="80"/>
    <x v="0"/>
    <x v="0"/>
    <s v="RECICLAR COMERCIO DE RESIDUOS RECICLAVEIS LTDA 34.259.733/0001-67"/>
    <s v="NOTA FISCAL"/>
    <n v="3402"/>
    <d v="2024-12-19T00:00:00"/>
    <x v="1"/>
    <n v="910"/>
    <n v="637"/>
    <m/>
    <m/>
    <m/>
    <s v="ok"/>
  </r>
  <r>
    <x v="80"/>
    <x v="0"/>
    <x v="0"/>
    <s v="RECICLAR COMERCIO DE RESIDUOS RECICLAVEIS LTDA 34.259.733/0001-67"/>
    <s v="NOTA FISCAL"/>
    <n v="3403"/>
    <d v="2024-12-19T00:00:00"/>
    <x v="1"/>
    <n v="410"/>
    <n v="287"/>
    <m/>
    <m/>
    <m/>
    <s v="ok"/>
  </r>
  <r>
    <x v="80"/>
    <x v="0"/>
    <x v="0"/>
    <s v="RECICLAR COMERCIO DE RESIDUOS RECICLAVEIS LTDA 34.259.733/0001-67"/>
    <s v="NOTA FISCAL"/>
    <n v="3404"/>
    <d v="2024-12-26T00:00:00"/>
    <x v="1"/>
    <n v="490"/>
    <n v="343"/>
    <m/>
    <m/>
    <m/>
    <s v="ok"/>
  </r>
  <r>
    <x v="80"/>
    <x v="0"/>
    <x v="0"/>
    <s v="RECICLAR COMERCIO DE RESIDUOS RECICLAVEIS LTDA 34.259.733/0001-67"/>
    <s v="NOTA FISCAL"/>
    <n v="3405"/>
    <d v="2024-12-26T00:00:00"/>
    <x v="1"/>
    <n v="660"/>
    <n v="462"/>
    <m/>
    <m/>
    <m/>
    <s v="ok"/>
  </r>
  <r>
    <x v="80"/>
    <x v="0"/>
    <x v="0"/>
    <s v="RECICLAR COMERCIO DE RESIDUOS RECICLAVEIS LTDA 34.259.733/0001-67"/>
    <s v="NOTA FISCAL"/>
    <n v="3406"/>
    <d v="2024-12-26T00:00:00"/>
    <x v="1"/>
    <n v="310"/>
    <n v="217"/>
    <m/>
    <m/>
    <m/>
    <s v="ok"/>
  </r>
  <r>
    <x v="80"/>
    <x v="0"/>
    <x v="0"/>
    <s v="MASSFIX COMERCIO DE SUCATAS DE VIDROS LTDA 66.738.790/0003-87"/>
    <s v="NOTA FISCAL"/>
    <n v="3407"/>
    <d v="2024-12-26T00:00:00"/>
    <x v="3"/>
    <n v="7520"/>
    <n v="1128"/>
    <m/>
    <m/>
    <m/>
    <s v="ok"/>
  </r>
  <r>
    <x v="80"/>
    <x v="0"/>
    <x v="0"/>
    <s v="CRB - COMÉRCIO DE RESÍDUOS BANDEIRANTES LTDA - 16.642.662/0004-48"/>
    <s v="NOTA FISCAL"/>
    <n v="3408"/>
    <d v="2024-12-26T00:00:00"/>
    <x v="0"/>
    <n v="760"/>
    <n v="2657"/>
    <m/>
    <m/>
    <m/>
    <s v="ok"/>
  </r>
  <r>
    <x v="80"/>
    <x v="0"/>
    <x v="0"/>
    <s v="CRB - COMÉRCIO DE RESÍDUOS BANDEIRANTES LTDA - 16.642.662/0004-48"/>
    <s v="NOTA FISCAL"/>
    <n v="3408"/>
    <d v="2024-12-26T00:00:00"/>
    <x v="1"/>
    <n v="3380"/>
    <n v="2794"/>
    <m/>
    <m/>
    <m/>
    <s v="ok"/>
  </r>
  <r>
    <x v="80"/>
    <x v="0"/>
    <x v="0"/>
    <s v="RECICLAR COMERCIO DE RESIDUOS RECICLAVEIS LTDA 34.259.733/0001-67"/>
    <s v="NOTA FISCAL"/>
    <n v="3409"/>
    <d v="2024-12-27T00:00:00"/>
    <x v="1"/>
    <n v="520"/>
    <n v="364"/>
    <m/>
    <m/>
    <m/>
    <s v="ok"/>
  </r>
  <r>
    <x v="80"/>
    <x v="0"/>
    <x v="0"/>
    <s v="RECICLAR COMERCIO DE RESIDUOS RECICLAVEIS LTDA 34.259.733/0001-67"/>
    <s v="NOTA FISCAL"/>
    <n v="3410"/>
    <d v="2024-12-27T00:00:00"/>
    <x v="1"/>
    <n v="490"/>
    <n v="343"/>
    <m/>
    <m/>
    <m/>
    <s v="ok"/>
  </r>
  <r>
    <x v="80"/>
    <x v="0"/>
    <x v="0"/>
    <s v="CRB - COMÉRCIO DE RESÍDUOS BANDEIRANTES LTDA - 16.642.662/0004-48"/>
    <s v="NOTA FISCAL"/>
    <n v="3411"/>
    <d v="2024-12-30T00:00:00"/>
    <x v="0"/>
    <n v="600"/>
    <n v="2250"/>
    <m/>
    <m/>
    <m/>
    <s v="ok"/>
  </r>
  <r>
    <x v="80"/>
    <x v="0"/>
    <x v="0"/>
    <s v="CRB - COMÉRCIO DE RESÍDUOS BANDEIRANTES LTDA - 16.642.662/0004-48"/>
    <s v="NOTA FISCAL"/>
    <n v="3411"/>
    <d v="2024-12-30T00:00:00"/>
    <x v="1"/>
    <n v="3970"/>
    <n v="2800"/>
    <m/>
    <m/>
    <m/>
    <s v="ok"/>
  </r>
  <r>
    <x v="81"/>
    <x v="0"/>
    <x v="0"/>
    <s v="INOVA SOLUCOES AMBIENTAIS LTDA 43.378.242/0001-26"/>
    <s v="NOTA FISCAL"/>
    <n v="387"/>
    <d v="2024-10-28T00:00:00"/>
    <x v="0"/>
    <n v="23000"/>
    <n v="11500"/>
    <m/>
    <m/>
    <m/>
    <s v="ok"/>
  </r>
  <r>
    <x v="81"/>
    <x v="0"/>
    <x v="0"/>
    <s v="NB CONSULTORIA COMERCIAL LTDA 43.503.078/0001-31"/>
    <s v="NOTA FISCAL"/>
    <n v="385"/>
    <d v="2024-10-28T00:00:00"/>
    <x v="0"/>
    <n v="20900"/>
    <n v="10450"/>
    <m/>
    <m/>
    <m/>
    <s v="ok"/>
  </r>
  <r>
    <x v="71"/>
    <x v="1"/>
    <x v="1"/>
    <m/>
    <m/>
    <m/>
    <m/>
    <x v="4"/>
    <m/>
    <m/>
    <m/>
    <m/>
    <m/>
    <s v="ok"/>
  </r>
  <r>
    <x v="81"/>
    <x v="0"/>
    <x v="0"/>
    <s v="EKO COMERCIO DE RESIDUOS RECICLAVEIS LTDA - 42.670.256/0001-56"/>
    <s v="NOTA FISCAL"/>
    <n v="374"/>
    <d v="2024-10-15T00:00:00"/>
    <x v="1"/>
    <n v="2810.1"/>
    <n v="2107.58"/>
    <m/>
    <m/>
    <m/>
    <s v="ok"/>
  </r>
  <r>
    <x v="81"/>
    <x v="0"/>
    <x v="0"/>
    <s v="EKO COMERCIO DE RESIDUOS RECICLAVEIS LTDA - 42.670.256/0001-56"/>
    <s v="NOTA FISCAL"/>
    <n v="374"/>
    <d v="2024-10-15T00:00:00"/>
    <x v="0"/>
    <n v="504"/>
    <n v="1130.1"/>
    <m/>
    <m/>
    <m/>
    <s v="ok"/>
  </r>
  <r>
    <x v="81"/>
    <x v="0"/>
    <x v="0"/>
    <s v="CICLOVIDRO COMERCIO E TRANSPORTES EIRELI - 06.981.717/0001-48_x000a_ "/>
    <s v="NOTA FISCAL"/>
    <n v="373"/>
    <d v="2024-10-03T00:00:00"/>
    <x v="3"/>
    <n v="13980"/>
    <n v="4194"/>
    <m/>
    <m/>
    <m/>
    <s v="ok"/>
  </r>
  <r>
    <x v="81"/>
    <x v="0"/>
    <x v="0"/>
    <s v="RECAPPEL COMERCIO E TRANSPORTES LTDA. 30.024.743/0001-62"/>
    <s v="NOTA FISCAL"/>
    <n v="393"/>
    <d v="2024-11-08T00:00:00"/>
    <x v="1"/>
    <n v="19100"/>
    <n v="7258"/>
    <m/>
    <m/>
    <m/>
    <s v="ok"/>
  </r>
  <r>
    <x v="81"/>
    <x v="0"/>
    <x v="0"/>
    <s v="RECAPPEL COMERCIO E TRANSPORTES LTDA. 30.024.743/0001-62"/>
    <s v="NOTA FISCAL"/>
    <n v="392"/>
    <d v="2024-11-08T00:00:00"/>
    <x v="1"/>
    <n v="18000"/>
    <n v="6840"/>
    <m/>
    <m/>
    <m/>
    <s v="ok"/>
  </r>
  <r>
    <x v="81"/>
    <x v="0"/>
    <x v="0"/>
    <s v="RECAPPEL COMERCIO E TRANSPORTES LTDA. 30.024.743/0001-62"/>
    <s v="NOTA FISCAL"/>
    <n v="391"/>
    <d v="2024-11-08T00:00:00"/>
    <x v="1"/>
    <n v="17600"/>
    <n v="6688"/>
    <m/>
    <m/>
    <m/>
    <s v="ok"/>
  </r>
  <r>
    <x v="81"/>
    <x v="0"/>
    <x v="0"/>
    <s v="RECAPPEL COMERCIO E TRANSPORTES LTDA. 30.024.743/0001-62"/>
    <s v="NOTA FISCAL"/>
    <n v="390"/>
    <d v="2024-11-08T00:00:00"/>
    <x v="1"/>
    <n v="18300"/>
    <n v="6954"/>
    <m/>
    <m/>
    <m/>
    <s v="ok"/>
  </r>
  <r>
    <x v="81"/>
    <x v="0"/>
    <x v="0"/>
    <s v="NB COMÉRCIO DE PRODUTOS RECICLAVEIS LTDA - 17.997.066/0001-09"/>
    <s v="NOTA FISCAL"/>
    <n v="389"/>
    <d v="2024-11-01T00:00:00"/>
    <x v="0"/>
    <n v="8200"/>
    <n v="4100"/>
    <m/>
    <m/>
    <m/>
    <s v="ok"/>
  </r>
  <r>
    <x v="81"/>
    <x v="0"/>
    <x v="0"/>
    <s v="EKO RECICLAVEIS LTDA ME - 12.832.095/0001-99"/>
    <s v="NOTA FISCAL"/>
    <n v="388"/>
    <d v="2024-10-28T00:00:00"/>
    <x v="0"/>
    <n v="3900"/>
    <n v="1300"/>
    <m/>
    <m/>
    <m/>
    <s v="ok"/>
  </r>
  <r>
    <x v="81"/>
    <x v="0"/>
    <x v="0"/>
    <s v="CICLOVIDRO COMERCIO E TRANSPORTES EIRELI - 06.981.717/0001-48_x000a_ "/>
    <s v="NOTA FISCAL"/>
    <n v="410"/>
    <d v="2024-12-10T00:00:00"/>
    <x v="3"/>
    <n v="16020"/>
    <n v="4806"/>
    <m/>
    <m/>
    <m/>
    <s v="ok"/>
  </r>
  <r>
    <x v="81"/>
    <x v="0"/>
    <x v="0"/>
    <s v="NB COMÉRCIO DE PRODUTOS RECICLAVEIS LTDA - 17.997.066/0001-09"/>
    <s v="NOTA FISCAL"/>
    <n v="408"/>
    <d v="2024-12-10T00:00:00"/>
    <x v="0"/>
    <n v="20980"/>
    <n v="10490"/>
    <m/>
    <m/>
    <m/>
    <s v="ok"/>
  </r>
  <r>
    <x v="81"/>
    <x v="0"/>
    <x v="0"/>
    <s v="INOVA SOLUCOES AMBIENTAIS LTDA 43.378.242/0001-26"/>
    <s v="NOTA FISCAL"/>
    <n v="409"/>
    <d v="2024-12-10T00:00:00"/>
    <x v="0"/>
    <n v="21120"/>
    <n v="10560"/>
    <m/>
    <m/>
    <m/>
    <s v="ok"/>
  </r>
  <r>
    <x v="81"/>
    <x v="0"/>
    <x v="0"/>
    <s v="INOVA SOLUCOES AMBIENTAIS LTDA 43.378.242/0001-26"/>
    <s v="NOTA FISCAL"/>
    <n v="406"/>
    <d v="2024-11-28T00:00:00"/>
    <x v="0"/>
    <n v="21080"/>
    <n v="10540"/>
    <m/>
    <m/>
    <m/>
    <s v="ok"/>
  </r>
  <r>
    <x v="81"/>
    <x v="0"/>
    <x v="0"/>
    <s v="CICLOVIDRO COMERCIO E TRANSPORTES EIRELI - 06.981.717/0001-48_x000a_ "/>
    <s v="NOTA FISCAL"/>
    <n v="401"/>
    <d v="2024-11-14T00:00:00"/>
    <x v="3"/>
    <n v="12700"/>
    <n v="3810"/>
    <m/>
    <m/>
    <m/>
    <s v="ok"/>
  </r>
  <r>
    <x v="81"/>
    <x v="0"/>
    <x v="0"/>
    <s v="ANDREY PAIVA DE OLIVEIRA FILHO 20.415.764/0001-55"/>
    <s v="NOTA FISCAL"/>
    <n v="400"/>
    <d v="2024-11-09T00:00:00"/>
    <x v="2"/>
    <n v="20370"/>
    <n v="6111"/>
    <m/>
    <m/>
    <m/>
    <s v="ok"/>
  </r>
  <r>
    <x v="81"/>
    <x v="0"/>
    <x v="0"/>
    <s v="RECAPPEL COMERCIO E TRANSPORTES LTDA. 30.024.743/0001-62"/>
    <s v="NOTA FISCAL"/>
    <n v="394"/>
    <d v="2024-11-08T00:00:00"/>
    <x v="1"/>
    <n v="17300"/>
    <n v="6574"/>
    <m/>
    <m/>
    <m/>
    <s v="ok"/>
  </r>
  <r>
    <x v="81"/>
    <x v="0"/>
    <x v="0"/>
    <s v="RECAPPEL COMERCIO E TRANSPORTES LTDA. 30.024.743/0001-62"/>
    <s v="NOTA FISCAL"/>
    <n v="418"/>
    <d v="2024-12-12T00:00:00"/>
    <x v="1"/>
    <n v="19200"/>
    <n v="7296"/>
    <m/>
    <m/>
    <m/>
    <s v="ok"/>
  </r>
  <r>
    <x v="81"/>
    <x v="0"/>
    <x v="0"/>
    <s v="RECAPPEL COMERCIO E TRANSPORTES LTDA. 30.024.743/0001-62"/>
    <s v="NOTA FISCAL"/>
    <n v="417"/>
    <d v="2024-12-12T00:00:00"/>
    <x v="1"/>
    <n v="17200"/>
    <n v="6536"/>
    <m/>
    <m/>
    <m/>
    <s v="ok"/>
  </r>
  <r>
    <x v="81"/>
    <x v="0"/>
    <x v="0"/>
    <s v="ANDREY PAIVA DE OLIVEIRA FILHO 20.415.764/0001-55"/>
    <s v="NOTA FISCAL"/>
    <n v="416"/>
    <d v="2024-12-12T00:00:00"/>
    <x v="2"/>
    <n v="16200"/>
    <n v="5670"/>
    <m/>
    <m/>
    <m/>
    <s v="ok"/>
  </r>
  <r>
    <x v="81"/>
    <x v="0"/>
    <x v="0"/>
    <s v="F.G.PEIXOTO RECICLAGEM 30.684.116/0001-58"/>
    <s v="NOTA FISCAL"/>
    <n v="415"/>
    <d v="2024-12-12T00:00:00"/>
    <x v="2"/>
    <n v="17300"/>
    <n v="6574"/>
    <m/>
    <m/>
    <m/>
    <s v="ok"/>
  </r>
  <r>
    <x v="81"/>
    <x v="0"/>
    <x v="0"/>
    <s v="INOVA SOLUCOES AMBIENTAIS LTDA 43.378.242/0001-26"/>
    <s v="NOTA FISCAL"/>
    <n v="414"/>
    <d v="2024-12-12T00:00:00"/>
    <x v="0"/>
    <n v="18770"/>
    <n v="9385"/>
    <m/>
    <m/>
    <m/>
    <s v="ok"/>
  </r>
  <r>
    <x v="81"/>
    <x v="0"/>
    <x v="0"/>
    <s v="NB CONSULTORIA COMERCIAL LTDA 43.503.078/0001-31"/>
    <s v="NOTA FISCAL"/>
    <n v="412"/>
    <d v="2024-12-12T00:00:00"/>
    <x v="0"/>
    <n v="19300"/>
    <n v="9650"/>
    <m/>
    <m/>
    <m/>
    <s v="ok"/>
  </r>
  <r>
    <x v="81"/>
    <x v="0"/>
    <x v="0"/>
    <s v="RECAPPEL COMERCIO E TRANSPORTES LTDA. 30.024.743/0001-62"/>
    <s v="NOTA FISCAL"/>
    <n v="411"/>
    <d v="2024-12-11T00:00:00"/>
    <x v="1"/>
    <n v="18900"/>
    <n v="6615"/>
    <m/>
    <m/>
    <m/>
    <s v="ok"/>
  </r>
  <r>
    <x v="81"/>
    <x v="0"/>
    <x v="0"/>
    <s v="RS. GESTAO DE RESIDUOS LTDA 33.979.015/0001-00"/>
    <s v="NOTA FISCAL"/>
    <n v="423"/>
    <d v="2024-12-30T00:00:00"/>
    <x v="0"/>
    <n v="19000"/>
    <n v="11200"/>
    <m/>
    <m/>
    <m/>
    <s v="ok"/>
  </r>
  <r>
    <x v="81"/>
    <x v="0"/>
    <x v="0"/>
    <s v="RECAPPEL COMERCIO E TRANSPORTES LTDA. 30.024.743/0001-62"/>
    <s v="NOTA FISCAL"/>
    <n v="421"/>
    <d v="2024-12-12T00:00:00"/>
    <x v="1"/>
    <n v="18500"/>
    <n v="7030"/>
    <m/>
    <m/>
    <m/>
    <s v="ok"/>
  </r>
  <r>
    <x v="81"/>
    <x v="0"/>
    <x v="0"/>
    <s v="RECAPPEL COMERCIO E TRANSPORTES LTDA. 30.024.743/0001-62"/>
    <s v="NOTA FISCAL"/>
    <n v="420"/>
    <d v="2024-12-12T00:00:00"/>
    <x v="1"/>
    <n v="19000"/>
    <n v="7220"/>
    <m/>
    <m/>
    <m/>
    <s v="ok"/>
  </r>
  <r>
    <x v="81"/>
    <x v="0"/>
    <x v="0"/>
    <s v="RECAPPEL COMERCIO E TRANSPORTES LTDA. 30.024.743/0001-62"/>
    <s v="NOTA FISCAL"/>
    <n v="419"/>
    <d v="2024-12-12T00:00:00"/>
    <x v="1"/>
    <n v="18600"/>
    <n v="7068"/>
    <m/>
    <m/>
    <m/>
    <s v="ok"/>
  </r>
  <r>
    <x v="81"/>
    <x v="0"/>
    <x v="0"/>
    <s v="RECICLA ACO COMERCIO E INDUSTRIA DE ACO LTDA 20.265.740/0001-67"/>
    <s v="NOTA FISCAL"/>
    <n v="407"/>
    <d v="2024-12-10T00:00:00"/>
    <x v="2"/>
    <n v="2940.3"/>
    <n v="2352.24"/>
    <m/>
    <m/>
    <m/>
    <s v="ok"/>
  </r>
  <r>
    <x v="82"/>
    <x v="0"/>
    <x v="0"/>
    <s v="Smurfit Kappa do Brasil Indústria de Embalagens S/A"/>
    <s v="NOTA FISCAL"/>
    <n v="1832"/>
    <d v="2024-10-03T00:00:00"/>
    <x v="1"/>
    <n v="9530"/>
    <n v="8100.5"/>
    <s v="ok"/>
    <m/>
    <m/>
    <m/>
  </r>
  <r>
    <x v="82"/>
    <x v="0"/>
    <x v="0"/>
    <s v="Novak Ind. Com. Ltda"/>
    <s v="NOTA FISCAL"/>
    <n v="1833"/>
    <d v="2024-10-03T00:00:00"/>
    <x v="0"/>
    <n v="1920"/>
    <n v="5568"/>
    <s v="ok"/>
    <m/>
    <m/>
    <m/>
  </r>
  <r>
    <x v="82"/>
    <x v="0"/>
    <x v="0"/>
    <s v="DMA INDUSTRIA, COMERCIO E DISTRIBUIÇÃO LTDA"/>
    <s v="NOTA FISCAL"/>
    <n v="1834"/>
    <d v="2024-10-07T00:00:00"/>
    <x v="0"/>
    <n v="7450"/>
    <n v="12991"/>
    <s v="ok"/>
    <m/>
    <m/>
    <m/>
  </r>
  <r>
    <x v="82"/>
    <x v="0"/>
    <x v="0"/>
    <s v="DMA INDUSTRIA, COMERCIO E DISTRIBUIÇÃO LTDA"/>
    <s v="NOTA FISCAL"/>
    <n v="1835"/>
    <d v="2024-10-07T00:00:00"/>
    <x v="0"/>
    <n v="6751"/>
    <n v="12034.1"/>
    <s v="ok"/>
    <m/>
    <m/>
    <m/>
  </r>
  <r>
    <x v="82"/>
    <x v="0"/>
    <x v="0"/>
    <s v="DMA INDUSTRIA, COMERCIO E DISTRIBUIÇÃO LTDA"/>
    <s v="NOTA FISCAL"/>
    <n v="1836"/>
    <d v="2024-10-07T00:00:00"/>
    <x v="0"/>
    <n v="1830"/>
    <n v="5032.5"/>
    <s v="ok"/>
    <m/>
    <m/>
    <m/>
  </r>
  <r>
    <x v="82"/>
    <x v="0"/>
    <x v="0"/>
    <s v="DMA INDUSTRIA, COMERCIO E DISTRIBUIÇÃO LTDA"/>
    <s v="NOTA FISCAL"/>
    <n v="1837"/>
    <d v="2024-10-07T00:00:00"/>
    <x v="0"/>
    <n v="6730"/>
    <n v="11564.5"/>
    <s v="ok"/>
    <m/>
    <m/>
    <m/>
  </r>
  <r>
    <x v="82"/>
    <x v="0"/>
    <x v="0"/>
    <s v="PMG AMBIENTAL LTDA"/>
    <s v="NOTA FISCAL"/>
    <n v="1838"/>
    <d v="2024-10-09T00:00:00"/>
    <x v="1"/>
    <n v="34090"/>
    <n v="12583.5"/>
    <s v="ok"/>
    <m/>
    <m/>
    <m/>
  </r>
  <r>
    <x v="82"/>
    <x v="0"/>
    <x v="0"/>
    <s v="PMG AMBIENTAL LTDA"/>
    <s v="NOTA FISCAL"/>
    <n v="1839"/>
    <d v="2024-10-09T00:00:00"/>
    <x v="1"/>
    <n v="24010"/>
    <n v="21128.8"/>
    <s v="ok"/>
    <m/>
    <m/>
    <m/>
  </r>
  <r>
    <x v="82"/>
    <x v="0"/>
    <x v="0"/>
    <s v="Smurfit Kappa do Brasil Indústria de Embalagens S/A."/>
    <s v="NOTA FISCAL"/>
    <n v="1840"/>
    <d v="2024-10-09T00:00:00"/>
    <x v="1"/>
    <n v="10580"/>
    <n v="8993"/>
    <s v="ok"/>
    <m/>
    <m/>
    <m/>
  </r>
  <r>
    <x v="82"/>
    <x v="0"/>
    <x v="0"/>
    <s v="Novak Ind. Com. Ltda"/>
    <s v="NOTA FISCAL"/>
    <n v="1841"/>
    <d v="2024-10-09T00:00:00"/>
    <x v="0"/>
    <n v="660"/>
    <n v="1914"/>
    <s v="ok"/>
    <m/>
    <m/>
    <m/>
  </r>
  <r>
    <x v="82"/>
    <x v="0"/>
    <x v="0"/>
    <s v="GRIND PLASTIC IND. E COM. LTDA"/>
    <s v="NOTA FISCAL"/>
    <n v="1842"/>
    <d v="2024-10-11T00:00:00"/>
    <x v="0"/>
    <n v="6240"/>
    <n v="30798.5"/>
    <s v="ok"/>
    <m/>
    <m/>
    <m/>
  </r>
  <r>
    <x v="82"/>
    <x v="0"/>
    <x v="0"/>
    <s v="Ciclovidro Comércio e Transportes EIRELLI"/>
    <s v="NOTA FISCAL"/>
    <n v="1843"/>
    <d v="2024-10-14T00:00:00"/>
    <x v="3"/>
    <n v="33000"/>
    <n v="8253"/>
    <s v="ok"/>
    <m/>
    <m/>
    <m/>
  </r>
  <r>
    <x v="82"/>
    <x v="0"/>
    <x v="0"/>
    <s v="Smurfit Kappa do Brasil Indústria de Embalagens S/A."/>
    <s v="NOTA FISCAL"/>
    <n v="1844"/>
    <d v="2024-10-16T00:00:00"/>
    <x v="1"/>
    <n v="9230"/>
    <n v="7845.5"/>
    <s v="ok"/>
    <m/>
    <m/>
    <m/>
  </r>
  <r>
    <x v="82"/>
    <x v="0"/>
    <x v="0"/>
    <s v="Novak Ind. Com. Ltda"/>
    <s v="NOTA FISCAL"/>
    <n v="1845"/>
    <d v="2024-10-16T00:00:00"/>
    <x v="0"/>
    <n v="820"/>
    <n v="2378"/>
    <s v="ok"/>
    <m/>
    <m/>
    <m/>
  </r>
  <r>
    <x v="82"/>
    <x v="0"/>
    <x v="0"/>
    <s v="Smurfit Kappa do Brasil Indústria de Embalagens S/A."/>
    <s v="NOTA FISCAL"/>
    <n v="1846"/>
    <d v="2024-10-21T00:00:00"/>
    <x v="1"/>
    <n v="10280"/>
    <n v="8738"/>
    <s v="ok"/>
    <m/>
    <m/>
    <m/>
  </r>
  <r>
    <x v="82"/>
    <x v="0"/>
    <x v="0"/>
    <s v="Smurfit Kappa do Brasil Indústria de Embalagens S/A."/>
    <s v="NOTA FISCAL"/>
    <n v="1847"/>
    <d v="2024-10-29T00:00:00"/>
    <x v="1"/>
    <n v="11660"/>
    <n v="9911"/>
    <s v="ok"/>
    <m/>
    <m/>
    <m/>
  </r>
  <r>
    <x v="82"/>
    <x v="0"/>
    <x v="0"/>
    <s v="Novak Ind. Com. Ltda"/>
    <s v="NOTA FISCAL"/>
    <n v="1848"/>
    <d v="2024-10-29T00:00:00"/>
    <x v="0"/>
    <n v="610"/>
    <n v="1769"/>
    <s v="ok"/>
    <m/>
    <m/>
    <m/>
  </r>
  <r>
    <x v="82"/>
    <x v="0"/>
    <x v="0"/>
    <s v="POLIEMG POLIETILENO DE MINAS GERAIS LTDA"/>
    <s v="NOTA FISCAL"/>
    <n v="1849"/>
    <d v="2024-10-29T00:00:00"/>
    <x v="0"/>
    <n v="3180"/>
    <n v="6360"/>
    <s v="ok"/>
    <m/>
    <m/>
    <m/>
  </r>
  <r>
    <x v="82"/>
    <x v="0"/>
    <x v="0"/>
    <s v="POLIEMG POLIETILENO DE MINAS GERAIS LTDA"/>
    <s v="NOTA FISCAL"/>
    <n v="1850"/>
    <d v="2024-10-29T00:00:00"/>
    <x v="0"/>
    <n v="3082.3"/>
    <n v="2774.07"/>
    <s v="ok"/>
    <m/>
    <m/>
    <m/>
  </r>
  <r>
    <x v="82"/>
    <x v="0"/>
    <x v="0"/>
    <s v="PMG AMBIENTAL LTDA"/>
    <s v="NOTA FISCAL"/>
    <n v="1852"/>
    <d v="2024-11-01T00:00:00"/>
    <x v="1"/>
    <n v="23230"/>
    <n v="10453.5"/>
    <s v="ok"/>
    <m/>
    <m/>
    <m/>
  </r>
  <r>
    <x v="82"/>
    <x v="0"/>
    <x v="0"/>
    <s v="PMG AMBIENTAL LTDA"/>
    <s v="NOTA FISCAL"/>
    <n v="1852"/>
    <d v="2024-11-01T00:00:00"/>
    <x v="2"/>
    <n v="2116.8"/>
    <n v="1799.28"/>
    <s v="ok"/>
    <m/>
    <m/>
    <m/>
  </r>
  <r>
    <x v="82"/>
    <x v="0"/>
    <x v="0"/>
    <s v="GRIND PLASTIC IND. E COM. LTDA"/>
    <s v="NOTA FISCAL"/>
    <n v="1853"/>
    <d v="2024-11-01T00:00:00"/>
    <x v="0"/>
    <n v="7680"/>
    <n v="41366.15"/>
    <s v="ok"/>
    <m/>
    <m/>
    <m/>
  </r>
  <r>
    <x v="82"/>
    <x v="0"/>
    <x v="0"/>
    <s v="Smurfit Kappa do Brasil Indústria de Embalagens S/A."/>
    <s v="NOTA FISCAL"/>
    <n v="1854"/>
    <d v="2024-11-07T00:00:00"/>
    <x v="1"/>
    <n v="11360"/>
    <n v="9656"/>
    <s v="ok"/>
    <m/>
    <m/>
    <m/>
  </r>
  <r>
    <x v="82"/>
    <x v="0"/>
    <x v="0"/>
    <s v="Smurfit Kappa do Brasil Indústria de Embalagens S/A."/>
    <s v="NOTA FISCAL"/>
    <n v="1855"/>
    <d v="2024-11-07T00:00:00"/>
    <x v="1"/>
    <n v="9656"/>
    <n v="7724.8"/>
    <s v="ok"/>
    <m/>
    <m/>
    <m/>
  </r>
  <r>
    <x v="82"/>
    <x v="0"/>
    <x v="0"/>
    <s v="DMA INDUSTRIA, COMERCIO E DISTRIBUIÇÃO LTDA"/>
    <s v="NOTA FISCAL"/>
    <n v="1856"/>
    <d v="2024-11-12T00:00:00"/>
    <x v="0"/>
    <n v="6770"/>
    <n v="17963.5"/>
    <s v="ok"/>
    <m/>
    <m/>
    <m/>
  </r>
  <r>
    <x v="82"/>
    <x v="0"/>
    <x v="0"/>
    <s v="Novak Ind. Com. Ltda"/>
    <s v="NOTA FISCAL"/>
    <n v="1857"/>
    <d v="2024-11-12T00:00:00"/>
    <x v="0"/>
    <n v="1050"/>
    <n v="3045"/>
    <s v="ok"/>
    <m/>
    <m/>
    <m/>
  </r>
  <r>
    <x v="82"/>
    <x v="0"/>
    <x v="0"/>
    <s v="Ciclovidro Comércio e Transportes EIRELLI"/>
    <s v="NOTA FISCAL"/>
    <n v="1858"/>
    <d v="2024-11-12T00:00:00"/>
    <x v="3"/>
    <n v="21340"/>
    <n v="6402"/>
    <s v="ok"/>
    <m/>
    <m/>
    <m/>
  </r>
  <r>
    <x v="82"/>
    <x v="0"/>
    <x v="0"/>
    <s v="Smurfit Kappa do Brasil Indústria de Embalagens S/A."/>
    <s v="NOTA FISCAL"/>
    <n v="1859"/>
    <d v="2024-11-15T00:00:00"/>
    <x v="1"/>
    <n v="11410"/>
    <n v="9128"/>
    <s v="ok"/>
    <m/>
    <m/>
    <m/>
  </r>
  <r>
    <x v="82"/>
    <x v="0"/>
    <x v="0"/>
    <s v="GRIND PLASTIC IND. E COM. LTDA"/>
    <s v="NOTA FISCAL"/>
    <n v="1860"/>
    <d v="2024-11-19T00:00:00"/>
    <x v="0"/>
    <n v="6170"/>
    <n v="34574.5"/>
    <s v="ok"/>
    <m/>
    <m/>
    <m/>
  </r>
  <r>
    <x v="82"/>
    <x v="0"/>
    <x v="0"/>
    <s v="Egberto Alves Vilela - ME (REI METAIS RECICLAGEM)"/>
    <s v="NOTA FISCAL"/>
    <n v="1861"/>
    <d v="2024-11-21T00:00:00"/>
    <x v="2"/>
    <n v="412.4"/>
    <n v="4211.15"/>
    <s v="ok"/>
    <m/>
    <m/>
    <m/>
  </r>
  <r>
    <x v="82"/>
    <x v="0"/>
    <x v="0"/>
    <s v="Recicla Aço Comércio de Aços Ltda"/>
    <s v="NOTA FISCAL"/>
    <n v="1862"/>
    <d v="2024-11-21T00:00:00"/>
    <x v="2"/>
    <n v="2781.8"/>
    <n v="10343.62"/>
    <s v="ok"/>
    <m/>
    <m/>
    <m/>
  </r>
  <r>
    <x v="82"/>
    <x v="0"/>
    <x v="0"/>
    <s v="RESIDENCIAL AVANGARDEN UBERABA SPE LTDA"/>
    <s v="NOTA FISCAL"/>
    <n v="1863"/>
    <d v="2024-11-21T00:00:00"/>
    <x v="0"/>
    <n v="14"/>
    <n v="1150"/>
    <s v="ok"/>
    <m/>
    <m/>
    <m/>
  </r>
  <r>
    <x v="82"/>
    <x v="0"/>
    <x v="0"/>
    <s v="Recicla Aço Comércio de Aços Ltda"/>
    <s v="NOTA FISCAL"/>
    <n v="1864"/>
    <d v="2024-11-21T00:00:00"/>
    <x v="2"/>
    <n v="8622.9"/>
    <n v="7760.61"/>
    <s v="ok"/>
    <m/>
    <m/>
    <m/>
  </r>
  <r>
    <x v="82"/>
    <x v="0"/>
    <x v="0"/>
    <s v="Recicla Aço Comércio de Aços Ltda"/>
    <s v="NOTA FISCAL"/>
    <n v="1865"/>
    <d v="2024-11-21T00:00:00"/>
    <x v="2"/>
    <n v="3900.4"/>
    <n v="12337.36"/>
    <s v="ok"/>
    <m/>
    <m/>
    <m/>
  </r>
  <r>
    <x v="82"/>
    <x v="0"/>
    <x v="0"/>
    <s v="POLIEMG POLIETILENO DE MINAS GERAIS LTDA"/>
    <s v="NOTA FISCAL"/>
    <n v="1867"/>
    <d v="2024-11-25T00:00:00"/>
    <x v="0"/>
    <n v="7840"/>
    <n v="11203"/>
    <s v="ok"/>
    <m/>
    <m/>
    <m/>
  </r>
  <r>
    <x v="82"/>
    <x v="0"/>
    <x v="0"/>
    <s v="Novak Ind. Com. Ltda"/>
    <s v="NOTA FISCAL"/>
    <n v="1868"/>
    <d v="2024-11-25T00:00:00"/>
    <x v="0"/>
    <n v="990"/>
    <n v="2871"/>
    <s v="ok"/>
    <m/>
    <m/>
    <m/>
  </r>
  <r>
    <x v="82"/>
    <x v="0"/>
    <x v="0"/>
    <s v="Smurfit Kappa do Brasil Indústria de Embalagens S/A."/>
    <s v="NOTA FISCAL"/>
    <n v="1869"/>
    <d v="2024-11-26T00:00:00"/>
    <x v="1"/>
    <n v="10730"/>
    <n v="8584"/>
    <s v="ok"/>
    <m/>
    <m/>
    <m/>
  </r>
  <r>
    <x v="82"/>
    <x v="0"/>
    <x v="0"/>
    <s v="Yattó Economia Circular LTDA"/>
    <s v="NOTA FISCAL"/>
    <n v="1866"/>
    <d v="2024-11-25T00:00:00"/>
    <x v="0"/>
    <n v="2980"/>
    <n v="3566"/>
    <s v="ok"/>
    <m/>
    <m/>
    <m/>
  </r>
  <r>
    <x v="82"/>
    <x v="0"/>
    <x v="0"/>
    <s v="Novak Ind. Com. Ltda"/>
    <s v="NOTA FISCAL"/>
    <n v="1871"/>
    <d v="2024-11-26T00:00:00"/>
    <x v="0"/>
    <n v="1160"/>
    <n v="3364"/>
    <s v="ok"/>
    <m/>
    <m/>
    <m/>
  </r>
  <r>
    <x v="82"/>
    <x v="0"/>
    <x v="0"/>
    <s v="Smurfit Kappa do Brasil Indústria de Embalagens S/A."/>
    <s v="NOTA FISCAL"/>
    <n v="1872"/>
    <d v="2024-12-04T00:00:00"/>
    <x v="1"/>
    <n v="11450"/>
    <n v="9160"/>
    <s v="ok"/>
    <m/>
    <m/>
    <m/>
  </r>
  <r>
    <x v="82"/>
    <x v="0"/>
    <x v="0"/>
    <s v="POLIEMG POLIETILENO DE MINAS GERAIS LTDA"/>
    <s v="NOTA FISCAL"/>
    <n v="1873"/>
    <d v="2024-12-09T00:00:00"/>
    <x v="0"/>
    <n v="3710"/>
    <n v="6408"/>
    <s v="ok"/>
    <m/>
    <m/>
    <m/>
  </r>
  <r>
    <x v="82"/>
    <x v="0"/>
    <x v="0"/>
    <s v="GRIND PLASTIC IND. E COM. LTDA"/>
    <s v="NOTA FISCAL"/>
    <n v="1874"/>
    <d v="2024-12-09T00:00:00"/>
    <x v="0"/>
    <n v="6010"/>
    <n v="33363.4"/>
    <s v="ok"/>
    <m/>
    <m/>
    <m/>
  </r>
  <r>
    <x v="82"/>
    <x v="0"/>
    <x v="0"/>
    <s v="POLIEMG POLIETILENO DE MINAS GERAIS LTDA"/>
    <s v="NOTA FISCAL"/>
    <n v="1875"/>
    <d v="2024-12-10T00:00:00"/>
    <x v="0"/>
    <n v="3890"/>
    <n v="7780"/>
    <s v="ok"/>
    <m/>
    <m/>
    <m/>
  </r>
  <r>
    <x v="82"/>
    <x v="0"/>
    <x v="0"/>
    <s v="Smurfit Kappa do Brasil Indústria de Embalagens S/A."/>
    <s v="NOTA FISCAL"/>
    <n v="1876"/>
    <d v="2024-12-13T00:00:00"/>
    <x v="1"/>
    <n v="9860"/>
    <n v="7888"/>
    <s v="ok"/>
    <m/>
    <m/>
    <m/>
  </r>
  <r>
    <x v="82"/>
    <x v="0"/>
    <x v="0"/>
    <s v="Smurfit Kappa do Brasil Indústria de Embalagens S/A"/>
    <s v="NOTA FISCAL"/>
    <n v="1877"/>
    <d v="2024-12-20T00:00:00"/>
    <x v="1"/>
    <n v="10850"/>
    <n v="8680"/>
    <s v="ok"/>
    <m/>
    <m/>
    <m/>
  </r>
  <r>
    <x v="82"/>
    <x v="0"/>
    <x v="0"/>
    <s v="PMG AMBIENTAL LTDA"/>
    <s v="NOTA FISCAL"/>
    <n v="1878"/>
    <d v="2024-12-23T00:00:00"/>
    <x v="1"/>
    <n v="34150"/>
    <n v="29027.5"/>
    <s v="ok"/>
    <m/>
    <m/>
    <m/>
  </r>
  <r>
    <x v="82"/>
    <x v="0"/>
    <x v="0"/>
    <s v="PMG AMBIENTAL LTDA"/>
    <s v="NOTA FISCAL"/>
    <n v="1879"/>
    <d v="2024-12-23T00:00:00"/>
    <x v="1"/>
    <n v="13126"/>
    <n v="3937.8"/>
    <s v="ok"/>
    <m/>
    <m/>
    <m/>
  </r>
  <r>
    <x v="82"/>
    <x v="0"/>
    <x v="0"/>
    <s v="PMG AMBIENTAL LTDA"/>
    <s v="NOTA FISCAL"/>
    <n v="1879"/>
    <d v="2024-12-23T00:00:00"/>
    <x v="2"/>
    <n v="6999.4"/>
    <n v="6447.93"/>
    <s v="ok"/>
    <m/>
    <m/>
    <m/>
  </r>
  <r>
    <x v="82"/>
    <x v="0"/>
    <x v="0"/>
    <s v="PMG AMBIENTAL LTDA"/>
    <s v="NOTA FISCAL"/>
    <n v="1880"/>
    <d v="2024-12-23T00:00:00"/>
    <x v="1"/>
    <n v="7565"/>
    <n v="3404.25"/>
    <s v="ok"/>
    <m/>
    <m/>
    <m/>
  </r>
  <r>
    <x v="82"/>
    <x v="0"/>
    <x v="0"/>
    <s v="Recicla Aço Comércio de Aços Ltda"/>
    <s v="NOTA FISCAL"/>
    <n v="1881"/>
    <d v="2024-12-24T00:00:00"/>
    <x v="2"/>
    <n v="7436.3"/>
    <n v="17287.16"/>
    <s v="ok"/>
    <m/>
    <m/>
    <m/>
  </r>
  <r>
    <x v="82"/>
    <x v="0"/>
    <x v="0"/>
    <s v="Recicla Aço Comércio de Aços Ltda"/>
    <s v="NOTA FISCAL"/>
    <n v="1882"/>
    <d v="2024-12-27T00:00:00"/>
    <x v="2"/>
    <n v="3013.3"/>
    <n v="6248.13"/>
    <s v="ok"/>
    <m/>
    <m/>
    <m/>
  </r>
  <r>
    <x v="82"/>
    <x v="0"/>
    <x v="0"/>
    <s v="Novak Ind. Com. Ltda"/>
    <s v="NOTA FISCAL"/>
    <n v="1883"/>
    <d v="2024-12-27T00:00:00"/>
    <x v="0"/>
    <n v="969.88"/>
    <n v="2812.65"/>
    <s v="ok"/>
    <m/>
    <m/>
    <m/>
  </r>
  <r>
    <x v="82"/>
    <x v="0"/>
    <x v="0"/>
    <s v="Novak Ind. Com. Ltda"/>
    <s v="NOTA FISCAL"/>
    <n v="1884"/>
    <d v="2024-12-27T00:00:00"/>
    <x v="0"/>
    <n v="1200"/>
    <n v="3480"/>
    <s v="ok"/>
    <m/>
    <m/>
    <m/>
  </r>
  <r>
    <x v="82"/>
    <x v="0"/>
    <x v="0"/>
    <s v="Egberto Alves Vilela - ME (REI METAIS RECICLAGEM)"/>
    <s v="NOTA FISCAL"/>
    <n v="1885"/>
    <d v="2024-12-27T00:00:00"/>
    <x v="2"/>
    <n v="664.6"/>
    <n v="6376.95"/>
    <s v="ok"/>
    <m/>
    <m/>
    <m/>
  </r>
  <r>
    <x v="82"/>
    <x v="0"/>
    <x v="0"/>
    <s v="Recicla Aço Comércio de Aços Ltda"/>
    <s v="NOTA FISCAL"/>
    <n v="1886"/>
    <d v="2024-12-30T00:00:00"/>
    <x v="2"/>
    <n v="6565.2"/>
    <n v="6236.93"/>
    <s v="ok"/>
    <m/>
    <m/>
    <m/>
  </r>
  <r>
    <x v="82"/>
    <x v="0"/>
    <x v="0"/>
    <s v="Smurfit Kappa do Brasil Indústria de Embalagens S/A."/>
    <s v="NOTA FISCAL"/>
    <n v="1887"/>
    <d v="2024-12-30T00:00:00"/>
    <x v="1"/>
    <n v="11950"/>
    <n v="9560"/>
    <s v="ok"/>
    <m/>
    <m/>
    <m/>
  </r>
  <r>
    <x v="82"/>
    <x v="0"/>
    <x v="0"/>
    <s v="DMA INDUSTRIA, COMERCIO E DISTRIBUIÇÃO LTDA"/>
    <s v="NOTA FISCAL"/>
    <n v="1888"/>
    <d v="2024-12-30T00:00:00"/>
    <x v="0"/>
    <n v="6770"/>
    <n v="17963.5"/>
    <s v="ok"/>
    <m/>
    <m/>
    <m/>
  </r>
  <r>
    <x v="82"/>
    <x v="0"/>
    <x v="0"/>
    <s v="POLIEMG POLIETILENO DE MINAS GERAIS LTDA"/>
    <s v="NOTA FISCAL"/>
    <n v="1889"/>
    <d v="2024-12-30T00:00:00"/>
    <x v="0"/>
    <n v="12210"/>
    <n v="18986"/>
    <s v="ok"/>
    <m/>
    <m/>
    <m/>
  </r>
  <r>
    <x v="83"/>
    <x v="0"/>
    <x v="0"/>
    <s v="MARCELA DA SILVA LOPES"/>
    <s v="NOTA FISCAL"/>
    <n v="230"/>
    <d v="2024-10-15T00:00:00"/>
    <x v="1"/>
    <n v="3196"/>
    <n v="868.86"/>
    <s v="ok"/>
    <m/>
    <m/>
    <m/>
  </r>
  <r>
    <x v="83"/>
    <x v="0"/>
    <x v="0"/>
    <s v="MARCELA DA SILVA LOPES"/>
    <s v="NOTA FISCAL"/>
    <n v="230"/>
    <d v="2024-10-15T00:00:00"/>
    <x v="0"/>
    <n v="2580.5"/>
    <n v="1037.8"/>
    <s v="ok"/>
    <m/>
    <m/>
    <m/>
  </r>
  <r>
    <x v="83"/>
    <x v="0"/>
    <x v="0"/>
    <s v="MARCELA DA SILVA LOPES"/>
    <s v="NOTA FISCAL"/>
    <n v="230"/>
    <d v="2024-10-15T00:00:00"/>
    <x v="2"/>
    <n v="556.5"/>
    <n v="393.25"/>
    <s v="ok"/>
    <m/>
    <m/>
    <m/>
  </r>
  <r>
    <x v="83"/>
    <x v="0"/>
    <x v="0"/>
    <s v="MARCELA DA SILVA LOPES"/>
    <s v="NOTA FISCAL"/>
    <n v="231"/>
    <d v="2024-10-31T00:00:00"/>
    <x v="1"/>
    <n v="16883.5"/>
    <n v="9081.050000000001"/>
    <s v="ok"/>
    <m/>
    <m/>
    <m/>
  </r>
  <r>
    <x v="83"/>
    <x v="0"/>
    <x v="0"/>
    <s v="MARCELA DA SILVA LOPES"/>
    <s v="NOTA FISCAL"/>
    <n v="231"/>
    <d v="2024-10-31T00:00:00"/>
    <x v="0"/>
    <n v="3168.5"/>
    <n v="681.3499999999999"/>
    <s v="ok"/>
    <m/>
    <m/>
    <m/>
  </r>
  <r>
    <x v="83"/>
    <x v="0"/>
    <x v="0"/>
    <s v="MARCELA DA SILVA LOPES"/>
    <s v="NOTA FISCAL"/>
    <n v="231"/>
    <d v="2024-10-31T00:00:00"/>
    <x v="2"/>
    <n v="527.5"/>
    <n v="1576.25"/>
    <s v="ok"/>
    <m/>
    <m/>
    <m/>
  </r>
  <r>
    <x v="83"/>
    <x v="0"/>
    <x v="0"/>
    <s v="EDER CAPRONI DE MORAIS"/>
    <s v="NOTA FISCAL"/>
    <n v="232"/>
    <d v="2024-10-31T00:00:00"/>
    <x v="0"/>
    <n v="12271"/>
    <n v="58900.8"/>
    <s v="ok"/>
    <m/>
    <m/>
    <m/>
  </r>
  <r>
    <x v="83"/>
    <x v="0"/>
    <x v="0"/>
    <s v="WISE PLASTICOS S.A"/>
    <s v="NOTA FISCAL"/>
    <n v="234"/>
    <d v="2024-11-07T00:00:00"/>
    <x v="0"/>
    <n v="8481.76"/>
    <n v="31643.64"/>
    <s v="ok"/>
    <m/>
    <m/>
    <m/>
  </r>
  <r>
    <x v="83"/>
    <x v="0"/>
    <x v="0"/>
    <s v="WISE PLASTICOS S.A"/>
    <s v="NOTA FISCAL"/>
    <n v="235"/>
    <d v="2024-11-12T00:00:00"/>
    <x v="0"/>
    <n v="1778.24"/>
    <n v="6624.16"/>
    <s v="ok"/>
    <m/>
    <m/>
    <m/>
  </r>
  <r>
    <x v="83"/>
    <x v="0"/>
    <x v="0"/>
    <s v="MARCELA DA SILVA LOPES"/>
    <s v="NOTA FISCAL"/>
    <n v="237"/>
    <d v="2024-11-28T00:00:00"/>
    <x v="1"/>
    <n v="1585.5"/>
    <n v="336.64"/>
    <s v="ok"/>
    <m/>
    <m/>
    <m/>
  </r>
  <r>
    <x v="83"/>
    <x v="0"/>
    <x v="0"/>
    <s v="MARCELA DA SILVA LOPES"/>
    <s v="NOTA FISCAL"/>
    <n v="237"/>
    <d v="2024-11-28T00:00:00"/>
    <x v="0"/>
    <n v="2407"/>
    <n v="463.1"/>
    <s v="ok"/>
    <m/>
    <m/>
    <m/>
  </r>
  <r>
    <x v="83"/>
    <x v="0"/>
    <x v="0"/>
    <s v="MARCELA DA SILVA LOPES"/>
    <s v="NOTA FISCAL"/>
    <n v="237"/>
    <d v="2024-11-28T00:00:00"/>
    <x v="2"/>
    <n v="631.5"/>
    <n v="476.75"/>
    <s v="ok"/>
    <m/>
    <m/>
    <m/>
  </r>
  <r>
    <x v="83"/>
    <x v="0"/>
    <x v="0"/>
    <s v="MARCELA DA SILVA LOPES"/>
    <s v="NOTA FISCAL"/>
    <n v="238"/>
    <d v="2024-12-04T00:00:00"/>
    <x v="1"/>
    <n v="33755.5"/>
    <n v="13438.61"/>
    <s v="ok"/>
    <m/>
    <m/>
    <m/>
  </r>
  <r>
    <x v="83"/>
    <x v="0"/>
    <x v="0"/>
    <s v="MARCELA DA SILVA LOPES"/>
    <s v="NOTA FISCAL"/>
    <n v="238"/>
    <d v="2024-12-04T00:00:00"/>
    <x v="0"/>
    <n v="540.4"/>
    <n v="268.2"/>
    <s v="ok"/>
    <m/>
    <m/>
    <m/>
  </r>
  <r>
    <x v="83"/>
    <x v="0"/>
    <x v="0"/>
    <s v="MARCELA DA SILVA LOPES"/>
    <s v="NOTA FISCAL"/>
    <n v="238"/>
    <d v="2024-12-04T00:00:00"/>
    <x v="2"/>
    <n v="694"/>
    <n v="347"/>
    <s v="ok"/>
    <m/>
    <m/>
    <m/>
  </r>
  <r>
    <x v="83"/>
    <x v="0"/>
    <x v="0"/>
    <s v="COMERCIO DE SUCATAS ABELARDI LTDA"/>
    <s v="NOTA FISCAL"/>
    <n v="239"/>
    <d v="2024-12-04T00:00:00"/>
    <x v="2"/>
    <n v="3310"/>
    <n v="1324"/>
    <s v="ok"/>
    <m/>
    <m/>
    <m/>
  </r>
  <r>
    <x v="83"/>
    <x v="0"/>
    <x v="0"/>
    <s v="COMERCIO DE SUCATAS ABELARDI LTDA"/>
    <s v="NOTA FISCAL"/>
    <n v="239"/>
    <d v="2024-12-04T00:00:00"/>
    <x v="0"/>
    <n v="11645.63"/>
    <n v="514.52"/>
    <s v="ok"/>
    <m/>
    <m/>
    <m/>
  </r>
  <r>
    <x v="83"/>
    <x v="0"/>
    <x v="0"/>
    <s v="COMERCIO DE SUCATAS ABELARDI LTDA"/>
    <s v="NOTA FISCAL"/>
    <n v="239"/>
    <d v="2024-12-04T00:00:00"/>
    <x v="1"/>
    <n v="5034.37"/>
    <n v="1153.48"/>
    <s v="ok"/>
    <m/>
    <m/>
    <m/>
  </r>
  <r>
    <x v="83"/>
    <x v="0"/>
    <x v="0"/>
    <s v="MARCELA DA SILVA LOPES"/>
    <s v="NOTA FISCAL"/>
    <n v="241"/>
    <d v="2024-12-30T00:00:00"/>
    <x v="1"/>
    <n v="5273.5"/>
    <n v="1135.12"/>
    <s v="ok"/>
    <m/>
    <m/>
    <m/>
  </r>
  <r>
    <x v="83"/>
    <x v="0"/>
    <x v="0"/>
    <s v="MARCELA DA SILVA LOPES"/>
    <s v="NOTA FISCAL"/>
    <n v="241"/>
    <d v="2024-12-30T00:00:00"/>
    <x v="0"/>
    <n v="6060"/>
    <n v="2183.15"/>
    <s v="ok"/>
    <m/>
    <m/>
    <m/>
  </r>
  <r>
    <x v="83"/>
    <x v="0"/>
    <x v="0"/>
    <s v="MARCELA DA SILVA LOPES"/>
    <s v="NOTA FISCAL"/>
    <n v="241"/>
    <d v="2024-12-30T00:00:00"/>
    <x v="2"/>
    <n v="655"/>
    <n v="2528.75"/>
    <s v="ok"/>
    <m/>
    <m/>
    <m/>
  </r>
  <r>
    <x v="83"/>
    <x v="0"/>
    <x v="0"/>
    <s v="MARCELA DA SILVA LOPES"/>
    <s v="NOTA FISCAL"/>
    <n v="242"/>
    <d v="2024-12-30T00:00:00"/>
    <x v="1"/>
    <n v="19348.5"/>
    <n v="11398.05"/>
    <s v="ok"/>
    <m/>
    <m/>
    <m/>
  </r>
  <r>
    <x v="83"/>
    <x v="0"/>
    <x v="0"/>
    <s v="MARCELA DA SILVA LOPES"/>
    <s v="NOTA FISCAL"/>
    <n v="242"/>
    <d v="2024-12-30T00:00:00"/>
    <x v="0"/>
    <n v="1714.5"/>
    <n v="482.7"/>
    <s v="ok"/>
    <m/>
    <m/>
    <m/>
  </r>
  <r>
    <x v="83"/>
    <x v="0"/>
    <x v="0"/>
    <s v="MARCELA DA SILVA LOPES"/>
    <s v="NOTA FISCAL"/>
    <n v="242"/>
    <d v="2024-12-30T00:00:00"/>
    <x v="2"/>
    <n v="703"/>
    <n v="1380.25"/>
    <s v="ok"/>
    <m/>
    <m/>
    <m/>
  </r>
  <r>
    <x v="83"/>
    <x v="0"/>
    <x v="0"/>
    <s v="MARCELA DA SILVA LOPES"/>
    <s v="NOTA FISCAL"/>
    <n v="243"/>
    <d v="2024-12-30T00:00:00"/>
    <x v="1"/>
    <n v="2920.5"/>
    <n v="619.5"/>
    <s v="ok"/>
    <m/>
    <m/>
    <m/>
  </r>
  <r>
    <x v="83"/>
    <x v="0"/>
    <x v="0"/>
    <s v="MARCELA DA SILVA LOPES"/>
    <s v="NOTA FISCAL"/>
    <n v="243"/>
    <d v="2024-12-30T00:00:00"/>
    <x v="0"/>
    <n v="30"/>
    <n v="9"/>
    <s v="ok"/>
    <m/>
    <m/>
    <m/>
  </r>
  <r>
    <x v="83"/>
    <x v="0"/>
    <x v="0"/>
    <s v="MARCELA DA SILVA LOPES"/>
    <s v="NOTA FISCAL"/>
    <n v="243"/>
    <d v="2024-12-30T00:00:00"/>
    <x v="2"/>
    <n v="538.5"/>
    <n v="269.25"/>
    <s v="ok"/>
    <m/>
    <m/>
    <m/>
  </r>
  <r>
    <x v="83"/>
    <x v="0"/>
    <x v="0"/>
    <s v="COMERCIO DE SUCATAS ABELARDI LTDA"/>
    <s v="NOTA FISCAL"/>
    <n v="244"/>
    <d v="2024-12-30T00:00:00"/>
    <x v="2"/>
    <n v="7770"/>
    <n v="3108"/>
    <s v="ok"/>
    <m/>
    <m/>
    <m/>
  </r>
  <r>
    <x v="83"/>
    <x v="0"/>
    <x v="0"/>
    <s v="COMERCIO DE SUCATAS ABELARDI LTDA"/>
    <s v="NOTA FISCAL"/>
    <n v="244"/>
    <d v="2024-12-30T00:00:00"/>
    <x v="0"/>
    <n v="4700"/>
    <n v="470"/>
    <s v="ok"/>
    <m/>
    <m/>
    <m/>
  </r>
  <r>
    <x v="2"/>
    <x v="0"/>
    <x v="0"/>
    <s v="SMURFIT KAPPA DO BRASIL INDUSTRIA DE EMBALAGENS S/A."/>
    <s v="NOTA FISCAL"/>
    <n v="295"/>
    <d v="2024-10-15T00:00:00"/>
    <x v="1"/>
    <n v="1240"/>
    <n v="992"/>
    <s v="ok"/>
    <m/>
    <m/>
    <m/>
  </r>
  <r>
    <x v="2"/>
    <x v="0"/>
    <x v="0"/>
    <s v="SMURFIT KAPPA DO BRASIL INDUSTRIA DE EMBALAGENS S/A."/>
    <s v="NOTA FISCAL"/>
    <n v="297"/>
    <d v="2024-10-29T00:00:00"/>
    <x v="1"/>
    <n v="11500"/>
    <n v="9200"/>
    <s v="ok"/>
    <m/>
    <m/>
    <m/>
  </r>
  <r>
    <x v="2"/>
    <x v="0"/>
    <x v="0"/>
    <s v="REDESUL SUDOESTE MG - CENTRAL DAS COOPERATIVAS DE TRABALHO"/>
    <s v="NOTA FISCAL"/>
    <n v="298"/>
    <d v="2024-10-29T00:00:00"/>
    <x v="3"/>
    <n v="11110"/>
    <n v="3555.2"/>
    <s v="ok"/>
    <m/>
    <m/>
    <m/>
  </r>
  <r>
    <x v="2"/>
    <x v="0"/>
    <x v="0"/>
    <s v="JSA TECNOLOGY LTDA."/>
    <s v="NOTA FISCAL"/>
    <n v="304"/>
    <d v="2024-11-07T00:00:00"/>
    <x v="2"/>
    <n v="538.41"/>
    <n v="4810.28"/>
    <s v="ok"/>
    <m/>
    <m/>
    <m/>
  </r>
  <r>
    <x v="2"/>
    <x v="0"/>
    <x v="0"/>
    <s v="JSA TECNOLOGY LTDA."/>
    <s v="NOTA FISCAL"/>
    <n v="304"/>
    <d v="2024-11-07T00:00:00"/>
    <x v="0"/>
    <n v="261.5"/>
    <n v="169.3"/>
    <s v="ok"/>
    <m/>
    <m/>
    <m/>
  </r>
  <r>
    <x v="2"/>
    <x v="0"/>
    <x v="0"/>
    <s v="PAOLI RECICLA LTDA"/>
    <s v="NOTA FISCAL"/>
    <n v="299"/>
    <d v="2024-11-05T00:00:00"/>
    <x v="0"/>
    <n v="1001"/>
    <n v="900.9"/>
    <s v="ok"/>
    <m/>
    <m/>
    <m/>
  </r>
  <r>
    <x v="2"/>
    <x v="0"/>
    <x v="0"/>
    <s v="ECO BRASIL AMBIENTAL LTDA"/>
    <s v="NOTA FISCAL"/>
    <n v="300"/>
    <d v="2024-11-05T00:00:00"/>
    <x v="0"/>
    <n v="948"/>
    <n v="2306.4"/>
    <s v="ok"/>
    <m/>
    <m/>
    <m/>
  </r>
  <r>
    <x v="2"/>
    <x v="0"/>
    <x v="0"/>
    <s v="PAOLI RECICLA LTDA"/>
    <s v="NOTA FISCAL"/>
    <n v="301"/>
    <d v="2024-11-05T00:00:00"/>
    <x v="0"/>
    <n v="2862"/>
    <n v="5406.3"/>
    <s v="ok"/>
    <m/>
    <m/>
    <m/>
  </r>
  <r>
    <x v="2"/>
    <x v="0"/>
    <x v="0"/>
    <s v="PAOLI RECICLA LTDA"/>
    <s v="NOTA FISCAL"/>
    <n v="301"/>
    <d v="2024-11-05T00:00:00"/>
    <x v="1"/>
    <n v="2197"/>
    <n v="1393.5"/>
    <s v="ok"/>
    <m/>
    <m/>
    <m/>
  </r>
  <r>
    <x v="2"/>
    <x v="0"/>
    <x v="0"/>
    <s v="CRM - CENTRAL DE RECICLAGEM MINAS LTDA"/>
    <s v="NOTA FISCAL"/>
    <n v="302"/>
    <d v="2024-11-05T00:00:00"/>
    <x v="1"/>
    <n v="12070"/>
    <n v="6145"/>
    <s v="ok"/>
    <m/>
    <m/>
    <m/>
  </r>
  <r>
    <x v="2"/>
    <x v="0"/>
    <x v="0"/>
    <s v="CRM - CENTRAL DE RECICLAGEM MINAS LTDA"/>
    <s v="NOTA FISCAL"/>
    <n v="302"/>
    <d v="2024-11-05T00:00:00"/>
    <x v="0"/>
    <n v="1290"/>
    <n v="2807"/>
    <s v="ok"/>
    <m/>
    <m/>
    <m/>
  </r>
  <r>
    <x v="2"/>
    <x v="0"/>
    <x v="0"/>
    <s v="SMURFIT KAPPA DO BRASIL INDUSTRIA DE EMBALAGENS S/A."/>
    <s v="NOTA FISCAL"/>
    <n v="316"/>
    <d v="2024-12-27T00:00:00"/>
    <x v="1"/>
    <n v="12140"/>
    <n v="9712"/>
    <s v="ok"/>
    <m/>
    <m/>
    <m/>
  </r>
  <r>
    <x v="2"/>
    <x v="0"/>
    <x v="0"/>
    <s v="SMURFIT KAPPA DO BRASIL INDUSTRIA DE EMBALAGENS S/A."/>
    <s v="NOTA FISCAL"/>
    <n v="310"/>
    <d v="2024-12-04T00:00:00"/>
    <x v="1"/>
    <n v="140"/>
    <n v="112"/>
    <s v="ok"/>
    <m/>
    <m/>
    <m/>
  </r>
  <r>
    <x v="2"/>
    <x v="0"/>
    <x v="0"/>
    <s v="REDESUL SUDOESTE MG - CENTRAL DAS COOPERATIVAS DE TRABALHO"/>
    <s v="NOTA FISCAL"/>
    <n v="315"/>
    <d v="2024-12-19T00:00:00"/>
    <x v="3"/>
    <n v="10950"/>
    <n v="3504"/>
    <s v="ok"/>
    <m/>
    <m/>
    <m/>
  </r>
  <r>
    <x v="84"/>
    <x v="0"/>
    <x v="0"/>
    <s v="ITAMAR DAMASCENO ALVES EIRELI"/>
    <s v="NOTA FISCAL"/>
    <n v="59"/>
    <d v="2024-10-28T00:00:00"/>
    <x v="0"/>
    <n v="2670"/>
    <n v="5324"/>
    <s v="plastico com unidade incorreta"/>
    <m/>
    <m/>
    <m/>
  </r>
  <r>
    <x v="84"/>
    <x v="0"/>
    <x v="0"/>
    <s v="ITAMAR DAMASCENO ALVES EIRELI"/>
    <s v="NOTA FISCAL"/>
    <n v="61"/>
    <d v="2024-12-19T00:00:00"/>
    <x v="0"/>
    <n v="1785"/>
    <n v="2876.3"/>
    <s v="ok"/>
    <m/>
    <m/>
    <m/>
  </r>
  <r>
    <x v="84"/>
    <x v="0"/>
    <x v="0"/>
    <s v="ITAMAR DAMASCENO ALVES EIRELI"/>
    <s v="NOTA FISCAL"/>
    <n v="61"/>
    <d v="2024-12-20T00:00:00"/>
    <x v="1"/>
    <n v="6842"/>
    <n v="4693.2"/>
    <s v="ok"/>
    <m/>
    <m/>
    <m/>
  </r>
  <r>
    <x v="54"/>
    <x v="0"/>
    <x v="0"/>
    <s v="000001-COMERCIO DE RESIDUOS BANDEIRANTE LTDA"/>
    <s v="NOTA FISCAL"/>
    <n v="66"/>
    <d v="2024-12-10T00:00:00"/>
    <x v="0"/>
    <n v="3090"/>
    <n v="7864.5"/>
    <s v="ok"/>
    <m/>
    <m/>
    <m/>
  </r>
  <r>
    <x v="54"/>
    <x v="0"/>
    <x v="0"/>
    <s v="000001-COMERCIO DE RESIDUOS BANDEIRANTE LTDA"/>
    <s v="NOTA FISCAL"/>
    <n v="66"/>
    <d v="2024-12-10T00:00:00"/>
    <x v="1"/>
    <n v="6630"/>
    <n v="3528"/>
    <s v="ok"/>
    <m/>
    <m/>
    <m/>
  </r>
  <r>
    <x v="85"/>
    <x v="0"/>
    <x v="0"/>
    <s v="WHARGO COMERCIO E RECICLAGENS LTDA"/>
    <s v="NOTA FISCAL"/>
    <n v="1838"/>
    <d v="2024-10-02T00:00:00"/>
    <x v="0"/>
    <n v="1980"/>
    <n v="5294.5"/>
    <s v="ok"/>
    <m/>
    <m/>
    <m/>
  </r>
  <r>
    <x v="85"/>
    <x v="0"/>
    <x v="0"/>
    <s v="WHARGO COMERCIO E RECICLAGENS LTDA"/>
    <s v="NOTA FISCAL"/>
    <n v="1838"/>
    <d v="2024-10-02T00:00:00"/>
    <x v="1"/>
    <n v="5930"/>
    <n v="5293"/>
    <s v="ok"/>
    <m/>
    <m/>
    <m/>
  </r>
  <r>
    <x v="85"/>
    <x v="0"/>
    <x v="0"/>
    <s v="ECOTEC PETBRAS EMBALAGENS PLASTICAS LTDA"/>
    <s v="NOTA FISCAL"/>
    <n v="1840"/>
    <d v="2024-10-02T00:00:00"/>
    <x v="0"/>
    <n v="7040"/>
    <n v="11688"/>
    <s v="ok"/>
    <m/>
    <m/>
    <m/>
  </r>
  <r>
    <x v="85"/>
    <x v="0"/>
    <x v="0"/>
    <s v="TCH RECICLAGEM"/>
    <s v="NOTA FISCAL"/>
    <n v="1841"/>
    <d v="2024-10-02T00:00:00"/>
    <x v="2"/>
    <n v="539.3"/>
    <n v="6851.73"/>
    <s v="ok"/>
    <m/>
    <m/>
    <m/>
  </r>
  <r>
    <x v="85"/>
    <x v="0"/>
    <x v="0"/>
    <s v="WHARGO COMERCIO E RECICLAGENS LTDA"/>
    <s v="NOTA FISCAL"/>
    <n v="1845"/>
    <d v="2024-10-08T00:00:00"/>
    <x v="1"/>
    <n v="10050"/>
    <n v="9547.5"/>
    <s v="ok"/>
    <m/>
    <m/>
    <m/>
  </r>
  <r>
    <x v="85"/>
    <x v="0"/>
    <x v="0"/>
    <s v="MASSFIX COMERCIODE SUCATAS DE VIDROS LTDA"/>
    <s v="NOTA FISCAL"/>
    <n v="1847"/>
    <d v="2024-10-08T00:00:00"/>
    <x v="3"/>
    <n v="14680"/>
    <n v="1761.6"/>
    <s v="ok"/>
    <m/>
    <m/>
    <m/>
  </r>
  <r>
    <x v="85"/>
    <x v="0"/>
    <x v="0"/>
    <s v="WHARGO COMERCIO E RECICLAGENS LTDA"/>
    <s v="NOTA FISCAL"/>
    <n v="1850"/>
    <d v="2024-10-15T00:00:00"/>
    <x v="0"/>
    <n v="4816"/>
    <n v="14944.9"/>
    <s v="ok"/>
    <m/>
    <m/>
    <m/>
  </r>
  <r>
    <x v="85"/>
    <x v="0"/>
    <x v="0"/>
    <s v="WHARGO COMERCIO E RECICLAGENS LTDA"/>
    <s v="NOTA FISCAL"/>
    <n v="1850"/>
    <d v="2024-10-15T00:00:00"/>
    <x v="1"/>
    <n v="5420"/>
    <n v="2669"/>
    <s v="ok"/>
    <m/>
    <m/>
    <m/>
  </r>
  <r>
    <x v="85"/>
    <x v="0"/>
    <x v="0"/>
    <s v="WHARGO COMERCIO E RECICLAGENS LTDA"/>
    <s v="NOTA FISCAL"/>
    <n v="1851"/>
    <d v="2024-10-31T00:00:00"/>
    <x v="1"/>
    <n v="13480"/>
    <n v="12806"/>
    <s v="ok"/>
    <m/>
    <m/>
    <m/>
  </r>
  <r>
    <x v="85"/>
    <x v="0"/>
    <x v="0"/>
    <s v="ECOTEC PETBRAS EMBALAGENS PLASTICAS LTDA"/>
    <s v="NOTA FISCAL"/>
    <n v="1852"/>
    <d v="2024-10-31T00:00:00"/>
    <x v="0"/>
    <n v="7500"/>
    <n v="12380"/>
    <s v="ok"/>
    <m/>
    <m/>
    <m/>
  </r>
  <r>
    <x v="85"/>
    <x v="0"/>
    <x v="0"/>
    <s v="WHARGO COMERCIO E RECICLAGENS LTDA"/>
    <s v="NOTA FISCAL"/>
    <n v="1853"/>
    <d v="2024-10-31T00:00:00"/>
    <x v="0"/>
    <n v="4875"/>
    <n v="15880"/>
    <s v="ok"/>
    <m/>
    <m/>
    <m/>
  </r>
  <r>
    <x v="85"/>
    <x v="0"/>
    <x v="0"/>
    <s v="WHARGO COMERCIO E RECICLAGENS LTDA"/>
    <s v="NOTA FISCAL"/>
    <n v="1853"/>
    <d v="2024-10-31T00:00:00"/>
    <x v="1"/>
    <n v="11450"/>
    <n v="6255"/>
    <s v="ok"/>
    <m/>
    <m/>
    <m/>
  </r>
  <r>
    <x v="85"/>
    <x v="0"/>
    <x v="0"/>
    <s v="WHARGO COMERCIO E RECICLAGENS LTDA"/>
    <s v="NOTA FISCAL"/>
    <n v="1854"/>
    <d v="2024-10-31T00:00:00"/>
    <x v="0"/>
    <n v="2710"/>
    <n v="5420"/>
    <s v="ok"/>
    <m/>
    <m/>
    <m/>
  </r>
  <r>
    <x v="85"/>
    <x v="0"/>
    <x v="0"/>
    <s v="WHARGO COMERCIO E RECICLAGENS LTDA"/>
    <s v="NOTA FISCAL"/>
    <n v="1854"/>
    <d v="2024-11-01T00:00:00"/>
    <x v="1"/>
    <n v="5660"/>
    <n v="4919.5"/>
    <s v="ok"/>
    <m/>
    <m/>
    <m/>
  </r>
  <r>
    <x v="85"/>
    <x v="0"/>
    <x v="0"/>
    <s v="ALGREEN GERENCIAMENTODE RESIDUOS LTDA"/>
    <s v="NOTA FISCAL"/>
    <n v="1855"/>
    <d v="2024-11-05T00:00:00"/>
    <x v="0"/>
    <n v="3287"/>
    <n v="11658.53"/>
    <s v="ok"/>
    <m/>
    <m/>
    <m/>
  </r>
  <r>
    <x v="85"/>
    <x v="0"/>
    <x v="0"/>
    <s v="ALGREEN GERENCIAMENTODE RESIDUOS LTDA"/>
    <s v="NOTA FISCAL"/>
    <n v="1855"/>
    <d v="2024-11-05T00:00:00"/>
    <x v="1"/>
    <n v="14463"/>
    <n v="10505.35"/>
    <s v="ok"/>
    <m/>
    <m/>
    <m/>
  </r>
  <r>
    <x v="85"/>
    <x v="0"/>
    <x v="0"/>
    <s v="WHARGO COMERCIO E RECICLAGENS LTDA"/>
    <s v="NOTA FISCAL"/>
    <n v="1856"/>
    <d v="2024-11-18T00:00:00"/>
    <x v="1"/>
    <n v="10620"/>
    <n v="10089"/>
    <s v="ok"/>
    <m/>
    <m/>
    <m/>
  </r>
  <r>
    <x v="85"/>
    <x v="0"/>
    <x v="0"/>
    <s v="WHARGO COMERCIO E RECICLAGENS LTDA"/>
    <s v="NOTA FISCAL"/>
    <n v="1858"/>
    <d v="2024-11-21T00:00:00"/>
    <x v="0"/>
    <n v="5645.4"/>
    <n v="18791.82"/>
    <s v="ok"/>
    <m/>
    <m/>
    <m/>
  </r>
  <r>
    <x v="85"/>
    <x v="0"/>
    <x v="0"/>
    <s v="WHARGO COMERCIO E RECICLAGENS LTDA"/>
    <s v="NOTA FISCAL"/>
    <n v="1858"/>
    <d v="2024-11-21T00:00:00"/>
    <x v="1"/>
    <n v="4670"/>
    <n v="2215"/>
    <s v="ok"/>
    <m/>
    <m/>
    <m/>
  </r>
  <r>
    <x v="85"/>
    <x v="0"/>
    <x v="0"/>
    <s v="WHARGO COMERCIO E RECICLAGENS LTDA"/>
    <s v="NOTA FISCAL"/>
    <n v="1859"/>
    <d v="2024-11-21T00:00:00"/>
    <x v="0"/>
    <n v="2650"/>
    <n v="6796.5"/>
    <s v="ok"/>
    <m/>
    <m/>
    <m/>
  </r>
  <r>
    <x v="85"/>
    <x v="0"/>
    <x v="0"/>
    <s v="WHARGO COMERCIO E RECICLAGENS LTDA"/>
    <s v="NOTA FISCAL"/>
    <n v="1859"/>
    <d v="2024-11-21T00:00:00"/>
    <x v="1"/>
    <n v="9540"/>
    <n v="8281.5"/>
    <s v="ok"/>
    <m/>
    <m/>
    <m/>
  </r>
  <r>
    <x v="85"/>
    <x v="0"/>
    <x v="0"/>
    <s v="MASSFIX COMERCIO DE SUCATAS DE VIDROS LTDA"/>
    <s v="NOTA FISCAL"/>
    <n v="1860"/>
    <d v="2024-11-27T00:00:00"/>
    <x v="3"/>
    <n v="10000"/>
    <n v="1200"/>
    <s v="ok"/>
    <m/>
    <m/>
    <m/>
  </r>
  <r>
    <x v="85"/>
    <x v="0"/>
    <x v="0"/>
    <s v="WHARGO COMERCIO E RECICLAGENS LTDA"/>
    <s v="NOTA FISCAL"/>
    <n v="1861"/>
    <d v="2024-11-28T00:00:00"/>
    <x v="0"/>
    <n v="4730"/>
    <n v="15119.5"/>
    <s v="ok"/>
    <m/>
    <m/>
    <m/>
  </r>
  <r>
    <x v="85"/>
    <x v="0"/>
    <x v="0"/>
    <s v="WHARGO COMERCIO E RECICLAGENS LTDA"/>
    <s v="NOTA FISCAL"/>
    <n v="1861"/>
    <d v="2024-11-28T00:00:00"/>
    <x v="1"/>
    <n v="3140"/>
    <n v="2790"/>
    <s v="ok"/>
    <m/>
    <m/>
    <m/>
  </r>
  <r>
    <x v="85"/>
    <x v="0"/>
    <x v="0"/>
    <s v="MASSFIX COMERCIO DE SUCATAS DE VIDROS LTDA"/>
    <s v="NOTA FISCAL"/>
    <n v="1863"/>
    <d v="2024-11-29T00:00:00"/>
    <x v="3"/>
    <n v="8350"/>
    <n v="1002"/>
    <s v="ok"/>
    <m/>
    <m/>
    <m/>
  </r>
  <r>
    <x v="85"/>
    <x v="0"/>
    <x v="0"/>
    <s v="WHARGO COMERCIO E RECICLAGENS LTDA"/>
    <s v="NOTA FISCAL"/>
    <n v="1864"/>
    <d v="2024-12-15T00:00:00"/>
    <x v="1"/>
    <n v="10400"/>
    <n v="8992.5"/>
    <s v="ok"/>
    <m/>
    <m/>
    <m/>
  </r>
  <r>
    <x v="85"/>
    <x v="0"/>
    <x v="0"/>
    <s v="WHARGO COMERCIO E RECICLAGENS LTDA"/>
    <s v="NOTA FISCAL"/>
    <n v="1864"/>
    <d v="2024-12-15T00:00:00"/>
    <x v="0"/>
    <n v="1080"/>
    <n v="1780"/>
    <s v="ok"/>
    <m/>
    <m/>
    <m/>
  </r>
  <r>
    <x v="85"/>
    <x v="0"/>
    <x v="0"/>
    <s v="ECOTEC PETBRAS EMBALAGENS PLASTICAS LTDA"/>
    <s v="NOTA FISCAL"/>
    <n v="1865"/>
    <d v="2024-12-06T00:00:00"/>
    <x v="0"/>
    <n v="13280"/>
    <n v="22120"/>
    <s v="ok"/>
    <m/>
    <m/>
    <m/>
  </r>
  <r>
    <x v="85"/>
    <x v="0"/>
    <x v="0"/>
    <s v="WHARGO COMERCIO E RECICLAGENS LTDA"/>
    <s v="NOTA FISCAL"/>
    <n v="1867"/>
    <d v="2024-12-06T00:00:00"/>
    <x v="0"/>
    <n v="4933.6"/>
    <n v="10986.88"/>
    <s v="ok"/>
    <m/>
    <m/>
    <m/>
  </r>
  <r>
    <x v="85"/>
    <x v="0"/>
    <x v="0"/>
    <s v="WHARGO COMERCIO E RECICLAGENS LTDA"/>
    <s v="NOTA FISCAL"/>
    <n v="1867"/>
    <d v="2024-12-06T00:00:00"/>
    <x v="1"/>
    <n v="8560"/>
    <n v="4692.5"/>
    <s v="ok"/>
    <m/>
    <m/>
    <m/>
  </r>
  <r>
    <x v="85"/>
    <x v="0"/>
    <x v="0"/>
    <s v="ARCELOR MITTAL S.A"/>
    <s v="NOTA FISCAL"/>
    <n v="1868"/>
    <d v="2024-12-06T00:00:00"/>
    <x v="2"/>
    <n v="3360"/>
    <n v="3528"/>
    <s v="ok"/>
    <m/>
    <m/>
    <m/>
  </r>
  <r>
    <x v="85"/>
    <x v="0"/>
    <x v="0"/>
    <s v="WHARGO COMERCIO E RECICLAGENS LTDA"/>
    <s v="NOTA FISCAL"/>
    <n v="1870"/>
    <d v="2024-12-12T00:00:00"/>
    <x v="1"/>
    <n v="13670"/>
    <n v="12986.5"/>
    <s v="ok"/>
    <m/>
    <m/>
    <m/>
  </r>
  <r>
    <x v="85"/>
    <x v="0"/>
    <x v="0"/>
    <s v="WHARGO COMERCIO E RECICLAGENS LTDA"/>
    <s v="NOTA FISCAL"/>
    <n v="1871"/>
    <d v="2024-12-12T00:00:00"/>
    <x v="0"/>
    <n v="3751.6"/>
    <n v="13203.28"/>
    <s v="ok"/>
    <m/>
    <m/>
    <m/>
  </r>
  <r>
    <x v="85"/>
    <x v="0"/>
    <x v="0"/>
    <s v="WHARGO COMERCIO E RECICLAGENS LTDA"/>
    <s v="NOTA FISCAL"/>
    <n v="1871"/>
    <d v="2024-12-12T00:00:00"/>
    <x v="1"/>
    <n v="13120"/>
    <n v="8652"/>
    <s v="ok"/>
    <m/>
    <m/>
    <m/>
  </r>
  <r>
    <x v="85"/>
    <x v="0"/>
    <x v="0"/>
    <s v="WHARGO COMERCIO E RECICLAGENS LTDA"/>
    <s v="NOTA FISCAL"/>
    <n v="1872"/>
    <d v="2024-12-17T00:00:00"/>
    <x v="0"/>
    <n v="2410"/>
    <n v="5073"/>
    <s v="ok"/>
    <m/>
    <m/>
    <m/>
  </r>
  <r>
    <x v="85"/>
    <x v="0"/>
    <x v="0"/>
    <s v="WHARGO COMERCIO E RECICLAGENS LTDA"/>
    <s v="NOTA FISCAL"/>
    <n v="1872"/>
    <d v="2024-12-17T00:00:00"/>
    <x v="1"/>
    <n v="6620"/>
    <n v="5773.5"/>
    <s v="ok"/>
    <m/>
    <m/>
    <m/>
  </r>
  <r>
    <x v="85"/>
    <x v="0"/>
    <x v="0"/>
    <s v="MASSFIX COMERCIO DE SUCATAS DE VIDROS LTDA"/>
    <s v="NOTA FISCAL"/>
    <n v="1874"/>
    <d v="2024-12-20T00:00:00"/>
    <x v="3"/>
    <n v="9390"/>
    <n v="751.2"/>
    <s v="ok"/>
    <m/>
    <m/>
    <m/>
  </r>
  <r>
    <x v="85"/>
    <x v="0"/>
    <x v="0"/>
    <s v="WHARGO COMERCIO E RECICLAGENS LTDA"/>
    <s v="NOTA FISCAL"/>
    <n v="1875"/>
    <d v="2024-12-23T00:00:00"/>
    <x v="1"/>
    <n v="5660"/>
    <n v="4757.5"/>
    <s v="ok"/>
    <m/>
    <m/>
    <m/>
  </r>
  <r>
    <x v="85"/>
    <x v="0"/>
    <x v="0"/>
    <s v="WHARGO COMERCIO E RECICLAGENS LTDA"/>
    <s v="NOTA FISCAL"/>
    <n v="1875"/>
    <d v="2024-12-23T00:00:00"/>
    <x v="0"/>
    <n v="1030"/>
    <n v="2990"/>
    <s v="ok"/>
    <m/>
    <m/>
    <m/>
  </r>
  <r>
    <x v="85"/>
    <x v="0"/>
    <x v="0"/>
    <s v="WHARGO COMERCIO E RECICLAGENS LTDA"/>
    <s v="NOTA FISCAL"/>
    <n v="1876"/>
    <d v="2024-12-23T00:00:00"/>
    <x v="1"/>
    <n v="12270"/>
    <n v="11656.5"/>
    <s v="ok"/>
    <m/>
    <m/>
    <m/>
  </r>
  <r>
    <x v="85"/>
    <x v="0"/>
    <x v="0"/>
    <s v="PEDRO ALVES ANATASIO"/>
    <s v="NOTA FISCAL"/>
    <n v="1877"/>
    <d v="2024-12-24T00:00:00"/>
    <x v="0"/>
    <n v="3226.5"/>
    <n v="4819.55"/>
    <s v="ok"/>
    <m/>
    <m/>
    <m/>
  </r>
  <r>
    <x v="85"/>
    <x v="0"/>
    <x v="0"/>
    <s v="ARCELOR MITTAL S.A"/>
    <s v="NOTA FISCAL"/>
    <n v="1878"/>
    <d v="2024-12-26T00:00:00"/>
    <x v="2"/>
    <n v="1000"/>
    <n v="1050"/>
    <s v="ok"/>
    <m/>
    <m/>
    <m/>
  </r>
  <r>
    <x v="85"/>
    <x v="0"/>
    <x v="0"/>
    <s v="ARCELOR MITTAL S.A"/>
    <s v="NOTA FISCAL"/>
    <n v="1879"/>
    <d v="2024-12-27T00:00:00"/>
    <x v="2"/>
    <n v="2800"/>
    <n v="2940"/>
    <s v="ok"/>
    <m/>
    <m/>
    <m/>
  </r>
  <r>
    <x v="85"/>
    <x v="0"/>
    <x v="0"/>
    <s v="ALGREEN GERENCIAMENTODE RESIDUOS LTDA"/>
    <s v="NOTA FISCAL"/>
    <n v="1880"/>
    <d v="2024-12-30T00:00:00"/>
    <x v="0"/>
    <n v="3791"/>
    <n v="9872.879999999999"/>
    <s v="ok"/>
    <m/>
    <m/>
    <m/>
  </r>
  <r>
    <x v="85"/>
    <x v="0"/>
    <x v="0"/>
    <s v="ALGREEN GERENCIAMENTODE RESIDUOS LTDA"/>
    <s v="NOTA FISCAL"/>
    <n v="1880"/>
    <d v="2024-12-30T00:00:00"/>
    <x v="1"/>
    <n v="14309"/>
    <n v="9297.950000000001"/>
    <s v="ok"/>
    <m/>
    <m/>
    <m/>
  </r>
  <r>
    <x v="86"/>
    <x v="0"/>
    <x v="0"/>
    <s v="WHARGO COMERCIO E RECICLAGENS LTDA"/>
    <s v="NOTA FISCAL"/>
    <n v="920"/>
    <d v="2024-10-04T00:00:00"/>
    <x v="0"/>
    <n v="6430"/>
    <n v="19475"/>
    <s v="ok"/>
    <m/>
    <m/>
    <m/>
  </r>
  <r>
    <x v="86"/>
    <x v="0"/>
    <x v="0"/>
    <s v="WHARGO COMERCIO E RECICLAGENS LTDA"/>
    <s v="NOTA FISCAL"/>
    <n v="921"/>
    <d v="2024-10-09T00:00:00"/>
    <x v="0"/>
    <n v="6990"/>
    <n v="15032"/>
    <s v="ok"/>
    <m/>
    <m/>
    <m/>
  </r>
  <r>
    <x v="86"/>
    <x v="0"/>
    <x v="0"/>
    <s v="WHARGO COMERCIO E RECICLAGENS LTDA"/>
    <s v="NOTA FISCAL"/>
    <n v="923"/>
    <d v="2024-10-18T00:00:00"/>
    <x v="1"/>
    <n v="16450"/>
    <n v="15627.5"/>
    <s v="ok"/>
    <m/>
    <m/>
    <m/>
  </r>
  <r>
    <x v="86"/>
    <x v="0"/>
    <x v="0"/>
    <s v="WHARGO COMERCIO E RECICLAGENS LTDA"/>
    <s v="NOTA FISCAL"/>
    <n v="924"/>
    <d v="2024-10-18T00:00:00"/>
    <x v="1"/>
    <n v="15790"/>
    <n v="15000.5"/>
    <s v="ok"/>
    <m/>
    <m/>
    <m/>
  </r>
  <r>
    <x v="86"/>
    <x v="0"/>
    <x v="0"/>
    <s v="WHARGO COMERCIO E RECICLAGENS LTDA"/>
    <s v="NOTA FISCAL"/>
    <n v="925"/>
    <d v="2024-10-18T00:00:00"/>
    <x v="1"/>
    <n v="16120"/>
    <n v="15314"/>
    <s v="ok"/>
    <m/>
    <m/>
    <m/>
  </r>
  <r>
    <x v="86"/>
    <x v="0"/>
    <x v="0"/>
    <s v="WHARGO COMERCIO E RECICLAGENS LTDA"/>
    <s v="NOTA FISCAL"/>
    <n v="926"/>
    <d v="2024-10-18T00:00:00"/>
    <x v="1"/>
    <n v="17440"/>
    <n v="16568"/>
    <s v="ok"/>
    <m/>
    <m/>
    <m/>
  </r>
  <r>
    <x v="86"/>
    <x v="0"/>
    <x v="0"/>
    <s v="RECICLADORA LITTIG LTDA"/>
    <s v="NOTA FISCAL"/>
    <n v="927"/>
    <d v="2024-10-21T00:00:00"/>
    <x v="0"/>
    <n v="7250"/>
    <n v="3625"/>
    <s v="ok"/>
    <m/>
    <m/>
    <m/>
  </r>
  <r>
    <x v="86"/>
    <x v="0"/>
    <x v="0"/>
    <s v="WHARGO COMERCIO E RECICLAGENS LTDA"/>
    <s v="NOTA FISCAL"/>
    <n v="928"/>
    <d v="2024-10-31T00:00:00"/>
    <x v="0"/>
    <n v="6390"/>
    <n v="20512"/>
    <s v="ok"/>
    <m/>
    <m/>
    <m/>
  </r>
  <r>
    <x v="86"/>
    <x v="0"/>
    <x v="0"/>
    <s v="WHARGO COMERCIO E RECICLAGENS LTDA"/>
    <s v="NOTA FISCAL"/>
    <n v="929"/>
    <d v="2024-11-13T00:00:00"/>
    <x v="0"/>
    <n v="6060"/>
    <n v="20063"/>
    <s v="ok"/>
    <m/>
    <m/>
    <m/>
  </r>
  <r>
    <x v="86"/>
    <x v="0"/>
    <x v="0"/>
    <s v="WHARGO COMERCIO E RECICLAGENS LTDA"/>
    <s v="NOTA FISCAL"/>
    <n v="929"/>
    <d v="2024-11-13T00:00:00"/>
    <x v="1"/>
    <n v="660"/>
    <n v="198"/>
    <s v="ok"/>
    <m/>
    <m/>
    <m/>
  </r>
  <r>
    <x v="86"/>
    <x v="0"/>
    <x v="0"/>
    <s v="WHARGO COMERCIO E RECICLAGENS LTDA"/>
    <s v="NOTA FISCAL"/>
    <n v="930"/>
    <d v="2024-11-14T00:00:00"/>
    <x v="1"/>
    <n v="18240"/>
    <n v="17328"/>
    <s v="ok"/>
    <m/>
    <m/>
    <m/>
  </r>
  <r>
    <x v="86"/>
    <x v="0"/>
    <x v="0"/>
    <s v="WHARGO COMERCIO E RECICLAGENS LTDA"/>
    <s v="NOTA FISCAL"/>
    <n v="931"/>
    <d v="2024-11-14T00:00:00"/>
    <x v="1"/>
    <n v="17050"/>
    <n v="16197.5"/>
    <s v="ok"/>
    <m/>
    <m/>
    <m/>
  </r>
  <r>
    <x v="86"/>
    <x v="0"/>
    <x v="0"/>
    <s v="WHARGO COMERCIO E RECICLAGENS LTDA"/>
    <s v="NOTA FISCAL"/>
    <n v="932"/>
    <d v="2024-11-14T00:00:00"/>
    <x v="1"/>
    <n v="18050"/>
    <n v="17147.5"/>
    <s v="ok"/>
    <m/>
    <m/>
    <m/>
  </r>
  <r>
    <x v="86"/>
    <x v="0"/>
    <x v="0"/>
    <s v="WHARGO COMERCIO E RECICLAGENS LTDA"/>
    <s v="NOTA FISCAL"/>
    <n v="933"/>
    <d v="2024-11-28T00:00:00"/>
    <x v="1"/>
    <n v="18450"/>
    <n v="17527.5"/>
    <s v="ok"/>
    <m/>
    <m/>
    <m/>
  </r>
  <r>
    <x v="86"/>
    <x v="0"/>
    <x v="0"/>
    <s v="WHARGO COMERCIO E RECICLAGENS LTDA"/>
    <s v="NOTA FISCAL"/>
    <n v="934"/>
    <d v="2024-11-28T00:00:00"/>
    <x v="1"/>
    <n v="19100"/>
    <n v="18145"/>
    <s v="ok"/>
    <m/>
    <m/>
    <m/>
  </r>
  <r>
    <x v="86"/>
    <x v="0"/>
    <x v="0"/>
    <s v="SPAL INDUSTRIA BRASILEIRA DE BEBIDAS S/A"/>
    <s v="NOTA FISCAL"/>
    <n v="936"/>
    <d v="2024-12-06T00:00:00"/>
    <x v="0"/>
    <n v="6350"/>
    <n v="38735"/>
    <s v="ok"/>
    <m/>
    <m/>
    <m/>
  </r>
  <r>
    <x v="86"/>
    <x v="0"/>
    <x v="0"/>
    <s v="WHARGO COMERCIO E RECICLAGENS LTDA"/>
    <s v="NOTA FISCAL"/>
    <n v="937"/>
    <d v="2024-12-12T00:00:00"/>
    <x v="1"/>
    <n v="18290"/>
    <n v="17375.5"/>
    <s v="ok"/>
    <m/>
    <m/>
    <m/>
  </r>
  <r>
    <x v="86"/>
    <x v="0"/>
    <x v="0"/>
    <s v="WHARGO COMERCIO E RECICLAGENS LTDA"/>
    <s v="NOTA FISCAL"/>
    <n v="938"/>
    <d v="2024-12-12T00:00:00"/>
    <x v="1"/>
    <n v="20600"/>
    <n v="19570"/>
    <s v="ok"/>
    <m/>
    <m/>
    <m/>
  </r>
  <r>
    <x v="86"/>
    <x v="0"/>
    <x v="0"/>
    <s v="EQUIPAM PLASTICOS LTDA"/>
    <s v="NOTA FISCAL"/>
    <n v="939"/>
    <d v="2024-12-12T00:00:00"/>
    <x v="0"/>
    <n v="16200"/>
    <n v="4860"/>
    <s v="ok"/>
    <m/>
    <m/>
    <m/>
  </r>
  <r>
    <x v="86"/>
    <x v="0"/>
    <x v="0"/>
    <s v="AMBIPAR ENVIRONMENTAL GLASS CULLET RECYCLING SP LTDA"/>
    <s v="NOTA FISCAL"/>
    <n v="940"/>
    <d v="2024-12-16T00:00:00"/>
    <x v="3"/>
    <n v="18050"/>
    <n v="4512.5"/>
    <s v="ok"/>
    <m/>
    <m/>
    <m/>
  </r>
  <r>
    <x v="86"/>
    <x v="0"/>
    <x v="0"/>
    <s v="WHARGO COMERCIO E RECICLAGENS LTDA"/>
    <s v="NOTA FISCAL"/>
    <n v="941"/>
    <d v="2024-12-19T00:00:00"/>
    <x v="0"/>
    <n v="5691.2"/>
    <n v="10466.7"/>
    <s v="ok"/>
    <m/>
    <m/>
    <m/>
  </r>
  <r>
    <x v="86"/>
    <x v="0"/>
    <x v="0"/>
    <s v="WHARGO COMERCIO E RECICLAGENS LTDA"/>
    <s v="NOTA FISCAL"/>
    <n v="942"/>
    <d v="2024-12-30T00:00:00"/>
    <x v="1"/>
    <n v="18960"/>
    <n v="18012"/>
    <s v="ok"/>
    <m/>
    <m/>
    <m/>
  </r>
  <r>
    <x v="86"/>
    <x v="0"/>
    <x v="0"/>
    <s v="WHARGO COMERCIO E RECICLAGENS LTDA"/>
    <s v="NOTA FISCAL"/>
    <n v="943"/>
    <d v="2024-12-30T00:00:00"/>
    <x v="1"/>
    <n v="19810"/>
    <n v="18819.5"/>
    <s v="ok"/>
    <m/>
    <m/>
    <m/>
  </r>
  <r>
    <x v="86"/>
    <x v="0"/>
    <x v="0"/>
    <s v="WHARGO COMERCIO E RECICLAGENS LTDA"/>
    <s v="NOTA FISCAL"/>
    <n v="944"/>
    <d v="2024-12-30T00:00:00"/>
    <x v="1"/>
    <n v="20820"/>
    <n v="19779"/>
    <s v="ok"/>
    <m/>
    <m/>
    <m/>
  </r>
  <r>
    <x v="87"/>
    <x v="0"/>
    <x v="0"/>
    <s v="REDESUL SUDOESTE MG - CENTRAL DAS COOPERATIVAS DE TRABALHO D"/>
    <s v="NOTA FISCAL"/>
    <n v="210"/>
    <d v="2024-10-03T00:00:00"/>
    <x v="3"/>
    <n v="7700"/>
    <n v="2464"/>
    <s v="ok"/>
    <m/>
    <m/>
    <m/>
  </r>
  <r>
    <x v="87"/>
    <x v="0"/>
    <x v="0"/>
    <s v="CRM - CENTRAL DE RECICLAGEM MINAS LTDA"/>
    <s v="NOTA FISCAL"/>
    <n v="215"/>
    <d v="2024-10-31T00:00:00"/>
    <x v="1"/>
    <n v="25033"/>
    <n v="14418.05"/>
    <s v="ok"/>
    <m/>
    <m/>
    <m/>
  </r>
  <r>
    <x v="87"/>
    <x v="0"/>
    <x v="0"/>
    <s v="CRM - CENTRAL DE RECICLAGEM MINAS LTDA"/>
    <s v="NOTA FISCAL"/>
    <n v="216"/>
    <d v="2024-10-31T00:00:00"/>
    <x v="0"/>
    <n v="8820"/>
    <n v="6260"/>
    <s v="ok"/>
    <m/>
    <m/>
    <m/>
  </r>
  <r>
    <x v="87"/>
    <x v="0"/>
    <x v="0"/>
    <s v="CRM - CENTRAL DE RECICLAGEM MINAS LTDA"/>
    <s v="NOTA FISCAL"/>
    <n v="220"/>
    <d v="2024-11-29T00:00:00"/>
    <x v="1"/>
    <n v="14336"/>
    <n v="8081"/>
    <s v="ok"/>
    <m/>
    <m/>
    <m/>
  </r>
  <r>
    <x v="87"/>
    <x v="0"/>
    <x v="0"/>
    <s v="CRM - CENTRAL DE RECICLAGEM MINAS LTDA"/>
    <s v="NOTA FISCAL"/>
    <n v="221"/>
    <d v="2024-11-29T00:00:00"/>
    <x v="0"/>
    <n v="3530"/>
    <n v="3290"/>
    <s v="ok"/>
    <m/>
    <m/>
    <m/>
  </r>
  <r>
    <x v="87"/>
    <x v="0"/>
    <x v="0"/>
    <s v="REDESUL SUDOESTE MG - CENTRAL DAS COOPERATIVAS DE TRABALHO D"/>
    <s v="NOTA FISCAL"/>
    <n v="222"/>
    <d v="2024-12-02T00:00:00"/>
    <x v="3"/>
    <n v="9540"/>
    <n v="3052.8"/>
    <s v="ok"/>
    <m/>
    <m/>
    <m/>
  </r>
  <r>
    <x v="87"/>
    <x v="0"/>
    <x v="0"/>
    <s v="REDESUL SUDOESTE MG - CENTRAL DAS COOPERATIVAS DE TRABALHO D"/>
    <s v="NOTA FISCAL"/>
    <n v="225"/>
    <d v="2024-12-06T00:00:00"/>
    <x v="0"/>
    <n v="3375.16"/>
    <n v="19411.72"/>
    <s v="ok"/>
    <m/>
    <m/>
    <m/>
  </r>
  <r>
    <x v="87"/>
    <x v="0"/>
    <x v="0"/>
    <s v="CRM - CENTRAL DE RECICLAGEM MINAS LTDA"/>
    <s v="NOTA FISCAL"/>
    <n v="226"/>
    <d v="2024-12-30T00:00:00"/>
    <x v="1"/>
    <n v="13762"/>
    <n v="9142.5"/>
    <s v="ok"/>
    <m/>
    <m/>
    <m/>
  </r>
  <r>
    <x v="87"/>
    <x v="0"/>
    <x v="0"/>
    <s v="CRM - CENTRAL DE RECICLAGEM MINAS LTDA"/>
    <s v="NOTA FISCAL"/>
    <n v="227"/>
    <d v="2024-12-30T00:00:00"/>
    <x v="0"/>
    <n v="3710"/>
    <n v="3627"/>
    <s v="ok"/>
    <m/>
    <m/>
    <m/>
  </r>
  <r>
    <x v="88"/>
    <x v="0"/>
    <x v="0"/>
    <s v="COMERCIO DE SUCATAS BRANDE LTDA"/>
    <s v="NOTA FISCAL"/>
    <n v="107"/>
    <d v="2024-10-11T00:00:00"/>
    <x v="2"/>
    <n v="2.2"/>
    <n v="33"/>
    <s v="ok"/>
    <m/>
    <m/>
    <m/>
  </r>
  <r>
    <x v="88"/>
    <x v="0"/>
    <x v="0"/>
    <s v="COMERCIO ATACADISTA DE PRODUTOS RECICLAVEIS RECRISUL LTDA."/>
    <s v="NOTA FISCAL"/>
    <n v="108"/>
    <d v="2024-10-11T00:00:00"/>
    <x v="0"/>
    <n v="3821"/>
    <n v="7751.2"/>
    <s v="ok"/>
    <m/>
    <m/>
    <m/>
  </r>
  <r>
    <x v="88"/>
    <x v="0"/>
    <x v="0"/>
    <s v="COMERCIO ATACADISTA DE PRODUTOS RECICLAVEIS RECRISUL LTDA."/>
    <s v="NOTA FISCAL"/>
    <n v="108"/>
    <d v="2024-10-11T00:00:00"/>
    <x v="1"/>
    <n v="9967"/>
    <n v="6575"/>
    <s v="ok"/>
    <m/>
    <m/>
    <m/>
  </r>
  <r>
    <x v="88"/>
    <x v="0"/>
    <x v="0"/>
    <s v="CRM - CENTRAL DE RECICLAGEM MINAS LTDA"/>
    <s v="NOTA FISCAL"/>
    <n v="110"/>
    <d v="2024-11-06T00:00:00"/>
    <x v="1"/>
    <n v="13180"/>
    <n v="7923"/>
    <s v="ok"/>
    <m/>
    <m/>
    <m/>
  </r>
  <r>
    <x v="88"/>
    <x v="0"/>
    <x v="0"/>
    <s v="COMERCIO ATACADISTA DE PRODUTOS RECICLAVEIS RECRISUL LTDA"/>
    <s v="NOTA FISCAL"/>
    <n v="111"/>
    <d v="2024-12-03T00:00:00"/>
    <x v="0"/>
    <n v="5251"/>
    <n v="6977.3"/>
    <s v="ok"/>
    <m/>
    <m/>
    <m/>
  </r>
  <r>
    <x v="88"/>
    <x v="0"/>
    <x v="0"/>
    <s v="COMERCIO ATACADISTA DE PRODUTOS RECICLAVEIS RECRISUL LTDA"/>
    <s v="NOTA FISCAL"/>
    <n v="111"/>
    <d v="2024-12-03T00:00:00"/>
    <x v="1"/>
    <n v="2563"/>
    <n v="512.6"/>
    <s v="ok"/>
    <m/>
    <m/>
    <m/>
  </r>
  <r>
    <x v="88"/>
    <x v="0"/>
    <x v="0"/>
    <s v="REDESUL SUDOESTE MG - CENTRAL DAS COOPERATIVAS DE TRABALHO"/>
    <s v="NOTA FISCAL"/>
    <n v="113"/>
    <d v="2024-12-05T00:00:00"/>
    <x v="0"/>
    <n v="4080"/>
    <n v="23640"/>
    <s v="ok"/>
    <m/>
    <m/>
    <m/>
  </r>
  <r>
    <x v="88"/>
    <x v="0"/>
    <x v="0"/>
    <s v="COMERCIO ATACADISTA DE PRODUTOS RECICLAVEIS RECRISUL LTDA."/>
    <s v="NOTA FISCAL"/>
    <n v="114"/>
    <d v="2024-12-06T00:00:00"/>
    <x v="1"/>
    <n v="8400"/>
    <n v="6720"/>
    <s v="ok"/>
    <m/>
    <m/>
    <m/>
  </r>
  <r>
    <x v="88"/>
    <x v="0"/>
    <x v="0"/>
    <s v="REDESUL SUDOESTE MG - CENTRAL DAS COOPERATIVAS DE TRABALHO"/>
    <s v="NOTA FISCAL"/>
    <n v="115"/>
    <d v="2024-12-18T00:00:00"/>
    <x v="3"/>
    <n v="6510"/>
    <n v="2083.2"/>
    <s v="ok"/>
    <m/>
    <m/>
    <m/>
  </r>
  <r>
    <x v="89"/>
    <x v="0"/>
    <x v="0"/>
    <s v="RECAPPEL COMERCIO E TRANSPORTES LTDA"/>
    <s v="NOTA FISCAL"/>
    <n v="1520"/>
    <d v="2024-10-23T00:00:00"/>
    <x v="1"/>
    <n v="18000"/>
    <n v="9000"/>
    <s v="ok"/>
    <m/>
    <m/>
    <m/>
  </r>
  <r>
    <x v="89"/>
    <x v="0"/>
    <x v="0"/>
    <s v="RECAPPEL COMERCIO E TRANSPORTES LTDA"/>
    <s v="NOTA FISCAL"/>
    <n v="1533"/>
    <d v="2024-10-31T00:00:00"/>
    <x v="1"/>
    <n v="18570"/>
    <n v="9285"/>
    <s v="ok"/>
    <m/>
    <m/>
    <m/>
  </r>
  <r>
    <x v="89"/>
    <x v="0"/>
    <x v="0"/>
    <s v="PALMA POLIETILENOS LTDA"/>
    <s v="NOTA FISCAL"/>
    <n v="1527"/>
    <d v="2024-10-28T00:00:00"/>
    <x v="0"/>
    <n v="20500"/>
    <n v="10250"/>
    <s v="ok"/>
    <m/>
    <m/>
    <m/>
  </r>
  <r>
    <x v="89"/>
    <x v="0"/>
    <x v="0"/>
    <s v="AMBIPAR ENVIRONMENTAL GLASS CULLET RECYCLING SP LTDA"/>
    <s v="NOTA FISCAL"/>
    <n v="1521"/>
    <d v="2024-10-25T00:00:00"/>
    <x v="3"/>
    <n v="8760"/>
    <n v="1051.2"/>
    <s v="ok"/>
    <m/>
    <m/>
    <m/>
  </r>
  <r>
    <x v="89"/>
    <x v="0"/>
    <x v="0"/>
    <s v="RECAPPEL COMERCIO E TRANSPORTES LTDA"/>
    <s v="NOTA FISCAL"/>
    <n v="1539"/>
    <d v="2024-11-19T00:00:00"/>
    <x v="1"/>
    <n v="19680"/>
    <n v="7872"/>
    <s v="ok"/>
    <m/>
    <m/>
    <m/>
  </r>
  <r>
    <x v="89"/>
    <x v="0"/>
    <x v="0"/>
    <s v="RECAPPEL COMERCIO E TRANSPORTES LTDA"/>
    <s v="NOTA FISCAL"/>
    <n v="1545"/>
    <d v="2024-11-29T00:00:00"/>
    <x v="1"/>
    <n v="19220"/>
    <n v="7688"/>
    <s v="ok"/>
    <m/>
    <m/>
    <m/>
  </r>
  <r>
    <x v="89"/>
    <x v="0"/>
    <x v="0"/>
    <s v="PALMA POLIETILENOS LTDA"/>
    <s v="NOTA FISCAL"/>
    <n v="1536"/>
    <d v="2024-11-19T00:00:00"/>
    <x v="0"/>
    <n v="9850"/>
    <n v="4925"/>
    <s v="ok"/>
    <m/>
    <m/>
    <m/>
  </r>
  <r>
    <x v="89"/>
    <x v="0"/>
    <x v="0"/>
    <s v="PALMA POLIETILENOS LTDA"/>
    <s v="NOTA FISCAL"/>
    <n v="1542"/>
    <d v="2024-11-29T00:00:00"/>
    <x v="0"/>
    <n v="9680"/>
    <n v="4840"/>
    <s v="ok"/>
    <m/>
    <m/>
    <m/>
  </r>
  <r>
    <x v="89"/>
    <x v="0"/>
    <x v="0"/>
    <s v="GIULIANO FERREIRA SUCATAS LTDA"/>
    <s v="NOTA FISCAL"/>
    <n v="1557"/>
    <d v="2024-12-23T00:00:00"/>
    <x v="2"/>
    <n v="9850"/>
    <n v="4925"/>
    <s v="ok"/>
    <m/>
    <m/>
    <m/>
  </r>
  <r>
    <x v="89"/>
    <x v="0"/>
    <x v="0"/>
    <s v="RECAPPEL COMERCIO E TRANSPORTES LTDA"/>
    <s v="NOTA FISCAL"/>
    <n v="1548"/>
    <d v="2024-12-09T00:00:00"/>
    <x v="1"/>
    <n v="18750"/>
    <n v="7500"/>
    <s v="ok"/>
    <m/>
    <m/>
    <m/>
  </r>
  <r>
    <x v="89"/>
    <x v="0"/>
    <x v="0"/>
    <s v="RECAPPEL COMERCIO E TRANSPORTES LTDA"/>
    <s v="NOTA FISCAL"/>
    <n v="1560"/>
    <d v="2024-12-23T00:00:00"/>
    <x v="1"/>
    <n v="14500"/>
    <n v="5800"/>
    <s v="ok"/>
    <m/>
    <m/>
    <m/>
  </r>
  <r>
    <x v="89"/>
    <x v="0"/>
    <x v="0"/>
    <s v="PALMA POLIETILENOS LTDA"/>
    <s v="NOTA FISCAL"/>
    <n v="1551"/>
    <d v="2024-12-11T00:00:00"/>
    <x v="0"/>
    <n v="10960"/>
    <n v="5480"/>
    <s v="ok"/>
    <m/>
    <m/>
    <m/>
  </r>
  <r>
    <x v="90"/>
    <x v="0"/>
    <x v="0"/>
    <s v="FEDERAL GESTAO E SOLUCOES AMBIENTAIS LTDA."/>
    <s v="NOTA FISCAL"/>
    <n v="233"/>
    <d v="2024-10-01T00:00:00"/>
    <x v="0"/>
    <n v="18180"/>
    <n v="22860"/>
    <s v="ok"/>
    <m/>
    <m/>
    <m/>
  </r>
  <r>
    <x v="90"/>
    <x v="0"/>
    <x v="0"/>
    <s v="FEDERAL GESTAO E SOLUCOES AMBIENTAIS LTDA."/>
    <s v="NOTA FISCAL"/>
    <n v="233"/>
    <d v="2024-10-01T00:00:00"/>
    <x v="1"/>
    <n v="39052"/>
    <n v="26555.36"/>
    <s v="ok"/>
    <m/>
    <m/>
    <m/>
  </r>
  <r>
    <x v="90"/>
    <x v="0"/>
    <x v="0"/>
    <s v="EKO COMERCIO DE RESIDUOS RECICLAVEIS LTDA"/>
    <s v="NOTA FISCAL"/>
    <n v="234"/>
    <d v="2024-10-04T00:00:00"/>
    <x v="1"/>
    <n v="4767.1"/>
    <n v="3813.65"/>
    <s v="ok"/>
    <m/>
    <m/>
    <m/>
  </r>
  <r>
    <x v="90"/>
    <x v="0"/>
    <x v="0"/>
    <s v="EKO COMERCIO DE RESIDUOS RECICLAVEIS LTDA"/>
    <s v="NOTA FISCAL"/>
    <n v="235"/>
    <d v="2024-10-07T00:00:00"/>
    <x v="1"/>
    <n v="2895.4"/>
    <n v="2316.3"/>
    <s v="ok"/>
    <m/>
    <m/>
    <m/>
  </r>
  <r>
    <x v="90"/>
    <x v="0"/>
    <x v="0"/>
    <s v="EKO COMERCIO DE RESIDUOS RECICLAVEIS LTDA"/>
    <s v="NOTA FISCAL"/>
    <n v="236"/>
    <d v="2024-10-09T00:00:00"/>
    <x v="1"/>
    <n v="1921.4"/>
    <n v="1537.1"/>
    <s v="ok"/>
    <m/>
    <m/>
    <m/>
  </r>
  <r>
    <x v="90"/>
    <x v="0"/>
    <x v="0"/>
    <s v="EKO COMERCIO DE RESIDUOS RECICLAVEIS LTDA"/>
    <s v="NOTA FISCAL"/>
    <n v="237"/>
    <d v="2024-10-11T00:00:00"/>
    <x v="0"/>
    <n v="1130"/>
    <n v="3376.5"/>
    <s v="ok"/>
    <m/>
    <m/>
    <m/>
  </r>
  <r>
    <x v="90"/>
    <x v="0"/>
    <x v="0"/>
    <s v="EKO COMERCIO DE RESIDUOS RECICLAVEIS LTDA"/>
    <s v="NOTA FISCAL"/>
    <n v="238"/>
    <d v="2024-10-15T00:00:00"/>
    <x v="0"/>
    <n v="1206"/>
    <n v="3163.95"/>
    <s v="ok"/>
    <m/>
    <m/>
    <m/>
  </r>
  <r>
    <x v="90"/>
    <x v="0"/>
    <x v="0"/>
    <s v="EKO COMERCIO DE RESIDUOS RECICLAVEIS LTDA"/>
    <s v="NOTA FISCAL"/>
    <n v="239"/>
    <d v="2024-10-16T00:00:00"/>
    <x v="1"/>
    <n v="3734.8"/>
    <n v="2987.8"/>
    <s v="ok"/>
    <m/>
    <m/>
    <m/>
  </r>
  <r>
    <x v="90"/>
    <x v="0"/>
    <x v="0"/>
    <s v="EKO COMERCIO DE RESIDUOS RECICLAVEIS LTDA"/>
    <s v="NOTA FISCAL"/>
    <n v="240"/>
    <d v="2024-10-16T00:00:00"/>
    <x v="0"/>
    <n v="5173"/>
    <n v="6573"/>
    <s v="ok"/>
    <m/>
    <m/>
    <m/>
  </r>
  <r>
    <x v="90"/>
    <x v="0"/>
    <x v="0"/>
    <s v="EKO COMERCIO DE RESIDUOS RECICLAVEIS LTDA"/>
    <s v="NOTA FISCAL"/>
    <n v="240"/>
    <d v="2024-10-16T00:00:00"/>
    <x v="1"/>
    <n v="10924"/>
    <n v="7428.32"/>
    <s v="ok"/>
    <m/>
    <m/>
    <m/>
  </r>
  <r>
    <x v="90"/>
    <x v="0"/>
    <x v="0"/>
    <s v="EKO COMERCIO DE RESIDUOS RECICLAVEIS LTDA"/>
    <s v="NOTA FISCAL"/>
    <n v="241"/>
    <d v="2024-10-21T00:00:00"/>
    <x v="0"/>
    <n v="1811"/>
    <n v="2486.55"/>
    <s v="ok"/>
    <m/>
    <m/>
    <m/>
  </r>
  <r>
    <x v="90"/>
    <x v="0"/>
    <x v="0"/>
    <s v="EKO COMERCIO DE RESIDUOS RECICLAVEIS LTDA"/>
    <s v="NOTA FISCAL"/>
    <n v="242"/>
    <d v="2024-10-22T00:00:00"/>
    <x v="1"/>
    <n v="3311.9"/>
    <n v="2815.15"/>
    <s v="ok"/>
    <m/>
    <m/>
    <m/>
  </r>
  <r>
    <x v="90"/>
    <x v="0"/>
    <x v="0"/>
    <s v="EKO COMERCIO DE RESIDUOS RECICLAVEIS LTDA"/>
    <s v="NOTA FISCAL"/>
    <n v="243"/>
    <d v="2024-10-24T00:00:00"/>
    <x v="0"/>
    <n v="1108.2"/>
    <n v="3392.02"/>
    <s v="ok"/>
    <m/>
    <m/>
    <m/>
  </r>
  <r>
    <x v="90"/>
    <x v="0"/>
    <x v="0"/>
    <s v="EKO COMERCIO DE RESIDUOS RECICLAVEIS LTDA"/>
    <s v="NOTA FISCAL"/>
    <n v="244"/>
    <d v="2024-10-28T00:00:00"/>
    <x v="0"/>
    <n v="1129"/>
    <n v="2456.5"/>
    <s v="ok"/>
    <m/>
    <m/>
    <m/>
  </r>
  <r>
    <x v="90"/>
    <x v="0"/>
    <x v="0"/>
    <s v="EKO COMERCIO DE RESIDUOS RECICLAVEIS LTDA"/>
    <s v="NOTA FISCAL"/>
    <n v="245"/>
    <d v="2024-10-28T00:00:00"/>
    <x v="1"/>
    <n v="4578.3"/>
    <n v="3662.6"/>
    <s v="ok"/>
    <m/>
    <m/>
    <m/>
  </r>
  <r>
    <x v="90"/>
    <x v="0"/>
    <x v="0"/>
    <s v="FEDERAL GESTAO E SOLUCOES AMBIENTAIS LTDA."/>
    <s v="NOTA FISCAL"/>
    <n v="246"/>
    <d v="2024-10-29T00:00:00"/>
    <x v="0"/>
    <n v="16805"/>
    <n v="26861.7"/>
    <s v="ok"/>
    <m/>
    <m/>
    <m/>
  </r>
  <r>
    <x v="90"/>
    <x v="0"/>
    <x v="0"/>
    <s v="FEDERAL GESTAO E SOLUCOES AMBIENTAIS LTDA."/>
    <s v="NOTA FISCAL"/>
    <n v="246"/>
    <d v="2024-10-29T00:00:00"/>
    <x v="1"/>
    <n v="19561"/>
    <n v="14670.75"/>
    <s v="ok"/>
    <m/>
    <m/>
    <m/>
  </r>
  <r>
    <x v="90"/>
    <x v="0"/>
    <x v="0"/>
    <s v="CICLOVIDRO COMERCIO E TRANSPORTES EIRELI"/>
    <s v="NOTA FISCAL"/>
    <n v="247"/>
    <d v="2024-10-29T00:00:00"/>
    <x v="3"/>
    <n v="15000"/>
    <n v="4500"/>
    <s v="ok"/>
    <m/>
    <m/>
    <m/>
  </r>
  <r>
    <x v="90"/>
    <x v="0"/>
    <x v="0"/>
    <s v="RECICLA ACO COMERCIO E INDUSTRIA"/>
    <s v="NOTA FISCAL"/>
    <n v="248"/>
    <d v="2024-10-29T00:00:00"/>
    <x v="2"/>
    <n v="6266.7"/>
    <n v="5013.36"/>
    <s v="ok"/>
    <m/>
    <m/>
    <m/>
  </r>
  <r>
    <x v="90"/>
    <x v="0"/>
    <x v="0"/>
    <s v="FG PEIXOTO RECICLAGEM"/>
    <s v="NOTA FISCAL"/>
    <n v="249"/>
    <d v="2024-10-31T00:00:00"/>
    <x v="2"/>
    <n v="9030"/>
    <n v="6772.5"/>
    <s v="ok"/>
    <m/>
    <m/>
    <m/>
  </r>
  <r>
    <x v="90"/>
    <x v="0"/>
    <x v="0"/>
    <s v="CICLOVIDRO COMERCIO E TRANSPORTES EIRELI"/>
    <s v="NOTA FISCAL"/>
    <n v="250"/>
    <d v="2024-10-31T00:00:00"/>
    <x v="3"/>
    <n v="2580"/>
    <n v="774"/>
    <s v="ok"/>
    <m/>
    <m/>
    <m/>
  </r>
  <r>
    <x v="90"/>
    <x v="0"/>
    <x v="0"/>
    <s v="FEDERAL GESTAO E SOLUCOES AMBIENTAIS LTDA."/>
    <s v="NOTA FISCAL"/>
    <n v="251"/>
    <d v="2024-10-31T00:00:00"/>
    <x v="0"/>
    <n v="46805"/>
    <n v="105861.7"/>
    <s v="ok"/>
    <m/>
    <m/>
    <m/>
  </r>
  <r>
    <x v="90"/>
    <x v="0"/>
    <x v="0"/>
    <s v="FEDERAL GESTAO E SOLUCOES AMBIENTAIS LTDA."/>
    <s v="NOTA FISCAL"/>
    <n v="251"/>
    <d v="2024-10-31T00:00:00"/>
    <x v="1"/>
    <n v="19561"/>
    <n v="14670.75"/>
    <s v="ok"/>
    <m/>
    <m/>
    <m/>
  </r>
  <r>
    <x v="90"/>
    <x v="0"/>
    <x v="0"/>
    <s v="EKO RECICLAVEIS LTDA"/>
    <s v="NOTA FISCAL"/>
    <n v="252"/>
    <d v="2024-10-31T00:00:00"/>
    <x v="0"/>
    <n v="1275"/>
    <n v="510"/>
    <s v="ok"/>
    <m/>
    <m/>
    <m/>
  </r>
  <r>
    <x v="90"/>
    <x v="0"/>
    <x v="0"/>
    <s v="EKO RECICLAVEIS LTDA"/>
    <s v="NOTA FISCAL"/>
    <n v="253"/>
    <d v="2024-10-31T00:00:00"/>
    <x v="0"/>
    <n v="948"/>
    <n v="379.2"/>
    <s v="ok"/>
    <m/>
    <m/>
    <m/>
  </r>
  <r>
    <x v="90"/>
    <x v="0"/>
    <x v="0"/>
    <s v="EKO RECICLAVEIS LTDA"/>
    <s v="NOTA FISCAL"/>
    <n v="254"/>
    <d v="2024-10-31T00:00:00"/>
    <x v="0"/>
    <n v="31109"/>
    <n v="6221.77"/>
    <s v="ok"/>
    <m/>
    <m/>
    <m/>
  </r>
  <r>
    <x v="90"/>
    <x v="0"/>
    <x v="0"/>
    <s v="EKO COMERCIO DE RESIDUOS RECICLAVEIS LTDA"/>
    <s v="NOTA FISCAL"/>
    <n v="255"/>
    <d v="2024-11-05T00:00:00"/>
    <x v="0"/>
    <n v="1237"/>
    <n v="3011.2"/>
    <s v="ok"/>
    <m/>
    <m/>
    <m/>
  </r>
  <r>
    <x v="90"/>
    <x v="0"/>
    <x v="0"/>
    <s v="EKO COMERCIO DE RESIDUOS RECICLAVEIS LTDA"/>
    <s v="NOTA FISCAL"/>
    <n v="256"/>
    <d v="2024-11-06T00:00:00"/>
    <x v="1"/>
    <n v="3732.5"/>
    <n v="2986"/>
    <s v="ok"/>
    <m/>
    <m/>
    <m/>
  </r>
  <r>
    <x v="90"/>
    <x v="0"/>
    <x v="0"/>
    <s v="SMURFIT KAPPA DO BRASIL IND. DE EMBALAGENS S.A."/>
    <s v="NOTA FISCAL"/>
    <n v="258"/>
    <d v="2024-11-08T00:00:00"/>
    <x v="1"/>
    <n v="10000"/>
    <n v="7200"/>
    <s v="ok"/>
    <m/>
    <m/>
    <m/>
  </r>
  <r>
    <x v="90"/>
    <x v="0"/>
    <x v="0"/>
    <s v="RECICLA ACO COMERCIO E INDUSTRIA"/>
    <s v="NOTA FISCAL"/>
    <n v="259"/>
    <d v="2024-11-11T00:00:00"/>
    <x v="2"/>
    <n v="3059.1"/>
    <n v="2447.28"/>
    <s v="ok"/>
    <m/>
    <m/>
    <m/>
  </r>
  <r>
    <x v="90"/>
    <x v="0"/>
    <x v="0"/>
    <s v="EKO COMERCIO DE RESIDUOS RECICLAVEIS LTDA"/>
    <s v="NOTA FISCAL"/>
    <n v="260"/>
    <d v="2024-11-11T00:00:00"/>
    <x v="0"/>
    <n v="933"/>
    <n v="2644.4"/>
    <s v="ok"/>
    <m/>
    <m/>
    <m/>
  </r>
  <r>
    <x v="90"/>
    <x v="0"/>
    <x v="0"/>
    <s v="SMURFIT KAPPA DO BRASIL IND. DE EMBALAGENS S.A."/>
    <s v="NOTA FISCAL"/>
    <n v="261"/>
    <d v="2024-11-12T00:00:00"/>
    <x v="1"/>
    <n v="2140"/>
    <n v="1540.8"/>
    <s v="ok"/>
    <m/>
    <m/>
    <m/>
  </r>
  <r>
    <x v="90"/>
    <x v="0"/>
    <x v="0"/>
    <s v="EKO COMERCIO DE RESIDUOS RECICLAVEIS LTDA"/>
    <s v="NOTA FISCAL"/>
    <n v="262"/>
    <d v="2024-11-12T00:00:00"/>
    <x v="1"/>
    <n v="3182.1"/>
    <n v="2545.7"/>
    <s v="ok"/>
    <m/>
    <m/>
    <m/>
  </r>
  <r>
    <x v="90"/>
    <x v="0"/>
    <x v="0"/>
    <s v="RECICLA ACO COMERCIO E INDUSTRIA"/>
    <s v="NOTA FISCAL"/>
    <n v="263"/>
    <d v="2024-11-12T00:00:00"/>
    <x v="2"/>
    <n v="1830"/>
    <n v="1969.5"/>
    <s v="ok"/>
    <m/>
    <m/>
    <m/>
  </r>
  <r>
    <x v="90"/>
    <x v="0"/>
    <x v="0"/>
    <s v="RECICLA ACO COMERCIO E INDUSTRIA"/>
    <s v="NOTA FISCAL"/>
    <n v="264"/>
    <d v="2024-11-13T00:00:00"/>
    <x v="2"/>
    <n v="2663.1"/>
    <n v="2130.48"/>
    <s v="ok"/>
    <m/>
    <m/>
    <m/>
  </r>
  <r>
    <x v="90"/>
    <x v="0"/>
    <x v="0"/>
    <s v="EKO COMERCIO DE RESIDUOS RECICLAVEIS LTDA"/>
    <s v="NOTA FISCAL"/>
    <n v="265"/>
    <d v="2024-11-18T00:00:00"/>
    <x v="0"/>
    <n v="1031"/>
    <n v="3299.9"/>
    <s v="ok"/>
    <m/>
    <m/>
    <m/>
  </r>
  <r>
    <x v="90"/>
    <x v="0"/>
    <x v="0"/>
    <s v="EKO COMERCIO DE RESIDUOS RECICLAVEIS LTDA"/>
    <s v="NOTA FISCAL"/>
    <n v="266"/>
    <d v="2024-11-21T00:00:00"/>
    <x v="1"/>
    <n v="3069.1"/>
    <n v="2455.3"/>
    <s v="ok"/>
    <m/>
    <m/>
    <m/>
  </r>
  <r>
    <x v="90"/>
    <x v="0"/>
    <x v="0"/>
    <s v="EKO COMERCIO DE RESIDUOS RECICLAVEIS LTDA"/>
    <s v="NOTA FISCAL"/>
    <n v="267"/>
    <d v="2024-11-25T00:00:00"/>
    <x v="0"/>
    <n v="1249"/>
    <n v="2534.4"/>
    <s v="ok"/>
    <m/>
    <m/>
    <m/>
  </r>
  <r>
    <x v="90"/>
    <x v="0"/>
    <x v="0"/>
    <s v="EKO COMERCIO DE RESIDUOS RECICLAVEIS LTDA"/>
    <s v="NOTA FISCAL"/>
    <n v="268"/>
    <d v="2024-11-26T00:00:00"/>
    <x v="1"/>
    <n v="5069.7"/>
    <n v="3802.3"/>
    <s v="ok"/>
    <m/>
    <m/>
    <m/>
  </r>
  <r>
    <x v="90"/>
    <x v="0"/>
    <x v="0"/>
    <s v="EKO COMERCIO DE RESIDUOS RECICLAVEIS LTDA"/>
    <s v="NOTA FISCAL"/>
    <n v="269"/>
    <d v="2024-11-27T00:00:00"/>
    <x v="0"/>
    <n v="2713.3"/>
    <n v="6286.27"/>
    <s v="ok"/>
    <m/>
    <m/>
    <m/>
  </r>
  <r>
    <x v="90"/>
    <x v="0"/>
    <x v="0"/>
    <s v="EKO COMERCIO DE RESIDUOS RECICLAVEIS LTDA"/>
    <s v="NOTA FISCAL"/>
    <n v="270"/>
    <d v="2024-11-27T00:00:00"/>
    <x v="0"/>
    <n v="1834"/>
    <n v="3032.6"/>
    <s v="ok"/>
    <m/>
    <m/>
    <m/>
  </r>
  <r>
    <x v="90"/>
    <x v="0"/>
    <x v="0"/>
    <s v="FEDERAL GESTAO E SOLUCOES AMBIENTAIS LTDA"/>
    <s v="NOTA FISCAL"/>
    <n v="271"/>
    <d v="2024-11-28T00:00:00"/>
    <x v="1"/>
    <n v="29668"/>
    <n v="20767.6"/>
    <s v="ok"/>
    <m/>
    <m/>
    <m/>
  </r>
  <r>
    <x v="90"/>
    <x v="0"/>
    <x v="0"/>
    <s v="FEDERAL GESTAO E SOLUCOES AMBIENTAIS LTDA"/>
    <s v="NOTA FISCAL"/>
    <n v="271"/>
    <d v="2024-11-28T00:00:00"/>
    <x v="0"/>
    <n v="11610"/>
    <n v="20892.1"/>
    <s v="ok"/>
    <m/>
    <m/>
    <m/>
  </r>
  <r>
    <x v="90"/>
    <x v="0"/>
    <x v="0"/>
    <s v="EKO COMERCIO DE RESIDUOS RECICLAVEIS LTDA"/>
    <s v="NOTA FISCAL"/>
    <n v="272"/>
    <d v="2024-12-02T00:00:00"/>
    <x v="0"/>
    <n v="1490"/>
    <n v="3510.9"/>
    <s v="ok"/>
    <m/>
    <m/>
    <m/>
  </r>
  <r>
    <x v="90"/>
    <x v="0"/>
    <x v="0"/>
    <s v="EKO COMERCIO DE RESIDUOS RECICLAVEIS LTDA"/>
    <s v="NOTA FISCAL"/>
    <n v="273"/>
    <d v="2024-12-03T00:00:00"/>
    <x v="1"/>
    <n v="3515.3"/>
    <n v="2636.5"/>
    <s v="ok"/>
    <m/>
    <m/>
    <m/>
  </r>
  <r>
    <x v="90"/>
    <x v="0"/>
    <x v="0"/>
    <s v="RECICLA ACO COMERCIO E INDUSTRIA"/>
    <s v="NOTA FISCAL"/>
    <n v="274"/>
    <d v="2024-12-04T00:00:00"/>
    <x v="2"/>
    <n v="800"/>
    <n v="800"/>
    <s v="ok"/>
    <m/>
    <m/>
    <m/>
  </r>
  <r>
    <x v="90"/>
    <x v="0"/>
    <x v="0"/>
    <s v="EKO COMERCIO DE RESIDUOS RECICLAVEIS LTDA"/>
    <s v="NOTA FISCAL"/>
    <n v="275"/>
    <d v="2024-12-04T00:00:00"/>
    <x v="0"/>
    <n v="1181"/>
    <n v="2614.7"/>
    <s v="ok"/>
    <m/>
    <m/>
    <m/>
  </r>
  <r>
    <x v="90"/>
    <x v="0"/>
    <x v="0"/>
    <s v="EKO COMERCIO DE RESIDUOS RECICLAVEIS LTDA"/>
    <s v="NOTA FISCAL"/>
    <n v="276"/>
    <d v="2024-12-04T00:00:00"/>
    <x v="1"/>
    <n v="3158.8"/>
    <n v="2369.1"/>
    <s v="ok"/>
    <m/>
    <m/>
    <m/>
  </r>
  <r>
    <x v="90"/>
    <x v="0"/>
    <x v="0"/>
    <s v="EKO COMERCIO DE RESIDUOS RECICLAVEIS LTDA"/>
    <s v="NOTA FISCAL"/>
    <n v="277"/>
    <d v="2024-12-06T00:00:00"/>
    <x v="0"/>
    <n v="942"/>
    <n v="2745"/>
    <s v="ok"/>
    <m/>
    <m/>
    <m/>
  </r>
  <r>
    <x v="90"/>
    <x v="0"/>
    <x v="0"/>
    <s v="RECICLA ACO COMERCIO E INDUSTRIA"/>
    <s v="NOTA FISCAL"/>
    <n v="278"/>
    <d v="2024-12-09T00:00:00"/>
    <x v="2"/>
    <n v="8508.200000000001"/>
    <n v="6806.56"/>
    <s v="ok"/>
    <m/>
    <m/>
    <m/>
  </r>
  <r>
    <x v="90"/>
    <x v="0"/>
    <x v="0"/>
    <s v="EKO COMERCIO DE RESIDUOS RECICLAVEIS LTDA"/>
    <s v="NOTA FISCAL"/>
    <n v="279"/>
    <d v="2024-12-09T00:00:00"/>
    <x v="0"/>
    <n v="1282"/>
    <n v="4167.9"/>
    <s v="ok"/>
    <m/>
    <m/>
    <m/>
  </r>
  <r>
    <x v="90"/>
    <x v="0"/>
    <x v="0"/>
    <s v="SMURFIT KAPPA DO BRASIL IND. DE EMBALAGENS S.A."/>
    <s v="NOTA FISCAL"/>
    <n v="280"/>
    <d v="2024-12-09T00:00:00"/>
    <x v="1"/>
    <n v="9000"/>
    <n v="6570"/>
    <s v="ok"/>
    <m/>
    <m/>
    <m/>
  </r>
  <r>
    <x v="90"/>
    <x v="0"/>
    <x v="0"/>
    <s v="EKO COMERCIO DE RESIDUOS RECICLAVEIS LTDA"/>
    <s v="NOTA FISCAL"/>
    <n v="281"/>
    <d v="2024-12-11T00:00:00"/>
    <x v="1"/>
    <n v="5090.3"/>
    <n v="3563.18"/>
    <s v="ok"/>
    <m/>
    <m/>
    <m/>
  </r>
  <r>
    <x v="90"/>
    <x v="0"/>
    <x v="0"/>
    <s v="SMURFIT KAPPA DO BRASIL IND. DE EMBALAGENS S.A."/>
    <s v="NOTA FISCAL"/>
    <n v="282"/>
    <d v="2024-12-12T00:00:00"/>
    <x v="1"/>
    <n v="10040"/>
    <n v="7228.8"/>
    <s v="ok"/>
    <m/>
    <m/>
    <m/>
  </r>
  <r>
    <x v="90"/>
    <x v="0"/>
    <x v="0"/>
    <s v="RECICLA ACO COMERCIO E INDUSTRIA"/>
    <s v="NOTA FISCAL"/>
    <n v="283"/>
    <d v="2024-12-12T00:00:00"/>
    <x v="2"/>
    <n v="800"/>
    <n v="880"/>
    <s v="ok"/>
    <m/>
    <m/>
    <m/>
  </r>
  <r>
    <x v="90"/>
    <x v="0"/>
    <x v="0"/>
    <s v="FG PEIXOTO RECICLAGEM"/>
    <s v="NOTA FISCAL"/>
    <n v="284"/>
    <d v="2024-12-13T00:00:00"/>
    <x v="2"/>
    <n v="8630"/>
    <n v="6904"/>
    <s v="ok"/>
    <m/>
    <m/>
    <m/>
  </r>
  <r>
    <x v="90"/>
    <x v="0"/>
    <x v="0"/>
    <s v="EKO COMERCIO DE RESIDUOS RECICLAVEIS LTDA"/>
    <s v="NOTA FISCAL"/>
    <n v="285"/>
    <d v="2024-12-13T00:00:00"/>
    <x v="0"/>
    <n v="1048"/>
    <n v="2524.6"/>
    <s v="ok"/>
    <m/>
    <m/>
    <m/>
  </r>
  <r>
    <x v="90"/>
    <x v="0"/>
    <x v="0"/>
    <s v="EKO COMERCIO DE RESIDUOS RECICLAVEIS LTDA"/>
    <s v="NOTA FISCAL"/>
    <n v="286"/>
    <d v="2024-12-17T00:00:00"/>
    <x v="1"/>
    <n v="4136.6"/>
    <n v="2895.6"/>
    <s v="ok"/>
    <m/>
    <m/>
    <m/>
  </r>
  <r>
    <x v="90"/>
    <x v="0"/>
    <x v="0"/>
    <s v="EKO COMERCIO DE RESIDUOS RECICLAVEIS LTDA"/>
    <s v="NOTA FISCAL"/>
    <n v="287"/>
    <d v="2024-12-18T00:00:00"/>
    <x v="0"/>
    <n v="2943"/>
    <n v="4351.7"/>
    <s v="ok"/>
    <m/>
    <m/>
    <m/>
  </r>
  <r>
    <x v="90"/>
    <x v="0"/>
    <x v="0"/>
    <s v="EKO COMERCIO DE RESIDUOS RECICLAVEIS LTDA"/>
    <s v="NOTA FISCAL"/>
    <n v="288"/>
    <d v="2024-12-18T00:00:00"/>
    <x v="0"/>
    <n v="1341"/>
    <n v="2321.8"/>
    <s v="ok"/>
    <m/>
    <m/>
    <m/>
  </r>
  <r>
    <x v="90"/>
    <x v="0"/>
    <x v="0"/>
    <s v="EKO COMERCIO DE RESIDUOS RECICLAVEIS LTDA"/>
    <s v="NOTA FISCAL"/>
    <n v="289"/>
    <d v="2024-12-19T00:00:00"/>
    <x v="1"/>
    <n v="5108"/>
    <n v="3575.6"/>
    <s v="ok"/>
    <m/>
    <m/>
    <m/>
  </r>
  <r>
    <x v="90"/>
    <x v="0"/>
    <x v="0"/>
    <s v="EKO COMERCIO DE RESIDUOS RECICLAVEIS LTDA"/>
    <s v="NOTA FISCAL"/>
    <n v="290"/>
    <d v="2024-12-20T00:00:00"/>
    <x v="0"/>
    <n v="774"/>
    <n v="2366.9"/>
    <s v="ok"/>
    <m/>
    <m/>
    <m/>
  </r>
  <r>
    <x v="90"/>
    <x v="0"/>
    <x v="0"/>
    <s v="EKO COMERCIO DE RESIDUOS RECICLAVEIS LTDA"/>
    <s v="NOTA FISCAL"/>
    <n v="291"/>
    <d v="2024-12-23T00:00:00"/>
    <x v="0"/>
    <n v="1395"/>
    <n v="1868.2"/>
    <s v="ok"/>
    <m/>
    <m/>
    <m/>
  </r>
  <r>
    <x v="90"/>
    <x v="0"/>
    <x v="0"/>
    <s v="EKO COMERCIO DE RESIDUOS RECICLAVEIS LTDA"/>
    <s v="NOTA FISCAL"/>
    <n v="292"/>
    <d v="2024-12-27T00:00:00"/>
    <x v="1"/>
    <n v="3467.9"/>
    <n v="2427.5"/>
    <s v="ok"/>
    <m/>
    <m/>
    <m/>
  </r>
  <r>
    <x v="90"/>
    <x v="0"/>
    <x v="0"/>
    <s v="EKO COMERCIO DE RESIDUOS RECICLAVEIS LTDA"/>
    <s v="NOTA FISCAL"/>
    <n v="293"/>
    <d v="2024-12-30T00:00:00"/>
    <x v="0"/>
    <n v="1229"/>
    <n v="1538.2"/>
    <s v="ok"/>
    <m/>
    <m/>
    <m/>
  </r>
  <r>
    <x v="90"/>
    <x v="0"/>
    <x v="0"/>
    <s v="FEDERAL GESTAO E SOLUCOES AMBIENTAIS LTDA"/>
    <s v="NOTA FISCAL"/>
    <n v="294"/>
    <d v="2024-12-31T00:00:00"/>
    <x v="0"/>
    <n v="12372"/>
    <n v="21289.9"/>
    <s v="ok"/>
    <m/>
    <m/>
    <m/>
  </r>
  <r>
    <x v="90"/>
    <x v="0"/>
    <x v="0"/>
    <s v="FEDERAL GESTAO E SOLUCOES AMBIENTAIS LTDA"/>
    <s v="NOTA FISCAL"/>
    <n v="294"/>
    <d v="2024-12-31T00:00:00"/>
    <x v="1"/>
    <n v="29189"/>
    <n v="21891.75"/>
    <s v="ok"/>
    <m/>
    <m/>
    <m/>
  </r>
  <r>
    <x v="91"/>
    <x v="0"/>
    <x v="0"/>
    <s v="WHARGO COMERCIO E RECICLAGENS LTDA"/>
    <s v="NOTA FISCAL"/>
    <n v="16"/>
    <d v="2024-10-02T00:00:00"/>
    <x v="0"/>
    <n v="1180"/>
    <n v="2747"/>
    <s v="ok"/>
    <m/>
    <m/>
    <m/>
  </r>
  <r>
    <x v="91"/>
    <x v="0"/>
    <x v="0"/>
    <s v="WHARGO COMERCIO E RECICLAGENS LTDA"/>
    <s v="NOTA FISCAL"/>
    <n v="16"/>
    <d v="2024-10-02T00:00:00"/>
    <x v="1"/>
    <n v="6490"/>
    <n v="5754"/>
    <s v="ok"/>
    <m/>
    <m/>
    <m/>
  </r>
  <r>
    <x v="91"/>
    <x v="0"/>
    <x v="0"/>
    <s v="WHARGO COMERCIO E RECICLAGENS LTDA"/>
    <s v="NOTA FISCAL"/>
    <n v="17"/>
    <d v="2024-10-16T00:00:00"/>
    <x v="0"/>
    <n v="700"/>
    <n v="2023"/>
    <s v="ok"/>
    <m/>
    <m/>
    <m/>
  </r>
  <r>
    <x v="91"/>
    <x v="0"/>
    <x v="0"/>
    <s v="WHARGO COMERCIO E RECICLAGENS LTDA"/>
    <s v="NOTA FISCAL"/>
    <n v="17"/>
    <d v="2024-10-17T00:00:00"/>
    <x v="1"/>
    <n v="4990"/>
    <n v="4400"/>
    <s v="ok"/>
    <m/>
    <m/>
    <m/>
  </r>
  <r>
    <x v="91"/>
    <x v="0"/>
    <x v="0"/>
    <s v="WHARGO COMERCIO E RECICLAGENS LTDA"/>
    <s v="NOTA FISCAL"/>
    <n v="18"/>
    <d v="2024-10-31T00:00:00"/>
    <x v="0"/>
    <n v="970"/>
    <n v="2464"/>
    <s v="ok"/>
    <m/>
    <m/>
    <m/>
  </r>
  <r>
    <x v="91"/>
    <x v="0"/>
    <x v="0"/>
    <s v="WHARGO COMERCIO E RECICLAGENS LTDA"/>
    <s v="NOTA FISCAL"/>
    <n v="18"/>
    <d v="2024-10-31T00:00:00"/>
    <x v="1"/>
    <n v="5130"/>
    <n v="4617"/>
    <s v="ok"/>
    <m/>
    <m/>
    <m/>
  </r>
  <r>
    <x v="91"/>
    <x v="0"/>
    <x v="0"/>
    <s v="AMBIENTAL PLANET 318 LTDA"/>
    <s v="NOTA FISCAL"/>
    <n v="19"/>
    <d v="2024-10-30T00:00:00"/>
    <x v="3"/>
    <n v="11350"/>
    <n v="1702.5"/>
    <s v="ok"/>
    <m/>
    <m/>
    <m/>
  </r>
  <r>
    <x v="91"/>
    <x v="0"/>
    <x v="0"/>
    <s v="WHARGO COMERCIO E RECICLAGENS LTDA"/>
    <s v="NOTA FISCAL"/>
    <n v="20"/>
    <d v="2024-11-07T00:00:00"/>
    <x v="0"/>
    <n v="1650"/>
    <n v="3825"/>
    <s v="ok"/>
    <m/>
    <m/>
    <m/>
  </r>
  <r>
    <x v="91"/>
    <x v="0"/>
    <x v="0"/>
    <s v="WHARGO COMERCIO E RECICLAGENS LTDA"/>
    <s v="NOTA FISCAL"/>
    <n v="20"/>
    <d v="2024-11-07T00:00:00"/>
    <x v="1"/>
    <n v="2470"/>
    <n v="2081"/>
    <s v="ok"/>
    <m/>
    <m/>
    <m/>
  </r>
  <r>
    <x v="91"/>
    <x v="0"/>
    <x v="0"/>
    <s v="WHARGO COMERCIO E RECICLAGENS LTDA"/>
    <s v="NOTA FISCAL"/>
    <n v="21"/>
    <d v="2024-11-26T00:00:00"/>
    <x v="0"/>
    <n v="620"/>
    <n v="1710.05"/>
    <s v="ok"/>
    <m/>
    <m/>
    <m/>
  </r>
  <r>
    <x v="91"/>
    <x v="0"/>
    <x v="0"/>
    <s v="WHARGO COMERCIO E RECICLAGENS LTDA"/>
    <s v="NOTA FISCAL"/>
    <n v="21"/>
    <d v="2024-11-26T00:00:00"/>
    <x v="1"/>
    <n v="4970"/>
    <n v="3998"/>
    <s v="ok"/>
    <m/>
    <m/>
    <m/>
  </r>
  <r>
    <x v="91"/>
    <x v="0"/>
    <x v="0"/>
    <s v="COMERCIAL RECICLAMINAS LTDA"/>
    <s v="NOTA FISCAL"/>
    <n v="22"/>
    <d v="2024-12-05T00:00:00"/>
    <x v="2"/>
    <n v="650"/>
    <n v="650"/>
    <s v="ok"/>
    <m/>
    <m/>
    <m/>
  </r>
  <r>
    <x v="91"/>
    <x v="0"/>
    <x v="0"/>
    <s v="AMBIENTAL PLANET 318 LTDA"/>
    <s v="NOTA FISCAL"/>
    <n v="23"/>
    <d v="2024-12-10T00:00:00"/>
    <x v="3"/>
    <n v="7590"/>
    <n v="1138.5"/>
    <s v="ok"/>
    <m/>
    <m/>
    <m/>
  </r>
  <r>
    <x v="91"/>
    <x v="0"/>
    <x v="0"/>
    <s v="WHARGO COMERCIO E RECICLAGENS LTDA"/>
    <s v="NOTA FISCAL"/>
    <n v="24"/>
    <d v="2024-12-10T00:00:00"/>
    <x v="0"/>
    <n v="1180"/>
    <n v="2879.5"/>
    <s v="ok"/>
    <m/>
    <m/>
    <m/>
  </r>
  <r>
    <x v="91"/>
    <x v="0"/>
    <x v="0"/>
    <s v="WHARGO COMERCIO E RECICLAGENS LTDA"/>
    <s v="NOTA FISCAL"/>
    <n v="24"/>
    <d v="2024-12-10T00:00:00"/>
    <x v="1"/>
    <n v="2910"/>
    <n v="2642"/>
    <s v="ok"/>
    <m/>
    <m/>
    <m/>
  </r>
  <r>
    <x v="91"/>
    <x v="0"/>
    <x v="0"/>
    <s v="AMBIENTAL PLANET 318 LTDA"/>
    <s v="NOTA FISCAL"/>
    <n v="25"/>
    <d v="2024-12-16T00:00:00"/>
    <x v="3"/>
    <n v="6560"/>
    <n v="984"/>
    <s v="ok"/>
    <m/>
    <m/>
    <m/>
  </r>
  <r>
    <x v="91"/>
    <x v="0"/>
    <x v="0"/>
    <s v="WHARGO COMERCIO E RECICLAGENS LTDA"/>
    <s v="NOTA FISCAL"/>
    <n v="26"/>
    <d v="2024-12-19T00:00:00"/>
    <x v="1"/>
    <n v="3030"/>
    <n v="2628"/>
    <s v="ok"/>
    <m/>
    <m/>
    <m/>
  </r>
  <r>
    <x v="91"/>
    <x v="0"/>
    <x v="0"/>
    <s v="WHARGO COMERCIO E RECICLAGENS LTDA"/>
    <s v="NOTA FISCAL"/>
    <n v="26"/>
    <d v="2024-12-19T00:00:00"/>
    <x v="0"/>
    <n v="1220"/>
    <n v="3157"/>
    <s v="ok"/>
    <m/>
    <m/>
    <m/>
  </r>
  <r>
    <x v="91"/>
    <x v="0"/>
    <x v="0"/>
    <s v="COMERCIAL RECICLAMINAS LTDA"/>
    <s v="NOTA FISCAL"/>
    <n v="27"/>
    <d v="2024-12-19T00:00:00"/>
    <x v="2"/>
    <n v="790"/>
    <n v="790"/>
    <s v="ok"/>
    <m/>
    <m/>
    <m/>
  </r>
  <r>
    <x v="91"/>
    <x v="0"/>
    <x v="0"/>
    <s v="MASSFIX COMERCIO DE SUCATAS DE VIDROS LTDA"/>
    <s v="NOTA FISCAL"/>
    <n v="28"/>
    <d v="2024-12-19T00:00:00"/>
    <x v="3"/>
    <n v="12760"/>
    <n v="1276"/>
    <s v="ok"/>
    <m/>
    <m/>
    <m/>
  </r>
  <r>
    <x v="91"/>
    <x v="0"/>
    <x v="0"/>
    <s v="AMBIENTAL PLANET 318 LTDA"/>
    <s v="NOTA FISCAL"/>
    <n v="29"/>
    <d v="2024-12-30T00:00:00"/>
    <x v="3"/>
    <n v="5740"/>
    <n v="861"/>
    <s v="ok"/>
    <m/>
    <m/>
    <m/>
  </r>
  <r>
    <x v="91"/>
    <x v="0"/>
    <x v="0"/>
    <s v="AMBIENTAL PLANET 318 LTDA"/>
    <s v="NOTA FISCAL"/>
    <n v="31"/>
    <d v="2024-12-30T00:00:00"/>
    <x v="3"/>
    <n v="6560"/>
    <n v="984"/>
    <s v="ok"/>
    <m/>
    <m/>
    <m/>
  </r>
  <r>
    <x v="91"/>
    <x v="0"/>
    <x v="0"/>
    <s v="AMBIENTAL PLANET 318 LTDA"/>
    <s v="NOTA FISCAL"/>
    <n v="32"/>
    <d v="2024-12-30T00:00:00"/>
    <x v="3"/>
    <n v="7730"/>
    <n v="1159.5"/>
    <s v="ok"/>
    <m/>
    <m/>
    <m/>
  </r>
  <r>
    <x v="91"/>
    <x v="0"/>
    <x v="0"/>
    <s v="AMBIENTAL PLANET 318 LTDA"/>
    <s v="NOTA FISCAL"/>
    <n v="33"/>
    <d v="2024-12-30T00:00:00"/>
    <x v="3"/>
    <n v="6790"/>
    <n v="1018.5"/>
    <s v="ok"/>
    <m/>
    <m/>
    <m/>
  </r>
  <r>
    <x v="25"/>
    <x v="0"/>
    <x v="0"/>
    <s v="ARCELORMITTAL BRASIL S.A. - 17.469.701/0026-25"/>
    <s v="NOTA FISCAL"/>
    <n v="2188"/>
    <d v="2024-11-19T00:00:00"/>
    <x v="2"/>
    <n v="1000"/>
    <n v="1000"/>
    <m/>
    <m/>
    <m/>
    <m/>
  </r>
  <r>
    <x v="25"/>
    <x v="0"/>
    <x v="0"/>
    <s v="ARCELORMITTAL BRASIL S.A. - 17.469.701/0026-25"/>
    <s v="NOTA FISCAL"/>
    <n v="2190"/>
    <d v="2024-11-25T00:00:00"/>
    <x v="2"/>
    <n v="3630"/>
    <n v="3630"/>
    <m/>
    <m/>
    <m/>
    <m/>
  </r>
  <r>
    <x v="86"/>
    <x v="0"/>
    <x v="0"/>
    <s v="COFEME LTDA 20.300.299/0001-07"/>
    <s v="NOTA FISCAL"/>
    <n v="922"/>
    <d v="2024-10-09T00:00:00"/>
    <x v="2"/>
    <n v="3975"/>
    <n v="3577.5"/>
    <m/>
    <m/>
    <m/>
    <m/>
  </r>
  <r>
    <x v="86"/>
    <x v="0"/>
    <x v="0"/>
    <s v="COFEME LTDA 20.300.299/0001-07"/>
    <s v="NOTA FISCAL"/>
    <n v="935"/>
    <d v="2024-12-05T00:00:00"/>
    <x v="2"/>
    <n v="5320"/>
    <n v="4788"/>
    <m/>
    <m/>
    <m/>
    <m/>
  </r>
  <r>
    <x v="29"/>
    <x v="0"/>
    <x v="0"/>
    <s v="ELDORADO COMÉRCIO DE SUCATAS LTDA - 06.160.914/0001-04"/>
    <s v="NOTA FISCAL"/>
    <n v="1266"/>
    <d v="2024-10-31T00:00:00"/>
    <x v="2"/>
    <n v="403.4"/>
    <n v="4276.04"/>
    <m/>
    <m/>
    <m/>
    <m/>
  </r>
  <r>
    <x v="29"/>
    <x v="0"/>
    <x v="0"/>
    <s v="WHARGO COMERCIO E RECICLAGENS LTDA - 05.076.586/0001-91"/>
    <s v="NOTA FISCAL"/>
    <n v="1270"/>
    <d v="2024-11-05T00:00:00"/>
    <x v="1"/>
    <n v="610"/>
    <n v="335.5"/>
    <m/>
    <m/>
    <m/>
    <m/>
  </r>
  <r>
    <x v="29"/>
    <x v="0"/>
    <x v="0"/>
    <s v="WHARGO COMERCIO E RECICLAGENS LTDA - 05.076.586/0001-91"/>
    <s v="NOTA FISCAL"/>
    <n v="1272"/>
    <d v="2024-11-06T00:00:00"/>
    <x v="1"/>
    <n v="580"/>
    <n v="319"/>
    <m/>
    <m/>
    <m/>
    <m/>
  </r>
  <r>
    <x v="29"/>
    <x v="0"/>
    <x v="0"/>
    <s v="ELDORADO COMÉRCIO DE SUCATAS LTDA - 06.160.914/0001-04"/>
    <s v="NOTA FISCAL"/>
    <n v="1275"/>
    <d v="2024-11-06T00:00:00"/>
    <x v="2"/>
    <n v="432.56"/>
    <n v="2785.69"/>
    <m/>
    <m/>
    <m/>
    <m/>
  </r>
  <r>
    <x v="29"/>
    <x v="0"/>
    <x v="0"/>
    <s v="RECICLAGEM PIEMONT LTDA 29.230.533/0001-41"/>
    <s v="NOTA FISCAL"/>
    <n v="1282"/>
    <d v="2024-11-13T00:00:00"/>
    <x v="2"/>
    <n v="1200"/>
    <n v="1080"/>
    <m/>
    <m/>
    <m/>
    <m/>
  </r>
  <r>
    <x v="29"/>
    <x v="0"/>
    <x v="0"/>
    <s v="ELDORADO COMÉRCIO DE SUCATAS LTDA - 06.160.914/0001-04"/>
    <s v="NOTA FISCAL"/>
    <n v="1291"/>
    <d v="2024-11-27T00:00:00"/>
    <x v="2"/>
    <n v="883.9299999999999"/>
    <n v="5099.99"/>
    <m/>
    <m/>
    <m/>
    <m/>
  </r>
  <r>
    <x v="29"/>
    <x v="0"/>
    <x v="0"/>
    <s v="ELDORADO COMÉRCIO DE SUCATAS LTDA - 06.160.914/0001-04"/>
    <s v="NOTA FISCAL"/>
    <n v="1292"/>
    <d v="2024-11-27T00:00:00"/>
    <x v="2"/>
    <n v="598.26"/>
    <n v="6281.73"/>
    <m/>
    <m/>
    <m/>
    <m/>
  </r>
  <r>
    <x v="29"/>
    <x v="0"/>
    <x v="0"/>
    <s v="RECICLAGEM PIEMONT LTDA 29.230.533/0001-41"/>
    <s v="NOTA FISCAL"/>
    <n v="1294"/>
    <d v="2024-11-28T00:00:00"/>
    <x v="2"/>
    <n v="1130"/>
    <n v="1073.5"/>
    <m/>
    <m/>
    <m/>
    <m/>
  </r>
  <r>
    <x v="29"/>
    <x v="0"/>
    <x v="0"/>
    <s v="ELDORADO COMÉRCIO DE SUCATAS LTDA - 06.160.914/0001-04"/>
    <s v="NOTA FISCAL"/>
    <n v="1295"/>
    <d v="2024-11-28T00:00:00"/>
    <x v="2"/>
    <n v="140.6"/>
    <n v="1476.3"/>
    <m/>
    <m/>
    <m/>
    <m/>
  </r>
  <r>
    <x v="29"/>
    <x v="0"/>
    <x v="0"/>
    <s v="RECICLAGEM PIEMONT LTDA 29.230.533/0001-41"/>
    <s v="NOTA FISCAL"/>
    <n v="1310"/>
    <d v="2024-12-12T00:00:00"/>
    <x v="2"/>
    <n v="1140"/>
    <n v="1083"/>
    <m/>
    <m/>
    <m/>
    <m/>
  </r>
  <r>
    <x v="29"/>
    <x v="0"/>
    <x v="0"/>
    <s v="ELDORADO COMÉRCIO DE SUCATAS LTDA - 06.160.914/0001-04"/>
    <s v="NOTA FISCAL"/>
    <n v="1311"/>
    <d v="2024-12-12T00:00:00"/>
    <x v="2"/>
    <n v="389.32"/>
    <n v="2195.76"/>
    <m/>
    <m/>
    <m/>
    <m/>
  </r>
  <r>
    <x v="29"/>
    <x v="0"/>
    <x v="0"/>
    <s v="RECICLAGEM PIEMONT LTDA 29.230.533/0001-41"/>
    <s v="NOTA FISCAL"/>
    <n v="1324"/>
    <d v="2024-12-20T00:00:00"/>
    <x v="2"/>
    <n v="560"/>
    <n v="532"/>
    <m/>
    <m/>
    <m/>
    <m/>
  </r>
  <r>
    <x v="29"/>
    <x v="0"/>
    <x v="0"/>
    <s v="ENGEFRIL-ENGENHARIA DE FRIO EIRELI - 17.397.415/0001-43"/>
    <s v="NOTA FISCAL"/>
    <n v="1325"/>
    <d v="2024-12-20T00:00:00"/>
    <x v="0"/>
    <n v="1110"/>
    <n v="1443"/>
    <m/>
    <m/>
    <m/>
    <m/>
  </r>
  <r>
    <x v="84"/>
    <x v="0"/>
    <x v="0"/>
    <s v="MG RECICLA - ITAMAR DAMASCENO ALVES EIRELI - 28.549.416/0001-82"/>
    <s v="NOTA FISCAL"/>
    <n v="59"/>
    <d v="2024-10-28T00:00:00"/>
    <x v="1"/>
    <n v="10220"/>
    <n v="6945"/>
    <m/>
    <m/>
    <m/>
    <m/>
  </r>
  <r>
    <x v="84"/>
    <x v="0"/>
    <x v="0"/>
    <s v="RECICLA ACO COMERCIO E INDUSTRIA DE ACO LTDA 20.265.740/0001-67"/>
    <s v="NOTA FISCAL"/>
    <n v="60"/>
    <d v="2024-11-13T00:00:00"/>
    <x v="2"/>
    <n v="14394"/>
    <n v="15457.6"/>
    <m/>
    <m/>
    <m/>
    <m/>
  </r>
  <r>
    <x v="82"/>
    <x v="0"/>
    <x v="0"/>
    <s v="PMG AMBIENTAL LTDA 28.549.416/0001-82"/>
    <s v="NOTA FISCAL"/>
    <n v="1838"/>
    <d v="2024-10-09T00:00:00"/>
    <x v="2"/>
    <n v="3263.4"/>
    <n v="2610.72"/>
    <m/>
    <m/>
    <m/>
    <m/>
  </r>
  <r>
    <x v="87"/>
    <x v="0"/>
    <x v="0"/>
    <s v="ALEXANDER RODRIGUES EPP - 03.785.319/0001-68"/>
    <s v="NOTA FISCAL"/>
    <n v="211"/>
    <d v="2024-10-03T00:00:00"/>
    <x v="2"/>
    <n v="2650"/>
    <n v="2120"/>
    <m/>
    <m/>
    <m/>
    <m/>
  </r>
  <r>
    <x v="87"/>
    <x v="0"/>
    <x v="0"/>
    <s v="ROM MASTER POLIMEROS E PIGMENTOS LTDA 03.004.831/0001-20"/>
    <s v="NOTA FISCAL"/>
    <n v="217"/>
    <d v="2024-11-07T00:00:00"/>
    <x v="0"/>
    <n v="470"/>
    <n v="235"/>
    <m/>
    <m/>
    <m/>
    <m/>
  </r>
  <r>
    <x v="87"/>
    <x v="0"/>
    <x v="0"/>
    <s v="ALEXANDER RODRIGUES EPP - 03.785.319/0001-68"/>
    <s v="NOTA FISCAL"/>
    <n v="219"/>
    <d v="2024-11-29T00:00:00"/>
    <x v="2"/>
    <n v="2470"/>
    <n v="2099.5"/>
    <m/>
    <m/>
    <m/>
    <m/>
  </r>
  <r>
    <x v="85"/>
    <x v="0"/>
    <x v="0"/>
    <s v="ARCELOR MITTAL S.A - 17.469.701/0066-12"/>
    <s v="NOTA FISCAL"/>
    <n v="1848"/>
    <d v="2024-10-11T00:00:00"/>
    <x v="2"/>
    <n v="1000"/>
    <n v="1000"/>
    <m/>
    <m/>
    <m/>
    <m/>
  </r>
  <r>
    <x v="85"/>
    <x v="0"/>
    <x v="0"/>
    <s v="ARCELOR MITTAL S.A - 17.469.701/0066-12"/>
    <s v="NOTA FISCAL"/>
    <n v="1849"/>
    <d v="2024-10-15T00:00:00"/>
    <x v="2"/>
    <n v="2300"/>
    <n v="2300"/>
    <m/>
    <m/>
    <m/>
    <m/>
  </r>
  <r>
    <x v="85"/>
    <x v="0"/>
    <x v="0"/>
    <s v="ARCELOR MITTAL S.A - 17.469.701/0066-12"/>
    <s v="NOTA FISCAL"/>
    <n v="1857"/>
    <d v="2024-11-19T00:00:00"/>
    <x v="2"/>
    <n v="1000"/>
    <n v="1000"/>
    <m/>
    <m/>
    <m/>
    <m/>
  </r>
  <r>
    <x v="83"/>
    <x v="0"/>
    <x v="0"/>
    <s v="EDER CAPRONI DE MORAIS ME - 07.691.545/0001-30"/>
    <s v="NOTA FISCAL"/>
    <n v="233"/>
    <d v="2024-10-31T00:00:00"/>
    <x v="2"/>
    <n v="7332.7"/>
    <n v="7774.64"/>
    <m/>
    <m/>
    <m/>
    <m/>
  </r>
  <r>
    <x v="83"/>
    <x v="0"/>
    <x v="0"/>
    <s v="EDER CAPRONI DE MORAIS ME - 07.691.545/0001-30"/>
    <s v="NOTA FISCAL"/>
    <n v="240"/>
    <d v="2024-12-18T00:00:00"/>
    <x v="2"/>
    <n v="10365.9"/>
    <n v="9892.93"/>
    <m/>
    <m/>
    <m/>
    <m/>
  </r>
  <r>
    <x v="2"/>
    <x v="0"/>
    <x v="0"/>
    <s v="JOSE PEDRO BORGES NETO (CPF 523.295.266-87) - 03.595.251/0001-54"/>
    <s v="NOTA FISCAL"/>
    <n v="296"/>
    <d v="2024-10-18T00:00:00"/>
    <x v="2"/>
    <n v="3690"/>
    <n v="2952"/>
    <m/>
    <m/>
    <m/>
    <m/>
  </r>
  <r>
    <x v="2"/>
    <x v="0"/>
    <x v="0"/>
    <s v="JOSE PEDRO BORGES NETO (CPF 523.295.266-87) - 03.595.251/0001-54"/>
    <s v="NOTA FISCAL"/>
    <n v="314"/>
    <d v="2024-12-12T00:00:00"/>
    <x v="2"/>
    <n v="7110"/>
    <n v="5688"/>
    <m/>
    <m/>
    <m/>
    <m/>
  </r>
  <r>
    <x v="77"/>
    <x v="0"/>
    <x v="0"/>
    <s v="JW SUCATAÇO - 03.636.575/0001-93"/>
    <s v="NOTA FISCAL"/>
    <n v="23"/>
    <d v="2024-10-01T00:00:00"/>
    <x v="2"/>
    <n v="3789.71"/>
    <n v="2652.8"/>
    <m/>
    <m/>
    <m/>
    <m/>
  </r>
  <r>
    <x v="77"/>
    <x v="0"/>
    <x v="0"/>
    <s v="JW SUCATAÇO - 03.636.575/0001-93"/>
    <s v="NOTA FISCAL"/>
    <n v="27"/>
    <d v="2024-12-02T00:00:00"/>
    <x v="2"/>
    <n v="2580"/>
    <n v="2064"/>
    <m/>
    <m/>
    <m/>
    <m/>
  </r>
  <r>
    <x v="74"/>
    <x v="0"/>
    <x v="0"/>
    <s v="RECICLAR COOPERATIVA DE TRABALHO DOS RECICLADORES DE SUCATAS DE METAIS E RECICLAVEIS DE BH E REGIAO METROPOLITANA 44.256.460/0001-50"/>
    <s v="NOTA FISCAL"/>
    <n v="221"/>
    <d v="2024-11-06T00:00:00"/>
    <x v="2"/>
    <n v="196.7"/>
    <n v="5324.14"/>
    <m/>
    <m/>
    <m/>
    <m/>
  </r>
  <r>
    <x v="74"/>
    <x v="0"/>
    <x v="0"/>
    <s v="EMIL METALICOS LTDA 40.331.460/0001-17"/>
    <s v="NOTA FISCAL"/>
    <n v="222"/>
    <d v="2024-11-19T00:00:00"/>
    <x v="2"/>
    <n v="3600"/>
    <n v="3600"/>
    <m/>
    <m/>
    <m/>
    <m/>
  </r>
  <r>
    <x v="74"/>
    <x v="0"/>
    <x v="0"/>
    <s v="EMIL METALICOS LTDA 40.331.460/0001-17"/>
    <s v="NOTA FISCAL"/>
    <n v="224"/>
    <d v="2024-11-19T00:00:00"/>
    <x v="2"/>
    <n v="3120"/>
    <n v="3120"/>
    <m/>
    <m/>
    <m/>
    <m/>
  </r>
  <r>
    <x v="52"/>
    <x v="0"/>
    <x v="0"/>
    <s v="NB CONSULTORIA COMERCIAL LTDA 43.503.078/0001-31"/>
    <s v="NOTA FISCAL"/>
    <n v="109"/>
    <d v="2024-12-27T00:00:00"/>
    <x v="0"/>
    <n v="20000"/>
    <n v="6480"/>
    <m/>
    <m/>
    <m/>
    <m/>
  </r>
  <r>
    <x v="23"/>
    <x v="0"/>
    <x v="0"/>
    <s v="LAR PLASTICOS INDUSTRIA E COMERCIO DE PRODUTOS LTDA 63.967.640/0001-95"/>
    <s v="NOTA FISCAL"/>
    <n v="568"/>
    <d v="2024-12-12T00:00:00"/>
    <x v="0"/>
    <n v="7490"/>
    <n v="28462"/>
    <m/>
    <m/>
    <m/>
    <m/>
  </r>
  <r>
    <x v="70"/>
    <x v="0"/>
    <x v="0"/>
    <s v="MASSFIX COMERCIO DE SUCATAS DE VIDROS LTDA 66.738.790/0003-87"/>
    <s v="NOTA FISCAL"/>
    <n v="539"/>
    <d v="2024-12-06T00:00:00"/>
    <x v="3"/>
    <n v="4000"/>
    <n v="640"/>
    <m/>
    <m/>
    <s v="ok"/>
    <m/>
  </r>
  <r>
    <x v="70"/>
    <x v="0"/>
    <x v="0"/>
    <s v="WHARGO COMERCIO E RECICLAGENS LTDA - 05.076.586/0001-91"/>
    <s v="NOTA FISCAL"/>
    <n v="540"/>
    <d v="2024-12-10T00:00:00"/>
    <x v="0"/>
    <n v="440"/>
    <n v="1145"/>
    <m/>
    <m/>
    <s v="ok"/>
    <m/>
  </r>
  <r>
    <x v="70"/>
    <x v="0"/>
    <x v="0"/>
    <s v="WHARGO COMERCIO E RECICLAGENS LTDA - 05.076.586/0001-91"/>
    <s v="NOTA FISCAL"/>
    <n v="540"/>
    <d v="2024-12-10T00:00:00"/>
    <x v="1"/>
    <n v="3570"/>
    <n v="3366"/>
    <m/>
    <m/>
    <s v="ok"/>
    <m/>
  </r>
  <r>
    <x v="70"/>
    <x v="0"/>
    <x v="0"/>
    <s v="WHARGO COMERCIO E RECICLAGENS LTDA - 05.076.586/0001-91"/>
    <s v="NOTA FISCAL"/>
    <n v="541"/>
    <d v="2024-12-11T00:00:00"/>
    <x v="1"/>
    <n v="1"/>
    <n v="50.5"/>
    <m/>
    <m/>
    <s v="ok"/>
    <m/>
  </r>
  <r>
    <x v="70"/>
    <x v="0"/>
    <x v="0"/>
    <s v="RECICLAGEM METAL REIS LTDA 65.355.984/0001-79"/>
    <s v="NOTA FISCAL"/>
    <n v="542"/>
    <d v="2024-12-11T00:00:00"/>
    <x v="2"/>
    <n v="155.9"/>
    <n v="1714.9"/>
    <m/>
    <m/>
    <m/>
    <m/>
  </r>
  <r>
    <x v="70"/>
    <x v="0"/>
    <x v="0"/>
    <s v="RECICLAGEM METAL REIS LTDA 65.355.984/0001-79"/>
    <s v="NOTA FISCAL"/>
    <n v="543"/>
    <d v="2024-12-19T00:00:00"/>
    <x v="2"/>
    <n v="108.92"/>
    <n v="1198.12"/>
    <m/>
    <m/>
    <m/>
    <m/>
  </r>
  <r>
    <x v="70"/>
    <x v="0"/>
    <x v="0"/>
    <s v="PLASPOP GESTAO AMBIENTAL LTDA 38.276.476/0001-22"/>
    <s v="NOTA FISCAL"/>
    <n v="544"/>
    <d v="2024-12-19T00:00:00"/>
    <x v="0"/>
    <n v="140.25"/>
    <n v="462.83"/>
    <m/>
    <m/>
    <s v="ok"/>
    <m/>
  </r>
  <r>
    <x v="70"/>
    <x v="0"/>
    <x v="0"/>
    <s v="WHARGO COMERCIO E RECICLAGENS LTDA - 05.076.586/0001-91"/>
    <s v="NOTA FISCAL"/>
    <n v="545"/>
    <d v="2024-12-19T00:00:00"/>
    <x v="1"/>
    <n v="3870"/>
    <n v="3373"/>
    <m/>
    <m/>
    <s v="ok"/>
    <m/>
  </r>
  <r>
    <x v="70"/>
    <x v="0"/>
    <x v="0"/>
    <s v="WHARGO COMERCIO E RECICLAGENS LTDA - 05.076.586/0001-91"/>
    <s v="NOTA FISCAL"/>
    <n v="545"/>
    <d v="2024-12-19T00:00:00"/>
    <x v="0"/>
    <n v="70"/>
    <n v="91"/>
    <m/>
    <m/>
    <s v="ok"/>
    <m/>
  </r>
  <r>
    <x v="70"/>
    <x v="0"/>
    <x v="0"/>
    <s v="WHARGO COMERCIO E RECICLAGENS LTDA - 05.076.586/0001-91"/>
    <s v="NOTA FISCAL"/>
    <n v="546"/>
    <d v="2024-12-19T00:00:00"/>
    <x v="1"/>
    <n v="1"/>
    <n v="48"/>
    <m/>
    <m/>
    <s v="ok"/>
    <m/>
  </r>
  <r>
    <x v="70"/>
    <x v="0"/>
    <x v="0"/>
    <s v="WHARGO COMERCIO E RECICLAGENS LTDA - 05.076.586/0001-91"/>
    <s v="NOTA FISCAL"/>
    <n v="547"/>
    <d v="2024-12-19T00:00:00"/>
    <x v="1"/>
    <n v="1"/>
    <n v="52"/>
    <m/>
    <m/>
    <s v="ok"/>
    <m/>
  </r>
  <r>
    <x v="70"/>
    <x v="0"/>
    <x v="0"/>
    <s v="WHARGO COMERCIO E RECICLAGENS LTDA - 05.076.586/0001-91"/>
    <s v="NOTA FISCAL"/>
    <n v="549"/>
    <d v="2024-12-19T00:00:00"/>
    <x v="0"/>
    <n v="1760"/>
    <n v="6384"/>
    <m/>
    <m/>
    <s v="ok"/>
    <m/>
  </r>
  <r>
    <x v="70"/>
    <x v="0"/>
    <x v="0"/>
    <s v="WHARGO COMERCIO E RECICLAGENS LTDA - 05.076.586/0001-91"/>
    <s v="NOTA FISCAL"/>
    <n v="549"/>
    <d v="2024-12-19T00:00:00"/>
    <x v="1"/>
    <n v="390"/>
    <n v="214.5"/>
    <m/>
    <m/>
    <s v="ok"/>
    <m/>
  </r>
  <r>
    <x v="70"/>
    <x v="0"/>
    <x v="0"/>
    <s v="RECICLAGEM METAL REIS LTDA 65.355.984/0001-79"/>
    <s v="NOTA FISCAL"/>
    <n v="550"/>
    <d v="2024-12-30T00:00:00"/>
    <x v="2"/>
    <n v="82"/>
    <n v="953.66"/>
    <m/>
    <m/>
    <m/>
    <m/>
  </r>
  <r>
    <x v="70"/>
    <x v="0"/>
    <x v="0"/>
    <s v="WHARGO COMERCIO E RECICLAGENS LTDA - 05.076.586/0001-91"/>
    <s v="NOTA FISCAL"/>
    <n v="551"/>
    <d v="2024-12-30T00:00:00"/>
    <x v="0"/>
    <n v="470"/>
    <n v="963.5"/>
    <m/>
    <m/>
    <s v="ok"/>
    <m/>
  </r>
  <r>
    <x v="70"/>
    <x v="0"/>
    <x v="0"/>
    <s v="WHARGO COMERCIO E RECICLAGENS LTDA - 05.076.586/0001-91"/>
    <s v="NOTA FISCAL"/>
    <n v="551"/>
    <d v="2024-12-30T00:00:00"/>
    <x v="1"/>
    <n v="2930"/>
    <n v="4360.5"/>
    <m/>
    <m/>
    <s v="ok"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  <r>
    <x v="71"/>
    <x v="1"/>
    <x v="1"/>
    <m/>
    <m/>
    <m/>
    <m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6" indent="0" outline="1" outlineData="1" multipleFieldFilters="0">
  <location ref="B5:G97" firstHeaderRow="1" firstDataRow="2" firstDataCol="1" rowPageCount="2" colPageCount="1"/>
  <pivotFields count="14">
    <pivotField axis="axisRow" showAll="0" sortType="ascending">
      <items count="156">
        <item x="16"/>
        <item x="90"/>
        <item m="1" x="93"/>
        <item m="1" x="118"/>
        <item x="19"/>
        <item x="73"/>
        <item m="1" x="153"/>
        <item x="38"/>
        <item x="70"/>
        <item m="1" x="129"/>
        <item m="1" x="115"/>
        <item x="87"/>
        <item x="32"/>
        <item x="50"/>
        <item m="1" x="147"/>
        <item x="46"/>
        <item x="8"/>
        <item x="18"/>
        <item m="1" x="105"/>
        <item m="1" x="150"/>
        <item x="63"/>
        <item x="55"/>
        <item x="81"/>
        <item m="1" x="154"/>
        <item m="1" x="108"/>
        <item m="1" x="127"/>
        <item m="1" x="117"/>
        <item m="1" x="132"/>
        <item m="1" x="110"/>
        <item x="52"/>
        <item x="72"/>
        <item m="1" x="92"/>
        <item m="1" x="136"/>
        <item x="86"/>
        <item m="1" x="99"/>
        <item x="41"/>
        <item m="1" x="143"/>
        <item x="45"/>
        <item x="35"/>
        <item x="42"/>
        <item x="27"/>
        <item x="44"/>
        <item m="1" x="126"/>
        <item m="1" x="135"/>
        <item x="14"/>
        <item m="1" x="144"/>
        <item x="20"/>
        <item m="1" x="94"/>
        <item x="49"/>
        <item m="1" x="125"/>
        <item m="1" x="128"/>
        <item m="1" x="97"/>
        <item x="12"/>
        <item x="68"/>
        <item x="89"/>
        <item x="31"/>
        <item m="1" x="102"/>
        <item x="88"/>
        <item m="1" x="106"/>
        <item m="1" x="151"/>
        <item x="74"/>
        <item x="0"/>
        <item m="1" x="116"/>
        <item m="1" x="95"/>
        <item m="1" x="139"/>
        <item m="1" x="121"/>
        <item x="17"/>
        <item x="62"/>
        <item m="1" x="142"/>
        <item x="43"/>
        <item x="5"/>
        <item x="47"/>
        <item m="1" x="141"/>
        <item x="9"/>
        <item x="4"/>
        <item x="56"/>
        <item x="75"/>
        <item x="54"/>
        <item m="1" x="101"/>
        <item m="1" x="130"/>
        <item m="1" x="134"/>
        <item x="77"/>
        <item x="91"/>
        <item m="1" x="124"/>
        <item x="48"/>
        <item m="1" x="96"/>
        <item m="1" x="119"/>
        <item m="1" x="138"/>
        <item x="33"/>
        <item m="1" x="113"/>
        <item m="1" x="112"/>
        <item x="64"/>
        <item x="37"/>
        <item x="78"/>
        <item x="24"/>
        <item m="1" x="149"/>
        <item m="1" x="152"/>
        <item x="66"/>
        <item x="58"/>
        <item m="1" x="123"/>
        <item x="76"/>
        <item m="1" x="103"/>
        <item x="57"/>
        <item x="60"/>
        <item m="1" x="145"/>
        <item x="28"/>
        <item m="1" x="104"/>
        <item x="6"/>
        <item x="51"/>
        <item m="1" x="122"/>
        <item x="85"/>
        <item x="2"/>
        <item x="15"/>
        <item m="1" x="109"/>
        <item x="30"/>
        <item m="1" x="131"/>
        <item x="13"/>
        <item x="84"/>
        <item x="61"/>
        <item m="1" x="137"/>
        <item x="22"/>
        <item m="1" x="100"/>
        <item x="53"/>
        <item x="29"/>
        <item x="69"/>
        <item m="1" x="98"/>
        <item m="1" x="107"/>
        <item x="80"/>
        <item x="39"/>
        <item m="1" x="114"/>
        <item x="7"/>
        <item x="82"/>
        <item x="59"/>
        <item x="25"/>
        <item x="65"/>
        <item x="23"/>
        <item x="11"/>
        <item x="3"/>
        <item m="1" x="120"/>
        <item x="26"/>
        <item m="1" x="148"/>
        <item m="1" x="140"/>
        <item x="34"/>
        <item x="83"/>
        <item x="67"/>
        <item x="36"/>
        <item x="40"/>
        <item x="79"/>
        <item x="21"/>
        <item x="1"/>
        <item x="10"/>
        <item m="1" x="111"/>
        <item m="1" x="133"/>
        <item m="1" x="146"/>
        <item x="71"/>
        <item t="default"/>
      </items>
    </pivotField>
    <pivotField axis="axisPage" multipleItemSelectionAllowed="1" showAll="0">
      <items count="4">
        <item h="1" x="1"/>
        <item m="1" x="2"/>
        <item x="0"/>
        <item t="default"/>
      </items>
    </pivotField>
    <pivotField axis="axisPage" multipleItemSelectionAllowed="1" showAll="0" defaultSubtotal="0">
      <items count="3">
        <item h="1" x="1"/>
        <item m="1" x="2"/>
        <item x="0"/>
      </items>
    </pivotField>
    <pivotField showAll="0" defaultSubtotal="0"/>
    <pivotField showAll="0"/>
    <pivotField showAll="0"/>
    <pivotField showAll="0"/>
    <pivotField axis="axisCol" showAll="0" sumSubtotal="1">
      <items count="8">
        <item h="1" x="4"/>
        <item h="1" m="1" x="5"/>
        <item h="1" m="1" x="6"/>
        <item x="0"/>
        <item x="1"/>
        <item x="2"/>
        <item x="3"/>
        <item t="sum"/>
      </items>
    </pivotField>
    <pivotField dataField="1" showAll="0" defaultSubtotal="0"/>
    <pivotField showAll="0"/>
    <pivotField showAll="0"/>
    <pivotField showAll="0"/>
    <pivotField showAll="0"/>
    <pivotField showAll="0"/>
  </pivotFields>
  <rowFields count="1">
    <field x="0"/>
  </rowFields>
  <rowItems count="91">
    <i>
      <x/>
    </i>
    <i>
      <x v="1"/>
    </i>
    <i>
      <x v="4"/>
    </i>
    <i>
      <x v="5"/>
    </i>
    <i>
      <x v="7"/>
    </i>
    <i>
      <x v="8"/>
    </i>
    <i>
      <x v="11"/>
    </i>
    <i>
      <x v="12"/>
    </i>
    <i>
      <x v="13"/>
    </i>
    <i>
      <x v="15"/>
    </i>
    <i>
      <x v="16"/>
    </i>
    <i>
      <x v="17"/>
    </i>
    <i>
      <x v="20"/>
    </i>
    <i>
      <x v="21"/>
    </i>
    <i>
      <x v="22"/>
    </i>
    <i>
      <x v="29"/>
    </i>
    <i>
      <x v="30"/>
    </i>
    <i>
      <x v="33"/>
    </i>
    <i>
      <x v="35"/>
    </i>
    <i>
      <x v="37"/>
    </i>
    <i>
      <x v="38"/>
    </i>
    <i>
      <x v="39"/>
    </i>
    <i>
      <x v="40"/>
    </i>
    <i>
      <x v="41"/>
    </i>
    <i>
      <x v="44"/>
    </i>
    <i>
      <x v="46"/>
    </i>
    <i>
      <x v="48"/>
    </i>
    <i>
      <x v="52"/>
    </i>
    <i>
      <x v="53"/>
    </i>
    <i>
      <x v="54"/>
    </i>
    <i>
      <x v="55"/>
    </i>
    <i>
      <x v="57"/>
    </i>
    <i>
      <x v="60"/>
    </i>
    <i>
      <x v="61"/>
    </i>
    <i>
      <x v="66"/>
    </i>
    <i>
      <x v="67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81"/>
    </i>
    <i>
      <x v="82"/>
    </i>
    <i>
      <x v="84"/>
    </i>
    <i>
      <x v="88"/>
    </i>
    <i>
      <x v="91"/>
    </i>
    <i>
      <x v="92"/>
    </i>
    <i>
      <x v="93"/>
    </i>
    <i>
      <x v="94"/>
    </i>
    <i>
      <x v="97"/>
    </i>
    <i>
      <x v="98"/>
    </i>
    <i>
      <x v="100"/>
    </i>
    <i>
      <x v="102"/>
    </i>
    <i>
      <x v="103"/>
    </i>
    <i>
      <x v="105"/>
    </i>
    <i>
      <x v="107"/>
    </i>
    <i>
      <x v="108"/>
    </i>
    <i>
      <x v="110"/>
    </i>
    <i>
      <x v="111"/>
    </i>
    <i>
      <x v="112"/>
    </i>
    <i>
      <x v="114"/>
    </i>
    <i>
      <x v="116"/>
    </i>
    <i>
      <x v="117"/>
    </i>
    <i>
      <x v="118"/>
    </i>
    <i>
      <x v="120"/>
    </i>
    <i>
      <x v="122"/>
    </i>
    <i>
      <x v="123"/>
    </i>
    <i>
      <x v="124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9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</rowItems>
  <colFields count="1">
    <field x="7"/>
  </colFields>
  <colItems count="5">
    <i>
      <x v="3"/>
    </i>
    <i>
      <x v="4"/>
    </i>
    <i>
      <x v="5"/>
    </i>
    <i>
      <x v="6"/>
    </i>
    <i t="grand">
      <x/>
    </i>
  </colItems>
  <pageFields count="2">
    <pageField fld="1" hier="-1"/>
    <pageField fld="2" hier="-1"/>
  </pageFields>
  <dataFields count="1">
    <dataField name="Soma de QUANTIDADE (KG)" fld="8" baseField="0" baseItem="2"/>
  </dataFields>
  <formats count="14"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field="7" type="button" dataOnly="0" labelOnly="1" outline="0" axis="axisCol" fieldPosition="0"/>
    </format>
    <format dxfId="50">
      <pivotArea type="topRight" dataOnly="0" labelOnly="1" outline="0" fieldPosition="0"/>
    </format>
    <format dxfId="49">
      <pivotArea dataOnly="0" labelOnly="1" grandCol="1" outline="0" fieldPosition="0"/>
    </format>
    <format dxfId="48">
      <pivotArea outline="0" collapsedLevelsAreSubtotals="1" fieldPosition="0"/>
    </format>
    <format dxfId="47">
      <pivotArea field="7" type="button" dataOnly="0" labelOnly="1" outline="0" axis="axisCol" fieldPosition="0"/>
    </format>
    <format dxfId="46">
      <pivotArea type="topRight" dataOnly="0" labelOnly="1" outline="0" fieldPosition="0"/>
    </format>
    <format dxfId="45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184" totalsRowShown="0" headerRowDxfId="78" dataDxfId="76" headerRowBorderDxfId="77" tableBorderDxfId="75" totalsRowBorderDxfId="74">
  <autoFilter ref="A1:I184" xr:uid="{00000000-0009-0000-0100-000001000000}"/>
  <sortState ref="A2:I184">
    <sortCondition ref="A1:A184"/>
  </sortState>
  <tableColumns count="9">
    <tableColumn id="1" xr3:uid="{00000000-0010-0000-0000-000001000000}" name="Associação" dataDxfId="73"/>
    <tableColumn id="9" xr3:uid="{00000000-0010-0000-0000-000009000000}" name="CNPJ" dataDxfId="72"/>
    <tableColumn id="3" xr3:uid="{00000000-0010-0000-0000-000003000000}" name="PRESTAÇÃO DE CONTAS - CORRETAS até setembro 2022" dataDxfId="71"/>
    <tableColumn id="13" xr3:uid="{00000000-0010-0000-0000-00000D000000}" name="LISTA DE MEMBROS" dataDxfId="70"/>
    <tableColumn id="4" xr3:uid="{00000000-0010-0000-0000-000004000000}" name="SIGLA" dataDxfId="69"/>
    <tableColumn id="5" xr3:uid="{00000000-0010-0000-0000-000005000000}" name="BANCO" dataDxfId="68"/>
    <tableColumn id="6" xr3:uid="{00000000-0010-0000-0000-000006000000}" name="C/C" dataDxfId="67"/>
    <tableColumn id="7" xr3:uid="{00000000-0010-0000-0000-000007000000}" name="AG" dataDxfId="66"/>
    <tableColumn id="8" xr3:uid="{00000000-0010-0000-0000-000008000000}" name="OP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K1:K1256" totalsRowShown="0" headerRowDxfId="64" dataDxfId="62" headerRowBorderDxfId="63" tableBorderDxfId="61" totalsRowBorderDxfId="60">
  <autoFilter ref="K1:K1256" xr:uid="{00000000-0009-0000-0100-000002000000}"/>
  <sortState ref="K2:K1256">
    <sortCondition ref="K1:K1256"/>
  </sortState>
  <tableColumns count="1">
    <tableColumn id="1" xr3:uid="{00000000-0010-0000-0100-000001000000}" name="DADOS DOS COMPRADORES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3" displayName="Tabela3" ref="A2:N200" totalsRowCount="1" headerRowDxfId="31" dataDxfId="29" headerRowBorderDxfId="30" tableBorderDxfId="28">
  <autoFilter ref="A2:N199" xr:uid="{00000000-0009-0000-0100-000004000000}"/>
  <sortState ref="A3:I67">
    <sortCondition ref="A2:A199"/>
  </sortState>
  <tableColumns count="14">
    <tableColumn id="1" xr3:uid="{00000000-0010-0000-0300-000001000000}" name="ORGANIZAÇÃO/ASSOCIAÇÃO" dataDxfId="27" totalsRowDxfId="26">
      <calculatedColumnFormula>VALORES!#REF!</calculatedColumnFormula>
    </tableColumn>
    <tableColumn id="8" xr3:uid="{00000000-0010-0000-0300-000008000000}" name="PRESTAÇÃO DE CONTAS" dataDxfId="25" totalsRowDxfId="24">
      <calculatedColumnFormula>VLOOKUP(Tabela3[[#This Row],[ORGANIZAÇÃO/ASSOCIAÇÃO]],Tabela1[],3,FALSE)</calculatedColumnFormula>
    </tableColumn>
    <tableColumn id="9" xr3:uid="{00000000-0010-0000-0300-000009000000}" name="LISTA DE MEMBROS" dataDxfId="23" totalsRowDxfId="22">
      <calculatedColumnFormula>VLOOKUP(Tabela3[[#This Row],[ORGANIZAÇÃO/ASSOCIAÇÃO]],Tabela1[[Associação]:[LISTA DE MEMBROS]],4,FALSE)</calculatedColumnFormula>
    </tableColumn>
    <tableColumn id="2" xr3:uid="{00000000-0010-0000-0300-000002000000}" name="SIGLA" dataDxfId="21" totalsRowDxfId="20">
      <calculatedColumnFormula>VLOOKUP(Tabela3[[#This Row],[ORGANIZAÇÃO/ASSOCIAÇÃO]],Tabela1[],5,FALSE)</calculatedColumnFormula>
    </tableColumn>
    <tableColumn id="3" xr3:uid="{00000000-0010-0000-0300-000003000000}" name="BANCO" dataDxfId="19" totalsRowDxfId="18">
      <calculatedColumnFormula>VLOOKUP(Tabela3[[#This Row],[ORGANIZAÇÃO/ASSOCIAÇÃO]],Tabela1[],6,FALSE)</calculatedColumnFormula>
    </tableColumn>
    <tableColumn id="4" xr3:uid="{00000000-0010-0000-0300-000004000000}" name="C/C" dataDxfId="17" totalsRowDxfId="16">
      <calculatedColumnFormula>VLOOKUP(Tabela3[[#This Row],[ORGANIZAÇÃO/ASSOCIAÇÃO]],Tabela1[],7,FALSE)</calculatedColumnFormula>
    </tableColumn>
    <tableColumn id="5" xr3:uid="{00000000-0010-0000-0300-000005000000}" name="AG" dataDxfId="15" totalsRowDxfId="14">
      <calculatedColumnFormula>VLOOKUP(Tabela3[[#This Row],[ORGANIZAÇÃO/ASSOCIAÇÃO]],Tabela1[],8,FALSE)</calculatedColumnFormula>
    </tableColumn>
    <tableColumn id="10" xr3:uid="{00000000-0010-0000-0300-00000A000000}" name="OP" dataDxfId="13" totalsRowDxfId="12">
      <calculatedColumnFormula>VLOOKUP(Tabela3[[#This Row],[ORGANIZAÇÃO/ASSOCIAÇÃO]],Tabela1[],9,FALSE)</calculatedColumnFormula>
    </tableColumn>
    <tableColumn id="6" xr3:uid="{00000000-0010-0000-0300-000006000000}" name="VALOR DE REPASSE (R$" totalsRowFunction="custom" dataDxfId="11" totalsRowDxfId="10">
      <calculatedColumnFormula>VALORES!#REF!</calculatedColumnFormula>
      <totalsRowFormula>SUBTOTAL(9,I3:I199)</totalsRowFormula>
    </tableColumn>
    <tableColumn id="7" xr3:uid="{00000000-0010-0000-0300-000007000000}" name="Reciclados METAL (Kg)" totalsRowFunction="custom" dataDxfId="9" totalsRowDxfId="8">
      <calculatedColumnFormula>VALORES!B11</calculatedColumnFormula>
      <totalsRowFormula>SUBTOTAL(9,J3:J199)</totalsRowFormula>
    </tableColumn>
    <tableColumn id="11" xr3:uid="{00000000-0010-0000-0300-00000B000000}" name="Reciclados PAPEL (Kg)" totalsRowFunction="custom" dataDxfId="7" totalsRowDxfId="6">
      <calculatedColumnFormula>VALORES!C11</calculatedColumnFormula>
      <totalsRowFormula>SUBTOTAL(9,K3:K199)</totalsRowFormula>
    </tableColumn>
    <tableColumn id="12" xr3:uid="{00000000-0010-0000-0300-00000C000000}" name="Reciclados PLÁSTICO (Kg)" totalsRowFunction="custom" dataDxfId="5" totalsRowDxfId="4">
      <calculatedColumnFormula>VALORES!D11</calculatedColumnFormula>
      <totalsRowFormula>SUBTOTAL(9,L3:L199)</totalsRowFormula>
    </tableColumn>
    <tableColumn id="13" xr3:uid="{00000000-0010-0000-0300-00000D000000}" name="Reciclados VIDRO (Kg)" totalsRowFunction="custom" dataDxfId="3" totalsRowDxfId="2">
      <calculatedColumnFormula>VALORES!E11</calculatedColumnFormula>
      <totalsRowFormula>SUBTOTAL(9,M3:M199)</totalsRowFormula>
    </tableColumn>
    <tableColumn id="14" xr3:uid="{00000000-0010-0000-0300-00000E000000}" name="TOTAL RECICLADOS (Kg)" totalsRowFunction="custom" dataDxfId="1" totalsRowDxfId="0">
      <calculatedColumnFormula>Tabela3[[#This Row],[Reciclados METAL (Kg)]]+Tabela3[[#This Row],[Reciclados PAPEL (Kg)]]+Tabela3[[#This Row],[Reciclados PLÁSTICO (Kg)]]+Tabela3[[#This Row],[Reciclados VIDRO (Kg)]]</calculatedColumnFormula>
      <totalsRowFormula>SUBTOTAL(9,N3:N199)</totalsRow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9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6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5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2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7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2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6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7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2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3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8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3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7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4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3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9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0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4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8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5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9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0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4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0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1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5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9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6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1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5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1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7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2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6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3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7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2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8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3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7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4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8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3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5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9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0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4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8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1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4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5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9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0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6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5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1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9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2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6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1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3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5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4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6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7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9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0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2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4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8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1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3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5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7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9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0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2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4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5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6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8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1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3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7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9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0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2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4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6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8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5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1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3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5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7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9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0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2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4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6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8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1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3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5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7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4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9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0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2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4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6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8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1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5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7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0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2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4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3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9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6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8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5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1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3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5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7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9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0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4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6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1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3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2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8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5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7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9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4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0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2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4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6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8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5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0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2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1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7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9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4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6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8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3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5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1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3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5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4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1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7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9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0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6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8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3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5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7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9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2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4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0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2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4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6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8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5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0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2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4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6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8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1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3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53" Type="http://schemas.openxmlformats.org/officeDocument/2006/relationships/table" Target="../tables/table1.xml"/><Relationship Id="rId7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9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1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3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5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7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9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4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1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3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5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7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0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2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4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6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8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9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0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2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4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6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8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0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2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4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6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1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3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54" Type="http://schemas.openxmlformats.org/officeDocument/2006/relationships/table" Target="../tables/table2.xml"/><Relationship Id="rId5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7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9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8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1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3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5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7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9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1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3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5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0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2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4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4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6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8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7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9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0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2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4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6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8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0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2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1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5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7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9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4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6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3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8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1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3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5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7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0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4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8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3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4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9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0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4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0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8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5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4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1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9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6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1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5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6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1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2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7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2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6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2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8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3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7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4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8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3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9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0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4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4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8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5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9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0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4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0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6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1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5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9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2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6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1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27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66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31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32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173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29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4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5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77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00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5;FALSO)" TargetMode="External"/><Relationship Id="rId28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33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8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42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Relationship Id="rId184" Type="http://schemas.openxmlformats.org/officeDocument/2006/relationships/hyperlink" Target="=PROCV(%5b@Associa&#231;&#227;o%5d;'https:/meioambientemg.sharepoint.com/sites/CentroMineirodeRefernciaemResduos/Documentos%20Compartilhados/Programa%20Bolsa%20Reciclagem/8.%20Contas%20Banc&#225;rias/%5bCONTAS%20BANC&#193;RIAS%202023.xlsx%5dCONTAS%20BANCARIAS'!$A$4:$G$184;6;FALSO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6"/>
  <sheetViews>
    <sheetView topLeftCell="E846" zoomScaleNormal="100" workbookViewId="0">
      <selection activeCell="K856" sqref="K856"/>
    </sheetView>
  </sheetViews>
  <sheetFormatPr defaultColWidth="9.140625" defaultRowHeight="15"/>
  <cols>
    <col min="1" max="1" width="46.85546875" style="1" customWidth="1"/>
    <col min="2" max="2" width="29.42578125" style="1" customWidth="1"/>
    <col min="3" max="3" width="25.42578125" style="1" customWidth="1"/>
    <col min="4" max="4" width="15" style="1" customWidth="1"/>
    <col min="5" max="5" width="17.7109375" style="1" customWidth="1"/>
    <col min="6" max="6" width="11.7109375" style="29" customWidth="1"/>
    <col min="7" max="7" width="13.7109375" style="29" customWidth="1"/>
    <col min="8" max="8" width="10" style="29" bestFit="1" customWidth="1"/>
    <col min="9" max="9" width="9.140625" style="29" customWidth="1"/>
    <col min="10" max="10" width="9.140625" style="1" customWidth="1"/>
    <col min="11" max="11" width="49.42578125" style="47" customWidth="1"/>
    <col min="12" max="12" width="9.140625" style="1" customWidth="1"/>
    <col min="13" max="16384" width="9.140625" style="1"/>
  </cols>
  <sheetData>
    <row r="1" spans="1:11" s="29" customFormat="1" ht="52.5" customHeight="1">
      <c r="A1" s="28" t="s">
        <v>0</v>
      </c>
      <c r="B1" s="28" t="s">
        <v>1</v>
      </c>
      <c r="C1" s="26" t="s">
        <v>2</v>
      </c>
      <c r="D1" s="26" t="s">
        <v>3</v>
      </c>
      <c r="E1" s="22" t="s">
        <v>4</v>
      </c>
      <c r="F1" s="23" t="s">
        <v>5</v>
      </c>
      <c r="G1" s="23" t="s">
        <v>6</v>
      </c>
      <c r="H1" s="23" t="s">
        <v>7</v>
      </c>
      <c r="I1" s="24" t="s">
        <v>8</v>
      </c>
      <c r="K1" s="45" t="s">
        <v>9</v>
      </c>
    </row>
    <row r="2" spans="1:11" ht="30" customHeight="1">
      <c r="A2" s="42" t="s">
        <v>10</v>
      </c>
      <c r="B2" s="25" t="s">
        <v>11</v>
      </c>
      <c r="C2" s="37" t="s">
        <v>12</v>
      </c>
      <c r="D2" s="37" t="s">
        <v>13</v>
      </c>
      <c r="E2" s="25" t="s">
        <v>14</v>
      </c>
      <c r="F2" s="25" t="s">
        <v>15</v>
      </c>
      <c r="G2" s="25" t="s">
        <v>16</v>
      </c>
      <c r="H2" s="25" t="s">
        <v>17</v>
      </c>
      <c r="I2" s="25">
        <v>0</v>
      </c>
      <c r="K2" s="55" t="s">
        <v>18</v>
      </c>
    </row>
    <row r="3" spans="1:11" ht="30" customHeight="1">
      <c r="A3" s="53" t="s">
        <v>19</v>
      </c>
      <c r="B3" s="25" t="s">
        <v>20</v>
      </c>
      <c r="C3" s="37" t="s">
        <v>12</v>
      </c>
      <c r="D3" s="37" t="s">
        <v>13</v>
      </c>
      <c r="E3" s="25" t="s">
        <v>21</v>
      </c>
      <c r="F3" s="25" t="s">
        <v>15</v>
      </c>
      <c r="G3" s="25" t="s">
        <v>22</v>
      </c>
      <c r="H3" s="25">
        <v>4264</v>
      </c>
      <c r="I3" s="25">
        <v>0</v>
      </c>
      <c r="K3" s="55" t="s">
        <v>23</v>
      </c>
    </row>
    <row r="4" spans="1:11" ht="30" customHeight="1">
      <c r="A4" s="42" t="s">
        <v>24</v>
      </c>
      <c r="B4" s="25" t="s">
        <v>25</v>
      </c>
      <c r="C4" s="37" t="s">
        <v>12</v>
      </c>
      <c r="D4" s="37" t="s">
        <v>26</v>
      </c>
      <c r="E4" s="25" t="s">
        <v>27</v>
      </c>
      <c r="F4" s="25">
        <v>0</v>
      </c>
      <c r="G4" s="25">
        <v>0</v>
      </c>
      <c r="H4" s="25">
        <v>0</v>
      </c>
      <c r="I4" s="25">
        <v>0</v>
      </c>
      <c r="K4" s="55" t="s">
        <v>28</v>
      </c>
    </row>
    <row r="5" spans="1:11" ht="30" customHeight="1">
      <c r="A5" s="42" t="s">
        <v>29</v>
      </c>
      <c r="B5" s="25" t="s">
        <v>30</v>
      </c>
      <c r="C5" s="37" t="s">
        <v>31</v>
      </c>
      <c r="D5" s="37" t="s">
        <v>26</v>
      </c>
      <c r="E5" s="25" t="s">
        <v>32</v>
      </c>
      <c r="F5" s="25" t="s">
        <v>33</v>
      </c>
      <c r="G5" s="25" t="s">
        <v>34</v>
      </c>
      <c r="H5" s="25" t="s">
        <v>35</v>
      </c>
      <c r="I5" s="25"/>
      <c r="K5" s="55" t="s">
        <v>36</v>
      </c>
    </row>
    <row r="6" spans="1:11" ht="30" customHeight="1">
      <c r="A6" s="42" t="s">
        <v>37</v>
      </c>
      <c r="B6" s="25" t="s">
        <v>38</v>
      </c>
      <c r="C6" s="37" t="s">
        <v>12</v>
      </c>
      <c r="D6" s="37" t="s">
        <v>13</v>
      </c>
      <c r="E6" s="25" t="s">
        <v>39</v>
      </c>
      <c r="F6" s="25" t="s">
        <v>40</v>
      </c>
      <c r="G6" s="25" t="s">
        <v>41</v>
      </c>
      <c r="H6" s="25" t="s">
        <v>42</v>
      </c>
      <c r="I6" s="25" t="s">
        <v>43</v>
      </c>
      <c r="K6" s="55" t="s">
        <v>44</v>
      </c>
    </row>
    <row r="7" spans="1:11" ht="30" customHeight="1">
      <c r="A7" s="42" t="s">
        <v>45</v>
      </c>
      <c r="B7" s="25" t="s">
        <v>46</v>
      </c>
      <c r="C7" s="37" t="s">
        <v>12</v>
      </c>
      <c r="D7" s="37" t="s">
        <v>13</v>
      </c>
      <c r="E7" s="25" t="s">
        <v>47</v>
      </c>
      <c r="F7" s="25" t="s">
        <v>15</v>
      </c>
      <c r="G7" s="25" t="s">
        <v>48</v>
      </c>
      <c r="H7" s="25">
        <v>4143</v>
      </c>
      <c r="I7" s="25">
        <v>0</v>
      </c>
      <c r="K7" s="55" t="s">
        <v>49</v>
      </c>
    </row>
    <row r="8" spans="1:11" ht="30" customHeight="1">
      <c r="A8" s="42" t="s">
        <v>50</v>
      </c>
      <c r="B8" s="25" t="s">
        <v>51</v>
      </c>
      <c r="C8" s="37" t="s">
        <v>31</v>
      </c>
      <c r="D8" s="37" t="s">
        <v>26</v>
      </c>
      <c r="E8" s="25" t="s">
        <v>52</v>
      </c>
      <c r="F8" s="25" t="s">
        <v>15</v>
      </c>
      <c r="G8" s="25" t="s">
        <v>53</v>
      </c>
      <c r="H8" s="25" t="s">
        <v>54</v>
      </c>
      <c r="I8" s="25">
        <v>0</v>
      </c>
      <c r="K8" s="55" t="s">
        <v>55</v>
      </c>
    </row>
    <row r="9" spans="1:11" ht="30" customHeight="1">
      <c r="A9" s="42" t="s">
        <v>56</v>
      </c>
      <c r="B9" s="25" t="s">
        <v>57</v>
      </c>
      <c r="C9" s="37" t="s">
        <v>12</v>
      </c>
      <c r="D9" s="37" t="s">
        <v>13</v>
      </c>
      <c r="E9" s="25" t="s">
        <v>58</v>
      </c>
      <c r="F9" s="25" t="s">
        <v>33</v>
      </c>
      <c r="G9" s="25" t="s">
        <v>59</v>
      </c>
      <c r="H9" s="25" t="s">
        <v>60</v>
      </c>
      <c r="I9" s="25">
        <v>0</v>
      </c>
      <c r="K9" s="55" t="s">
        <v>61</v>
      </c>
    </row>
    <row r="10" spans="1:11" ht="30" customHeight="1">
      <c r="A10" s="42" t="s">
        <v>62</v>
      </c>
      <c r="B10" s="25" t="s">
        <v>63</v>
      </c>
      <c r="C10" s="37" t="s">
        <v>12</v>
      </c>
      <c r="D10" s="37" t="s">
        <v>13</v>
      </c>
      <c r="E10" s="25" t="s">
        <v>64</v>
      </c>
      <c r="F10" s="25" t="s">
        <v>40</v>
      </c>
      <c r="G10" s="25" t="s">
        <v>65</v>
      </c>
      <c r="H10" s="25" t="s">
        <v>66</v>
      </c>
      <c r="I10" s="25" t="s">
        <v>43</v>
      </c>
      <c r="K10" s="55" t="s">
        <v>67</v>
      </c>
    </row>
    <row r="11" spans="1:11" ht="30" customHeight="1">
      <c r="A11" s="42" t="s">
        <v>68</v>
      </c>
      <c r="B11" s="25" t="s">
        <v>69</v>
      </c>
      <c r="C11" s="37" t="s">
        <v>31</v>
      </c>
      <c r="D11" s="37" t="s">
        <v>26</v>
      </c>
      <c r="E11" s="25" t="s">
        <v>70</v>
      </c>
      <c r="F11" s="25" t="s">
        <v>15</v>
      </c>
      <c r="G11" s="25" t="s">
        <v>71</v>
      </c>
      <c r="H11" s="25">
        <v>3164</v>
      </c>
      <c r="I11" s="25">
        <v>0</v>
      </c>
      <c r="K11" s="55" t="s">
        <v>72</v>
      </c>
    </row>
    <row r="12" spans="1:11" ht="30" customHeight="1">
      <c r="A12" s="42" t="s">
        <v>73</v>
      </c>
      <c r="B12" s="25" t="s">
        <v>74</v>
      </c>
      <c r="C12" s="37" t="s">
        <v>12</v>
      </c>
      <c r="D12" s="37" t="s">
        <v>26</v>
      </c>
      <c r="E12" s="25" t="s">
        <v>75</v>
      </c>
      <c r="F12" s="25" t="s">
        <v>40</v>
      </c>
      <c r="G12" s="25" t="s">
        <v>76</v>
      </c>
      <c r="H12" s="25" t="s">
        <v>77</v>
      </c>
      <c r="I12" s="25" t="s">
        <v>43</v>
      </c>
      <c r="K12" s="55" t="s">
        <v>78</v>
      </c>
    </row>
    <row r="13" spans="1:11" ht="30" customHeight="1">
      <c r="A13" s="42" t="s">
        <v>79</v>
      </c>
      <c r="B13" s="25" t="s">
        <v>80</v>
      </c>
      <c r="C13" s="37" t="s">
        <v>12</v>
      </c>
      <c r="D13" s="37" t="s">
        <v>13</v>
      </c>
      <c r="E13" s="25" t="s">
        <v>81</v>
      </c>
      <c r="F13" s="25" t="s">
        <v>33</v>
      </c>
      <c r="G13" s="25" t="s">
        <v>82</v>
      </c>
      <c r="H13" s="25" t="s">
        <v>83</v>
      </c>
      <c r="I13" s="25">
        <v>0</v>
      </c>
      <c r="K13" s="55" t="s">
        <v>84</v>
      </c>
    </row>
    <row r="14" spans="1:11" ht="30" customHeight="1">
      <c r="A14" s="42" t="s">
        <v>85</v>
      </c>
      <c r="B14" s="25" t="s">
        <v>86</v>
      </c>
      <c r="C14" s="37" t="s">
        <v>12</v>
      </c>
      <c r="D14" s="37" t="s">
        <v>13</v>
      </c>
      <c r="E14" s="25" t="s">
        <v>87</v>
      </c>
      <c r="F14" s="25" t="s">
        <v>15</v>
      </c>
      <c r="G14" s="25" t="s">
        <v>88</v>
      </c>
      <c r="H14" s="25" t="s">
        <v>89</v>
      </c>
      <c r="I14" s="25">
        <v>0</v>
      </c>
      <c r="K14" s="55" t="s">
        <v>90</v>
      </c>
    </row>
    <row r="15" spans="1:11" ht="30" customHeight="1">
      <c r="A15" s="42" t="s">
        <v>91</v>
      </c>
      <c r="B15" s="25" t="s">
        <v>92</v>
      </c>
      <c r="C15" s="37" t="s">
        <v>12</v>
      </c>
      <c r="D15" s="37" t="s">
        <v>13</v>
      </c>
      <c r="E15" s="25" t="s">
        <v>93</v>
      </c>
      <c r="F15" s="25" t="s">
        <v>15</v>
      </c>
      <c r="G15" s="25" t="s">
        <v>94</v>
      </c>
      <c r="H15" s="25">
        <v>3136</v>
      </c>
      <c r="I15" s="25">
        <v>0</v>
      </c>
      <c r="K15" s="55" t="s">
        <v>95</v>
      </c>
    </row>
    <row r="16" spans="1:11" ht="30" customHeight="1">
      <c r="A16" s="42" t="s">
        <v>96</v>
      </c>
      <c r="B16" s="25" t="s">
        <v>97</v>
      </c>
      <c r="C16" s="37" t="s">
        <v>12</v>
      </c>
      <c r="D16" s="37" t="s">
        <v>26</v>
      </c>
      <c r="E16" s="25" t="s">
        <v>98</v>
      </c>
      <c r="F16" s="25" t="s">
        <v>33</v>
      </c>
      <c r="G16" s="25" t="s">
        <v>99</v>
      </c>
      <c r="H16" s="25" t="s">
        <v>100</v>
      </c>
      <c r="I16" s="25">
        <v>0</v>
      </c>
      <c r="K16" s="55" t="s">
        <v>101</v>
      </c>
    </row>
    <row r="17" spans="1:11" ht="30" customHeight="1">
      <c r="A17" s="42" t="s">
        <v>102</v>
      </c>
      <c r="B17" s="25" t="s">
        <v>103</v>
      </c>
      <c r="C17" s="37" t="s">
        <v>104</v>
      </c>
      <c r="D17" s="37" t="s">
        <v>26</v>
      </c>
      <c r="E17" s="25"/>
      <c r="F17" s="25" t="s">
        <v>15</v>
      </c>
      <c r="G17" s="25" t="s">
        <v>105</v>
      </c>
      <c r="H17" s="25" t="s">
        <v>106</v>
      </c>
      <c r="I17" s="25">
        <v>0</v>
      </c>
      <c r="K17" s="55" t="s">
        <v>107</v>
      </c>
    </row>
    <row r="18" spans="1:11" ht="30" customHeight="1">
      <c r="A18" s="42" t="s">
        <v>108</v>
      </c>
      <c r="B18" s="25" t="s">
        <v>109</v>
      </c>
      <c r="C18" s="37" t="s">
        <v>12</v>
      </c>
      <c r="D18" s="37" t="s">
        <v>13</v>
      </c>
      <c r="E18" s="25" t="s">
        <v>110</v>
      </c>
      <c r="F18" s="25" t="s">
        <v>40</v>
      </c>
      <c r="G18" s="25" t="s">
        <v>111</v>
      </c>
      <c r="H18" s="25" t="s">
        <v>112</v>
      </c>
      <c r="I18" s="25" t="s">
        <v>43</v>
      </c>
      <c r="K18" s="55" t="s">
        <v>113</v>
      </c>
    </row>
    <row r="19" spans="1:11" ht="30" customHeight="1">
      <c r="A19" s="42" t="s">
        <v>114</v>
      </c>
      <c r="B19" s="25" t="s">
        <v>115</v>
      </c>
      <c r="C19" s="37" t="s">
        <v>31</v>
      </c>
      <c r="D19" s="37" t="s">
        <v>26</v>
      </c>
      <c r="E19" s="25" t="s">
        <v>116</v>
      </c>
      <c r="F19" s="25" t="s">
        <v>117</v>
      </c>
      <c r="G19" s="25" t="s">
        <v>118</v>
      </c>
      <c r="H19" s="25">
        <v>1275</v>
      </c>
      <c r="I19" s="25">
        <v>0</v>
      </c>
      <c r="K19" s="55" t="s">
        <v>119</v>
      </c>
    </row>
    <row r="20" spans="1:11" ht="30" customHeight="1">
      <c r="A20" s="42" t="s">
        <v>120</v>
      </c>
      <c r="B20" s="25" t="s">
        <v>121</v>
      </c>
      <c r="C20" s="37" t="s">
        <v>31</v>
      </c>
      <c r="D20" s="37" t="s">
        <v>26</v>
      </c>
      <c r="E20" s="25" t="s">
        <v>122</v>
      </c>
      <c r="F20" s="25" t="s">
        <v>40</v>
      </c>
      <c r="G20" s="25" t="s">
        <v>123</v>
      </c>
      <c r="H20" s="25" t="s">
        <v>124</v>
      </c>
      <c r="I20" s="25" t="s">
        <v>43</v>
      </c>
      <c r="K20" s="55" t="s">
        <v>125</v>
      </c>
    </row>
    <row r="21" spans="1:11" ht="30" customHeight="1">
      <c r="A21" s="42" t="s">
        <v>126</v>
      </c>
      <c r="B21" s="25" t="s">
        <v>127</v>
      </c>
      <c r="C21" s="37" t="s">
        <v>12</v>
      </c>
      <c r="D21" s="37" t="s">
        <v>13</v>
      </c>
      <c r="E21" s="25" t="s">
        <v>128</v>
      </c>
      <c r="F21" s="25" t="s">
        <v>40</v>
      </c>
      <c r="G21" s="25" t="s">
        <v>129</v>
      </c>
      <c r="H21" s="25" t="s">
        <v>130</v>
      </c>
      <c r="I21" s="25" t="s">
        <v>43</v>
      </c>
      <c r="K21" s="55" t="s">
        <v>131</v>
      </c>
    </row>
    <row r="22" spans="1:11" ht="30" customHeight="1">
      <c r="A22" s="42" t="s">
        <v>132</v>
      </c>
      <c r="B22" s="25" t="s">
        <v>133</v>
      </c>
      <c r="C22" s="37" t="s">
        <v>12</v>
      </c>
      <c r="D22" s="37" t="s">
        <v>26</v>
      </c>
      <c r="E22" s="25" t="s">
        <v>134</v>
      </c>
      <c r="F22" s="25">
        <v>0</v>
      </c>
      <c r="G22" s="25">
        <v>0</v>
      </c>
      <c r="H22" s="25">
        <v>0</v>
      </c>
      <c r="I22" s="25">
        <v>0</v>
      </c>
      <c r="K22" s="55" t="s">
        <v>135</v>
      </c>
    </row>
    <row r="23" spans="1:11" ht="30" customHeight="1">
      <c r="A23" s="42" t="s">
        <v>136</v>
      </c>
      <c r="B23" s="25" t="s">
        <v>137</v>
      </c>
      <c r="C23" s="37" t="s">
        <v>31</v>
      </c>
      <c r="D23" s="37" t="s">
        <v>26</v>
      </c>
      <c r="E23" s="25" t="s">
        <v>138</v>
      </c>
      <c r="F23" s="25">
        <v>0</v>
      </c>
      <c r="G23" s="25">
        <v>0</v>
      </c>
      <c r="H23" s="25">
        <v>0</v>
      </c>
      <c r="I23" s="25">
        <v>0</v>
      </c>
      <c r="K23" s="55" t="s">
        <v>139</v>
      </c>
    </row>
    <row r="24" spans="1:11" ht="30" customHeight="1">
      <c r="A24" s="42" t="s">
        <v>140</v>
      </c>
      <c r="B24" s="25" t="s">
        <v>141</v>
      </c>
      <c r="C24" s="37" t="s">
        <v>12</v>
      </c>
      <c r="D24" s="37" t="s">
        <v>13</v>
      </c>
      <c r="E24" s="25" t="s">
        <v>142</v>
      </c>
      <c r="F24" s="25" t="s">
        <v>33</v>
      </c>
      <c r="G24" s="25" t="s">
        <v>143</v>
      </c>
      <c r="H24" s="25" t="s">
        <v>144</v>
      </c>
      <c r="I24" s="25">
        <v>0</v>
      </c>
      <c r="K24" s="55" t="s">
        <v>145</v>
      </c>
    </row>
    <row r="25" spans="1:11" ht="30" customHeight="1">
      <c r="A25" s="42" t="s">
        <v>146</v>
      </c>
      <c r="B25" s="25" t="s">
        <v>147</v>
      </c>
      <c r="C25" s="37" t="s">
        <v>31</v>
      </c>
      <c r="D25" s="37" t="s">
        <v>26</v>
      </c>
      <c r="E25" s="25" t="s">
        <v>148</v>
      </c>
      <c r="F25" s="25" t="s">
        <v>40</v>
      </c>
      <c r="G25" s="25" t="s">
        <v>149</v>
      </c>
      <c r="H25" s="25" t="s">
        <v>150</v>
      </c>
      <c r="I25" s="25" t="s">
        <v>43</v>
      </c>
      <c r="K25" s="55" t="s">
        <v>151</v>
      </c>
    </row>
    <row r="26" spans="1:11" ht="30" customHeight="1">
      <c r="A26" s="42" t="s">
        <v>152</v>
      </c>
      <c r="B26" s="25" t="s">
        <v>153</v>
      </c>
      <c r="C26" s="37" t="s">
        <v>12</v>
      </c>
      <c r="D26" s="37" t="s">
        <v>26</v>
      </c>
      <c r="E26" s="25" t="s">
        <v>154</v>
      </c>
      <c r="F26" s="25" t="s">
        <v>15</v>
      </c>
      <c r="G26" s="25">
        <v>295124</v>
      </c>
      <c r="H26" s="25">
        <v>3053</v>
      </c>
      <c r="I26" s="25">
        <v>0</v>
      </c>
      <c r="K26" s="55" t="s">
        <v>155</v>
      </c>
    </row>
    <row r="27" spans="1:11" ht="30" customHeight="1">
      <c r="A27" s="42" t="s">
        <v>156</v>
      </c>
      <c r="B27" s="25" t="s">
        <v>157</v>
      </c>
      <c r="C27" s="37" t="s">
        <v>12</v>
      </c>
      <c r="D27" s="37" t="s">
        <v>13</v>
      </c>
      <c r="E27" s="25" t="s">
        <v>158</v>
      </c>
      <c r="F27" s="25" t="s">
        <v>15</v>
      </c>
      <c r="G27" s="25" t="s">
        <v>159</v>
      </c>
      <c r="H27" s="25">
        <v>3175</v>
      </c>
      <c r="I27" s="25">
        <v>0</v>
      </c>
      <c r="K27" s="55" t="s">
        <v>160</v>
      </c>
    </row>
    <row r="28" spans="1:11" ht="30" customHeight="1">
      <c r="A28" s="42" t="s">
        <v>161</v>
      </c>
      <c r="B28" s="25" t="s">
        <v>162</v>
      </c>
      <c r="C28" s="37" t="s">
        <v>12</v>
      </c>
      <c r="D28" s="37" t="s">
        <v>13</v>
      </c>
      <c r="E28" s="25" t="s">
        <v>163</v>
      </c>
      <c r="F28" s="25" t="s">
        <v>33</v>
      </c>
      <c r="G28" s="25" t="s">
        <v>164</v>
      </c>
      <c r="H28" s="25" t="s">
        <v>165</v>
      </c>
      <c r="I28" s="25">
        <v>0</v>
      </c>
      <c r="K28" s="55" t="s">
        <v>166</v>
      </c>
    </row>
    <row r="29" spans="1:11" ht="30" customHeight="1">
      <c r="A29" s="42" t="s">
        <v>167</v>
      </c>
      <c r="B29" s="25" t="s">
        <v>168</v>
      </c>
      <c r="C29" s="37" t="s">
        <v>31</v>
      </c>
      <c r="D29" s="37" t="s">
        <v>26</v>
      </c>
      <c r="E29" s="25" t="s">
        <v>169</v>
      </c>
      <c r="F29" s="25">
        <v>0</v>
      </c>
      <c r="G29" s="25">
        <v>0</v>
      </c>
      <c r="H29" s="25">
        <v>0</v>
      </c>
      <c r="I29" s="25">
        <v>0</v>
      </c>
      <c r="K29" s="55" t="s">
        <v>170</v>
      </c>
    </row>
    <row r="30" spans="1:11" ht="30" customHeight="1">
      <c r="A30" s="42" t="s">
        <v>171</v>
      </c>
      <c r="B30" s="25" t="s">
        <v>172</v>
      </c>
      <c r="C30" s="37" t="s">
        <v>12</v>
      </c>
      <c r="D30" s="37" t="s">
        <v>13</v>
      </c>
      <c r="E30" s="25" t="s">
        <v>173</v>
      </c>
      <c r="F30" s="25" t="s">
        <v>33</v>
      </c>
      <c r="G30" s="25" t="s">
        <v>174</v>
      </c>
      <c r="H30" s="25" t="s">
        <v>175</v>
      </c>
      <c r="I30" s="25">
        <v>0</v>
      </c>
      <c r="K30" s="55" t="s">
        <v>176</v>
      </c>
    </row>
    <row r="31" spans="1:11" ht="30" customHeight="1">
      <c r="A31" s="42" t="s">
        <v>177</v>
      </c>
      <c r="B31" s="25" t="s">
        <v>178</v>
      </c>
      <c r="C31" s="37" t="s">
        <v>31</v>
      </c>
      <c r="D31" s="37" t="s">
        <v>26</v>
      </c>
      <c r="E31" s="25" t="s">
        <v>179</v>
      </c>
      <c r="F31" s="25" t="s">
        <v>15</v>
      </c>
      <c r="G31" s="25" t="s">
        <v>180</v>
      </c>
      <c r="H31" s="25">
        <v>4092</v>
      </c>
      <c r="I31" s="25">
        <v>0</v>
      </c>
      <c r="K31" s="55" t="s">
        <v>181</v>
      </c>
    </row>
    <row r="32" spans="1:11" ht="30" customHeight="1">
      <c r="A32" s="42" t="s">
        <v>182</v>
      </c>
      <c r="B32" s="25" t="s">
        <v>183</v>
      </c>
      <c r="C32" s="37" t="s">
        <v>12</v>
      </c>
      <c r="D32" s="37" t="s">
        <v>26</v>
      </c>
      <c r="E32" s="25" t="s">
        <v>184</v>
      </c>
      <c r="F32" s="25" t="s">
        <v>40</v>
      </c>
      <c r="G32" s="25" t="s">
        <v>185</v>
      </c>
      <c r="H32" s="25">
        <v>1023</v>
      </c>
      <c r="I32" s="25" t="s">
        <v>43</v>
      </c>
      <c r="K32" s="55" t="s">
        <v>186</v>
      </c>
    </row>
    <row r="33" spans="1:11" ht="30" customHeight="1">
      <c r="A33" s="42" t="s">
        <v>187</v>
      </c>
      <c r="B33" s="25" t="s">
        <v>188</v>
      </c>
      <c r="C33" s="37" t="s">
        <v>12</v>
      </c>
      <c r="D33" s="37" t="s">
        <v>26</v>
      </c>
      <c r="E33" s="25" t="s">
        <v>189</v>
      </c>
      <c r="F33" s="25" t="s">
        <v>15</v>
      </c>
      <c r="G33" s="25">
        <v>3182021761</v>
      </c>
      <c r="H33" s="25">
        <v>3182</v>
      </c>
      <c r="I33" s="25">
        <v>0</v>
      </c>
      <c r="K33" s="55" t="s">
        <v>190</v>
      </c>
    </row>
    <row r="34" spans="1:11" ht="30" customHeight="1">
      <c r="A34" s="42" t="s">
        <v>191</v>
      </c>
      <c r="B34" s="25" t="s">
        <v>192</v>
      </c>
      <c r="C34" s="37" t="s">
        <v>31</v>
      </c>
      <c r="D34" s="37" t="s">
        <v>26</v>
      </c>
      <c r="E34" s="25" t="s">
        <v>193</v>
      </c>
      <c r="F34" s="25" t="s">
        <v>15</v>
      </c>
      <c r="G34" s="25" t="s">
        <v>194</v>
      </c>
      <c r="H34" s="25">
        <v>4133</v>
      </c>
      <c r="I34" s="25">
        <v>0</v>
      </c>
      <c r="K34" s="55" t="s">
        <v>195</v>
      </c>
    </row>
    <row r="35" spans="1:11" ht="30" customHeight="1">
      <c r="A35" s="42" t="s">
        <v>196</v>
      </c>
      <c r="B35" s="25" t="s">
        <v>197</v>
      </c>
      <c r="C35" s="37" t="s">
        <v>31</v>
      </c>
      <c r="D35" s="37" t="s">
        <v>26</v>
      </c>
      <c r="E35" s="25" t="s">
        <v>198</v>
      </c>
      <c r="F35" s="25" t="s">
        <v>33</v>
      </c>
      <c r="G35" s="25" t="s">
        <v>199</v>
      </c>
      <c r="H35" s="25" t="s">
        <v>200</v>
      </c>
      <c r="I35" s="25">
        <v>0</v>
      </c>
      <c r="K35" s="55" t="s">
        <v>201</v>
      </c>
    </row>
    <row r="36" spans="1:11" ht="30" customHeight="1">
      <c r="A36" s="42" t="s">
        <v>202</v>
      </c>
      <c r="B36" s="25" t="s">
        <v>203</v>
      </c>
      <c r="C36" s="37" t="s">
        <v>12</v>
      </c>
      <c r="D36" s="37" t="s">
        <v>26</v>
      </c>
      <c r="E36" s="25" t="s">
        <v>204</v>
      </c>
      <c r="F36" s="25" t="s">
        <v>40</v>
      </c>
      <c r="G36" s="25" t="s">
        <v>205</v>
      </c>
      <c r="H36" s="25" t="s">
        <v>206</v>
      </c>
      <c r="I36" s="25" t="s">
        <v>43</v>
      </c>
      <c r="K36" s="55" t="s">
        <v>207</v>
      </c>
    </row>
    <row r="37" spans="1:11" ht="30" customHeight="1">
      <c r="A37" s="42" t="s">
        <v>208</v>
      </c>
      <c r="B37" s="25" t="s">
        <v>209</v>
      </c>
      <c r="C37" s="37" t="s">
        <v>12</v>
      </c>
      <c r="D37" s="37" t="s">
        <v>13</v>
      </c>
      <c r="E37" s="25" t="s">
        <v>210</v>
      </c>
      <c r="F37" s="25" t="s">
        <v>15</v>
      </c>
      <c r="G37" s="25" t="s">
        <v>211</v>
      </c>
      <c r="H37" s="25" t="s">
        <v>212</v>
      </c>
      <c r="I37" s="25">
        <v>0</v>
      </c>
      <c r="K37" s="55" t="s">
        <v>213</v>
      </c>
    </row>
    <row r="38" spans="1:11" ht="30" customHeight="1">
      <c r="A38" s="50" t="s">
        <v>214</v>
      </c>
      <c r="B38" s="25" t="s">
        <v>215</v>
      </c>
      <c r="C38" s="37" t="s">
        <v>12</v>
      </c>
      <c r="D38" s="37" t="s">
        <v>13</v>
      </c>
      <c r="E38" s="25" t="s">
        <v>216</v>
      </c>
      <c r="F38" s="25" t="s">
        <v>33</v>
      </c>
      <c r="G38" s="25" t="s">
        <v>217</v>
      </c>
      <c r="H38" s="25" t="s">
        <v>218</v>
      </c>
      <c r="I38" s="25">
        <v>0</v>
      </c>
      <c r="K38" s="55" t="s">
        <v>219</v>
      </c>
    </row>
    <row r="39" spans="1:11" ht="30" customHeight="1">
      <c r="A39" s="42" t="s">
        <v>220</v>
      </c>
      <c r="B39" s="25" t="s">
        <v>221</v>
      </c>
      <c r="C39" s="37" t="s">
        <v>12</v>
      </c>
      <c r="D39" s="37" t="s">
        <v>26</v>
      </c>
      <c r="E39" s="25" t="s">
        <v>222</v>
      </c>
      <c r="F39" s="25">
        <v>0</v>
      </c>
      <c r="G39" s="25">
        <v>0</v>
      </c>
      <c r="H39" s="25">
        <v>0</v>
      </c>
      <c r="I39" s="25">
        <v>0</v>
      </c>
      <c r="K39" s="55" t="s">
        <v>223</v>
      </c>
    </row>
    <row r="40" spans="1:11" ht="30" customHeight="1">
      <c r="A40" s="42" t="s">
        <v>224</v>
      </c>
      <c r="B40" s="25" t="s">
        <v>225</v>
      </c>
      <c r="C40" s="37" t="s">
        <v>12</v>
      </c>
      <c r="D40" s="37" t="s">
        <v>13</v>
      </c>
      <c r="E40" s="25" t="s">
        <v>226</v>
      </c>
      <c r="F40" s="25" t="s">
        <v>15</v>
      </c>
      <c r="G40" s="25" t="s">
        <v>227</v>
      </c>
      <c r="H40" s="25" t="s">
        <v>228</v>
      </c>
      <c r="I40" s="25">
        <v>0</v>
      </c>
      <c r="K40" s="55" t="s">
        <v>229</v>
      </c>
    </row>
    <row r="41" spans="1:11" ht="30" customHeight="1">
      <c r="A41" s="42" t="s">
        <v>230</v>
      </c>
      <c r="B41" s="25" t="s">
        <v>231</v>
      </c>
      <c r="C41" s="37" t="s">
        <v>31</v>
      </c>
      <c r="D41" s="37" t="s">
        <v>26</v>
      </c>
      <c r="E41" s="25" t="s">
        <v>232</v>
      </c>
      <c r="F41" s="25">
        <v>0</v>
      </c>
      <c r="G41" s="25">
        <v>0</v>
      </c>
      <c r="H41" s="25">
        <v>0</v>
      </c>
      <c r="I41" s="25">
        <v>0</v>
      </c>
      <c r="K41" s="55" t="s">
        <v>233</v>
      </c>
    </row>
    <row r="42" spans="1:11" ht="30" customHeight="1">
      <c r="A42" s="42" t="s">
        <v>234</v>
      </c>
      <c r="B42" s="25" t="s">
        <v>235</v>
      </c>
      <c r="C42" s="37" t="s">
        <v>12</v>
      </c>
      <c r="D42" s="37" t="s">
        <v>26</v>
      </c>
      <c r="E42" s="25" t="s">
        <v>236</v>
      </c>
      <c r="F42" s="25" t="s">
        <v>15</v>
      </c>
      <c r="G42" s="25" t="s">
        <v>237</v>
      </c>
      <c r="H42" s="25" t="s">
        <v>238</v>
      </c>
      <c r="I42" s="25">
        <v>0</v>
      </c>
      <c r="K42" s="55" t="s">
        <v>239</v>
      </c>
    </row>
    <row r="43" spans="1:11" ht="30" customHeight="1">
      <c r="A43" s="42" t="s">
        <v>240</v>
      </c>
      <c r="B43" s="25" t="s">
        <v>241</v>
      </c>
      <c r="C43" s="37" t="s">
        <v>12</v>
      </c>
      <c r="D43" s="37" t="s">
        <v>13</v>
      </c>
      <c r="E43" s="25" t="s">
        <v>242</v>
      </c>
      <c r="F43" s="25" t="s">
        <v>15</v>
      </c>
      <c r="G43" s="25" t="s">
        <v>243</v>
      </c>
      <c r="H43" s="25">
        <v>3169</v>
      </c>
      <c r="I43" s="25">
        <v>0</v>
      </c>
      <c r="K43" s="55" t="s">
        <v>244</v>
      </c>
    </row>
    <row r="44" spans="1:11" ht="30" customHeight="1">
      <c r="A44" s="42" t="s">
        <v>245</v>
      </c>
      <c r="B44" s="25" t="s">
        <v>246</v>
      </c>
      <c r="C44" s="37" t="s">
        <v>12</v>
      </c>
      <c r="D44" s="37" t="s">
        <v>26</v>
      </c>
      <c r="E44" s="25" t="s">
        <v>247</v>
      </c>
      <c r="F44" s="25">
        <v>0</v>
      </c>
      <c r="G44" s="25">
        <v>0</v>
      </c>
      <c r="H44" s="25">
        <v>0</v>
      </c>
      <c r="I44" s="25">
        <v>0</v>
      </c>
      <c r="K44" s="55" t="s">
        <v>248</v>
      </c>
    </row>
    <row r="45" spans="1:11" ht="30" customHeight="1">
      <c r="A45" s="42" t="s">
        <v>249</v>
      </c>
      <c r="B45" s="25" t="s">
        <v>250</v>
      </c>
      <c r="C45" s="37" t="s">
        <v>12</v>
      </c>
      <c r="D45" s="37" t="s">
        <v>26</v>
      </c>
      <c r="E45" s="25" t="s">
        <v>251</v>
      </c>
      <c r="F45" s="25" t="s">
        <v>252</v>
      </c>
      <c r="G45" s="25" t="s">
        <v>253</v>
      </c>
      <c r="H45" s="25">
        <v>4033</v>
      </c>
      <c r="I45" s="25">
        <v>0</v>
      </c>
      <c r="K45" s="55" t="s">
        <v>254</v>
      </c>
    </row>
    <row r="46" spans="1:11" ht="30" customHeight="1">
      <c r="A46" s="42" t="s">
        <v>255</v>
      </c>
      <c r="B46" s="25" t="s">
        <v>256</v>
      </c>
      <c r="C46" s="37" t="s">
        <v>31</v>
      </c>
      <c r="D46" s="37" t="s">
        <v>26</v>
      </c>
      <c r="E46" s="25" t="s">
        <v>257</v>
      </c>
      <c r="F46" s="25" t="s">
        <v>33</v>
      </c>
      <c r="G46" s="25" t="s">
        <v>258</v>
      </c>
      <c r="H46" s="25" t="s">
        <v>259</v>
      </c>
      <c r="I46" s="25">
        <v>0</v>
      </c>
      <c r="K46" s="55" t="s">
        <v>260</v>
      </c>
    </row>
    <row r="47" spans="1:11" ht="30" customHeight="1">
      <c r="A47" s="42" t="s">
        <v>261</v>
      </c>
      <c r="B47" s="25" t="s">
        <v>262</v>
      </c>
      <c r="C47" s="37" t="s">
        <v>12</v>
      </c>
      <c r="D47" s="37" t="s">
        <v>13</v>
      </c>
      <c r="E47" s="25" t="s">
        <v>263</v>
      </c>
      <c r="F47" s="25" t="s">
        <v>40</v>
      </c>
      <c r="G47" s="25" t="s">
        <v>264</v>
      </c>
      <c r="H47" s="25" t="s">
        <v>265</v>
      </c>
      <c r="I47" s="25" t="s">
        <v>43</v>
      </c>
      <c r="K47" s="55" t="s">
        <v>266</v>
      </c>
    </row>
    <row r="48" spans="1:11" ht="30" customHeight="1">
      <c r="A48" s="42" t="s">
        <v>267</v>
      </c>
      <c r="B48" s="25" t="s">
        <v>268</v>
      </c>
      <c r="C48" s="37" t="s">
        <v>12</v>
      </c>
      <c r="D48" s="37" t="s">
        <v>13</v>
      </c>
      <c r="E48" s="25" t="s">
        <v>269</v>
      </c>
      <c r="F48" s="25" t="s">
        <v>33</v>
      </c>
      <c r="G48" s="25" t="s">
        <v>270</v>
      </c>
      <c r="H48" s="25" t="s">
        <v>271</v>
      </c>
      <c r="I48" s="25">
        <v>0</v>
      </c>
      <c r="K48" s="55" t="s">
        <v>272</v>
      </c>
    </row>
    <row r="49" spans="1:11" ht="30" customHeight="1">
      <c r="A49" s="42" t="s">
        <v>273</v>
      </c>
      <c r="B49" s="25" t="s">
        <v>274</v>
      </c>
      <c r="C49" s="37" t="s">
        <v>12</v>
      </c>
      <c r="D49" s="37" t="s">
        <v>13</v>
      </c>
      <c r="E49" s="25" t="s">
        <v>275</v>
      </c>
      <c r="F49" s="25" t="s">
        <v>15</v>
      </c>
      <c r="G49" s="25" t="s">
        <v>276</v>
      </c>
      <c r="H49" s="25" t="s">
        <v>277</v>
      </c>
      <c r="I49" s="25">
        <v>0</v>
      </c>
      <c r="K49" s="55" t="s">
        <v>278</v>
      </c>
    </row>
    <row r="50" spans="1:11" ht="30" customHeight="1">
      <c r="A50" s="42" t="s">
        <v>279</v>
      </c>
      <c r="B50" s="25" t="s">
        <v>280</v>
      </c>
      <c r="C50" s="37" t="s">
        <v>12</v>
      </c>
      <c r="D50" s="37" t="s">
        <v>26</v>
      </c>
      <c r="E50" s="25" t="s">
        <v>281</v>
      </c>
      <c r="F50" s="25" t="s">
        <v>15</v>
      </c>
      <c r="G50" s="25">
        <v>17368693</v>
      </c>
      <c r="H50" s="25">
        <v>3125</v>
      </c>
      <c r="I50" s="25">
        <v>0</v>
      </c>
      <c r="K50" s="55" t="s">
        <v>282</v>
      </c>
    </row>
    <row r="51" spans="1:11" ht="30" customHeight="1">
      <c r="A51" s="42" t="s">
        <v>283</v>
      </c>
      <c r="B51" s="25" t="s">
        <v>284</v>
      </c>
      <c r="C51" s="37" t="s">
        <v>12</v>
      </c>
      <c r="D51" s="37" t="s">
        <v>13</v>
      </c>
      <c r="E51" s="25" t="s">
        <v>285</v>
      </c>
      <c r="F51" s="25" t="s">
        <v>15</v>
      </c>
      <c r="G51" s="25" t="s">
        <v>286</v>
      </c>
      <c r="H51" s="25" t="s">
        <v>212</v>
      </c>
      <c r="I51" s="25">
        <v>0</v>
      </c>
      <c r="K51" s="55" t="s">
        <v>287</v>
      </c>
    </row>
    <row r="52" spans="1:11" ht="30" customHeight="1">
      <c r="A52" s="42" t="s">
        <v>288</v>
      </c>
      <c r="B52" s="25" t="s">
        <v>289</v>
      </c>
      <c r="C52" s="37" t="s">
        <v>12</v>
      </c>
      <c r="D52" s="37" t="s">
        <v>13</v>
      </c>
      <c r="E52" s="25" t="s">
        <v>290</v>
      </c>
      <c r="F52" s="25" t="s">
        <v>15</v>
      </c>
      <c r="G52" s="25" t="s">
        <v>291</v>
      </c>
      <c r="H52" s="25">
        <v>3100</v>
      </c>
      <c r="I52" s="25">
        <v>0</v>
      </c>
      <c r="K52" s="55" t="s">
        <v>292</v>
      </c>
    </row>
    <row r="53" spans="1:11" ht="30" customHeight="1">
      <c r="A53" s="42" t="s">
        <v>293</v>
      </c>
      <c r="B53" s="25" t="s">
        <v>294</v>
      </c>
      <c r="C53" s="37" t="s">
        <v>31</v>
      </c>
      <c r="D53" s="37" t="s">
        <v>26</v>
      </c>
      <c r="E53" s="25" t="s">
        <v>295</v>
      </c>
      <c r="F53" s="25" t="s">
        <v>40</v>
      </c>
      <c r="G53" s="25" t="s">
        <v>296</v>
      </c>
      <c r="H53" s="25" t="s">
        <v>297</v>
      </c>
      <c r="I53" s="25" t="s">
        <v>298</v>
      </c>
      <c r="K53" s="55" t="s">
        <v>299</v>
      </c>
    </row>
    <row r="54" spans="1:11" ht="30" customHeight="1">
      <c r="A54" s="42" t="s">
        <v>300</v>
      </c>
      <c r="B54" s="25" t="s">
        <v>301</v>
      </c>
      <c r="C54" s="37" t="s">
        <v>12</v>
      </c>
      <c r="D54" s="37" t="s">
        <v>26</v>
      </c>
      <c r="E54" s="25" t="s">
        <v>302</v>
      </c>
      <c r="F54" s="25" t="s">
        <v>33</v>
      </c>
      <c r="G54" s="25" t="s">
        <v>303</v>
      </c>
      <c r="H54" s="25" t="s">
        <v>304</v>
      </c>
      <c r="I54" s="25">
        <v>0</v>
      </c>
      <c r="K54" s="55" t="s">
        <v>305</v>
      </c>
    </row>
    <row r="55" spans="1:11" ht="30" customHeight="1">
      <c r="A55" s="42" t="s">
        <v>306</v>
      </c>
      <c r="B55" s="25" t="s">
        <v>307</v>
      </c>
      <c r="C55" s="37" t="s">
        <v>31</v>
      </c>
      <c r="D55" s="37" t="s">
        <v>26</v>
      </c>
      <c r="E55" s="25" t="s">
        <v>308</v>
      </c>
      <c r="F55" s="25" t="s">
        <v>40</v>
      </c>
      <c r="G55" s="25" t="s">
        <v>309</v>
      </c>
      <c r="H55" s="25" t="s">
        <v>310</v>
      </c>
      <c r="I55" s="25" t="s">
        <v>298</v>
      </c>
      <c r="K55" s="55" t="s">
        <v>311</v>
      </c>
    </row>
    <row r="56" spans="1:11" ht="30" customHeight="1">
      <c r="A56" s="42" t="s">
        <v>312</v>
      </c>
      <c r="B56" s="25" t="s">
        <v>313</v>
      </c>
      <c r="C56" s="37" t="s">
        <v>12</v>
      </c>
      <c r="D56" s="37" t="s">
        <v>13</v>
      </c>
      <c r="E56" s="25" t="s">
        <v>314</v>
      </c>
      <c r="F56" s="25" t="s">
        <v>15</v>
      </c>
      <c r="G56" s="25" t="s">
        <v>315</v>
      </c>
      <c r="H56" s="25" t="s">
        <v>316</v>
      </c>
      <c r="I56" s="25">
        <v>0</v>
      </c>
      <c r="K56" s="55" t="s">
        <v>317</v>
      </c>
    </row>
    <row r="57" spans="1:11" ht="30" customHeight="1">
      <c r="A57" s="42" t="s">
        <v>318</v>
      </c>
      <c r="B57" s="25" t="s">
        <v>319</v>
      </c>
      <c r="C57" s="37" t="s">
        <v>31</v>
      </c>
      <c r="D57" s="37" t="s">
        <v>26</v>
      </c>
      <c r="E57" s="25" t="s">
        <v>320</v>
      </c>
      <c r="F57" s="25"/>
      <c r="G57" s="25"/>
      <c r="H57" s="25"/>
      <c r="I57" s="25"/>
      <c r="K57" s="55" t="s">
        <v>321</v>
      </c>
    </row>
    <row r="58" spans="1:11" ht="30" customHeight="1">
      <c r="A58" s="51" t="s">
        <v>322</v>
      </c>
      <c r="B58" s="25" t="s">
        <v>323</v>
      </c>
      <c r="C58" s="37" t="s">
        <v>12</v>
      </c>
      <c r="D58" s="37" t="s">
        <v>13</v>
      </c>
      <c r="E58" s="25" t="s">
        <v>324</v>
      </c>
      <c r="F58" s="25" t="s">
        <v>15</v>
      </c>
      <c r="G58" s="25" t="s">
        <v>325</v>
      </c>
      <c r="H58" s="25">
        <v>3116</v>
      </c>
      <c r="I58" s="25">
        <v>0</v>
      </c>
      <c r="K58" s="55" t="s">
        <v>326</v>
      </c>
    </row>
    <row r="59" spans="1:11" ht="30" customHeight="1">
      <c r="A59" s="42" t="s">
        <v>327</v>
      </c>
      <c r="B59" s="25" t="s">
        <v>328</v>
      </c>
      <c r="C59" s="37" t="s">
        <v>12</v>
      </c>
      <c r="D59" s="37" t="s">
        <v>13</v>
      </c>
      <c r="E59" s="25" t="s">
        <v>329</v>
      </c>
      <c r="F59" s="25" t="s">
        <v>33</v>
      </c>
      <c r="G59" s="25" t="s">
        <v>330</v>
      </c>
      <c r="H59" s="25" t="s">
        <v>331</v>
      </c>
      <c r="I59" s="25"/>
      <c r="K59" s="55" t="s">
        <v>332</v>
      </c>
    </row>
    <row r="60" spans="1:11" ht="30" customHeight="1">
      <c r="A60" s="42" t="s">
        <v>333</v>
      </c>
      <c r="B60" s="25" t="s">
        <v>334</v>
      </c>
      <c r="C60" s="37" t="s">
        <v>31</v>
      </c>
      <c r="D60" s="37" t="s">
        <v>26</v>
      </c>
      <c r="E60" s="25" t="s">
        <v>335</v>
      </c>
      <c r="F60" s="25" t="s">
        <v>33</v>
      </c>
      <c r="G60" s="25" t="s">
        <v>336</v>
      </c>
      <c r="H60" s="25" t="s">
        <v>337</v>
      </c>
      <c r="I60" s="25">
        <v>0</v>
      </c>
      <c r="K60" s="55" t="s">
        <v>338</v>
      </c>
    </row>
    <row r="61" spans="1:11" ht="30" customHeight="1">
      <c r="A61" s="42" t="s">
        <v>339</v>
      </c>
      <c r="B61" s="25" t="s">
        <v>340</v>
      </c>
      <c r="C61" s="37" t="s">
        <v>31</v>
      </c>
      <c r="D61" s="37" t="s">
        <v>26</v>
      </c>
      <c r="E61" s="25" t="s">
        <v>341</v>
      </c>
      <c r="F61" s="25" t="s">
        <v>40</v>
      </c>
      <c r="G61" s="25" t="s">
        <v>342</v>
      </c>
      <c r="H61" s="25">
        <v>2770</v>
      </c>
      <c r="I61" s="25" t="s">
        <v>43</v>
      </c>
      <c r="K61" s="55" t="s">
        <v>343</v>
      </c>
    </row>
    <row r="62" spans="1:11" ht="30" customHeight="1">
      <c r="A62" s="42" t="s">
        <v>344</v>
      </c>
      <c r="B62" s="25" t="s">
        <v>345</v>
      </c>
      <c r="C62" s="37" t="s">
        <v>31</v>
      </c>
      <c r="D62" s="37" t="s">
        <v>26</v>
      </c>
      <c r="E62" s="25" t="s">
        <v>346</v>
      </c>
      <c r="F62" s="25" t="s">
        <v>15</v>
      </c>
      <c r="G62" s="25" t="s">
        <v>347</v>
      </c>
      <c r="H62" s="25">
        <v>4103</v>
      </c>
      <c r="I62" s="25">
        <v>0</v>
      </c>
      <c r="K62" s="55" t="s">
        <v>348</v>
      </c>
    </row>
    <row r="63" spans="1:11" ht="30" customHeight="1">
      <c r="A63" s="42" t="s">
        <v>349</v>
      </c>
      <c r="B63" s="25" t="s">
        <v>350</v>
      </c>
      <c r="C63" s="37" t="s">
        <v>12</v>
      </c>
      <c r="D63" s="37" t="s">
        <v>13</v>
      </c>
      <c r="E63" s="25" t="s">
        <v>351</v>
      </c>
      <c r="F63" s="25" t="s">
        <v>15</v>
      </c>
      <c r="G63" s="25" t="s">
        <v>352</v>
      </c>
      <c r="H63" s="25">
        <v>3120</v>
      </c>
      <c r="I63" s="25">
        <v>0</v>
      </c>
      <c r="K63" s="55" t="s">
        <v>353</v>
      </c>
    </row>
    <row r="64" spans="1:11" ht="30" customHeight="1">
      <c r="A64" s="42" t="s">
        <v>354</v>
      </c>
      <c r="B64" s="25" t="s">
        <v>355</v>
      </c>
      <c r="C64" s="37" t="s">
        <v>12</v>
      </c>
      <c r="D64" s="37" t="s">
        <v>13</v>
      </c>
      <c r="E64" s="25" t="s">
        <v>356</v>
      </c>
      <c r="F64" s="25" t="s">
        <v>33</v>
      </c>
      <c r="G64" s="25" t="s">
        <v>357</v>
      </c>
      <c r="H64" s="25" t="s">
        <v>358</v>
      </c>
      <c r="I64" s="25">
        <v>0</v>
      </c>
      <c r="K64" s="55" t="s">
        <v>359</v>
      </c>
    </row>
    <row r="65" spans="1:11" ht="30" customHeight="1">
      <c r="A65" s="42" t="s">
        <v>360</v>
      </c>
      <c r="B65" s="25" t="s">
        <v>361</v>
      </c>
      <c r="C65" s="37" t="s">
        <v>12</v>
      </c>
      <c r="D65" s="37" t="s">
        <v>26</v>
      </c>
      <c r="E65" s="25" t="s">
        <v>362</v>
      </c>
      <c r="F65" s="25">
        <v>0</v>
      </c>
      <c r="G65" s="25">
        <v>0</v>
      </c>
      <c r="H65" s="25">
        <v>0</v>
      </c>
      <c r="I65" s="25">
        <v>0</v>
      </c>
      <c r="K65" s="55" t="s">
        <v>363</v>
      </c>
    </row>
    <row r="66" spans="1:11" ht="30" customHeight="1">
      <c r="A66" s="42" t="s">
        <v>364</v>
      </c>
      <c r="B66" s="25" t="s">
        <v>365</v>
      </c>
      <c r="C66" s="37" t="s">
        <v>31</v>
      </c>
      <c r="D66" s="37" t="s">
        <v>26</v>
      </c>
      <c r="E66" s="25" t="s">
        <v>366</v>
      </c>
      <c r="F66" s="25">
        <v>0</v>
      </c>
      <c r="G66" s="25">
        <v>0</v>
      </c>
      <c r="H66" s="25">
        <v>0</v>
      </c>
      <c r="I66" s="25">
        <v>0</v>
      </c>
      <c r="K66" s="55" t="s">
        <v>367</v>
      </c>
    </row>
    <row r="67" spans="1:11" ht="30" customHeight="1">
      <c r="A67" s="42" t="s">
        <v>368</v>
      </c>
      <c r="B67" s="25" t="s">
        <v>369</v>
      </c>
      <c r="C67" s="37" t="s">
        <v>12</v>
      </c>
      <c r="D67" s="37" t="s">
        <v>13</v>
      </c>
      <c r="E67" s="25" t="s">
        <v>370</v>
      </c>
      <c r="F67" s="25" t="s">
        <v>15</v>
      </c>
      <c r="G67" s="25" t="s">
        <v>371</v>
      </c>
      <c r="H67" s="25" t="s">
        <v>372</v>
      </c>
      <c r="I67" s="25">
        <v>0</v>
      </c>
      <c r="K67" s="55" t="s">
        <v>373</v>
      </c>
    </row>
    <row r="68" spans="1:11" ht="30" customHeight="1">
      <c r="A68" s="42" t="s">
        <v>374</v>
      </c>
      <c r="B68" s="25" t="s">
        <v>375</v>
      </c>
      <c r="C68" s="37" t="s">
        <v>31</v>
      </c>
      <c r="D68" s="37" t="s">
        <v>26</v>
      </c>
      <c r="E68" s="25" t="s">
        <v>376</v>
      </c>
      <c r="F68" s="25">
        <v>0</v>
      </c>
      <c r="G68" s="25">
        <v>0</v>
      </c>
      <c r="H68" s="25">
        <v>0</v>
      </c>
      <c r="I68" s="25">
        <v>0</v>
      </c>
      <c r="K68" s="55" t="s">
        <v>377</v>
      </c>
    </row>
    <row r="69" spans="1:11" ht="30" customHeight="1">
      <c r="A69" s="42" t="s">
        <v>378</v>
      </c>
      <c r="B69" s="25" t="s">
        <v>379</v>
      </c>
      <c r="C69" s="37" t="s">
        <v>12</v>
      </c>
      <c r="D69" s="37" t="s">
        <v>13</v>
      </c>
      <c r="E69" s="25" t="s">
        <v>380</v>
      </c>
      <c r="F69" s="25" t="s">
        <v>15</v>
      </c>
      <c r="G69" s="25" t="s">
        <v>381</v>
      </c>
      <c r="H69" s="25">
        <v>3049</v>
      </c>
      <c r="I69" s="25">
        <v>0</v>
      </c>
      <c r="K69" s="55" t="s">
        <v>382</v>
      </c>
    </row>
    <row r="70" spans="1:11" ht="30" customHeight="1">
      <c r="A70" s="42" t="s">
        <v>383</v>
      </c>
      <c r="B70" s="25" t="s">
        <v>384</v>
      </c>
      <c r="C70" s="37" t="s">
        <v>31</v>
      </c>
      <c r="D70" s="37" t="s">
        <v>26</v>
      </c>
      <c r="E70" s="38" t="s">
        <v>385</v>
      </c>
      <c r="F70" s="25" t="s">
        <v>40</v>
      </c>
      <c r="G70" s="25" t="s">
        <v>386</v>
      </c>
      <c r="H70" s="25" t="s">
        <v>387</v>
      </c>
      <c r="I70" s="25" t="s">
        <v>43</v>
      </c>
      <c r="K70" s="55" t="s">
        <v>388</v>
      </c>
    </row>
    <row r="71" spans="1:11" ht="30" customHeight="1">
      <c r="A71" s="42" t="s">
        <v>389</v>
      </c>
      <c r="B71" s="25" t="s">
        <v>390</v>
      </c>
      <c r="C71" s="37" t="s">
        <v>12</v>
      </c>
      <c r="D71" s="37" t="s">
        <v>13</v>
      </c>
      <c r="E71" s="38" t="s">
        <v>391</v>
      </c>
      <c r="F71" s="25" t="s">
        <v>33</v>
      </c>
      <c r="G71" s="25" t="s">
        <v>392</v>
      </c>
      <c r="H71" s="25" t="s">
        <v>393</v>
      </c>
      <c r="I71" s="25">
        <v>0</v>
      </c>
      <c r="K71" s="55" t="s">
        <v>394</v>
      </c>
    </row>
    <row r="72" spans="1:11" ht="30" customHeight="1">
      <c r="A72" s="42" t="s">
        <v>395</v>
      </c>
      <c r="B72" s="25" t="s">
        <v>396</v>
      </c>
      <c r="C72" s="37" t="s">
        <v>12</v>
      </c>
      <c r="D72" s="37" t="s">
        <v>13</v>
      </c>
      <c r="E72" s="38" t="s">
        <v>397</v>
      </c>
      <c r="F72" s="25" t="s">
        <v>15</v>
      </c>
      <c r="G72" s="25" t="s">
        <v>398</v>
      </c>
      <c r="H72" s="25">
        <v>3117</v>
      </c>
      <c r="I72" s="25">
        <v>0</v>
      </c>
      <c r="K72" s="55" t="s">
        <v>399</v>
      </c>
    </row>
    <row r="73" spans="1:11" ht="30" customHeight="1">
      <c r="A73" s="42" t="s">
        <v>400</v>
      </c>
      <c r="B73" s="25" t="s">
        <v>401</v>
      </c>
      <c r="C73" s="37" t="s">
        <v>12</v>
      </c>
      <c r="D73" s="37" t="s">
        <v>13</v>
      </c>
      <c r="E73" s="25" t="s">
        <v>402</v>
      </c>
      <c r="F73" s="25" t="s">
        <v>40</v>
      </c>
      <c r="G73" s="25" t="s">
        <v>403</v>
      </c>
      <c r="H73" s="25" t="s">
        <v>404</v>
      </c>
      <c r="I73" s="25" t="s">
        <v>43</v>
      </c>
      <c r="K73" s="55" t="s">
        <v>405</v>
      </c>
    </row>
    <row r="74" spans="1:11" ht="30" customHeight="1">
      <c r="A74" s="42" t="s">
        <v>406</v>
      </c>
      <c r="B74" s="25" t="s">
        <v>407</v>
      </c>
      <c r="C74" s="37" t="s">
        <v>12</v>
      </c>
      <c r="D74" s="37" t="s">
        <v>13</v>
      </c>
      <c r="E74" s="25" t="s">
        <v>408</v>
      </c>
      <c r="F74" s="25" t="s">
        <v>40</v>
      </c>
      <c r="G74" s="25" t="s">
        <v>409</v>
      </c>
      <c r="H74" s="25">
        <v>2475</v>
      </c>
      <c r="I74" s="25" t="s">
        <v>43</v>
      </c>
      <c r="K74" s="55" t="s">
        <v>410</v>
      </c>
    </row>
    <row r="75" spans="1:11" ht="30" customHeight="1">
      <c r="A75" s="42" t="s">
        <v>411</v>
      </c>
      <c r="B75" s="25" t="s">
        <v>412</v>
      </c>
      <c r="C75" s="37" t="s">
        <v>12</v>
      </c>
      <c r="D75" s="37" t="s">
        <v>13</v>
      </c>
      <c r="E75" s="25" t="s">
        <v>413</v>
      </c>
      <c r="F75" s="25" t="s">
        <v>40</v>
      </c>
      <c r="G75" s="25" t="s">
        <v>414</v>
      </c>
      <c r="H75" s="25" t="s">
        <v>415</v>
      </c>
      <c r="I75" s="25" t="s">
        <v>43</v>
      </c>
      <c r="K75" s="55" t="s">
        <v>416</v>
      </c>
    </row>
    <row r="76" spans="1:11" ht="30" customHeight="1">
      <c r="A76" s="42" t="s">
        <v>417</v>
      </c>
      <c r="B76" s="25" t="s">
        <v>418</v>
      </c>
      <c r="C76" s="37" t="s">
        <v>12</v>
      </c>
      <c r="D76" s="37" t="s">
        <v>26</v>
      </c>
      <c r="E76" s="25" t="s">
        <v>419</v>
      </c>
      <c r="F76" s="25">
        <v>0</v>
      </c>
      <c r="G76" s="25">
        <v>0</v>
      </c>
      <c r="H76" s="25">
        <v>0</v>
      </c>
      <c r="I76" s="25">
        <v>0</v>
      </c>
      <c r="K76" s="55" t="s">
        <v>420</v>
      </c>
    </row>
    <row r="77" spans="1:11" ht="30" customHeight="1">
      <c r="A77" s="42" t="s">
        <v>421</v>
      </c>
      <c r="B77" s="25" t="s">
        <v>422</v>
      </c>
      <c r="C77" s="37" t="s">
        <v>31</v>
      </c>
      <c r="D77" s="37" t="s">
        <v>26</v>
      </c>
      <c r="E77" s="25" t="s">
        <v>423</v>
      </c>
      <c r="F77" s="25" t="s">
        <v>40</v>
      </c>
      <c r="G77" s="25" t="s">
        <v>424</v>
      </c>
      <c r="H77" s="25" t="s">
        <v>425</v>
      </c>
      <c r="I77" s="25" t="s">
        <v>43</v>
      </c>
      <c r="K77" s="55" t="s">
        <v>426</v>
      </c>
    </row>
    <row r="78" spans="1:11" ht="30" customHeight="1">
      <c r="A78" s="42" t="s">
        <v>427</v>
      </c>
      <c r="B78" s="25" t="s">
        <v>428</v>
      </c>
      <c r="C78" s="37" t="s">
        <v>12</v>
      </c>
      <c r="D78" s="37" t="s">
        <v>13</v>
      </c>
      <c r="E78" s="25" t="s">
        <v>429</v>
      </c>
      <c r="F78" s="25" t="s">
        <v>33</v>
      </c>
      <c r="G78" s="25" t="s">
        <v>430</v>
      </c>
      <c r="H78" s="25" t="s">
        <v>431</v>
      </c>
      <c r="I78" s="25">
        <v>0</v>
      </c>
      <c r="K78" s="55" t="s">
        <v>432</v>
      </c>
    </row>
    <row r="79" spans="1:11" ht="30" customHeight="1">
      <c r="A79" s="42" t="s">
        <v>433</v>
      </c>
      <c r="B79" s="25" t="s">
        <v>434</v>
      </c>
      <c r="C79" s="37" t="s">
        <v>12</v>
      </c>
      <c r="D79" s="37" t="s">
        <v>26</v>
      </c>
      <c r="E79" s="25" t="s">
        <v>435</v>
      </c>
      <c r="F79" s="25">
        <v>0</v>
      </c>
      <c r="G79" s="25">
        <v>0</v>
      </c>
      <c r="H79" s="25">
        <v>0</v>
      </c>
      <c r="I79" s="25">
        <v>0</v>
      </c>
      <c r="K79" s="55" t="s">
        <v>436</v>
      </c>
    </row>
    <row r="80" spans="1:11" ht="30" customHeight="1">
      <c r="A80" s="42" t="s">
        <v>437</v>
      </c>
      <c r="B80" s="25" t="s">
        <v>438</v>
      </c>
      <c r="C80" s="37" t="s">
        <v>12</v>
      </c>
      <c r="D80" s="37" t="s">
        <v>13</v>
      </c>
      <c r="E80" s="25" t="s">
        <v>439</v>
      </c>
      <c r="F80" s="25" t="s">
        <v>117</v>
      </c>
      <c r="G80" s="25" t="s">
        <v>440</v>
      </c>
      <c r="H80" s="25" t="s">
        <v>441</v>
      </c>
      <c r="I80" s="25">
        <v>0</v>
      </c>
      <c r="K80" s="55" t="s">
        <v>442</v>
      </c>
    </row>
    <row r="81" spans="1:11" ht="30" customHeight="1">
      <c r="A81" s="42" t="s">
        <v>443</v>
      </c>
      <c r="B81" s="25" t="s">
        <v>444</v>
      </c>
      <c r="C81" s="37" t="s">
        <v>12</v>
      </c>
      <c r="D81" s="37" t="s">
        <v>13</v>
      </c>
      <c r="E81" s="25" t="s">
        <v>445</v>
      </c>
      <c r="F81" s="25" t="s">
        <v>15</v>
      </c>
      <c r="G81" s="25" t="s">
        <v>446</v>
      </c>
      <c r="H81" s="25" t="s">
        <v>447</v>
      </c>
      <c r="I81" s="25">
        <v>0</v>
      </c>
      <c r="K81" s="55" t="s">
        <v>448</v>
      </c>
    </row>
    <row r="82" spans="1:11" ht="30" customHeight="1">
      <c r="A82" s="42" t="s">
        <v>449</v>
      </c>
      <c r="B82" s="25" t="s">
        <v>450</v>
      </c>
      <c r="C82" s="37" t="s">
        <v>31</v>
      </c>
      <c r="D82" s="37" t="s">
        <v>26</v>
      </c>
      <c r="E82" s="25" t="s">
        <v>451</v>
      </c>
      <c r="F82" s="25" t="s">
        <v>40</v>
      </c>
      <c r="G82" s="25" t="s">
        <v>452</v>
      </c>
      <c r="H82" s="25" t="s">
        <v>453</v>
      </c>
      <c r="I82" s="25" t="s">
        <v>43</v>
      </c>
      <c r="K82" s="55" t="s">
        <v>454</v>
      </c>
    </row>
    <row r="83" spans="1:11" ht="30" customHeight="1">
      <c r="A83" s="42" t="s">
        <v>455</v>
      </c>
      <c r="B83" s="25" t="s">
        <v>456</v>
      </c>
      <c r="C83" s="37" t="s">
        <v>12</v>
      </c>
      <c r="D83" s="37" t="s">
        <v>13</v>
      </c>
      <c r="E83" s="25" t="s">
        <v>457</v>
      </c>
      <c r="F83" s="25" t="s">
        <v>15</v>
      </c>
      <c r="G83" s="25" t="s">
        <v>458</v>
      </c>
      <c r="H83" s="25" t="s">
        <v>459</v>
      </c>
      <c r="I83" s="25">
        <v>0</v>
      </c>
      <c r="K83" s="55" t="s">
        <v>460</v>
      </c>
    </row>
    <row r="84" spans="1:11" ht="30" customHeight="1">
      <c r="A84" s="42" t="s">
        <v>461</v>
      </c>
      <c r="B84" s="25" t="s">
        <v>462</v>
      </c>
      <c r="C84" s="37" t="s">
        <v>31</v>
      </c>
      <c r="D84" s="37" t="s">
        <v>26</v>
      </c>
      <c r="E84" s="25" t="s">
        <v>463</v>
      </c>
      <c r="F84" s="25" t="s">
        <v>15</v>
      </c>
      <c r="G84" s="25" t="s">
        <v>464</v>
      </c>
      <c r="H84" s="25">
        <v>4071</v>
      </c>
      <c r="I84" s="25">
        <v>0</v>
      </c>
      <c r="K84" s="55" t="s">
        <v>465</v>
      </c>
    </row>
    <row r="85" spans="1:11" ht="30" customHeight="1">
      <c r="A85" s="42" t="s">
        <v>466</v>
      </c>
      <c r="B85" s="25" t="s">
        <v>467</v>
      </c>
      <c r="C85" s="37" t="s">
        <v>31</v>
      </c>
      <c r="D85" s="37" t="s">
        <v>26</v>
      </c>
      <c r="E85" s="25" t="s">
        <v>468</v>
      </c>
      <c r="F85" s="25">
        <v>0</v>
      </c>
      <c r="G85" s="25">
        <v>0</v>
      </c>
      <c r="H85" s="25">
        <v>0</v>
      </c>
      <c r="I85" s="25">
        <v>0</v>
      </c>
      <c r="K85" s="55" t="s">
        <v>469</v>
      </c>
    </row>
    <row r="86" spans="1:11" ht="30" customHeight="1">
      <c r="A86" s="42" t="s">
        <v>470</v>
      </c>
      <c r="B86" s="25" t="s">
        <v>471</v>
      </c>
      <c r="C86" s="37" t="s">
        <v>12</v>
      </c>
      <c r="D86" s="37" t="s">
        <v>13</v>
      </c>
      <c r="E86" s="25" t="s">
        <v>472</v>
      </c>
      <c r="F86" s="25" t="s">
        <v>40</v>
      </c>
      <c r="G86" s="25" t="s">
        <v>473</v>
      </c>
      <c r="H86" s="25" t="s">
        <v>474</v>
      </c>
      <c r="I86" s="25" t="s">
        <v>43</v>
      </c>
      <c r="K86" s="55" t="s">
        <v>475</v>
      </c>
    </row>
    <row r="87" spans="1:11" ht="30" customHeight="1">
      <c r="A87" s="42" t="s">
        <v>476</v>
      </c>
      <c r="B87" s="25" t="s">
        <v>477</v>
      </c>
      <c r="C87" s="37" t="s">
        <v>12</v>
      </c>
      <c r="D87" s="37" t="s">
        <v>13</v>
      </c>
      <c r="E87" s="25" t="s">
        <v>478</v>
      </c>
      <c r="F87" s="25" t="s">
        <v>15</v>
      </c>
      <c r="G87" s="25" t="s">
        <v>479</v>
      </c>
      <c r="H87" s="25" t="s">
        <v>480</v>
      </c>
      <c r="I87" s="25">
        <v>0</v>
      </c>
      <c r="K87" s="55" t="s">
        <v>481</v>
      </c>
    </row>
    <row r="88" spans="1:11" ht="30" customHeight="1">
      <c r="A88" s="42" t="s">
        <v>482</v>
      </c>
      <c r="B88" s="25" t="s">
        <v>483</v>
      </c>
      <c r="C88" s="37" t="s">
        <v>12</v>
      </c>
      <c r="D88" s="37" t="s">
        <v>13</v>
      </c>
      <c r="E88" s="25" t="s">
        <v>484</v>
      </c>
      <c r="F88" s="25" t="s">
        <v>40</v>
      </c>
      <c r="G88" s="25" t="s">
        <v>485</v>
      </c>
      <c r="H88" s="25" t="s">
        <v>486</v>
      </c>
      <c r="I88" s="25" t="s">
        <v>43</v>
      </c>
      <c r="K88" s="55" t="s">
        <v>487</v>
      </c>
    </row>
    <row r="89" spans="1:11" ht="30" customHeight="1">
      <c r="A89" s="42" t="s">
        <v>488</v>
      </c>
      <c r="B89" s="25" t="s">
        <v>489</v>
      </c>
      <c r="C89" s="37" t="s">
        <v>12</v>
      </c>
      <c r="D89" s="37" t="s">
        <v>13</v>
      </c>
      <c r="E89" s="25" t="s">
        <v>490</v>
      </c>
      <c r="F89" s="25" t="s">
        <v>40</v>
      </c>
      <c r="G89" s="25" t="s">
        <v>491</v>
      </c>
      <c r="H89" s="25" t="s">
        <v>492</v>
      </c>
      <c r="I89" s="25" t="s">
        <v>43</v>
      </c>
      <c r="K89" s="55" t="s">
        <v>493</v>
      </c>
    </row>
    <row r="90" spans="1:11" ht="30" customHeight="1">
      <c r="A90" s="42" t="s">
        <v>494</v>
      </c>
      <c r="B90" s="25" t="s">
        <v>495</v>
      </c>
      <c r="C90" s="37" t="s">
        <v>12</v>
      </c>
      <c r="D90" s="37" t="s">
        <v>26</v>
      </c>
      <c r="E90" s="25" t="s">
        <v>496</v>
      </c>
      <c r="F90" s="25">
        <v>0</v>
      </c>
      <c r="G90" s="25">
        <v>0</v>
      </c>
      <c r="H90" s="25">
        <v>0</v>
      </c>
      <c r="I90" s="25">
        <v>0</v>
      </c>
      <c r="K90" s="55" t="s">
        <v>497</v>
      </c>
    </row>
    <row r="91" spans="1:11" ht="30" customHeight="1">
      <c r="A91" s="42" t="s">
        <v>498</v>
      </c>
      <c r="B91" s="25" t="s">
        <v>499</v>
      </c>
      <c r="C91" s="37" t="s">
        <v>31</v>
      </c>
      <c r="D91" s="37" t="s">
        <v>26</v>
      </c>
      <c r="E91" s="25" t="s">
        <v>500</v>
      </c>
      <c r="F91" s="25" t="s">
        <v>117</v>
      </c>
      <c r="G91" s="25" t="s">
        <v>501</v>
      </c>
      <c r="H91" s="25" t="s">
        <v>502</v>
      </c>
      <c r="I91" s="25">
        <v>0</v>
      </c>
      <c r="K91" s="55" t="s">
        <v>503</v>
      </c>
    </row>
    <row r="92" spans="1:11" ht="30" customHeight="1">
      <c r="A92" s="42" t="s">
        <v>504</v>
      </c>
      <c r="B92" s="25" t="s">
        <v>505</v>
      </c>
      <c r="C92" s="37" t="s">
        <v>12</v>
      </c>
      <c r="D92" s="37" t="s">
        <v>26</v>
      </c>
      <c r="E92" s="25" t="s">
        <v>506</v>
      </c>
      <c r="F92" s="25">
        <v>0</v>
      </c>
      <c r="G92" s="25">
        <v>0</v>
      </c>
      <c r="H92" s="25">
        <v>0</v>
      </c>
      <c r="I92" s="25">
        <v>0</v>
      </c>
      <c r="K92" s="55" t="s">
        <v>507</v>
      </c>
    </row>
    <row r="93" spans="1:11" ht="30" customHeight="1">
      <c r="A93" s="42" t="s">
        <v>508</v>
      </c>
      <c r="B93" s="25" t="s">
        <v>509</v>
      </c>
      <c r="C93" s="37" t="s">
        <v>31</v>
      </c>
      <c r="D93" s="37" t="s">
        <v>26</v>
      </c>
      <c r="E93" s="25" t="s">
        <v>510</v>
      </c>
      <c r="F93" s="25">
        <v>0</v>
      </c>
      <c r="G93" s="25">
        <v>0</v>
      </c>
      <c r="H93" s="25">
        <v>0</v>
      </c>
      <c r="I93" s="25">
        <v>0</v>
      </c>
      <c r="K93" s="55" t="s">
        <v>511</v>
      </c>
    </row>
    <row r="94" spans="1:11" ht="30" customHeight="1">
      <c r="A94" s="42" t="s">
        <v>512</v>
      </c>
      <c r="B94" s="25" t="s">
        <v>513</v>
      </c>
      <c r="C94" s="37" t="s">
        <v>31</v>
      </c>
      <c r="D94" s="37" t="s">
        <v>26</v>
      </c>
      <c r="E94" s="25" t="s">
        <v>514</v>
      </c>
      <c r="F94" s="25" t="s">
        <v>40</v>
      </c>
      <c r="G94" s="25" t="s">
        <v>515</v>
      </c>
      <c r="H94" s="25" t="s">
        <v>516</v>
      </c>
      <c r="I94" s="25" t="s">
        <v>43</v>
      </c>
      <c r="K94" s="55" t="s">
        <v>517</v>
      </c>
    </row>
    <row r="95" spans="1:11" ht="30" customHeight="1">
      <c r="A95" s="42" t="s">
        <v>518</v>
      </c>
      <c r="B95" s="25" t="s">
        <v>519</v>
      </c>
      <c r="C95" s="37" t="s">
        <v>12</v>
      </c>
      <c r="D95" s="37" t="s">
        <v>26</v>
      </c>
      <c r="E95" s="25" t="s">
        <v>520</v>
      </c>
      <c r="F95" s="25" t="s">
        <v>15</v>
      </c>
      <c r="G95" s="25" t="s">
        <v>521</v>
      </c>
      <c r="H95" s="25">
        <v>4071</v>
      </c>
      <c r="I95" s="25">
        <v>0</v>
      </c>
      <c r="K95" s="55" t="s">
        <v>522</v>
      </c>
    </row>
    <row r="96" spans="1:11" ht="30" customHeight="1">
      <c r="A96" s="42" t="s">
        <v>523</v>
      </c>
      <c r="B96" s="25" t="s">
        <v>524</v>
      </c>
      <c r="C96" s="37" t="s">
        <v>31</v>
      </c>
      <c r="D96" s="37" t="s">
        <v>26</v>
      </c>
      <c r="E96" s="25" t="s">
        <v>525</v>
      </c>
      <c r="F96" s="25" t="s">
        <v>40</v>
      </c>
      <c r="G96" s="25" t="s">
        <v>526</v>
      </c>
      <c r="H96" s="25" t="s">
        <v>527</v>
      </c>
      <c r="I96" s="25" t="s">
        <v>43</v>
      </c>
      <c r="K96" s="55" t="s">
        <v>528</v>
      </c>
    </row>
    <row r="97" spans="1:11" ht="30" customHeight="1">
      <c r="A97" s="42" t="s">
        <v>529</v>
      </c>
      <c r="B97" s="25" t="s">
        <v>530</v>
      </c>
      <c r="C97" s="37" t="s">
        <v>12</v>
      </c>
      <c r="D97" s="37" t="s">
        <v>13</v>
      </c>
      <c r="E97" s="25" t="s">
        <v>531</v>
      </c>
      <c r="F97" s="25" t="s">
        <v>33</v>
      </c>
      <c r="G97" s="25" t="s">
        <v>532</v>
      </c>
      <c r="H97" s="25" t="s">
        <v>533</v>
      </c>
      <c r="I97" s="25">
        <v>0</v>
      </c>
      <c r="K97" s="55" t="s">
        <v>534</v>
      </c>
    </row>
    <row r="98" spans="1:11" ht="30" customHeight="1">
      <c r="A98" s="42" t="s">
        <v>535</v>
      </c>
      <c r="B98" s="25" t="s">
        <v>536</v>
      </c>
      <c r="C98" s="37" t="s">
        <v>12</v>
      </c>
      <c r="D98" s="37" t="s">
        <v>13</v>
      </c>
      <c r="E98" s="25" t="s">
        <v>537</v>
      </c>
      <c r="F98" s="25" t="s">
        <v>117</v>
      </c>
      <c r="G98" s="25" t="s">
        <v>538</v>
      </c>
      <c r="H98" s="25" t="s">
        <v>539</v>
      </c>
      <c r="I98" s="25">
        <v>0</v>
      </c>
      <c r="K98" s="55" t="s">
        <v>540</v>
      </c>
    </row>
    <row r="99" spans="1:11" ht="30" customHeight="1">
      <c r="A99" s="42" t="s">
        <v>541</v>
      </c>
      <c r="B99" s="25" t="s">
        <v>542</v>
      </c>
      <c r="C99" s="37" t="s">
        <v>31</v>
      </c>
      <c r="D99" s="37" t="s">
        <v>26</v>
      </c>
      <c r="E99" s="25" t="s">
        <v>543</v>
      </c>
      <c r="F99" s="25" t="s">
        <v>33</v>
      </c>
      <c r="G99" s="25" t="s">
        <v>544</v>
      </c>
      <c r="H99" s="25" t="s">
        <v>545</v>
      </c>
      <c r="I99" s="25">
        <v>0</v>
      </c>
      <c r="K99" s="55" t="s">
        <v>546</v>
      </c>
    </row>
    <row r="100" spans="1:11" ht="30" customHeight="1">
      <c r="A100" s="42" t="s">
        <v>547</v>
      </c>
      <c r="B100" s="25" t="s">
        <v>548</v>
      </c>
      <c r="C100" s="37" t="s">
        <v>12</v>
      </c>
      <c r="D100" s="37" t="s">
        <v>26</v>
      </c>
      <c r="E100" s="25" t="s">
        <v>549</v>
      </c>
      <c r="F100" s="25">
        <v>0</v>
      </c>
      <c r="G100" s="25">
        <v>0</v>
      </c>
      <c r="H100" s="25">
        <v>0</v>
      </c>
      <c r="I100" s="25">
        <v>0</v>
      </c>
      <c r="K100" s="55" t="s">
        <v>550</v>
      </c>
    </row>
    <row r="101" spans="1:11" ht="30" customHeight="1">
      <c r="A101" s="42" t="s">
        <v>551</v>
      </c>
      <c r="B101" s="25" t="s">
        <v>552</v>
      </c>
      <c r="C101" s="37" t="s">
        <v>12</v>
      </c>
      <c r="D101" s="37" t="s">
        <v>13</v>
      </c>
      <c r="E101" s="25" t="s">
        <v>553</v>
      </c>
      <c r="F101" s="25" t="s">
        <v>554</v>
      </c>
      <c r="G101" s="25" t="s">
        <v>555</v>
      </c>
      <c r="H101" s="25">
        <v>3305</v>
      </c>
      <c r="I101" s="25">
        <v>0</v>
      </c>
      <c r="K101" s="55" t="s">
        <v>556</v>
      </c>
    </row>
    <row r="102" spans="1:11" ht="30" customHeight="1">
      <c r="A102" s="42" t="s">
        <v>557</v>
      </c>
      <c r="B102" s="25" t="s">
        <v>558</v>
      </c>
      <c r="C102" s="37" t="s">
        <v>12</v>
      </c>
      <c r="D102" s="37" t="s">
        <v>26</v>
      </c>
      <c r="E102" s="25" t="s">
        <v>559</v>
      </c>
      <c r="F102" s="25" t="s">
        <v>33</v>
      </c>
      <c r="G102" s="25" t="s">
        <v>560</v>
      </c>
      <c r="H102" s="25" t="s">
        <v>561</v>
      </c>
      <c r="I102" s="25">
        <v>0</v>
      </c>
      <c r="K102" s="55" t="s">
        <v>562</v>
      </c>
    </row>
    <row r="103" spans="1:11" ht="30" customHeight="1">
      <c r="A103" s="42" t="s">
        <v>563</v>
      </c>
      <c r="B103" s="25" t="s">
        <v>564</v>
      </c>
      <c r="C103" s="37" t="s">
        <v>31</v>
      </c>
      <c r="D103" s="37" t="s">
        <v>26</v>
      </c>
      <c r="E103" s="25" t="s">
        <v>565</v>
      </c>
      <c r="F103" s="25" t="s">
        <v>15</v>
      </c>
      <c r="G103" s="25" t="s">
        <v>566</v>
      </c>
      <c r="H103" s="25">
        <v>3166</v>
      </c>
      <c r="I103" s="25">
        <v>0</v>
      </c>
      <c r="K103" s="55" t="s">
        <v>567</v>
      </c>
    </row>
    <row r="104" spans="1:11" ht="30" customHeight="1">
      <c r="A104" s="42" t="s">
        <v>568</v>
      </c>
      <c r="B104" s="25" t="s">
        <v>569</v>
      </c>
      <c r="C104" s="37" t="s">
        <v>31</v>
      </c>
      <c r="D104" s="37" t="s">
        <v>26</v>
      </c>
      <c r="E104" s="25" t="s">
        <v>570</v>
      </c>
      <c r="F104" s="25" t="s">
        <v>15</v>
      </c>
      <c r="G104" s="25" t="s">
        <v>571</v>
      </c>
      <c r="H104" s="25">
        <v>3045</v>
      </c>
      <c r="I104" s="25">
        <v>0</v>
      </c>
      <c r="K104" s="55" t="s">
        <v>572</v>
      </c>
    </row>
    <row r="105" spans="1:11" ht="30" customHeight="1">
      <c r="A105" s="42" t="s">
        <v>573</v>
      </c>
      <c r="B105" s="25" t="s">
        <v>574</v>
      </c>
      <c r="C105" s="37" t="s">
        <v>31</v>
      </c>
      <c r="D105" s="37" t="s">
        <v>26</v>
      </c>
      <c r="E105" s="25" t="s">
        <v>575</v>
      </c>
      <c r="F105" s="25">
        <v>0</v>
      </c>
      <c r="G105" s="25">
        <v>0</v>
      </c>
      <c r="H105" s="25">
        <v>0</v>
      </c>
      <c r="I105" s="25">
        <v>0</v>
      </c>
      <c r="K105" s="55" t="s">
        <v>576</v>
      </c>
    </row>
    <row r="106" spans="1:11" ht="30" customHeight="1">
      <c r="A106" s="42" t="s">
        <v>577</v>
      </c>
      <c r="B106" s="25" t="s">
        <v>578</v>
      </c>
      <c r="C106" s="37" t="s">
        <v>12</v>
      </c>
      <c r="D106" s="37" t="s">
        <v>13</v>
      </c>
      <c r="E106" s="25" t="s">
        <v>579</v>
      </c>
      <c r="F106" s="25" t="s">
        <v>40</v>
      </c>
      <c r="G106" s="25" t="s">
        <v>580</v>
      </c>
      <c r="H106" s="25" t="s">
        <v>581</v>
      </c>
      <c r="I106" s="25" t="s">
        <v>43</v>
      </c>
      <c r="K106" s="55" t="s">
        <v>582</v>
      </c>
    </row>
    <row r="107" spans="1:11" ht="30" customHeight="1">
      <c r="A107" s="42" t="s">
        <v>583</v>
      </c>
      <c r="B107" s="25" t="s">
        <v>584</v>
      </c>
      <c r="C107" s="37" t="s">
        <v>31</v>
      </c>
      <c r="D107" s="37" t="s">
        <v>26</v>
      </c>
      <c r="E107" s="25" t="s">
        <v>585</v>
      </c>
      <c r="F107" s="25" t="s">
        <v>33</v>
      </c>
      <c r="G107" s="25" t="s">
        <v>586</v>
      </c>
      <c r="H107" s="25" t="s">
        <v>587</v>
      </c>
      <c r="I107" s="25">
        <v>0</v>
      </c>
      <c r="K107" s="55" t="s">
        <v>588</v>
      </c>
    </row>
    <row r="108" spans="1:11" ht="30" customHeight="1">
      <c r="A108" s="42" t="s">
        <v>589</v>
      </c>
      <c r="B108" s="25" t="s">
        <v>590</v>
      </c>
      <c r="C108" s="37" t="s">
        <v>31</v>
      </c>
      <c r="D108" s="37" t="s">
        <v>26</v>
      </c>
      <c r="E108" s="25" t="s">
        <v>591</v>
      </c>
      <c r="F108" s="25">
        <v>0</v>
      </c>
      <c r="G108" s="25">
        <v>0</v>
      </c>
      <c r="H108" s="25">
        <v>0</v>
      </c>
      <c r="I108" s="25">
        <v>0</v>
      </c>
      <c r="K108" s="55" t="s">
        <v>592</v>
      </c>
    </row>
    <row r="109" spans="1:11" ht="30" customHeight="1">
      <c r="A109" s="42" t="s">
        <v>593</v>
      </c>
      <c r="B109" s="25" t="s">
        <v>594</v>
      </c>
      <c r="C109" s="37" t="s">
        <v>12</v>
      </c>
      <c r="D109" s="37" t="s">
        <v>13</v>
      </c>
      <c r="E109" s="25" t="s">
        <v>595</v>
      </c>
      <c r="F109" s="25" t="s">
        <v>40</v>
      </c>
      <c r="G109" s="25" t="s">
        <v>596</v>
      </c>
      <c r="H109" s="25" t="s">
        <v>297</v>
      </c>
      <c r="I109" s="25" t="s">
        <v>43</v>
      </c>
      <c r="K109" s="55" t="s">
        <v>597</v>
      </c>
    </row>
    <row r="110" spans="1:11" ht="30" customHeight="1">
      <c r="A110" s="42" t="s">
        <v>598</v>
      </c>
      <c r="B110" s="25" t="s">
        <v>599</v>
      </c>
      <c r="C110" s="37" t="s">
        <v>12</v>
      </c>
      <c r="D110" s="37" t="s">
        <v>26</v>
      </c>
      <c r="E110" s="25" t="s">
        <v>600</v>
      </c>
      <c r="F110" s="25">
        <v>0</v>
      </c>
      <c r="G110" s="25">
        <v>0</v>
      </c>
      <c r="H110" s="25">
        <v>0</v>
      </c>
      <c r="I110" s="25">
        <v>0</v>
      </c>
      <c r="K110" s="55" t="s">
        <v>601</v>
      </c>
    </row>
    <row r="111" spans="1:11" ht="30" customHeight="1">
      <c r="A111" s="42" t="s">
        <v>602</v>
      </c>
      <c r="B111" s="25" t="s">
        <v>603</v>
      </c>
      <c r="C111" s="37" t="s">
        <v>12</v>
      </c>
      <c r="D111" s="37" t="s">
        <v>13</v>
      </c>
      <c r="E111" s="25" t="s">
        <v>604</v>
      </c>
      <c r="F111" s="25" t="s">
        <v>40</v>
      </c>
      <c r="G111" s="25" t="s">
        <v>605</v>
      </c>
      <c r="H111" s="25" t="s">
        <v>606</v>
      </c>
      <c r="I111" s="25" t="s">
        <v>43</v>
      </c>
      <c r="K111" s="55" t="s">
        <v>607</v>
      </c>
    </row>
    <row r="112" spans="1:11" ht="30" customHeight="1">
      <c r="A112" s="42" t="s">
        <v>608</v>
      </c>
      <c r="B112" s="25" t="s">
        <v>609</v>
      </c>
      <c r="C112" s="37" t="s">
        <v>12</v>
      </c>
      <c r="D112" s="37" t="s">
        <v>13</v>
      </c>
      <c r="E112" s="25" t="s">
        <v>610</v>
      </c>
      <c r="F112" s="25" t="s">
        <v>40</v>
      </c>
      <c r="G112" s="25" t="s">
        <v>611</v>
      </c>
      <c r="H112" s="25" t="s">
        <v>612</v>
      </c>
      <c r="I112" s="25" t="s">
        <v>43</v>
      </c>
      <c r="K112" s="55" t="s">
        <v>613</v>
      </c>
    </row>
    <row r="113" spans="1:11" ht="30" customHeight="1">
      <c r="A113" s="42" t="s">
        <v>614</v>
      </c>
      <c r="B113" s="25" t="s">
        <v>615</v>
      </c>
      <c r="C113" s="37" t="s">
        <v>12</v>
      </c>
      <c r="D113" s="37" t="s">
        <v>26</v>
      </c>
      <c r="E113" s="25" t="s">
        <v>616</v>
      </c>
      <c r="F113" s="25" t="s">
        <v>617</v>
      </c>
      <c r="G113" s="25" t="s">
        <v>618</v>
      </c>
      <c r="H113" s="25" t="s">
        <v>17</v>
      </c>
      <c r="I113" s="25">
        <v>0</v>
      </c>
      <c r="K113" s="55" t="s">
        <v>619</v>
      </c>
    </row>
    <row r="114" spans="1:11" ht="30" customHeight="1">
      <c r="A114" s="42" t="s">
        <v>620</v>
      </c>
      <c r="B114" s="25" t="s">
        <v>621</v>
      </c>
      <c r="C114" s="37" t="s">
        <v>12</v>
      </c>
      <c r="D114" s="37" t="s">
        <v>13</v>
      </c>
      <c r="E114" s="25" t="s">
        <v>622</v>
      </c>
      <c r="F114" s="25" t="s">
        <v>15</v>
      </c>
      <c r="G114" s="25" t="s">
        <v>623</v>
      </c>
      <c r="H114" s="25">
        <v>3158</v>
      </c>
      <c r="I114" s="25">
        <v>0</v>
      </c>
      <c r="K114" s="55" t="s">
        <v>624</v>
      </c>
    </row>
    <row r="115" spans="1:11" ht="30" customHeight="1">
      <c r="A115" s="42" t="s">
        <v>625</v>
      </c>
      <c r="B115" s="25" t="s">
        <v>626</v>
      </c>
      <c r="C115" s="37" t="s">
        <v>12</v>
      </c>
      <c r="D115" s="37" t="s">
        <v>26</v>
      </c>
      <c r="E115" s="25" t="s">
        <v>627</v>
      </c>
      <c r="F115" s="25" t="s">
        <v>15</v>
      </c>
      <c r="G115" s="25" t="s">
        <v>628</v>
      </c>
      <c r="H115" s="25" t="s">
        <v>629</v>
      </c>
      <c r="I115" s="25">
        <v>0</v>
      </c>
      <c r="K115" s="55" t="s">
        <v>630</v>
      </c>
    </row>
    <row r="116" spans="1:11" ht="30" customHeight="1">
      <c r="A116" s="42" t="s">
        <v>631</v>
      </c>
      <c r="B116" s="25" t="s">
        <v>632</v>
      </c>
      <c r="C116" s="37" t="s">
        <v>31</v>
      </c>
      <c r="D116" s="37" t="s">
        <v>26</v>
      </c>
      <c r="E116" s="25" t="s">
        <v>633</v>
      </c>
      <c r="F116" s="25" t="s">
        <v>40</v>
      </c>
      <c r="G116" s="25" t="s">
        <v>634</v>
      </c>
      <c r="H116" s="25" t="s">
        <v>635</v>
      </c>
      <c r="I116" s="25" t="s">
        <v>43</v>
      </c>
      <c r="K116" s="55" t="s">
        <v>636</v>
      </c>
    </row>
    <row r="117" spans="1:11" ht="30" customHeight="1">
      <c r="A117" s="42" t="s">
        <v>637</v>
      </c>
      <c r="B117" s="25" t="s">
        <v>638</v>
      </c>
      <c r="C117" s="37" t="s">
        <v>12</v>
      </c>
      <c r="D117" s="37" t="s">
        <v>13</v>
      </c>
      <c r="E117" s="25" t="s">
        <v>639</v>
      </c>
      <c r="F117" s="25" t="s">
        <v>40</v>
      </c>
      <c r="G117" s="25" t="s">
        <v>640</v>
      </c>
      <c r="H117" s="25" t="s">
        <v>641</v>
      </c>
      <c r="I117" s="25" t="s">
        <v>43</v>
      </c>
      <c r="K117" s="55" t="s">
        <v>642</v>
      </c>
    </row>
    <row r="118" spans="1:11" ht="30" customHeight="1">
      <c r="A118" s="42" t="s">
        <v>643</v>
      </c>
      <c r="B118" s="25" t="s">
        <v>644</v>
      </c>
      <c r="C118" s="37" t="s">
        <v>12</v>
      </c>
      <c r="D118" s="37" t="s">
        <v>13</v>
      </c>
      <c r="E118" s="25" t="s">
        <v>645</v>
      </c>
      <c r="F118" s="25" t="s">
        <v>15</v>
      </c>
      <c r="G118" s="25" t="s">
        <v>646</v>
      </c>
      <c r="H118" s="25">
        <v>3219</v>
      </c>
      <c r="I118" s="25">
        <v>0</v>
      </c>
      <c r="K118" s="55" t="s">
        <v>647</v>
      </c>
    </row>
    <row r="119" spans="1:11" ht="30" customHeight="1">
      <c r="A119" s="42" t="s">
        <v>648</v>
      </c>
      <c r="B119" s="25" t="s">
        <v>649</v>
      </c>
      <c r="C119" s="37" t="s">
        <v>31</v>
      </c>
      <c r="D119" s="37" t="s">
        <v>26</v>
      </c>
      <c r="E119" s="25" t="s">
        <v>650</v>
      </c>
      <c r="F119" s="25">
        <v>0</v>
      </c>
      <c r="G119" s="25">
        <v>0</v>
      </c>
      <c r="H119" s="25">
        <v>0</v>
      </c>
      <c r="I119" s="25">
        <v>0</v>
      </c>
      <c r="K119" s="55" t="s">
        <v>651</v>
      </c>
    </row>
    <row r="120" spans="1:11" ht="30" customHeight="1">
      <c r="A120" s="42" t="s">
        <v>652</v>
      </c>
      <c r="B120" s="25" t="s">
        <v>653</v>
      </c>
      <c r="C120" s="37" t="s">
        <v>12</v>
      </c>
      <c r="D120" s="37" t="s">
        <v>13</v>
      </c>
      <c r="E120" s="25" t="s">
        <v>654</v>
      </c>
      <c r="F120" s="25" t="s">
        <v>33</v>
      </c>
      <c r="G120" s="25" t="s">
        <v>655</v>
      </c>
      <c r="H120" s="25" t="s">
        <v>656</v>
      </c>
      <c r="I120" s="25">
        <v>0</v>
      </c>
      <c r="K120" s="55" t="s">
        <v>657</v>
      </c>
    </row>
    <row r="121" spans="1:11" ht="30" customHeight="1">
      <c r="A121" s="42" t="s">
        <v>658</v>
      </c>
      <c r="B121" s="25" t="s">
        <v>659</v>
      </c>
      <c r="C121" s="37" t="s">
        <v>31</v>
      </c>
      <c r="D121" s="37" t="s">
        <v>26</v>
      </c>
      <c r="E121" s="25" t="s">
        <v>660</v>
      </c>
      <c r="F121" s="25" t="s">
        <v>33</v>
      </c>
      <c r="G121" s="25" t="s">
        <v>661</v>
      </c>
      <c r="H121" s="25" t="s">
        <v>662</v>
      </c>
      <c r="I121" s="25">
        <v>0</v>
      </c>
      <c r="K121" s="55" t="s">
        <v>663</v>
      </c>
    </row>
    <row r="122" spans="1:11" ht="30" customHeight="1">
      <c r="A122" s="42" t="s">
        <v>664</v>
      </c>
      <c r="B122" s="25" t="s">
        <v>665</v>
      </c>
      <c r="C122" s="37" t="s">
        <v>12</v>
      </c>
      <c r="D122" s="37" t="s">
        <v>13</v>
      </c>
      <c r="E122" s="25" t="s">
        <v>666</v>
      </c>
      <c r="F122" s="25" t="s">
        <v>33</v>
      </c>
      <c r="G122" s="25" t="s">
        <v>667</v>
      </c>
      <c r="H122" s="25" t="s">
        <v>668</v>
      </c>
      <c r="I122" s="25">
        <v>0</v>
      </c>
      <c r="K122" s="55" t="s">
        <v>669</v>
      </c>
    </row>
    <row r="123" spans="1:11" ht="30" customHeight="1">
      <c r="A123" s="42" t="s">
        <v>670</v>
      </c>
      <c r="B123" s="25" t="s">
        <v>671</v>
      </c>
      <c r="C123" s="37" t="s">
        <v>12</v>
      </c>
      <c r="D123" s="37" t="s">
        <v>26</v>
      </c>
      <c r="E123" s="25" t="s">
        <v>672</v>
      </c>
      <c r="F123" s="25" t="s">
        <v>15</v>
      </c>
      <c r="G123" s="25" t="s">
        <v>673</v>
      </c>
      <c r="H123" s="25">
        <v>4092</v>
      </c>
      <c r="I123" s="25">
        <v>0</v>
      </c>
      <c r="K123" s="55" t="s">
        <v>674</v>
      </c>
    </row>
    <row r="124" spans="1:11" ht="30" customHeight="1">
      <c r="A124" s="42" t="s">
        <v>675</v>
      </c>
      <c r="B124" s="25" t="s">
        <v>676</v>
      </c>
      <c r="C124" s="37" t="s">
        <v>12</v>
      </c>
      <c r="D124" s="37" t="s">
        <v>13</v>
      </c>
      <c r="E124" s="25" t="s">
        <v>677</v>
      </c>
      <c r="F124" s="25" t="s">
        <v>33</v>
      </c>
      <c r="G124" s="25" t="s">
        <v>678</v>
      </c>
      <c r="H124" s="25" t="s">
        <v>679</v>
      </c>
      <c r="I124" s="25">
        <v>0</v>
      </c>
      <c r="K124" s="55" t="s">
        <v>680</v>
      </c>
    </row>
    <row r="125" spans="1:11" ht="30" customHeight="1">
      <c r="A125" s="42" t="s">
        <v>681</v>
      </c>
      <c r="B125" s="25" t="s">
        <v>682</v>
      </c>
      <c r="C125" s="37" t="s">
        <v>31</v>
      </c>
      <c r="D125" s="37" t="s">
        <v>26</v>
      </c>
      <c r="E125" s="25" t="s">
        <v>683</v>
      </c>
      <c r="F125" s="25" t="s">
        <v>15</v>
      </c>
      <c r="G125" s="25" t="s">
        <v>684</v>
      </c>
      <c r="H125" s="25">
        <v>3125</v>
      </c>
      <c r="I125" s="25">
        <v>0</v>
      </c>
      <c r="K125" s="55" t="s">
        <v>685</v>
      </c>
    </row>
    <row r="126" spans="1:11" ht="30" customHeight="1">
      <c r="A126" s="42" t="s">
        <v>686</v>
      </c>
      <c r="B126" s="25" t="s">
        <v>687</v>
      </c>
      <c r="C126" s="37" t="s">
        <v>12</v>
      </c>
      <c r="D126" s="37" t="s">
        <v>13</v>
      </c>
      <c r="E126" s="25" t="s">
        <v>688</v>
      </c>
      <c r="F126" s="25" t="s">
        <v>15</v>
      </c>
      <c r="G126" s="25" t="s">
        <v>689</v>
      </c>
      <c r="H126" s="25">
        <v>4264</v>
      </c>
      <c r="I126" s="25">
        <v>0</v>
      </c>
      <c r="K126" s="55" t="s">
        <v>690</v>
      </c>
    </row>
    <row r="127" spans="1:11" ht="30" customHeight="1">
      <c r="A127" s="42" t="s">
        <v>691</v>
      </c>
      <c r="B127" s="25" t="s">
        <v>692</v>
      </c>
      <c r="C127" s="37" t="s">
        <v>12</v>
      </c>
      <c r="D127" s="37" t="s">
        <v>13</v>
      </c>
      <c r="E127" s="25" t="s">
        <v>693</v>
      </c>
      <c r="F127" s="25" t="s">
        <v>40</v>
      </c>
      <c r="G127" s="25" t="s">
        <v>694</v>
      </c>
      <c r="H127" s="25" t="s">
        <v>695</v>
      </c>
      <c r="I127" s="25" t="s">
        <v>43</v>
      </c>
      <c r="K127" s="55" t="s">
        <v>696</v>
      </c>
    </row>
    <row r="128" spans="1:11" ht="30" customHeight="1">
      <c r="A128" s="42" t="s">
        <v>697</v>
      </c>
      <c r="B128" s="25" t="s">
        <v>698</v>
      </c>
      <c r="C128" s="37" t="s">
        <v>12</v>
      </c>
      <c r="D128" s="37" t="s">
        <v>13</v>
      </c>
      <c r="E128" s="25" t="s">
        <v>699</v>
      </c>
      <c r="F128" s="25" t="s">
        <v>15</v>
      </c>
      <c r="G128" s="25" t="s">
        <v>700</v>
      </c>
      <c r="H128" s="25">
        <v>3117</v>
      </c>
      <c r="I128" s="25">
        <v>0</v>
      </c>
      <c r="K128" s="55" t="s">
        <v>701</v>
      </c>
    </row>
    <row r="129" spans="1:11" ht="30" customHeight="1">
      <c r="A129" s="42" t="s">
        <v>702</v>
      </c>
      <c r="B129" s="25" t="s">
        <v>703</v>
      </c>
      <c r="C129" s="37" t="s">
        <v>31</v>
      </c>
      <c r="D129" s="37" t="s">
        <v>26</v>
      </c>
      <c r="E129" s="25" t="s">
        <v>704</v>
      </c>
      <c r="F129" s="25" t="s">
        <v>15</v>
      </c>
      <c r="G129" s="25" t="s">
        <v>705</v>
      </c>
      <c r="H129" s="25">
        <v>4108</v>
      </c>
      <c r="I129" s="25">
        <v>0</v>
      </c>
      <c r="K129" s="55" t="s">
        <v>706</v>
      </c>
    </row>
    <row r="130" spans="1:11" ht="30" customHeight="1">
      <c r="A130" s="42" t="s">
        <v>707</v>
      </c>
      <c r="B130" s="25" t="s">
        <v>708</v>
      </c>
      <c r="C130" s="37" t="s">
        <v>12</v>
      </c>
      <c r="D130" s="37" t="s">
        <v>13</v>
      </c>
      <c r="E130" s="25" t="s">
        <v>709</v>
      </c>
      <c r="F130" s="25" t="s">
        <v>33</v>
      </c>
      <c r="G130" s="25" t="s">
        <v>710</v>
      </c>
      <c r="H130" s="25" t="s">
        <v>711</v>
      </c>
      <c r="I130" s="25">
        <v>0</v>
      </c>
      <c r="K130" s="55" t="s">
        <v>712</v>
      </c>
    </row>
    <row r="131" spans="1:11" ht="30" customHeight="1">
      <c r="A131" s="42" t="s">
        <v>713</v>
      </c>
      <c r="B131" s="25" t="s">
        <v>714</v>
      </c>
      <c r="C131" s="37" t="s">
        <v>12</v>
      </c>
      <c r="D131" s="37" t="s">
        <v>13</v>
      </c>
      <c r="E131" s="25" t="s">
        <v>715</v>
      </c>
      <c r="F131" s="25" t="s">
        <v>33</v>
      </c>
      <c r="G131" s="25" t="s">
        <v>716</v>
      </c>
      <c r="H131" s="25" t="s">
        <v>717</v>
      </c>
      <c r="I131" s="25">
        <v>0</v>
      </c>
      <c r="K131" s="55" t="s">
        <v>718</v>
      </c>
    </row>
    <row r="132" spans="1:11" ht="30" customHeight="1">
      <c r="A132" s="42" t="s">
        <v>719</v>
      </c>
      <c r="B132" s="25" t="s">
        <v>720</v>
      </c>
      <c r="C132" s="37" t="s">
        <v>12</v>
      </c>
      <c r="D132" s="37" t="s">
        <v>26</v>
      </c>
      <c r="E132" s="25" t="s">
        <v>721</v>
      </c>
      <c r="F132" s="25" t="s">
        <v>15</v>
      </c>
      <c r="G132" s="25" t="s">
        <v>722</v>
      </c>
      <c r="H132" s="25">
        <v>4119</v>
      </c>
      <c r="I132" s="25">
        <v>0</v>
      </c>
      <c r="K132" s="55" t="s">
        <v>723</v>
      </c>
    </row>
    <row r="133" spans="1:11" ht="30" customHeight="1">
      <c r="A133" s="42" t="s">
        <v>724</v>
      </c>
      <c r="B133" s="25" t="s">
        <v>725</v>
      </c>
      <c r="C133" s="37" t="s">
        <v>12</v>
      </c>
      <c r="D133" s="37" t="s">
        <v>13</v>
      </c>
      <c r="E133" s="25" t="s">
        <v>726</v>
      </c>
      <c r="F133" s="25" t="s">
        <v>15</v>
      </c>
      <c r="G133" s="25" t="s">
        <v>727</v>
      </c>
      <c r="H133" s="25">
        <v>3109</v>
      </c>
      <c r="I133" s="25">
        <v>0</v>
      </c>
      <c r="K133" s="55" t="s">
        <v>728</v>
      </c>
    </row>
    <row r="134" spans="1:11" ht="30" customHeight="1">
      <c r="A134" s="42" t="s">
        <v>729</v>
      </c>
      <c r="B134" s="25" t="s">
        <v>730</v>
      </c>
      <c r="C134" s="37" t="s">
        <v>31</v>
      </c>
      <c r="D134" s="37" t="s">
        <v>26</v>
      </c>
      <c r="E134" s="25" t="s">
        <v>731</v>
      </c>
      <c r="F134" s="25" t="s">
        <v>15</v>
      </c>
      <c r="G134" s="25" t="s">
        <v>732</v>
      </c>
      <c r="H134" s="25">
        <v>4427</v>
      </c>
      <c r="I134" s="25">
        <v>0</v>
      </c>
      <c r="K134" s="55" t="s">
        <v>733</v>
      </c>
    </row>
    <row r="135" spans="1:11" ht="30" customHeight="1">
      <c r="A135" s="42" t="s">
        <v>734</v>
      </c>
      <c r="B135" s="25" t="s">
        <v>735</v>
      </c>
      <c r="C135" s="37" t="s">
        <v>12</v>
      </c>
      <c r="D135" s="37" t="s">
        <v>13</v>
      </c>
      <c r="E135" s="25" t="s">
        <v>736</v>
      </c>
      <c r="F135" s="25" t="s">
        <v>40</v>
      </c>
      <c r="G135" s="25" t="s">
        <v>737</v>
      </c>
      <c r="H135" s="25" t="s">
        <v>738</v>
      </c>
      <c r="I135" s="25" t="s">
        <v>43</v>
      </c>
      <c r="K135" s="55" t="s">
        <v>739</v>
      </c>
    </row>
    <row r="136" spans="1:11" ht="30" customHeight="1">
      <c r="A136" s="42" t="s">
        <v>740</v>
      </c>
      <c r="B136" s="25" t="s">
        <v>741</v>
      </c>
      <c r="C136" s="37" t="s">
        <v>31</v>
      </c>
      <c r="D136" s="37" t="s">
        <v>26</v>
      </c>
      <c r="E136" s="25" t="s">
        <v>742</v>
      </c>
      <c r="F136" s="25" t="s">
        <v>15</v>
      </c>
      <c r="G136" s="25">
        <v>256030014</v>
      </c>
      <c r="H136" s="25">
        <v>4143</v>
      </c>
      <c r="I136" s="25">
        <v>0</v>
      </c>
      <c r="K136" s="55" t="s">
        <v>743</v>
      </c>
    </row>
    <row r="137" spans="1:11" ht="30" customHeight="1">
      <c r="A137" s="42" t="s">
        <v>744</v>
      </c>
      <c r="B137" s="25" t="s">
        <v>745</v>
      </c>
      <c r="C137" s="37" t="s">
        <v>12</v>
      </c>
      <c r="D137" s="37" t="s">
        <v>26</v>
      </c>
      <c r="E137" s="25" t="s">
        <v>746</v>
      </c>
      <c r="F137" s="25" t="s">
        <v>747</v>
      </c>
      <c r="G137" s="25" t="s">
        <v>748</v>
      </c>
      <c r="H137" s="25" t="s">
        <v>17</v>
      </c>
      <c r="I137" s="25">
        <v>0</v>
      </c>
      <c r="K137" s="55" t="s">
        <v>749</v>
      </c>
    </row>
    <row r="138" spans="1:11" ht="30" customHeight="1">
      <c r="A138" s="42" t="s">
        <v>750</v>
      </c>
      <c r="B138" s="25" t="s">
        <v>751</v>
      </c>
      <c r="C138" s="37" t="s">
        <v>31</v>
      </c>
      <c r="D138" s="37" t="s">
        <v>26</v>
      </c>
      <c r="E138" s="25" t="s">
        <v>752</v>
      </c>
      <c r="F138" s="25" t="s">
        <v>40</v>
      </c>
      <c r="G138" s="25" t="s">
        <v>753</v>
      </c>
      <c r="H138" s="25" t="s">
        <v>754</v>
      </c>
      <c r="I138" s="25" t="s">
        <v>43</v>
      </c>
      <c r="K138" s="55" t="s">
        <v>755</v>
      </c>
    </row>
    <row r="139" spans="1:11" ht="30" customHeight="1">
      <c r="A139" s="42" t="s">
        <v>756</v>
      </c>
      <c r="B139" s="25" t="s">
        <v>757</v>
      </c>
      <c r="C139" s="37" t="s">
        <v>12</v>
      </c>
      <c r="D139" s="37" t="s">
        <v>13</v>
      </c>
      <c r="E139" s="39" t="s">
        <v>758</v>
      </c>
      <c r="F139" s="25" t="s">
        <v>40</v>
      </c>
      <c r="G139" s="25" t="s">
        <v>759</v>
      </c>
      <c r="H139" s="25">
        <v>3274</v>
      </c>
      <c r="I139" s="25" t="s">
        <v>43</v>
      </c>
      <c r="K139" s="55" t="s">
        <v>760</v>
      </c>
    </row>
    <row r="140" spans="1:11" ht="30" customHeight="1">
      <c r="A140" s="42" t="s">
        <v>761</v>
      </c>
      <c r="B140" s="25" t="s">
        <v>762</v>
      </c>
      <c r="C140" s="37" t="s">
        <v>31</v>
      </c>
      <c r="D140" s="37" t="s">
        <v>26</v>
      </c>
      <c r="E140" s="39" t="s">
        <v>763</v>
      </c>
      <c r="F140" s="25">
        <v>0</v>
      </c>
      <c r="G140" s="25">
        <v>0</v>
      </c>
      <c r="H140" s="25">
        <v>0</v>
      </c>
      <c r="I140" s="25">
        <v>0</v>
      </c>
      <c r="K140" s="55" t="s">
        <v>764</v>
      </c>
    </row>
    <row r="141" spans="1:11" ht="30" customHeight="1">
      <c r="A141" s="42" t="s">
        <v>765</v>
      </c>
      <c r="B141" s="25" t="s">
        <v>766</v>
      </c>
      <c r="C141" s="37" t="s">
        <v>31</v>
      </c>
      <c r="D141" s="37" t="s">
        <v>26</v>
      </c>
      <c r="E141" s="39" t="s">
        <v>767</v>
      </c>
      <c r="F141" s="25">
        <v>0</v>
      </c>
      <c r="G141" s="25">
        <v>0</v>
      </c>
      <c r="H141" s="25">
        <v>0</v>
      </c>
      <c r="I141" s="25">
        <v>0</v>
      </c>
      <c r="K141" s="55" t="s">
        <v>768</v>
      </c>
    </row>
    <row r="142" spans="1:11" ht="30" customHeight="1">
      <c r="A142" s="42" t="s">
        <v>769</v>
      </c>
      <c r="B142" s="25" t="s">
        <v>770</v>
      </c>
      <c r="C142" s="37" t="s">
        <v>12</v>
      </c>
      <c r="D142" s="37" t="s">
        <v>13</v>
      </c>
      <c r="E142" s="39" t="s">
        <v>771</v>
      </c>
      <c r="F142" s="25" t="s">
        <v>33</v>
      </c>
      <c r="G142" s="25" t="s">
        <v>772</v>
      </c>
      <c r="H142" s="25" t="s">
        <v>773</v>
      </c>
      <c r="I142" s="25">
        <v>0</v>
      </c>
      <c r="K142" s="55" t="s">
        <v>774</v>
      </c>
    </row>
    <row r="143" spans="1:11" ht="30" customHeight="1">
      <c r="A143" s="42" t="s">
        <v>775</v>
      </c>
      <c r="B143" s="25" t="s">
        <v>776</v>
      </c>
      <c r="C143" s="37" t="s">
        <v>12</v>
      </c>
      <c r="D143" s="37" t="s">
        <v>13</v>
      </c>
      <c r="E143" s="39" t="s">
        <v>777</v>
      </c>
      <c r="F143" s="25" t="s">
        <v>778</v>
      </c>
      <c r="G143" s="25" t="s">
        <v>779</v>
      </c>
      <c r="H143" s="25" t="s">
        <v>780</v>
      </c>
      <c r="I143" s="25">
        <v>0</v>
      </c>
      <c r="K143" s="46" t="s">
        <v>781</v>
      </c>
    </row>
    <row r="144" spans="1:11" ht="30" customHeight="1">
      <c r="A144" s="42" t="s">
        <v>782</v>
      </c>
      <c r="B144" s="25" t="s">
        <v>783</v>
      </c>
      <c r="C144" s="37" t="s">
        <v>31</v>
      </c>
      <c r="D144" s="37" t="s">
        <v>26</v>
      </c>
      <c r="E144" s="39" t="s">
        <v>784</v>
      </c>
      <c r="F144" s="25" t="s">
        <v>33</v>
      </c>
      <c r="G144" s="25" t="s">
        <v>785</v>
      </c>
      <c r="H144" s="25" t="s">
        <v>786</v>
      </c>
      <c r="I144" s="25"/>
      <c r="K144" s="55" t="s">
        <v>787</v>
      </c>
    </row>
    <row r="145" spans="1:11" ht="30" customHeight="1">
      <c r="A145" s="42" t="s">
        <v>788</v>
      </c>
      <c r="B145" s="25" t="s">
        <v>789</v>
      </c>
      <c r="C145" s="37" t="s">
        <v>12</v>
      </c>
      <c r="D145" s="37" t="s">
        <v>13</v>
      </c>
      <c r="E145" s="39" t="s">
        <v>790</v>
      </c>
      <c r="F145" s="25" t="s">
        <v>40</v>
      </c>
      <c r="G145" s="25" t="s">
        <v>791</v>
      </c>
      <c r="H145" s="25" t="s">
        <v>792</v>
      </c>
      <c r="I145" s="25" t="s">
        <v>793</v>
      </c>
      <c r="K145" s="55" t="s">
        <v>794</v>
      </c>
    </row>
    <row r="146" spans="1:11" ht="30" customHeight="1">
      <c r="A146" s="42" t="s">
        <v>795</v>
      </c>
      <c r="B146" s="25" t="s">
        <v>796</v>
      </c>
      <c r="C146" s="37" t="s">
        <v>12</v>
      </c>
      <c r="D146" s="37" t="s">
        <v>13</v>
      </c>
      <c r="E146" s="39" t="s">
        <v>797</v>
      </c>
      <c r="F146" s="25" t="s">
        <v>15</v>
      </c>
      <c r="G146" s="25" t="s">
        <v>798</v>
      </c>
      <c r="H146" s="25">
        <v>3094</v>
      </c>
      <c r="I146" s="25">
        <v>0</v>
      </c>
      <c r="K146" s="55" t="s">
        <v>799</v>
      </c>
    </row>
    <row r="147" spans="1:11" ht="30" customHeight="1">
      <c r="A147" s="42" t="s">
        <v>800</v>
      </c>
      <c r="B147" s="25" t="s">
        <v>801</v>
      </c>
      <c r="C147" s="37" t="s">
        <v>12</v>
      </c>
      <c r="D147" s="37" t="s">
        <v>13</v>
      </c>
      <c r="E147" s="39" t="s">
        <v>802</v>
      </c>
      <c r="F147" s="25" t="s">
        <v>40</v>
      </c>
      <c r="G147" s="25" t="s">
        <v>803</v>
      </c>
      <c r="H147" s="25" t="s">
        <v>804</v>
      </c>
      <c r="I147" s="25">
        <v>1292</v>
      </c>
      <c r="K147" s="55" t="s">
        <v>805</v>
      </c>
    </row>
    <row r="148" spans="1:11" ht="30" customHeight="1">
      <c r="A148" s="42" t="s">
        <v>806</v>
      </c>
      <c r="B148" s="25" t="s">
        <v>807</v>
      </c>
      <c r="C148" s="37" t="s">
        <v>12</v>
      </c>
      <c r="D148" s="37" t="s">
        <v>13</v>
      </c>
      <c r="E148" s="39" t="s">
        <v>808</v>
      </c>
      <c r="F148" s="25" t="s">
        <v>15</v>
      </c>
      <c r="G148" s="25" t="s">
        <v>809</v>
      </c>
      <c r="H148" s="25">
        <v>4119</v>
      </c>
      <c r="I148" s="25">
        <v>0</v>
      </c>
      <c r="K148" s="55" t="s">
        <v>810</v>
      </c>
    </row>
    <row r="149" spans="1:11" ht="30" customHeight="1">
      <c r="A149" s="42" t="s">
        <v>811</v>
      </c>
      <c r="B149" s="25" t="s">
        <v>812</v>
      </c>
      <c r="C149" s="37" t="s">
        <v>31</v>
      </c>
      <c r="D149" s="37" t="s">
        <v>26</v>
      </c>
      <c r="E149" s="34" t="s">
        <v>813</v>
      </c>
      <c r="F149" s="25" t="s">
        <v>15</v>
      </c>
      <c r="G149" s="25" t="s">
        <v>814</v>
      </c>
      <c r="H149" s="25">
        <v>4264</v>
      </c>
      <c r="I149" s="25">
        <v>0</v>
      </c>
      <c r="K149" s="55" t="s">
        <v>815</v>
      </c>
    </row>
    <row r="150" spans="1:11" ht="30" customHeight="1">
      <c r="A150" s="42" t="s">
        <v>816</v>
      </c>
      <c r="B150" s="25" t="s">
        <v>817</v>
      </c>
      <c r="C150" s="37" t="s">
        <v>104</v>
      </c>
      <c r="D150" s="37" t="s">
        <v>26</v>
      </c>
      <c r="E150" s="34" t="s">
        <v>818</v>
      </c>
      <c r="F150" s="25" t="s">
        <v>117</v>
      </c>
      <c r="G150" s="25" t="s">
        <v>819</v>
      </c>
      <c r="H150" s="25" t="s">
        <v>820</v>
      </c>
      <c r="I150" s="25">
        <v>0</v>
      </c>
      <c r="K150" s="55" t="s">
        <v>821</v>
      </c>
    </row>
    <row r="151" spans="1:11" ht="30" customHeight="1">
      <c r="A151" s="42" t="s">
        <v>822</v>
      </c>
      <c r="B151" s="25" t="s">
        <v>823</v>
      </c>
      <c r="C151" s="37" t="s">
        <v>12</v>
      </c>
      <c r="D151" s="37" t="s">
        <v>13</v>
      </c>
      <c r="E151" s="34" t="s">
        <v>824</v>
      </c>
      <c r="F151" s="25" t="s">
        <v>40</v>
      </c>
      <c r="G151" s="25" t="s">
        <v>825</v>
      </c>
      <c r="H151" s="25" t="s">
        <v>826</v>
      </c>
      <c r="I151" s="25" t="s">
        <v>43</v>
      </c>
      <c r="K151" s="55" t="s">
        <v>827</v>
      </c>
    </row>
    <row r="152" spans="1:11" ht="30" customHeight="1">
      <c r="A152" s="42" t="s">
        <v>828</v>
      </c>
      <c r="B152" s="25" t="s">
        <v>829</v>
      </c>
      <c r="C152" s="37" t="s">
        <v>12</v>
      </c>
      <c r="D152" s="37" t="s">
        <v>13</v>
      </c>
      <c r="E152" s="39" t="s">
        <v>830</v>
      </c>
      <c r="F152" s="25" t="s">
        <v>15</v>
      </c>
      <c r="G152" s="25" t="s">
        <v>831</v>
      </c>
      <c r="H152" s="25">
        <v>3171</v>
      </c>
      <c r="I152" s="25">
        <v>0</v>
      </c>
      <c r="K152" s="55" t="s">
        <v>832</v>
      </c>
    </row>
    <row r="153" spans="1:11" ht="30" customHeight="1">
      <c r="A153" s="42" t="s">
        <v>833</v>
      </c>
      <c r="B153" s="25" t="s">
        <v>834</v>
      </c>
      <c r="C153" s="37" t="s">
        <v>12</v>
      </c>
      <c r="D153" s="37" t="s">
        <v>13</v>
      </c>
      <c r="E153" s="39" t="s">
        <v>835</v>
      </c>
      <c r="F153" s="25" t="s">
        <v>33</v>
      </c>
      <c r="G153" s="25" t="s">
        <v>836</v>
      </c>
      <c r="H153" s="25" t="s">
        <v>837</v>
      </c>
      <c r="I153" s="25">
        <v>0</v>
      </c>
      <c r="K153" s="55" t="s">
        <v>838</v>
      </c>
    </row>
    <row r="154" spans="1:11" ht="30" customHeight="1">
      <c r="A154" s="42" t="s">
        <v>839</v>
      </c>
      <c r="B154" s="25" t="s">
        <v>840</v>
      </c>
      <c r="C154" s="37" t="s">
        <v>12</v>
      </c>
      <c r="D154" s="37" t="s">
        <v>841</v>
      </c>
      <c r="E154" s="39" t="s">
        <v>842</v>
      </c>
      <c r="F154" s="25" t="s">
        <v>15</v>
      </c>
      <c r="G154" s="25" t="s">
        <v>843</v>
      </c>
      <c r="H154" s="25">
        <v>3178</v>
      </c>
      <c r="I154" s="25">
        <v>0</v>
      </c>
      <c r="K154" s="55" t="s">
        <v>844</v>
      </c>
    </row>
    <row r="155" spans="1:11" ht="30" customHeight="1">
      <c r="A155" s="42" t="s">
        <v>845</v>
      </c>
      <c r="B155" s="25" t="s">
        <v>846</v>
      </c>
      <c r="C155" s="37" t="s">
        <v>12</v>
      </c>
      <c r="D155" s="37" t="s">
        <v>13</v>
      </c>
      <c r="E155" s="39" t="s">
        <v>847</v>
      </c>
      <c r="F155" s="25" t="s">
        <v>15</v>
      </c>
      <c r="G155" s="25" t="s">
        <v>848</v>
      </c>
      <c r="H155" s="25">
        <v>4297</v>
      </c>
      <c r="I155" s="25">
        <v>0</v>
      </c>
      <c r="K155" s="55" t="s">
        <v>849</v>
      </c>
    </row>
    <row r="156" spans="1:11" ht="30" customHeight="1">
      <c r="A156" s="42" t="s">
        <v>850</v>
      </c>
      <c r="B156" s="25" t="s">
        <v>851</v>
      </c>
      <c r="C156" s="37" t="s">
        <v>12</v>
      </c>
      <c r="D156" s="37" t="s">
        <v>13</v>
      </c>
      <c r="E156" s="34" t="s">
        <v>852</v>
      </c>
      <c r="F156" s="25" t="s">
        <v>33</v>
      </c>
      <c r="G156" s="25" t="s">
        <v>853</v>
      </c>
      <c r="H156" s="25" t="s">
        <v>854</v>
      </c>
      <c r="I156" s="25">
        <v>0</v>
      </c>
      <c r="K156" s="55" t="s">
        <v>855</v>
      </c>
    </row>
    <row r="157" spans="1:11" ht="30" customHeight="1">
      <c r="A157" s="42" t="s">
        <v>856</v>
      </c>
      <c r="B157" s="25" t="s">
        <v>857</v>
      </c>
      <c r="C157" s="37" t="s">
        <v>12</v>
      </c>
      <c r="D157" s="37" t="s">
        <v>13</v>
      </c>
      <c r="E157" s="34" t="s">
        <v>858</v>
      </c>
      <c r="F157" s="25" t="s">
        <v>40</v>
      </c>
      <c r="G157" s="25" t="s">
        <v>859</v>
      </c>
      <c r="H157" s="25" t="s">
        <v>860</v>
      </c>
      <c r="I157" s="25" t="s">
        <v>43</v>
      </c>
      <c r="K157" s="55" t="s">
        <v>861</v>
      </c>
    </row>
    <row r="158" spans="1:11" ht="30" customHeight="1">
      <c r="A158" s="42" t="s">
        <v>862</v>
      </c>
      <c r="B158" s="25" t="s">
        <v>863</v>
      </c>
      <c r="C158" s="37" t="s">
        <v>12</v>
      </c>
      <c r="D158" s="37" t="s">
        <v>13</v>
      </c>
      <c r="E158" s="39" t="s">
        <v>864</v>
      </c>
      <c r="F158" s="25" t="s">
        <v>15</v>
      </c>
      <c r="G158" s="25" t="s">
        <v>865</v>
      </c>
      <c r="H158" s="25">
        <v>3133</v>
      </c>
      <c r="I158" s="25">
        <v>0</v>
      </c>
      <c r="K158" s="55" t="s">
        <v>866</v>
      </c>
    </row>
    <row r="159" spans="1:11" ht="30" customHeight="1">
      <c r="A159" s="42" t="s">
        <v>867</v>
      </c>
      <c r="B159" s="25" t="s">
        <v>868</v>
      </c>
      <c r="C159" s="37" t="s">
        <v>12</v>
      </c>
      <c r="D159" s="37" t="s">
        <v>13</v>
      </c>
      <c r="E159" s="39" t="s">
        <v>869</v>
      </c>
      <c r="F159" s="25" t="s">
        <v>15</v>
      </c>
      <c r="G159" s="25" t="s">
        <v>870</v>
      </c>
      <c r="H159" s="25">
        <v>3164</v>
      </c>
      <c r="I159" s="25">
        <v>0</v>
      </c>
      <c r="K159" s="55" t="s">
        <v>871</v>
      </c>
    </row>
    <row r="160" spans="1:11" ht="30" customHeight="1">
      <c r="A160" s="42" t="s">
        <v>872</v>
      </c>
      <c r="B160" s="25" t="s">
        <v>873</v>
      </c>
      <c r="C160" s="37" t="s">
        <v>12</v>
      </c>
      <c r="D160" s="37" t="s">
        <v>13</v>
      </c>
      <c r="E160" s="34" t="s">
        <v>874</v>
      </c>
      <c r="F160" s="25" t="s">
        <v>15</v>
      </c>
      <c r="G160" s="25" t="s">
        <v>875</v>
      </c>
      <c r="H160" s="25">
        <v>3133</v>
      </c>
      <c r="I160" s="25">
        <v>0</v>
      </c>
      <c r="K160" s="55" t="s">
        <v>876</v>
      </c>
    </row>
    <row r="161" spans="1:11" ht="30" customHeight="1">
      <c r="A161" s="42" t="s">
        <v>877</v>
      </c>
      <c r="B161" s="25" t="s">
        <v>878</v>
      </c>
      <c r="C161" s="37" t="s">
        <v>31</v>
      </c>
      <c r="D161" s="37" t="s">
        <v>26</v>
      </c>
      <c r="E161" s="34" t="s">
        <v>879</v>
      </c>
      <c r="F161" s="25">
        <v>0</v>
      </c>
      <c r="G161" s="25">
        <v>0</v>
      </c>
      <c r="H161" s="25">
        <v>0</v>
      </c>
      <c r="I161" s="25">
        <v>0</v>
      </c>
      <c r="K161" s="55" t="s">
        <v>880</v>
      </c>
    </row>
    <row r="162" spans="1:11" ht="30" customHeight="1">
      <c r="A162" s="42" t="s">
        <v>881</v>
      </c>
      <c r="B162" s="25" t="s">
        <v>882</v>
      </c>
      <c r="C162" s="37" t="s">
        <v>31</v>
      </c>
      <c r="D162" s="37" t="s">
        <v>26</v>
      </c>
      <c r="E162" s="39" t="s">
        <v>883</v>
      </c>
      <c r="F162" s="25">
        <v>0</v>
      </c>
      <c r="G162" s="25">
        <v>0</v>
      </c>
      <c r="H162" s="25">
        <v>0</v>
      </c>
      <c r="I162" s="25">
        <v>0</v>
      </c>
      <c r="K162" s="55" t="s">
        <v>884</v>
      </c>
    </row>
    <row r="163" spans="1:11" ht="30" customHeight="1">
      <c r="A163" s="42" t="s">
        <v>885</v>
      </c>
      <c r="B163" s="25" t="s">
        <v>886</v>
      </c>
      <c r="C163" s="37" t="s">
        <v>31</v>
      </c>
      <c r="D163" s="37" t="s">
        <v>26</v>
      </c>
      <c r="E163" s="39" t="s">
        <v>887</v>
      </c>
      <c r="F163" s="25">
        <v>0</v>
      </c>
      <c r="G163" s="25">
        <v>0</v>
      </c>
      <c r="H163" s="25">
        <v>0</v>
      </c>
      <c r="I163" s="25">
        <v>0</v>
      </c>
      <c r="K163" s="55" t="s">
        <v>888</v>
      </c>
    </row>
    <row r="164" spans="1:11" ht="30" customHeight="1">
      <c r="A164" s="42" t="s">
        <v>889</v>
      </c>
      <c r="B164" s="25" t="s">
        <v>890</v>
      </c>
      <c r="C164" s="37" t="s">
        <v>12</v>
      </c>
      <c r="D164" s="37" t="s">
        <v>26</v>
      </c>
      <c r="E164" s="39" t="s">
        <v>891</v>
      </c>
      <c r="F164" s="25" t="s">
        <v>33</v>
      </c>
      <c r="G164" s="25" t="s">
        <v>892</v>
      </c>
      <c r="H164" s="25">
        <v>3342</v>
      </c>
      <c r="I164" s="25">
        <v>0</v>
      </c>
      <c r="K164" s="55" t="s">
        <v>893</v>
      </c>
    </row>
    <row r="165" spans="1:11" ht="30" customHeight="1">
      <c r="A165" s="42" t="s">
        <v>894</v>
      </c>
      <c r="B165" s="25" t="s">
        <v>895</v>
      </c>
      <c r="C165" s="37" t="s">
        <v>31</v>
      </c>
      <c r="D165" s="37" t="s">
        <v>26</v>
      </c>
      <c r="E165" s="39" t="s">
        <v>896</v>
      </c>
      <c r="F165" s="25" t="s">
        <v>15</v>
      </c>
      <c r="G165" s="25" t="s">
        <v>897</v>
      </c>
      <c r="H165" s="25">
        <v>3125</v>
      </c>
      <c r="I165" s="25">
        <v>0</v>
      </c>
      <c r="K165" s="55" t="s">
        <v>898</v>
      </c>
    </row>
    <row r="166" spans="1:11" ht="30" customHeight="1">
      <c r="A166" s="42" t="s">
        <v>899</v>
      </c>
      <c r="B166" s="25" t="s">
        <v>900</v>
      </c>
      <c r="C166" s="37" t="s">
        <v>31</v>
      </c>
      <c r="D166" s="37" t="s">
        <v>26</v>
      </c>
      <c r="E166" s="39" t="s">
        <v>901</v>
      </c>
      <c r="F166" s="25" t="s">
        <v>33</v>
      </c>
      <c r="G166" s="25" t="s">
        <v>902</v>
      </c>
      <c r="H166" s="25" t="s">
        <v>903</v>
      </c>
      <c r="I166" s="25">
        <v>0</v>
      </c>
      <c r="K166" s="55" t="s">
        <v>904</v>
      </c>
    </row>
    <row r="167" spans="1:11" ht="30" customHeight="1">
      <c r="A167" s="42" t="s">
        <v>905</v>
      </c>
      <c r="B167" s="25" t="s">
        <v>906</v>
      </c>
      <c r="C167" s="37" t="s">
        <v>12</v>
      </c>
      <c r="D167" s="37" t="s">
        <v>13</v>
      </c>
      <c r="E167" s="39" t="s">
        <v>907</v>
      </c>
      <c r="F167" s="25" t="s">
        <v>40</v>
      </c>
      <c r="G167" s="25" t="s">
        <v>908</v>
      </c>
      <c r="H167" s="25">
        <v>1818</v>
      </c>
      <c r="I167" s="25" t="s">
        <v>43</v>
      </c>
      <c r="K167" s="55" t="s">
        <v>909</v>
      </c>
    </row>
    <row r="168" spans="1:11" ht="30" customHeight="1">
      <c r="A168" s="42" t="s">
        <v>910</v>
      </c>
      <c r="B168" s="25" t="s">
        <v>911</v>
      </c>
      <c r="C168" s="37" t="s">
        <v>31</v>
      </c>
      <c r="D168" s="37" t="s">
        <v>26</v>
      </c>
      <c r="E168" s="39" t="s">
        <v>912</v>
      </c>
      <c r="F168" s="25" t="s">
        <v>40</v>
      </c>
      <c r="G168" s="25" t="s">
        <v>913</v>
      </c>
      <c r="H168" s="25" t="s">
        <v>150</v>
      </c>
      <c r="I168" s="25" t="s">
        <v>43</v>
      </c>
      <c r="K168" s="55" t="s">
        <v>914</v>
      </c>
    </row>
    <row r="169" spans="1:11" ht="30" customHeight="1">
      <c r="A169" s="42" t="s">
        <v>915</v>
      </c>
      <c r="B169" s="25" t="s">
        <v>916</v>
      </c>
      <c r="C169" s="37" t="s">
        <v>31</v>
      </c>
      <c r="D169" s="37" t="s">
        <v>26</v>
      </c>
      <c r="E169" s="25" t="s">
        <v>917</v>
      </c>
      <c r="F169" s="25" t="s">
        <v>33</v>
      </c>
      <c r="G169" s="25" t="s">
        <v>918</v>
      </c>
      <c r="H169" s="25" t="s">
        <v>919</v>
      </c>
      <c r="I169" s="25">
        <v>0</v>
      </c>
      <c r="K169" s="55" t="s">
        <v>920</v>
      </c>
    </row>
    <row r="170" spans="1:11" ht="30" customHeight="1">
      <c r="A170" s="42" t="s">
        <v>921</v>
      </c>
      <c r="B170" s="25" t="s">
        <v>922</v>
      </c>
      <c r="C170" s="37" t="s">
        <v>12</v>
      </c>
      <c r="D170" s="37" t="s">
        <v>13</v>
      </c>
      <c r="E170" s="39" t="s">
        <v>923</v>
      </c>
      <c r="F170" s="25" t="s">
        <v>33</v>
      </c>
      <c r="G170" s="25" t="s">
        <v>924</v>
      </c>
      <c r="H170" s="25" t="s">
        <v>925</v>
      </c>
      <c r="I170" s="25">
        <v>0</v>
      </c>
      <c r="K170" s="55" t="s">
        <v>926</v>
      </c>
    </row>
    <row r="171" spans="1:11" ht="30" customHeight="1">
      <c r="A171" s="42" t="s">
        <v>927</v>
      </c>
      <c r="B171" s="25" t="s">
        <v>928</v>
      </c>
      <c r="C171" s="37" t="s">
        <v>12</v>
      </c>
      <c r="D171" s="37" t="s">
        <v>13</v>
      </c>
      <c r="E171" s="34" t="s">
        <v>929</v>
      </c>
      <c r="F171" s="25" t="s">
        <v>778</v>
      </c>
      <c r="G171" s="25" t="s">
        <v>930</v>
      </c>
      <c r="H171" s="25" t="s">
        <v>931</v>
      </c>
      <c r="I171" s="25">
        <v>0</v>
      </c>
      <c r="K171" s="55" t="s">
        <v>932</v>
      </c>
    </row>
    <row r="172" spans="1:11" ht="30" customHeight="1">
      <c r="A172" s="42" t="s">
        <v>933</v>
      </c>
      <c r="B172" s="25" t="s">
        <v>934</v>
      </c>
      <c r="C172" s="37" t="s">
        <v>12</v>
      </c>
      <c r="D172" s="37" t="s">
        <v>13</v>
      </c>
      <c r="E172" s="34" t="s">
        <v>935</v>
      </c>
      <c r="F172" s="25" t="s">
        <v>15</v>
      </c>
      <c r="G172" s="25" t="s">
        <v>936</v>
      </c>
      <c r="H172" s="25">
        <v>3122</v>
      </c>
      <c r="I172" s="25">
        <v>0</v>
      </c>
      <c r="K172" s="55" t="s">
        <v>937</v>
      </c>
    </row>
    <row r="173" spans="1:11" ht="30" customHeight="1">
      <c r="A173" s="42" t="s">
        <v>938</v>
      </c>
      <c r="B173" s="25" t="s">
        <v>939</v>
      </c>
      <c r="C173" s="37" t="s">
        <v>12</v>
      </c>
      <c r="D173" s="37" t="s">
        <v>13</v>
      </c>
      <c r="E173" s="34" t="s">
        <v>940</v>
      </c>
      <c r="F173" s="25" t="s">
        <v>40</v>
      </c>
      <c r="G173" s="25" t="s">
        <v>941</v>
      </c>
      <c r="H173" s="25" t="s">
        <v>942</v>
      </c>
      <c r="I173" s="25" t="s">
        <v>43</v>
      </c>
      <c r="K173" s="55" t="s">
        <v>943</v>
      </c>
    </row>
    <row r="174" spans="1:11" ht="30" customHeight="1">
      <c r="A174" s="42" t="s">
        <v>944</v>
      </c>
      <c r="B174" s="25" t="s">
        <v>945</v>
      </c>
      <c r="C174" s="37" t="s">
        <v>12</v>
      </c>
      <c r="D174" s="37" t="s">
        <v>13</v>
      </c>
      <c r="E174" s="34" t="s">
        <v>946</v>
      </c>
      <c r="F174" s="25" t="s">
        <v>778</v>
      </c>
      <c r="G174" s="25" t="s">
        <v>947</v>
      </c>
      <c r="H174" s="25" t="s">
        <v>948</v>
      </c>
      <c r="I174" s="25">
        <v>0</v>
      </c>
      <c r="K174" s="55" t="s">
        <v>949</v>
      </c>
    </row>
    <row r="175" spans="1:11" ht="30" customHeight="1">
      <c r="A175" s="42" t="s">
        <v>950</v>
      </c>
      <c r="B175" s="25" t="s">
        <v>951</v>
      </c>
      <c r="C175" s="37" t="s">
        <v>31</v>
      </c>
      <c r="D175" s="37" t="s">
        <v>26</v>
      </c>
      <c r="E175" s="39" t="s">
        <v>952</v>
      </c>
      <c r="F175" s="25">
        <v>0</v>
      </c>
      <c r="G175" s="25">
        <v>0</v>
      </c>
      <c r="H175" s="25">
        <v>0</v>
      </c>
      <c r="I175" s="25">
        <v>0</v>
      </c>
      <c r="K175" s="55" t="s">
        <v>953</v>
      </c>
    </row>
    <row r="176" spans="1:11" ht="30" customHeight="1">
      <c r="A176" s="42" t="s">
        <v>954</v>
      </c>
      <c r="B176" s="25" t="s">
        <v>955</v>
      </c>
      <c r="C176" s="37" t="s">
        <v>12</v>
      </c>
      <c r="D176" s="37" t="s">
        <v>13</v>
      </c>
      <c r="E176" s="39" t="s">
        <v>956</v>
      </c>
      <c r="F176" s="25" t="s">
        <v>15</v>
      </c>
      <c r="G176" s="25" t="s">
        <v>957</v>
      </c>
      <c r="H176" s="25">
        <v>3049</v>
      </c>
      <c r="I176" s="25">
        <v>0</v>
      </c>
      <c r="K176" s="55" t="s">
        <v>958</v>
      </c>
    </row>
    <row r="177" spans="1:11" ht="30" customHeight="1">
      <c r="A177" s="42" t="s">
        <v>959</v>
      </c>
      <c r="B177" s="25" t="s">
        <v>960</v>
      </c>
      <c r="C177" s="37" t="s">
        <v>12</v>
      </c>
      <c r="D177" s="37" t="s">
        <v>13</v>
      </c>
      <c r="E177" s="39" t="s">
        <v>961</v>
      </c>
      <c r="F177" s="25" t="s">
        <v>15</v>
      </c>
      <c r="G177" s="25" t="s">
        <v>962</v>
      </c>
      <c r="H177" s="25">
        <v>4149</v>
      </c>
      <c r="I177" s="25">
        <v>0</v>
      </c>
      <c r="K177" s="55" t="s">
        <v>963</v>
      </c>
    </row>
    <row r="178" spans="1:11" ht="30" customHeight="1">
      <c r="A178" s="42" t="s">
        <v>964</v>
      </c>
      <c r="B178" s="25" t="s">
        <v>965</v>
      </c>
      <c r="C178" s="37" t="s">
        <v>31</v>
      </c>
      <c r="D178" s="37" t="s">
        <v>26</v>
      </c>
      <c r="E178" s="39" t="s">
        <v>966</v>
      </c>
      <c r="F178" s="25">
        <v>0</v>
      </c>
      <c r="G178" s="25">
        <v>0</v>
      </c>
      <c r="H178" s="25">
        <v>0</v>
      </c>
      <c r="I178" s="25">
        <v>0</v>
      </c>
      <c r="K178" s="55" t="s">
        <v>967</v>
      </c>
    </row>
    <row r="179" spans="1:11" ht="30" customHeight="1">
      <c r="A179" s="42" t="s">
        <v>968</v>
      </c>
      <c r="B179" s="25" t="s">
        <v>969</v>
      </c>
      <c r="C179" s="37" t="s">
        <v>12</v>
      </c>
      <c r="D179" s="37" t="s">
        <v>26</v>
      </c>
      <c r="E179" s="39" t="s">
        <v>970</v>
      </c>
      <c r="F179" s="25">
        <v>0</v>
      </c>
      <c r="G179" s="25">
        <v>0</v>
      </c>
      <c r="H179" s="25">
        <v>0</v>
      </c>
      <c r="I179" s="25">
        <v>0</v>
      </c>
      <c r="K179" s="55" t="s">
        <v>971</v>
      </c>
    </row>
    <row r="180" spans="1:11" ht="30" customHeight="1">
      <c r="A180" s="42" t="s">
        <v>972</v>
      </c>
      <c r="B180" s="25" t="s">
        <v>973</v>
      </c>
      <c r="C180" s="37" t="s">
        <v>12</v>
      </c>
      <c r="D180" s="37" t="s">
        <v>26</v>
      </c>
      <c r="E180" s="39" t="s">
        <v>974</v>
      </c>
      <c r="F180" s="25">
        <v>0</v>
      </c>
      <c r="G180" s="25">
        <v>0</v>
      </c>
      <c r="H180" s="25">
        <v>0</v>
      </c>
      <c r="I180" s="25">
        <v>0</v>
      </c>
      <c r="K180" s="55" t="s">
        <v>975</v>
      </c>
    </row>
    <row r="181" spans="1:11" ht="30" customHeight="1">
      <c r="A181" s="42" t="s">
        <v>976</v>
      </c>
      <c r="B181" s="25" t="s">
        <v>977</v>
      </c>
      <c r="C181" s="37" t="s">
        <v>12</v>
      </c>
      <c r="D181" s="37" t="s">
        <v>13</v>
      </c>
      <c r="E181" s="39" t="s">
        <v>978</v>
      </c>
      <c r="F181" s="25" t="s">
        <v>117</v>
      </c>
      <c r="G181" s="25" t="s">
        <v>979</v>
      </c>
      <c r="H181" s="25">
        <v>1275</v>
      </c>
      <c r="I181" s="25">
        <v>0</v>
      </c>
      <c r="K181" s="55" t="s">
        <v>980</v>
      </c>
    </row>
    <row r="182" spans="1:11" ht="30" customHeight="1">
      <c r="A182" s="42" t="s">
        <v>981</v>
      </c>
      <c r="B182" s="29" t="s">
        <v>982</v>
      </c>
      <c r="C182" s="37" t="s">
        <v>12</v>
      </c>
      <c r="D182" s="37" t="s">
        <v>13</v>
      </c>
      <c r="E182" s="39" t="s">
        <v>983</v>
      </c>
      <c r="F182" s="25" t="s">
        <v>40</v>
      </c>
      <c r="G182" s="25" t="s">
        <v>984</v>
      </c>
      <c r="H182" s="25" t="s">
        <v>985</v>
      </c>
      <c r="I182" s="25" t="s">
        <v>43</v>
      </c>
      <c r="K182" s="55" t="s">
        <v>986</v>
      </c>
    </row>
    <row r="183" spans="1:11" ht="30" customHeight="1">
      <c r="A183" s="51" t="s">
        <v>987</v>
      </c>
      <c r="B183" s="25" t="s">
        <v>988</v>
      </c>
      <c r="C183" s="37" t="s">
        <v>31</v>
      </c>
      <c r="D183" s="37" t="s">
        <v>26</v>
      </c>
      <c r="E183" s="39" t="s">
        <v>989</v>
      </c>
      <c r="F183" s="25" t="s">
        <v>15</v>
      </c>
      <c r="G183" s="25" t="s">
        <v>990</v>
      </c>
      <c r="H183" s="25" t="s">
        <v>991</v>
      </c>
      <c r="I183" s="25">
        <v>0</v>
      </c>
      <c r="K183" s="55" t="s">
        <v>992</v>
      </c>
    </row>
    <row r="184" spans="1:11" ht="30" customHeight="1">
      <c r="A184" s="51"/>
      <c r="B184" s="53"/>
      <c r="C184" s="37"/>
      <c r="D184" s="37"/>
      <c r="E184" s="39"/>
      <c r="F184" s="38"/>
      <c r="G184" s="38"/>
      <c r="H184" s="38"/>
      <c r="I184" s="41"/>
      <c r="K184" s="55" t="s">
        <v>993</v>
      </c>
    </row>
    <row r="185" spans="1:11" ht="30" customHeight="1">
      <c r="K185" s="55" t="s">
        <v>994</v>
      </c>
    </row>
    <row r="186" spans="1:11" ht="30" customHeight="1">
      <c r="K186" s="55" t="s">
        <v>995</v>
      </c>
    </row>
    <row r="187" spans="1:11" ht="30" customHeight="1">
      <c r="K187" s="55" t="s">
        <v>996</v>
      </c>
    </row>
    <row r="188" spans="1:11" ht="30" customHeight="1">
      <c r="K188" s="55" t="s">
        <v>997</v>
      </c>
    </row>
    <row r="189" spans="1:11" ht="30" customHeight="1">
      <c r="K189" s="55" t="s">
        <v>998</v>
      </c>
    </row>
    <row r="190" spans="1:11" ht="30" customHeight="1">
      <c r="K190" s="55" t="s">
        <v>999</v>
      </c>
    </row>
    <row r="191" spans="1:11" ht="30" customHeight="1">
      <c r="K191" s="55" t="s">
        <v>1000</v>
      </c>
    </row>
    <row r="192" spans="1:11" ht="30" customHeight="1">
      <c r="K192" s="55" t="s">
        <v>1001</v>
      </c>
    </row>
    <row r="193" spans="11:11" ht="30" customHeight="1">
      <c r="K193" s="55" t="s">
        <v>1002</v>
      </c>
    </row>
    <row r="194" spans="11:11" ht="30" customHeight="1">
      <c r="K194" s="55" t="s">
        <v>1003</v>
      </c>
    </row>
    <row r="195" spans="11:11" ht="30" customHeight="1">
      <c r="K195" s="55" t="s">
        <v>1004</v>
      </c>
    </row>
    <row r="196" spans="11:11" ht="30" customHeight="1">
      <c r="K196" s="55" t="s">
        <v>1005</v>
      </c>
    </row>
    <row r="197" spans="11:11" ht="30" customHeight="1">
      <c r="K197" s="55" t="s">
        <v>1006</v>
      </c>
    </row>
    <row r="198" spans="11:11" ht="30" customHeight="1">
      <c r="K198" s="55" t="s">
        <v>1007</v>
      </c>
    </row>
    <row r="199" spans="11:11" ht="30" customHeight="1">
      <c r="K199" s="55" t="s">
        <v>1008</v>
      </c>
    </row>
    <row r="200" spans="11:11" ht="30" customHeight="1">
      <c r="K200" s="55" t="s">
        <v>1009</v>
      </c>
    </row>
    <row r="201" spans="11:11" ht="30" customHeight="1">
      <c r="K201" s="55" t="s">
        <v>1010</v>
      </c>
    </row>
    <row r="202" spans="11:11" ht="30" customHeight="1">
      <c r="K202" s="55" t="s">
        <v>1011</v>
      </c>
    </row>
    <row r="203" spans="11:11" ht="30" customHeight="1">
      <c r="K203" s="55" t="s">
        <v>1012</v>
      </c>
    </row>
    <row r="204" spans="11:11" ht="30" customHeight="1">
      <c r="K204" s="55" t="s">
        <v>1013</v>
      </c>
    </row>
    <row r="205" spans="11:11" ht="30" customHeight="1">
      <c r="K205" s="55" t="s">
        <v>1014</v>
      </c>
    </row>
    <row r="206" spans="11:11" ht="30" customHeight="1">
      <c r="K206" s="55" t="s">
        <v>1015</v>
      </c>
    </row>
    <row r="207" spans="11:11" ht="30" customHeight="1">
      <c r="K207" s="55" t="s">
        <v>1016</v>
      </c>
    </row>
    <row r="208" spans="11:11" ht="30" customHeight="1">
      <c r="K208" s="55" t="s">
        <v>1017</v>
      </c>
    </row>
    <row r="209" spans="11:11" ht="30" customHeight="1">
      <c r="K209" s="55" t="s">
        <v>1018</v>
      </c>
    </row>
    <row r="210" spans="11:11" ht="30" customHeight="1">
      <c r="K210" s="55" t="s">
        <v>1019</v>
      </c>
    </row>
    <row r="211" spans="11:11" ht="30" customHeight="1">
      <c r="K211" s="55" t="s">
        <v>1020</v>
      </c>
    </row>
    <row r="212" spans="11:11" ht="30" customHeight="1">
      <c r="K212" s="55" t="s">
        <v>1021</v>
      </c>
    </row>
    <row r="213" spans="11:11" ht="30" customHeight="1">
      <c r="K213" s="55" t="s">
        <v>1022</v>
      </c>
    </row>
    <row r="214" spans="11:11" ht="30" customHeight="1">
      <c r="K214" s="55" t="s">
        <v>1023</v>
      </c>
    </row>
    <row r="215" spans="11:11" ht="30" customHeight="1">
      <c r="K215" s="55" t="s">
        <v>1024</v>
      </c>
    </row>
    <row r="216" spans="11:11" ht="30" customHeight="1">
      <c r="K216" s="55" t="s">
        <v>1025</v>
      </c>
    </row>
    <row r="217" spans="11:11" ht="30" customHeight="1">
      <c r="K217" s="55" t="s">
        <v>1026</v>
      </c>
    </row>
    <row r="218" spans="11:11" ht="30" customHeight="1">
      <c r="K218" s="55" t="s">
        <v>1027</v>
      </c>
    </row>
    <row r="219" spans="11:11" ht="30" customHeight="1">
      <c r="K219" s="55" t="s">
        <v>1028</v>
      </c>
    </row>
    <row r="220" spans="11:11" ht="30" customHeight="1">
      <c r="K220" s="55" t="s">
        <v>1029</v>
      </c>
    </row>
    <row r="221" spans="11:11" ht="30" customHeight="1">
      <c r="K221" s="55" t="s">
        <v>1030</v>
      </c>
    </row>
    <row r="222" spans="11:11" ht="30" customHeight="1">
      <c r="K222" s="55" t="s">
        <v>1031</v>
      </c>
    </row>
    <row r="223" spans="11:11" ht="30" customHeight="1">
      <c r="K223" s="55" t="s">
        <v>1032</v>
      </c>
    </row>
    <row r="224" spans="11:11" ht="30" customHeight="1">
      <c r="K224" s="55" t="s">
        <v>1033</v>
      </c>
    </row>
    <row r="225" spans="11:11" ht="30" customHeight="1">
      <c r="K225" s="55" t="s">
        <v>1034</v>
      </c>
    </row>
    <row r="226" spans="11:11" ht="30" customHeight="1">
      <c r="K226" s="55" t="s">
        <v>1035</v>
      </c>
    </row>
    <row r="227" spans="11:11" ht="30" customHeight="1">
      <c r="K227" s="55" t="s">
        <v>1036</v>
      </c>
    </row>
    <row r="228" spans="11:11" ht="30" customHeight="1">
      <c r="K228" s="55" t="s">
        <v>1037</v>
      </c>
    </row>
    <row r="229" spans="11:11" ht="30" customHeight="1">
      <c r="K229" s="55" t="s">
        <v>1038</v>
      </c>
    </row>
    <row r="230" spans="11:11" ht="30" customHeight="1">
      <c r="K230" s="55" t="s">
        <v>1039</v>
      </c>
    </row>
    <row r="231" spans="11:11" ht="30" customHeight="1">
      <c r="K231" s="55" t="s">
        <v>1040</v>
      </c>
    </row>
    <row r="232" spans="11:11" ht="30" customHeight="1">
      <c r="K232" s="55" t="s">
        <v>1041</v>
      </c>
    </row>
    <row r="233" spans="11:11" ht="30" customHeight="1">
      <c r="K233" s="55" t="s">
        <v>1042</v>
      </c>
    </row>
    <row r="234" spans="11:11" ht="30" customHeight="1">
      <c r="K234" s="55" t="s">
        <v>1043</v>
      </c>
    </row>
    <row r="235" spans="11:11" ht="30" customHeight="1">
      <c r="K235" s="55" t="s">
        <v>1044</v>
      </c>
    </row>
    <row r="236" spans="11:11" ht="30" customHeight="1">
      <c r="K236" s="55" t="s">
        <v>1045</v>
      </c>
    </row>
    <row r="237" spans="11:11" ht="30" customHeight="1">
      <c r="K237" s="55" t="s">
        <v>1046</v>
      </c>
    </row>
    <row r="238" spans="11:11" ht="30" customHeight="1">
      <c r="K238" s="55" t="s">
        <v>1047</v>
      </c>
    </row>
    <row r="239" spans="11:11" ht="30" customHeight="1">
      <c r="K239" s="55" t="s">
        <v>1048</v>
      </c>
    </row>
    <row r="240" spans="11:11" ht="30" customHeight="1">
      <c r="K240" s="55" t="s">
        <v>1049</v>
      </c>
    </row>
    <row r="241" spans="11:11" ht="30" customHeight="1">
      <c r="K241" s="48" t="s">
        <v>1050</v>
      </c>
    </row>
    <row r="242" spans="11:11" ht="30" customHeight="1">
      <c r="K242" s="55" t="s">
        <v>1051</v>
      </c>
    </row>
    <row r="243" spans="11:11" ht="30" customHeight="1">
      <c r="K243" s="55" t="s">
        <v>1052</v>
      </c>
    </row>
    <row r="244" spans="11:11" ht="30" customHeight="1">
      <c r="K244" s="55" t="s">
        <v>1053</v>
      </c>
    </row>
    <row r="245" spans="11:11" ht="30" customHeight="1">
      <c r="K245" s="55" t="s">
        <v>1054</v>
      </c>
    </row>
    <row r="246" spans="11:11" ht="30" customHeight="1">
      <c r="K246" s="55" t="s">
        <v>1055</v>
      </c>
    </row>
    <row r="247" spans="11:11" ht="30" customHeight="1">
      <c r="K247" s="55" t="s">
        <v>1056</v>
      </c>
    </row>
    <row r="248" spans="11:11" ht="30" customHeight="1">
      <c r="K248" s="55" t="s">
        <v>1057</v>
      </c>
    </row>
    <row r="249" spans="11:11" ht="30" customHeight="1">
      <c r="K249" s="55" t="s">
        <v>1058</v>
      </c>
    </row>
    <row r="250" spans="11:11" ht="30" customHeight="1">
      <c r="K250" s="55" t="s">
        <v>1059</v>
      </c>
    </row>
    <row r="251" spans="11:11" ht="30" customHeight="1">
      <c r="K251" s="55" t="s">
        <v>1060</v>
      </c>
    </row>
    <row r="252" spans="11:11" ht="30" customHeight="1">
      <c r="K252" s="55" t="s">
        <v>1061</v>
      </c>
    </row>
    <row r="253" spans="11:11" ht="30" customHeight="1">
      <c r="K253" s="55" t="s">
        <v>1062</v>
      </c>
    </row>
    <row r="254" spans="11:11" ht="30" customHeight="1">
      <c r="K254" s="55" t="s">
        <v>1063</v>
      </c>
    </row>
    <row r="255" spans="11:11" ht="30" customHeight="1">
      <c r="K255" s="55" t="s">
        <v>1064</v>
      </c>
    </row>
    <row r="256" spans="11:11" ht="30" customHeight="1">
      <c r="K256" s="55" t="s">
        <v>1065</v>
      </c>
    </row>
    <row r="257" spans="11:11" ht="30" customHeight="1">
      <c r="K257" s="55" t="s">
        <v>1066</v>
      </c>
    </row>
    <row r="258" spans="11:11" ht="30" customHeight="1">
      <c r="K258" s="55" t="s">
        <v>1067</v>
      </c>
    </row>
    <row r="259" spans="11:11" ht="30" customHeight="1">
      <c r="K259" s="55" t="s">
        <v>1068</v>
      </c>
    </row>
    <row r="260" spans="11:11" ht="30" customHeight="1">
      <c r="K260" s="55" t="s">
        <v>1069</v>
      </c>
    </row>
    <row r="261" spans="11:11" ht="30" customHeight="1">
      <c r="K261" s="55" t="s">
        <v>1070</v>
      </c>
    </row>
    <row r="262" spans="11:11" ht="30" customHeight="1">
      <c r="K262" s="55" t="s">
        <v>1071</v>
      </c>
    </row>
    <row r="263" spans="11:11" ht="30" customHeight="1">
      <c r="K263" s="55" t="s">
        <v>1072</v>
      </c>
    </row>
    <row r="264" spans="11:11" ht="30" customHeight="1">
      <c r="K264" s="55" t="s">
        <v>1073</v>
      </c>
    </row>
    <row r="265" spans="11:11" ht="30" customHeight="1">
      <c r="K265" s="55" t="s">
        <v>1074</v>
      </c>
    </row>
    <row r="266" spans="11:11" ht="30" customHeight="1">
      <c r="K266" s="55" t="s">
        <v>1075</v>
      </c>
    </row>
    <row r="267" spans="11:11" ht="30" customHeight="1">
      <c r="K267" s="55" t="s">
        <v>1076</v>
      </c>
    </row>
    <row r="268" spans="11:11" ht="30" customHeight="1">
      <c r="K268" s="55" t="s">
        <v>1077</v>
      </c>
    </row>
    <row r="269" spans="11:11" ht="30" customHeight="1">
      <c r="K269" s="55" t="s">
        <v>1078</v>
      </c>
    </row>
    <row r="270" spans="11:11" ht="30" customHeight="1">
      <c r="K270" s="55" t="s">
        <v>1079</v>
      </c>
    </row>
    <row r="271" spans="11:11" ht="30" customHeight="1">
      <c r="K271" s="55" t="s">
        <v>1080</v>
      </c>
    </row>
    <row r="272" spans="11:11" ht="30" customHeight="1">
      <c r="K272" s="55" t="s">
        <v>1081</v>
      </c>
    </row>
    <row r="273" spans="11:11" ht="30" customHeight="1">
      <c r="K273" s="55" t="s">
        <v>1082</v>
      </c>
    </row>
    <row r="274" spans="11:11" ht="30" customHeight="1">
      <c r="K274" s="55" t="s">
        <v>1083</v>
      </c>
    </row>
    <row r="275" spans="11:11" ht="30" customHeight="1">
      <c r="K275" s="55" t="s">
        <v>1084</v>
      </c>
    </row>
    <row r="276" spans="11:11" ht="30" customHeight="1">
      <c r="K276" s="55" t="s">
        <v>1085</v>
      </c>
    </row>
    <row r="277" spans="11:11" ht="30" customHeight="1">
      <c r="K277" s="55" t="s">
        <v>1086</v>
      </c>
    </row>
    <row r="278" spans="11:11" ht="30" customHeight="1">
      <c r="K278" s="55" t="s">
        <v>1087</v>
      </c>
    </row>
    <row r="279" spans="11:11" ht="30" customHeight="1">
      <c r="K279" s="55" t="s">
        <v>1088</v>
      </c>
    </row>
    <row r="280" spans="11:11" ht="30" customHeight="1">
      <c r="K280" s="55" t="s">
        <v>1089</v>
      </c>
    </row>
    <row r="281" spans="11:11" ht="30" customHeight="1">
      <c r="K281" s="55" t="s">
        <v>1090</v>
      </c>
    </row>
    <row r="282" spans="11:11" ht="30" customHeight="1">
      <c r="K282" s="55" t="s">
        <v>1091</v>
      </c>
    </row>
    <row r="283" spans="11:11" ht="30" customHeight="1">
      <c r="K283" s="55" t="s">
        <v>1092</v>
      </c>
    </row>
    <row r="284" spans="11:11" ht="30" customHeight="1">
      <c r="K284" s="55" t="s">
        <v>1093</v>
      </c>
    </row>
    <row r="285" spans="11:11" ht="30" customHeight="1">
      <c r="K285" s="55" t="s">
        <v>1094</v>
      </c>
    </row>
    <row r="286" spans="11:11" ht="30" customHeight="1">
      <c r="K286" s="55" t="s">
        <v>1095</v>
      </c>
    </row>
    <row r="287" spans="11:11" ht="30" customHeight="1">
      <c r="K287" s="55" t="s">
        <v>1096</v>
      </c>
    </row>
    <row r="288" spans="11:11" ht="30" customHeight="1">
      <c r="K288" s="55" t="s">
        <v>1097</v>
      </c>
    </row>
    <row r="289" spans="11:11" ht="30" customHeight="1">
      <c r="K289" s="55" t="s">
        <v>1098</v>
      </c>
    </row>
    <row r="290" spans="11:11" ht="30" customHeight="1">
      <c r="K290" s="55" t="s">
        <v>1099</v>
      </c>
    </row>
    <row r="291" spans="11:11" ht="30" customHeight="1">
      <c r="K291" s="55" t="s">
        <v>1100</v>
      </c>
    </row>
    <row r="292" spans="11:11" ht="30" customHeight="1">
      <c r="K292" s="55" t="s">
        <v>1101</v>
      </c>
    </row>
    <row r="293" spans="11:11" ht="30" customHeight="1">
      <c r="K293" s="55" t="s">
        <v>1102</v>
      </c>
    </row>
    <row r="294" spans="11:11" ht="30" customHeight="1">
      <c r="K294" s="55" t="s">
        <v>1103</v>
      </c>
    </row>
    <row r="295" spans="11:11" ht="30" customHeight="1">
      <c r="K295" s="55" t="s">
        <v>1104</v>
      </c>
    </row>
    <row r="296" spans="11:11" ht="30" customHeight="1">
      <c r="K296" s="55" t="s">
        <v>1105</v>
      </c>
    </row>
    <row r="297" spans="11:11" ht="30" customHeight="1">
      <c r="K297" s="55" t="s">
        <v>1106</v>
      </c>
    </row>
    <row r="298" spans="11:11" ht="30" customHeight="1">
      <c r="K298" s="55" t="s">
        <v>1107</v>
      </c>
    </row>
    <row r="299" spans="11:11" ht="30" customHeight="1">
      <c r="K299" s="55" t="s">
        <v>1108</v>
      </c>
    </row>
    <row r="300" spans="11:11" ht="30" customHeight="1">
      <c r="K300" s="55" t="s">
        <v>1109</v>
      </c>
    </row>
    <row r="301" spans="11:11" ht="30" customHeight="1">
      <c r="K301" s="55" t="s">
        <v>1110</v>
      </c>
    </row>
    <row r="302" spans="11:11" ht="30" customHeight="1">
      <c r="K302" s="55" t="s">
        <v>1111</v>
      </c>
    </row>
    <row r="303" spans="11:11" ht="30" customHeight="1">
      <c r="K303" s="55" t="s">
        <v>1112</v>
      </c>
    </row>
    <row r="304" spans="11:11" ht="30" customHeight="1">
      <c r="K304" s="55" t="s">
        <v>1113</v>
      </c>
    </row>
    <row r="305" spans="11:11" ht="30" customHeight="1">
      <c r="K305" s="55" t="s">
        <v>1114</v>
      </c>
    </row>
    <row r="306" spans="11:11" ht="30" customHeight="1">
      <c r="K306" s="55" t="s">
        <v>1115</v>
      </c>
    </row>
    <row r="307" spans="11:11" ht="30" customHeight="1">
      <c r="K307" s="55" t="s">
        <v>1116</v>
      </c>
    </row>
    <row r="308" spans="11:11" ht="30" customHeight="1">
      <c r="K308" s="55" t="s">
        <v>1117</v>
      </c>
    </row>
    <row r="309" spans="11:11" ht="30" customHeight="1">
      <c r="K309" s="55" t="s">
        <v>1118</v>
      </c>
    </row>
    <row r="310" spans="11:11" ht="30" customHeight="1">
      <c r="K310" s="55" t="s">
        <v>1119</v>
      </c>
    </row>
    <row r="311" spans="11:11" ht="30" customHeight="1">
      <c r="K311" s="55" t="s">
        <v>1120</v>
      </c>
    </row>
    <row r="312" spans="11:11" ht="30" customHeight="1">
      <c r="K312" s="55" t="s">
        <v>1121</v>
      </c>
    </row>
    <row r="313" spans="11:11" ht="30" customHeight="1">
      <c r="K313" s="55" t="s">
        <v>1122</v>
      </c>
    </row>
    <row r="314" spans="11:11" ht="30" customHeight="1">
      <c r="K314" s="55" t="s">
        <v>1123</v>
      </c>
    </row>
    <row r="315" spans="11:11" ht="30" customHeight="1">
      <c r="K315" s="55" t="s">
        <v>1124</v>
      </c>
    </row>
    <row r="316" spans="11:11" ht="30" customHeight="1">
      <c r="K316" s="55" t="s">
        <v>1125</v>
      </c>
    </row>
    <row r="317" spans="11:11" ht="30" customHeight="1">
      <c r="K317" s="55" t="s">
        <v>1126</v>
      </c>
    </row>
    <row r="318" spans="11:11" ht="30" customHeight="1">
      <c r="K318" s="55" t="s">
        <v>1127</v>
      </c>
    </row>
    <row r="319" spans="11:11" ht="30" customHeight="1">
      <c r="K319" s="55" t="s">
        <v>1128</v>
      </c>
    </row>
    <row r="320" spans="11:11" ht="30" customHeight="1">
      <c r="K320" s="55" t="s">
        <v>1129</v>
      </c>
    </row>
    <row r="321" spans="11:11" ht="30" customHeight="1">
      <c r="K321" s="55" t="s">
        <v>1130</v>
      </c>
    </row>
    <row r="322" spans="11:11" ht="30" customHeight="1">
      <c r="K322" s="55" t="s">
        <v>1131</v>
      </c>
    </row>
    <row r="323" spans="11:11" ht="30" customHeight="1">
      <c r="K323" s="55" t="s">
        <v>1132</v>
      </c>
    </row>
    <row r="324" spans="11:11" ht="30" customHeight="1">
      <c r="K324" s="55" t="s">
        <v>1133</v>
      </c>
    </row>
    <row r="325" spans="11:11" ht="30" customHeight="1">
      <c r="K325" s="55" t="s">
        <v>1134</v>
      </c>
    </row>
    <row r="326" spans="11:11" ht="30" customHeight="1">
      <c r="K326" s="55" t="s">
        <v>1135</v>
      </c>
    </row>
    <row r="327" spans="11:11" ht="30" customHeight="1">
      <c r="K327" s="55" t="s">
        <v>1136</v>
      </c>
    </row>
    <row r="328" spans="11:11" ht="30" customHeight="1">
      <c r="K328" s="55" t="s">
        <v>1137</v>
      </c>
    </row>
    <row r="329" spans="11:11" ht="30" customHeight="1">
      <c r="K329" s="55" t="s">
        <v>1138</v>
      </c>
    </row>
    <row r="330" spans="11:11" ht="30" customHeight="1">
      <c r="K330" s="55" t="s">
        <v>1139</v>
      </c>
    </row>
    <row r="331" spans="11:11" ht="30" customHeight="1">
      <c r="K331" s="55" t="s">
        <v>1140</v>
      </c>
    </row>
    <row r="332" spans="11:11" ht="30" customHeight="1">
      <c r="K332" s="55" t="s">
        <v>1141</v>
      </c>
    </row>
    <row r="333" spans="11:11" ht="30" customHeight="1">
      <c r="K333" s="55" t="s">
        <v>1142</v>
      </c>
    </row>
    <row r="334" spans="11:11" ht="30" customHeight="1">
      <c r="K334" s="55" t="s">
        <v>1143</v>
      </c>
    </row>
    <row r="335" spans="11:11" ht="30" customHeight="1">
      <c r="K335" s="55" t="s">
        <v>1144</v>
      </c>
    </row>
    <row r="336" spans="11:11" ht="30" customHeight="1">
      <c r="K336" s="55" t="s">
        <v>1145</v>
      </c>
    </row>
    <row r="337" spans="11:11" ht="30" customHeight="1">
      <c r="K337" s="55" t="s">
        <v>1146</v>
      </c>
    </row>
    <row r="338" spans="11:11" ht="30" customHeight="1">
      <c r="K338" s="55" t="s">
        <v>1147</v>
      </c>
    </row>
    <row r="339" spans="11:11" ht="30" customHeight="1">
      <c r="K339" s="55" t="s">
        <v>1148</v>
      </c>
    </row>
    <row r="340" spans="11:11" ht="30" customHeight="1">
      <c r="K340" s="55" t="s">
        <v>1149</v>
      </c>
    </row>
    <row r="341" spans="11:11" ht="30" customHeight="1">
      <c r="K341" s="55" t="s">
        <v>1150</v>
      </c>
    </row>
    <row r="342" spans="11:11" ht="30" customHeight="1">
      <c r="K342" s="55" t="s">
        <v>1151</v>
      </c>
    </row>
    <row r="343" spans="11:11" ht="30" customHeight="1">
      <c r="K343" s="55" t="s">
        <v>1152</v>
      </c>
    </row>
    <row r="344" spans="11:11" ht="30" customHeight="1">
      <c r="K344" s="55" t="s">
        <v>1153</v>
      </c>
    </row>
    <row r="345" spans="11:11" ht="30" customHeight="1">
      <c r="K345" s="55" t="s">
        <v>1154</v>
      </c>
    </row>
    <row r="346" spans="11:11" ht="30" customHeight="1">
      <c r="K346" s="55" t="s">
        <v>1155</v>
      </c>
    </row>
    <row r="347" spans="11:11" ht="30" customHeight="1">
      <c r="K347" s="55" t="s">
        <v>1156</v>
      </c>
    </row>
    <row r="348" spans="11:11" ht="30" customHeight="1">
      <c r="K348" s="55" t="s">
        <v>1157</v>
      </c>
    </row>
    <row r="349" spans="11:11" ht="30" customHeight="1">
      <c r="K349" s="55" t="s">
        <v>1158</v>
      </c>
    </row>
    <row r="350" spans="11:11" ht="30" customHeight="1">
      <c r="K350" s="55" t="s">
        <v>1159</v>
      </c>
    </row>
    <row r="351" spans="11:11" ht="30" customHeight="1">
      <c r="K351" s="55" t="s">
        <v>1160</v>
      </c>
    </row>
    <row r="352" spans="11:11" ht="30" customHeight="1">
      <c r="K352" s="55" t="s">
        <v>1161</v>
      </c>
    </row>
    <row r="353" spans="11:11" ht="30" customHeight="1">
      <c r="K353" s="49" t="s">
        <v>1162</v>
      </c>
    </row>
    <row r="354" spans="11:11" ht="30" customHeight="1">
      <c r="K354" s="55" t="s">
        <v>1163</v>
      </c>
    </row>
    <row r="355" spans="11:11" ht="30" customHeight="1">
      <c r="K355" s="55" t="s">
        <v>1164</v>
      </c>
    </row>
    <row r="356" spans="11:11" ht="30" customHeight="1">
      <c r="K356" s="55" t="s">
        <v>1165</v>
      </c>
    </row>
    <row r="357" spans="11:11" ht="30" customHeight="1">
      <c r="K357" s="55" t="s">
        <v>1166</v>
      </c>
    </row>
    <row r="358" spans="11:11" ht="30" customHeight="1">
      <c r="K358" s="55" t="s">
        <v>1167</v>
      </c>
    </row>
    <row r="359" spans="11:11" ht="30" customHeight="1">
      <c r="K359" s="55" t="s">
        <v>1168</v>
      </c>
    </row>
    <row r="360" spans="11:11" ht="30" customHeight="1">
      <c r="K360" s="55" t="s">
        <v>1169</v>
      </c>
    </row>
    <row r="361" spans="11:11" ht="30" customHeight="1">
      <c r="K361" s="55" t="s">
        <v>1170</v>
      </c>
    </row>
    <row r="362" spans="11:11" ht="30" customHeight="1">
      <c r="K362" s="55" t="s">
        <v>1171</v>
      </c>
    </row>
    <row r="363" spans="11:11" ht="30" customHeight="1">
      <c r="K363" s="55" t="s">
        <v>1172</v>
      </c>
    </row>
    <row r="364" spans="11:11" ht="30" customHeight="1">
      <c r="K364" s="55" t="s">
        <v>1173</v>
      </c>
    </row>
    <row r="365" spans="11:11" ht="30" customHeight="1">
      <c r="K365" s="55" t="s">
        <v>1174</v>
      </c>
    </row>
    <row r="366" spans="11:11" ht="30" customHeight="1">
      <c r="K366" s="55" t="s">
        <v>1175</v>
      </c>
    </row>
    <row r="367" spans="11:11" ht="30" customHeight="1">
      <c r="K367" s="55" t="s">
        <v>1176</v>
      </c>
    </row>
    <row r="368" spans="11:11" ht="30" customHeight="1">
      <c r="K368" s="55" t="s">
        <v>1177</v>
      </c>
    </row>
    <row r="369" spans="11:11" ht="30" customHeight="1">
      <c r="K369" s="55" t="s">
        <v>1178</v>
      </c>
    </row>
    <row r="370" spans="11:11" ht="30" customHeight="1">
      <c r="K370" s="55" t="s">
        <v>1179</v>
      </c>
    </row>
    <row r="371" spans="11:11" ht="30" customHeight="1">
      <c r="K371" s="55" t="s">
        <v>1180</v>
      </c>
    </row>
    <row r="372" spans="11:11" ht="30" customHeight="1">
      <c r="K372" s="55" t="s">
        <v>1181</v>
      </c>
    </row>
    <row r="373" spans="11:11" ht="30" customHeight="1">
      <c r="K373" s="55" t="s">
        <v>1182</v>
      </c>
    </row>
    <row r="374" spans="11:11" ht="30" customHeight="1">
      <c r="K374" s="55" t="s">
        <v>1183</v>
      </c>
    </row>
    <row r="375" spans="11:11" ht="30" customHeight="1">
      <c r="K375" s="55" t="s">
        <v>1184</v>
      </c>
    </row>
    <row r="376" spans="11:11" ht="30" customHeight="1">
      <c r="K376" s="55" t="s">
        <v>1185</v>
      </c>
    </row>
    <row r="377" spans="11:11" ht="30" customHeight="1">
      <c r="K377" s="55" t="s">
        <v>1186</v>
      </c>
    </row>
    <row r="378" spans="11:11" ht="30" customHeight="1">
      <c r="K378" s="55" t="s">
        <v>1187</v>
      </c>
    </row>
    <row r="379" spans="11:11" ht="30" customHeight="1">
      <c r="K379" s="55" t="s">
        <v>1188</v>
      </c>
    </row>
    <row r="380" spans="11:11" ht="30" customHeight="1">
      <c r="K380" s="55" t="s">
        <v>1189</v>
      </c>
    </row>
    <row r="381" spans="11:11" ht="30" customHeight="1">
      <c r="K381" s="55" t="s">
        <v>1190</v>
      </c>
    </row>
    <row r="382" spans="11:11" ht="30" customHeight="1">
      <c r="K382" s="55" t="s">
        <v>1191</v>
      </c>
    </row>
    <row r="383" spans="11:11" ht="30" customHeight="1">
      <c r="K383" s="55" t="s">
        <v>1192</v>
      </c>
    </row>
    <row r="384" spans="11:11" ht="30" customHeight="1">
      <c r="K384" s="55" t="s">
        <v>1193</v>
      </c>
    </row>
    <row r="385" spans="11:11" ht="30" customHeight="1">
      <c r="K385" s="55" t="s">
        <v>1194</v>
      </c>
    </row>
    <row r="386" spans="11:11" ht="30" customHeight="1">
      <c r="K386" s="55" t="s">
        <v>1195</v>
      </c>
    </row>
    <row r="387" spans="11:11" ht="30" customHeight="1">
      <c r="K387" s="55" t="s">
        <v>1196</v>
      </c>
    </row>
    <row r="388" spans="11:11" ht="30" customHeight="1">
      <c r="K388" s="55" t="s">
        <v>1197</v>
      </c>
    </row>
    <row r="389" spans="11:11" ht="30" customHeight="1">
      <c r="K389" s="55" t="s">
        <v>1198</v>
      </c>
    </row>
    <row r="390" spans="11:11" ht="30" customHeight="1">
      <c r="K390" s="55" t="s">
        <v>1199</v>
      </c>
    </row>
    <row r="391" spans="11:11" ht="30" customHeight="1">
      <c r="K391" s="55" t="s">
        <v>1200</v>
      </c>
    </row>
    <row r="392" spans="11:11" ht="30" customHeight="1">
      <c r="K392" s="55" t="s">
        <v>1201</v>
      </c>
    </row>
    <row r="393" spans="11:11" ht="30" customHeight="1">
      <c r="K393" s="55" t="s">
        <v>1202</v>
      </c>
    </row>
    <row r="394" spans="11:11" ht="30" customHeight="1">
      <c r="K394" s="55" t="s">
        <v>1203</v>
      </c>
    </row>
    <row r="395" spans="11:11" ht="30" customHeight="1">
      <c r="K395" s="55" t="s">
        <v>1204</v>
      </c>
    </row>
    <row r="396" spans="11:11" ht="30" customHeight="1">
      <c r="K396" s="55" t="s">
        <v>1205</v>
      </c>
    </row>
    <row r="397" spans="11:11" ht="30" customHeight="1">
      <c r="K397" s="55" t="s">
        <v>1206</v>
      </c>
    </row>
    <row r="398" spans="11:11" ht="30" customHeight="1">
      <c r="K398" s="55" t="s">
        <v>1207</v>
      </c>
    </row>
    <row r="399" spans="11:11" ht="30" customHeight="1">
      <c r="K399" s="55" t="s">
        <v>1208</v>
      </c>
    </row>
    <row r="400" spans="11:11" ht="30" customHeight="1">
      <c r="K400" s="55" t="s">
        <v>1209</v>
      </c>
    </row>
    <row r="401" spans="11:11" ht="30" customHeight="1">
      <c r="K401" s="55" t="s">
        <v>1210</v>
      </c>
    </row>
    <row r="402" spans="11:11" ht="30" customHeight="1">
      <c r="K402" s="55" t="s">
        <v>1211</v>
      </c>
    </row>
    <row r="403" spans="11:11" ht="30" customHeight="1">
      <c r="K403" s="55" t="s">
        <v>1212</v>
      </c>
    </row>
    <row r="404" spans="11:11" ht="30" customHeight="1">
      <c r="K404" s="55" t="s">
        <v>1213</v>
      </c>
    </row>
    <row r="405" spans="11:11" ht="30" customHeight="1">
      <c r="K405" s="55" t="s">
        <v>1214</v>
      </c>
    </row>
    <row r="406" spans="11:11" ht="30" customHeight="1">
      <c r="K406" s="55" t="s">
        <v>1215</v>
      </c>
    </row>
    <row r="407" spans="11:11" ht="30" customHeight="1">
      <c r="K407" s="55" t="s">
        <v>1216</v>
      </c>
    </row>
    <row r="408" spans="11:11" ht="30" customHeight="1">
      <c r="K408" s="55" t="s">
        <v>1217</v>
      </c>
    </row>
    <row r="409" spans="11:11" ht="30" customHeight="1">
      <c r="K409" s="55" t="s">
        <v>1218</v>
      </c>
    </row>
    <row r="410" spans="11:11" ht="30" customHeight="1">
      <c r="K410" s="55" t="s">
        <v>1219</v>
      </c>
    </row>
    <row r="411" spans="11:11" ht="30" customHeight="1">
      <c r="K411" s="55" t="s">
        <v>1220</v>
      </c>
    </row>
    <row r="412" spans="11:11" ht="30" customHeight="1">
      <c r="K412" s="55" t="s">
        <v>1221</v>
      </c>
    </row>
    <row r="413" spans="11:11" ht="30" customHeight="1">
      <c r="K413" s="55" t="s">
        <v>1222</v>
      </c>
    </row>
    <row r="414" spans="11:11" ht="30" customHeight="1">
      <c r="K414" s="55" t="s">
        <v>1223</v>
      </c>
    </row>
    <row r="415" spans="11:11" ht="30" customHeight="1">
      <c r="K415" s="55" t="s">
        <v>1224</v>
      </c>
    </row>
    <row r="416" spans="11:11" ht="30" customHeight="1">
      <c r="K416" s="55" t="s">
        <v>1225</v>
      </c>
    </row>
    <row r="417" spans="11:11" ht="30" customHeight="1">
      <c r="K417" s="55" t="s">
        <v>1226</v>
      </c>
    </row>
    <row r="418" spans="11:11" ht="30" customHeight="1">
      <c r="K418" s="55" t="s">
        <v>1227</v>
      </c>
    </row>
    <row r="419" spans="11:11" ht="30" customHeight="1">
      <c r="K419" s="55" t="s">
        <v>1228</v>
      </c>
    </row>
    <row r="420" spans="11:11" ht="30" customHeight="1">
      <c r="K420" s="55" t="s">
        <v>1229</v>
      </c>
    </row>
    <row r="421" spans="11:11" ht="30" customHeight="1">
      <c r="K421" s="55" t="s">
        <v>1230</v>
      </c>
    </row>
    <row r="422" spans="11:11" ht="30" customHeight="1">
      <c r="K422" s="55" t="s">
        <v>1231</v>
      </c>
    </row>
    <row r="423" spans="11:11" ht="30" customHeight="1">
      <c r="K423" s="55" t="s">
        <v>1232</v>
      </c>
    </row>
    <row r="424" spans="11:11" ht="30" customHeight="1">
      <c r="K424" s="55" t="s">
        <v>1233</v>
      </c>
    </row>
    <row r="425" spans="11:11" ht="30" customHeight="1">
      <c r="K425" s="55" t="s">
        <v>1234</v>
      </c>
    </row>
    <row r="426" spans="11:11" ht="30" customHeight="1">
      <c r="K426" s="55" t="s">
        <v>1235</v>
      </c>
    </row>
    <row r="427" spans="11:11" ht="30" customHeight="1">
      <c r="K427" s="55" t="s">
        <v>1236</v>
      </c>
    </row>
    <row r="428" spans="11:11" ht="30" customHeight="1">
      <c r="K428" s="55" t="s">
        <v>1237</v>
      </c>
    </row>
    <row r="429" spans="11:11" ht="30" customHeight="1">
      <c r="K429" s="55" t="s">
        <v>1238</v>
      </c>
    </row>
    <row r="430" spans="11:11" ht="30" customHeight="1">
      <c r="K430" s="55" t="s">
        <v>1239</v>
      </c>
    </row>
    <row r="431" spans="11:11" ht="30" customHeight="1">
      <c r="K431" s="55" t="s">
        <v>1240</v>
      </c>
    </row>
    <row r="432" spans="11:11" ht="30" customHeight="1">
      <c r="K432" s="55" t="s">
        <v>1241</v>
      </c>
    </row>
    <row r="433" spans="11:11" ht="30" customHeight="1">
      <c r="K433" s="55" t="s">
        <v>1242</v>
      </c>
    </row>
    <row r="434" spans="11:11" ht="30" customHeight="1">
      <c r="K434" s="55" t="s">
        <v>1243</v>
      </c>
    </row>
    <row r="435" spans="11:11" ht="30" customHeight="1">
      <c r="K435" s="55" t="s">
        <v>1244</v>
      </c>
    </row>
    <row r="436" spans="11:11" ht="30" customHeight="1">
      <c r="K436" s="55" t="s">
        <v>1245</v>
      </c>
    </row>
    <row r="437" spans="11:11" ht="30" customHeight="1">
      <c r="K437" s="55" t="s">
        <v>1246</v>
      </c>
    </row>
    <row r="438" spans="11:11" ht="30" customHeight="1">
      <c r="K438" s="55" t="s">
        <v>1247</v>
      </c>
    </row>
    <row r="439" spans="11:11" ht="30" customHeight="1">
      <c r="K439" s="55" t="s">
        <v>1248</v>
      </c>
    </row>
    <row r="440" spans="11:11" ht="30" customHeight="1">
      <c r="K440" s="55" t="s">
        <v>1249</v>
      </c>
    </row>
    <row r="441" spans="11:11" ht="30" customHeight="1">
      <c r="K441" s="55" t="s">
        <v>1250</v>
      </c>
    </row>
    <row r="442" spans="11:11" ht="30" customHeight="1">
      <c r="K442" s="55" t="s">
        <v>1251</v>
      </c>
    </row>
    <row r="443" spans="11:11" ht="30" customHeight="1">
      <c r="K443" s="55" t="s">
        <v>1252</v>
      </c>
    </row>
    <row r="444" spans="11:11" ht="30" customHeight="1">
      <c r="K444" s="55" t="s">
        <v>1253</v>
      </c>
    </row>
    <row r="445" spans="11:11" ht="30" customHeight="1">
      <c r="K445" s="55" t="s">
        <v>1254</v>
      </c>
    </row>
    <row r="446" spans="11:11" ht="30" customHeight="1">
      <c r="K446" s="55" t="s">
        <v>1255</v>
      </c>
    </row>
    <row r="447" spans="11:11" ht="30" customHeight="1">
      <c r="K447" s="55" t="s">
        <v>1256</v>
      </c>
    </row>
    <row r="448" spans="11:11" ht="30" customHeight="1">
      <c r="K448" s="55" t="s">
        <v>1257</v>
      </c>
    </row>
    <row r="449" spans="11:11" ht="30" customHeight="1">
      <c r="K449" s="55" t="s">
        <v>1258</v>
      </c>
    </row>
    <row r="450" spans="11:11" ht="30" customHeight="1">
      <c r="K450" s="55" t="s">
        <v>1259</v>
      </c>
    </row>
    <row r="451" spans="11:11" ht="30" customHeight="1">
      <c r="K451" s="55" t="s">
        <v>1260</v>
      </c>
    </row>
    <row r="452" spans="11:11" ht="30" customHeight="1">
      <c r="K452" s="55" t="s">
        <v>1261</v>
      </c>
    </row>
    <row r="453" spans="11:11" ht="30" customHeight="1">
      <c r="K453" s="55" t="s">
        <v>1262</v>
      </c>
    </row>
    <row r="454" spans="11:11" ht="30" customHeight="1">
      <c r="K454" s="55" t="s">
        <v>1263</v>
      </c>
    </row>
    <row r="455" spans="11:11" ht="30" customHeight="1">
      <c r="K455" s="55" t="s">
        <v>1264</v>
      </c>
    </row>
    <row r="456" spans="11:11" ht="30" customHeight="1">
      <c r="K456" s="55" t="s">
        <v>1265</v>
      </c>
    </row>
    <row r="457" spans="11:11" ht="30" customHeight="1">
      <c r="K457" s="55" t="s">
        <v>1266</v>
      </c>
    </row>
    <row r="458" spans="11:11" ht="30" customHeight="1">
      <c r="K458" s="55" t="s">
        <v>1267</v>
      </c>
    </row>
    <row r="459" spans="11:11" ht="30" customHeight="1">
      <c r="K459" s="55" t="s">
        <v>1268</v>
      </c>
    </row>
    <row r="460" spans="11:11" ht="30" customHeight="1">
      <c r="K460" s="55" t="s">
        <v>1269</v>
      </c>
    </row>
    <row r="461" spans="11:11" ht="30" customHeight="1">
      <c r="K461" s="55" t="s">
        <v>1270</v>
      </c>
    </row>
    <row r="462" spans="11:11" ht="30" customHeight="1">
      <c r="K462" s="55" t="s">
        <v>1271</v>
      </c>
    </row>
    <row r="463" spans="11:11" ht="30" customHeight="1">
      <c r="K463" s="55" t="s">
        <v>1272</v>
      </c>
    </row>
    <row r="464" spans="11:11" ht="30" customHeight="1">
      <c r="K464" s="55" t="s">
        <v>1273</v>
      </c>
    </row>
    <row r="465" spans="11:11" ht="30" customHeight="1">
      <c r="K465" s="55" t="s">
        <v>1274</v>
      </c>
    </row>
    <row r="466" spans="11:11" ht="30" customHeight="1">
      <c r="K466" s="55" t="s">
        <v>1275</v>
      </c>
    </row>
    <row r="467" spans="11:11" ht="30" customHeight="1">
      <c r="K467" s="55" t="s">
        <v>1276</v>
      </c>
    </row>
    <row r="468" spans="11:11" ht="30" customHeight="1">
      <c r="K468" s="55" t="s">
        <v>1277</v>
      </c>
    </row>
    <row r="469" spans="11:11" ht="30" customHeight="1">
      <c r="K469" s="55" t="s">
        <v>1278</v>
      </c>
    </row>
    <row r="470" spans="11:11" ht="30" customHeight="1">
      <c r="K470" s="55" t="s">
        <v>1279</v>
      </c>
    </row>
    <row r="471" spans="11:11" ht="30" customHeight="1">
      <c r="K471" s="55" t="s">
        <v>1280</v>
      </c>
    </row>
    <row r="472" spans="11:11" ht="30" customHeight="1">
      <c r="K472" s="49" t="s">
        <v>1281</v>
      </c>
    </row>
    <row r="473" spans="11:11" ht="30" customHeight="1">
      <c r="K473" s="55" t="s">
        <v>1282</v>
      </c>
    </row>
    <row r="474" spans="11:11" ht="30" customHeight="1">
      <c r="K474" s="55" t="s">
        <v>1283</v>
      </c>
    </row>
    <row r="475" spans="11:11" ht="30" customHeight="1">
      <c r="K475" s="55" t="s">
        <v>1284</v>
      </c>
    </row>
    <row r="476" spans="11:11" ht="30" customHeight="1">
      <c r="K476" s="55" t="s">
        <v>1285</v>
      </c>
    </row>
    <row r="477" spans="11:11" ht="30" customHeight="1">
      <c r="K477" s="55" t="s">
        <v>1286</v>
      </c>
    </row>
    <row r="478" spans="11:11" ht="30" customHeight="1">
      <c r="K478" s="55" t="s">
        <v>1287</v>
      </c>
    </row>
    <row r="479" spans="11:11" ht="30" customHeight="1">
      <c r="K479" s="55" t="s">
        <v>1288</v>
      </c>
    </row>
    <row r="480" spans="11:11" ht="30" customHeight="1">
      <c r="K480" s="55" t="s">
        <v>1289</v>
      </c>
    </row>
    <row r="481" spans="11:11" ht="30" customHeight="1">
      <c r="K481" s="55" t="s">
        <v>1290</v>
      </c>
    </row>
    <row r="482" spans="11:11" ht="30" customHeight="1">
      <c r="K482" s="55" t="s">
        <v>1291</v>
      </c>
    </row>
    <row r="483" spans="11:11" ht="30" customHeight="1">
      <c r="K483" s="55" t="s">
        <v>1292</v>
      </c>
    </row>
    <row r="484" spans="11:11" ht="30" customHeight="1">
      <c r="K484" s="55" t="s">
        <v>1293</v>
      </c>
    </row>
    <row r="485" spans="11:11" ht="30" customHeight="1">
      <c r="K485" s="55" t="s">
        <v>1294</v>
      </c>
    </row>
    <row r="486" spans="11:11" ht="30" customHeight="1">
      <c r="K486" s="55" t="s">
        <v>1295</v>
      </c>
    </row>
    <row r="487" spans="11:11" ht="30" customHeight="1">
      <c r="K487" s="55" t="s">
        <v>1296</v>
      </c>
    </row>
    <row r="488" spans="11:11" ht="30" customHeight="1">
      <c r="K488" s="55" t="s">
        <v>1297</v>
      </c>
    </row>
    <row r="489" spans="11:11" ht="30" customHeight="1">
      <c r="K489" s="55" t="s">
        <v>1298</v>
      </c>
    </row>
    <row r="490" spans="11:11" ht="30" customHeight="1">
      <c r="K490" s="55" t="s">
        <v>1299</v>
      </c>
    </row>
    <row r="491" spans="11:11" ht="30" customHeight="1">
      <c r="K491" s="55" t="s">
        <v>1300</v>
      </c>
    </row>
    <row r="492" spans="11:11" ht="30" customHeight="1">
      <c r="K492" s="55" t="s">
        <v>1301</v>
      </c>
    </row>
    <row r="493" spans="11:11" ht="30" customHeight="1">
      <c r="K493" s="55" t="s">
        <v>1302</v>
      </c>
    </row>
    <row r="494" spans="11:11" ht="30" customHeight="1">
      <c r="K494" s="55" t="s">
        <v>1303</v>
      </c>
    </row>
    <row r="495" spans="11:11" ht="30" customHeight="1">
      <c r="K495" s="55" t="s">
        <v>1304</v>
      </c>
    </row>
    <row r="496" spans="11:11" ht="30" customHeight="1">
      <c r="K496" s="55" t="s">
        <v>1305</v>
      </c>
    </row>
    <row r="497" spans="11:11" ht="30" customHeight="1">
      <c r="K497" s="55" t="s">
        <v>1306</v>
      </c>
    </row>
    <row r="498" spans="11:11" ht="30" customHeight="1">
      <c r="K498" s="55" t="s">
        <v>1307</v>
      </c>
    </row>
    <row r="499" spans="11:11" ht="30" customHeight="1">
      <c r="K499" s="55" t="s">
        <v>1308</v>
      </c>
    </row>
    <row r="500" spans="11:11" ht="30" customHeight="1">
      <c r="K500" s="55" t="s">
        <v>1309</v>
      </c>
    </row>
    <row r="501" spans="11:11" ht="30" customHeight="1">
      <c r="K501" s="55" t="s">
        <v>1310</v>
      </c>
    </row>
    <row r="502" spans="11:11" ht="30" customHeight="1">
      <c r="K502" s="55" t="s">
        <v>1311</v>
      </c>
    </row>
    <row r="503" spans="11:11" ht="30" customHeight="1">
      <c r="K503" s="55" t="s">
        <v>1312</v>
      </c>
    </row>
    <row r="504" spans="11:11" ht="30" customHeight="1">
      <c r="K504" s="55" t="s">
        <v>1313</v>
      </c>
    </row>
    <row r="505" spans="11:11" ht="30" customHeight="1">
      <c r="K505" s="55" t="s">
        <v>1314</v>
      </c>
    </row>
    <row r="506" spans="11:11" ht="30" customHeight="1">
      <c r="K506" s="55" t="s">
        <v>1315</v>
      </c>
    </row>
    <row r="507" spans="11:11" ht="30" customHeight="1">
      <c r="K507" s="55" t="s">
        <v>1316</v>
      </c>
    </row>
    <row r="508" spans="11:11" ht="30" customHeight="1">
      <c r="K508" s="55" t="s">
        <v>1317</v>
      </c>
    </row>
    <row r="509" spans="11:11" ht="30" customHeight="1">
      <c r="K509" s="55" t="s">
        <v>1318</v>
      </c>
    </row>
    <row r="510" spans="11:11" ht="30" customHeight="1">
      <c r="K510" s="55" t="s">
        <v>1319</v>
      </c>
    </row>
    <row r="511" spans="11:11" ht="30" customHeight="1">
      <c r="K511" s="55" t="s">
        <v>1320</v>
      </c>
    </row>
    <row r="512" spans="11:11" ht="30" customHeight="1">
      <c r="K512" s="55" t="s">
        <v>1321</v>
      </c>
    </row>
    <row r="513" spans="11:11" ht="30" customHeight="1">
      <c r="K513" s="55" t="s">
        <v>1322</v>
      </c>
    </row>
    <row r="514" spans="11:11" ht="30" customHeight="1">
      <c r="K514" s="55" t="s">
        <v>1323</v>
      </c>
    </row>
    <row r="515" spans="11:11" ht="30" customHeight="1">
      <c r="K515" s="55" t="s">
        <v>1324</v>
      </c>
    </row>
    <row r="516" spans="11:11" ht="30" customHeight="1">
      <c r="K516" s="55" t="s">
        <v>1325</v>
      </c>
    </row>
    <row r="517" spans="11:11" ht="30" customHeight="1">
      <c r="K517" s="55" t="s">
        <v>1326</v>
      </c>
    </row>
    <row r="518" spans="11:11" ht="30" customHeight="1">
      <c r="K518" s="55" t="s">
        <v>1327</v>
      </c>
    </row>
    <row r="519" spans="11:11" ht="30" customHeight="1">
      <c r="K519" s="55" t="s">
        <v>1328</v>
      </c>
    </row>
    <row r="520" spans="11:11" ht="30" customHeight="1">
      <c r="K520" s="55" t="s">
        <v>1329</v>
      </c>
    </row>
    <row r="521" spans="11:11" ht="30" customHeight="1">
      <c r="K521" s="55" t="s">
        <v>1330</v>
      </c>
    </row>
    <row r="522" spans="11:11" ht="30" customHeight="1">
      <c r="K522" s="55" t="s">
        <v>1331</v>
      </c>
    </row>
    <row r="523" spans="11:11" ht="30" customHeight="1">
      <c r="K523" s="55" t="s">
        <v>1332</v>
      </c>
    </row>
    <row r="524" spans="11:11" ht="30" customHeight="1">
      <c r="K524" s="55" t="s">
        <v>1333</v>
      </c>
    </row>
    <row r="525" spans="11:11" ht="30" customHeight="1">
      <c r="K525" s="55" t="s">
        <v>1334</v>
      </c>
    </row>
    <row r="526" spans="11:11" ht="30" customHeight="1">
      <c r="K526" s="55" t="s">
        <v>1335</v>
      </c>
    </row>
    <row r="527" spans="11:11" ht="30" customHeight="1">
      <c r="K527" s="55" t="s">
        <v>1336</v>
      </c>
    </row>
    <row r="528" spans="11:11" ht="30" customHeight="1">
      <c r="K528" s="55" t="s">
        <v>1337</v>
      </c>
    </row>
    <row r="529" spans="11:11" ht="30" customHeight="1">
      <c r="K529" s="55" t="s">
        <v>1338</v>
      </c>
    </row>
    <row r="530" spans="11:11" ht="30" customHeight="1">
      <c r="K530" s="55" t="s">
        <v>1339</v>
      </c>
    </row>
    <row r="531" spans="11:11" ht="30" customHeight="1">
      <c r="K531" s="55" t="s">
        <v>1340</v>
      </c>
    </row>
    <row r="532" spans="11:11" ht="30" customHeight="1">
      <c r="K532" s="49" t="s">
        <v>1341</v>
      </c>
    </row>
    <row r="533" spans="11:11" ht="30" customHeight="1">
      <c r="K533" s="55" t="s">
        <v>1342</v>
      </c>
    </row>
    <row r="534" spans="11:11" ht="30" customHeight="1">
      <c r="K534" s="55" t="s">
        <v>1343</v>
      </c>
    </row>
    <row r="535" spans="11:11" ht="30" customHeight="1">
      <c r="K535" s="55" t="s">
        <v>1344</v>
      </c>
    </row>
    <row r="536" spans="11:11" ht="30" customHeight="1">
      <c r="K536" s="55" t="s">
        <v>1345</v>
      </c>
    </row>
    <row r="537" spans="11:11" ht="30" customHeight="1">
      <c r="K537" s="55" t="s">
        <v>1346</v>
      </c>
    </row>
    <row r="538" spans="11:11" ht="30" customHeight="1">
      <c r="K538" s="55" t="s">
        <v>1347</v>
      </c>
    </row>
    <row r="539" spans="11:11" ht="30" customHeight="1">
      <c r="K539" s="55" t="s">
        <v>1348</v>
      </c>
    </row>
    <row r="540" spans="11:11" ht="30" customHeight="1">
      <c r="K540" s="55" t="s">
        <v>1349</v>
      </c>
    </row>
    <row r="541" spans="11:11" ht="30" customHeight="1">
      <c r="K541" s="55" t="s">
        <v>1350</v>
      </c>
    </row>
    <row r="542" spans="11:11" ht="30" customHeight="1">
      <c r="K542" s="55" t="s">
        <v>1351</v>
      </c>
    </row>
    <row r="543" spans="11:11" ht="30" customHeight="1">
      <c r="K543" s="52" t="s">
        <v>1352</v>
      </c>
    </row>
    <row r="544" spans="11:11" ht="30" customHeight="1">
      <c r="K544" s="55" t="s">
        <v>1353</v>
      </c>
    </row>
    <row r="545" spans="11:11" ht="30" customHeight="1">
      <c r="K545" s="55" t="s">
        <v>1354</v>
      </c>
    </row>
    <row r="546" spans="11:11" ht="30" customHeight="1">
      <c r="K546" s="55" t="s">
        <v>1355</v>
      </c>
    </row>
    <row r="547" spans="11:11" ht="30" customHeight="1">
      <c r="K547" s="55" t="s">
        <v>1356</v>
      </c>
    </row>
    <row r="548" spans="11:11" ht="30" customHeight="1">
      <c r="K548" s="55" t="s">
        <v>1357</v>
      </c>
    </row>
    <row r="549" spans="11:11" ht="30" customHeight="1">
      <c r="K549" s="55" t="s">
        <v>1358</v>
      </c>
    </row>
    <row r="550" spans="11:11" ht="30" customHeight="1">
      <c r="K550" s="55" t="s">
        <v>1359</v>
      </c>
    </row>
    <row r="551" spans="11:11" ht="30" customHeight="1">
      <c r="K551" s="55" t="s">
        <v>1360</v>
      </c>
    </row>
    <row r="552" spans="11:11" ht="30" customHeight="1">
      <c r="K552" s="55" t="s">
        <v>1361</v>
      </c>
    </row>
    <row r="553" spans="11:11" ht="30" customHeight="1">
      <c r="K553" s="55" t="s">
        <v>1362</v>
      </c>
    </row>
    <row r="554" spans="11:11" ht="30" customHeight="1">
      <c r="K554" s="55" t="s">
        <v>1363</v>
      </c>
    </row>
    <row r="555" spans="11:11" ht="30" customHeight="1">
      <c r="K555" s="55" t="s">
        <v>1364</v>
      </c>
    </row>
    <row r="556" spans="11:11" ht="30" customHeight="1">
      <c r="K556" s="55" t="s">
        <v>1365</v>
      </c>
    </row>
    <row r="557" spans="11:11" ht="30" customHeight="1">
      <c r="K557" s="55" t="s">
        <v>1366</v>
      </c>
    </row>
    <row r="558" spans="11:11" ht="30" customHeight="1">
      <c r="K558" s="55" t="s">
        <v>1367</v>
      </c>
    </row>
    <row r="559" spans="11:11" ht="30" customHeight="1">
      <c r="K559" s="55" t="s">
        <v>1368</v>
      </c>
    </row>
    <row r="560" spans="11:11" ht="30" customHeight="1">
      <c r="K560" s="55" t="s">
        <v>1369</v>
      </c>
    </row>
    <row r="561" spans="11:11" ht="30" customHeight="1">
      <c r="K561" s="55" t="s">
        <v>1370</v>
      </c>
    </row>
    <row r="562" spans="11:11" ht="30" customHeight="1">
      <c r="K562" s="55" t="s">
        <v>1371</v>
      </c>
    </row>
    <row r="563" spans="11:11" ht="30" customHeight="1">
      <c r="K563" s="55" t="s">
        <v>1372</v>
      </c>
    </row>
    <row r="564" spans="11:11" ht="30" customHeight="1">
      <c r="K564" s="55" t="s">
        <v>1373</v>
      </c>
    </row>
    <row r="565" spans="11:11" ht="30" customHeight="1">
      <c r="K565" s="55" t="s">
        <v>1374</v>
      </c>
    </row>
    <row r="566" spans="11:11" ht="30" customHeight="1">
      <c r="K566" s="55" t="s">
        <v>1375</v>
      </c>
    </row>
    <row r="567" spans="11:11" ht="30" customHeight="1">
      <c r="K567" s="55" t="s">
        <v>1376</v>
      </c>
    </row>
    <row r="568" spans="11:11" ht="30" customHeight="1">
      <c r="K568" s="55" t="s">
        <v>1377</v>
      </c>
    </row>
    <row r="569" spans="11:11" ht="30" customHeight="1">
      <c r="K569" s="55" t="s">
        <v>1378</v>
      </c>
    </row>
    <row r="570" spans="11:11" ht="30" customHeight="1">
      <c r="K570" s="55" t="s">
        <v>1379</v>
      </c>
    </row>
    <row r="571" spans="11:11" ht="30" customHeight="1">
      <c r="K571" s="49" t="s">
        <v>1380</v>
      </c>
    </row>
    <row r="572" spans="11:11" ht="30" customHeight="1">
      <c r="K572" s="55" t="s">
        <v>1381</v>
      </c>
    </row>
    <row r="573" spans="11:11" ht="30" customHeight="1">
      <c r="K573" s="55" t="s">
        <v>1382</v>
      </c>
    </row>
    <row r="574" spans="11:11" ht="30" customHeight="1">
      <c r="K574" s="55" t="s">
        <v>1383</v>
      </c>
    </row>
    <row r="575" spans="11:11" ht="30" customHeight="1">
      <c r="K575" s="55" t="s">
        <v>1384</v>
      </c>
    </row>
    <row r="576" spans="11:11" ht="30" customHeight="1">
      <c r="K576" s="55" t="s">
        <v>1385</v>
      </c>
    </row>
    <row r="577" spans="11:11" ht="30" customHeight="1">
      <c r="K577" s="55" t="s">
        <v>1386</v>
      </c>
    </row>
    <row r="578" spans="11:11" ht="30" customHeight="1">
      <c r="K578" s="55" t="s">
        <v>1387</v>
      </c>
    </row>
    <row r="579" spans="11:11" ht="30" customHeight="1">
      <c r="K579" s="55" t="s">
        <v>1388</v>
      </c>
    </row>
    <row r="580" spans="11:11" ht="30" customHeight="1">
      <c r="K580" s="55" t="s">
        <v>1389</v>
      </c>
    </row>
    <row r="581" spans="11:11" ht="30" customHeight="1">
      <c r="K581" s="55" t="s">
        <v>1390</v>
      </c>
    </row>
    <row r="582" spans="11:11" ht="30" customHeight="1">
      <c r="K582" s="55" t="s">
        <v>1391</v>
      </c>
    </row>
    <row r="583" spans="11:11" ht="30" customHeight="1">
      <c r="K583" s="55" t="s">
        <v>1392</v>
      </c>
    </row>
    <row r="584" spans="11:11" ht="30" customHeight="1">
      <c r="K584" s="55" t="s">
        <v>1393</v>
      </c>
    </row>
    <row r="585" spans="11:11" ht="30" customHeight="1">
      <c r="K585" s="55" t="s">
        <v>1394</v>
      </c>
    </row>
    <row r="586" spans="11:11" ht="30" customHeight="1">
      <c r="K586" s="55" t="s">
        <v>1395</v>
      </c>
    </row>
    <row r="587" spans="11:11" ht="30" customHeight="1">
      <c r="K587" s="55" t="s">
        <v>1396</v>
      </c>
    </row>
    <row r="588" spans="11:11" ht="30" customHeight="1">
      <c r="K588" s="55" t="s">
        <v>1397</v>
      </c>
    </row>
    <row r="589" spans="11:11" ht="30" customHeight="1">
      <c r="K589" s="55" t="s">
        <v>1398</v>
      </c>
    </row>
    <row r="590" spans="11:11" ht="30" customHeight="1">
      <c r="K590" s="55" t="s">
        <v>1399</v>
      </c>
    </row>
    <row r="591" spans="11:11" ht="30" customHeight="1">
      <c r="K591" s="55" t="s">
        <v>1400</v>
      </c>
    </row>
    <row r="592" spans="11:11" ht="30" customHeight="1">
      <c r="K592" s="55" t="s">
        <v>1401</v>
      </c>
    </row>
    <row r="593" spans="11:11" ht="30" customHeight="1">
      <c r="K593" s="55" t="s">
        <v>1402</v>
      </c>
    </row>
    <row r="594" spans="11:11" ht="30" customHeight="1">
      <c r="K594" s="55" t="s">
        <v>1403</v>
      </c>
    </row>
    <row r="595" spans="11:11" ht="30" customHeight="1">
      <c r="K595" s="55" t="s">
        <v>1404</v>
      </c>
    </row>
    <row r="596" spans="11:11" ht="30" customHeight="1">
      <c r="K596" s="55" t="s">
        <v>1405</v>
      </c>
    </row>
    <row r="597" spans="11:11" ht="30" customHeight="1">
      <c r="K597" s="55" t="s">
        <v>1406</v>
      </c>
    </row>
    <row r="598" spans="11:11" ht="30" customHeight="1">
      <c r="K598" s="55" t="s">
        <v>1407</v>
      </c>
    </row>
    <row r="599" spans="11:11" ht="30" customHeight="1">
      <c r="K599" s="55" t="s">
        <v>1408</v>
      </c>
    </row>
    <row r="600" spans="11:11" ht="30" customHeight="1">
      <c r="K600" s="55" t="s">
        <v>1409</v>
      </c>
    </row>
    <row r="601" spans="11:11" ht="30" customHeight="1">
      <c r="K601" s="55" t="s">
        <v>1410</v>
      </c>
    </row>
    <row r="602" spans="11:11" ht="30" customHeight="1">
      <c r="K602" s="55" t="s">
        <v>1411</v>
      </c>
    </row>
    <row r="603" spans="11:11" ht="30" customHeight="1">
      <c r="K603" s="55" t="s">
        <v>1412</v>
      </c>
    </row>
    <row r="604" spans="11:11" ht="30" customHeight="1">
      <c r="K604" s="55" t="s">
        <v>1413</v>
      </c>
    </row>
    <row r="605" spans="11:11" ht="30" customHeight="1">
      <c r="K605" s="55" t="s">
        <v>1414</v>
      </c>
    </row>
    <row r="606" spans="11:11" ht="30" customHeight="1">
      <c r="K606" s="55" t="s">
        <v>1415</v>
      </c>
    </row>
    <row r="607" spans="11:11" ht="30" customHeight="1">
      <c r="K607" s="55" t="s">
        <v>1416</v>
      </c>
    </row>
    <row r="608" spans="11:11" ht="30" customHeight="1">
      <c r="K608" s="55" t="s">
        <v>1417</v>
      </c>
    </row>
    <row r="609" spans="11:11" ht="30" customHeight="1">
      <c r="K609" s="55" t="s">
        <v>1418</v>
      </c>
    </row>
    <row r="610" spans="11:11" ht="30" customHeight="1">
      <c r="K610" s="55" t="s">
        <v>1419</v>
      </c>
    </row>
    <row r="611" spans="11:11" ht="30" customHeight="1">
      <c r="K611" s="55" t="s">
        <v>1420</v>
      </c>
    </row>
    <row r="612" spans="11:11" ht="30" customHeight="1">
      <c r="K612" s="55" t="s">
        <v>1421</v>
      </c>
    </row>
    <row r="613" spans="11:11" ht="30" customHeight="1">
      <c r="K613" s="55" t="s">
        <v>1422</v>
      </c>
    </row>
    <row r="614" spans="11:11" ht="30" customHeight="1">
      <c r="K614" s="55" t="s">
        <v>1423</v>
      </c>
    </row>
    <row r="615" spans="11:11" ht="30" customHeight="1">
      <c r="K615" s="55" t="s">
        <v>1424</v>
      </c>
    </row>
    <row r="616" spans="11:11" ht="30" customHeight="1">
      <c r="K616" s="55" t="s">
        <v>1425</v>
      </c>
    </row>
    <row r="617" spans="11:11" ht="30" customHeight="1">
      <c r="K617" s="55" t="s">
        <v>1426</v>
      </c>
    </row>
    <row r="618" spans="11:11" ht="30" customHeight="1">
      <c r="K618" s="55" t="s">
        <v>1427</v>
      </c>
    </row>
    <row r="619" spans="11:11" ht="30" customHeight="1">
      <c r="K619" s="55" t="s">
        <v>1428</v>
      </c>
    </row>
    <row r="620" spans="11:11" ht="30" customHeight="1">
      <c r="K620" s="55" t="s">
        <v>1429</v>
      </c>
    </row>
    <row r="621" spans="11:11" ht="30" customHeight="1">
      <c r="K621" s="55" t="s">
        <v>1430</v>
      </c>
    </row>
    <row r="622" spans="11:11" ht="30" customHeight="1">
      <c r="K622" s="55" t="s">
        <v>1431</v>
      </c>
    </row>
    <row r="623" spans="11:11" ht="30" customHeight="1">
      <c r="K623" s="55" t="s">
        <v>1432</v>
      </c>
    </row>
    <row r="624" spans="11:11" ht="30" customHeight="1">
      <c r="K624" s="55" t="s">
        <v>1433</v>
      </c>
    </row>
    <row r="625" spans="11:11" ht="30" customHeight="1">
      <c r="K625" s="55" t="s">
        <v>1434</v>
      </c>
    </row>
    <row r="626" spans="11:11" ht="30" customHeight="1">
      <c r="K626" s="55" t="s">
        <v>1435</v>
      </c>
    </row>
    <row r="627" spans="11:11" ht="30" customHeight="1">
      <c r="K627" s="55" t="s">
        <v>1436</v>
      </c>
    </row>
    <row r="628" spans="11:11" ht="30" customHeight="1">
      <c r="K628" s="55" t="s">
        <v>1437</v>
      </c>
    </row>
    <row r="629" spans="11:11" ht="30" customHeight="1">
      <c r="K629" s="55" t="s">
        <v>1438</v>
      </c>
    </row>
    <row r="630" spans="11:11" ht="30" customHeight="1">
      <c r="K630" s="55" t="s">
        <v>1439</v>
      </c>
    </row>
    <row r="631" spans="11:11" ht="30" customHeight="1">
      <c r="K631" s="55" t="s">
        <v>1440</v>
      </c>
    </row>
    <row r="632" spans="11:11" ht="30" customHeight="1">
      <c r="K632" s="55" t="s">
        <v>1441</v>
      </c>
    </row>
    <row r="633" spans="11:11" ht="30" customHeight="1">
      <c r="K633" s="55" t="s">
        <v>1442</v>
      </c>
    </row>
    <row r="634" spans="11:11" ht="30" customHeight="1">
      <c r="K634" s="55" t="s">
        <v>1443</v>
      </c>
    </row>
    <row r="635" spans="11:11" ht="30" customHeight="1">
      <c r="K635" s="55" t="s">
        <v>1444</v>
      </c>
    </row>
    <row r="636" spans="11:11" ht="30" customHeight="1">
      <c r="K636" s="55" t="s">
        <v>1445</v>
      </c>
    </row>
    <row r="637" spans="11:11" ht="30" customHeight="1">
      <c r="K637" s="55" t="s">
        <v>1446</v>
      </c>
    </row>
    <row r="638" spans="11:11" ht="30" customHeight="1">
      <c r="K638" s="55" t="s">
        <v>1447</v>
      </c>
    </row>
    <row r="639" spans="11:11" ht="30" customHeight="1">
      <c r="K639" s="55" t="s">
        <v>1448</v>
      </c>
    </row>
    <row r="640" spans="11:11" ht="30" customHeight="1">
      <c r="K640" s="55" t="s">
        <v>1449</v>
      </c>
    </row>
    <row r="641" spans="11:11" ht="30" customHeight="1">
      <c r="K641" s="55" t="s">
        <v>1450</v>
      </c>
    </row>
    <row r="642" spans="11:11" ht="30" customHeight="1">
      <c r="K642" s="55" t="s">
        <v>1451</v>
      </c>
    </row>
    <row r="643" spans="11:11" ht="30" customHeight="1">
      <c r="K643" s="55" t="s">
        <v>1452</v>
      </c>
    </row>
    <row r="644" spans="11:11" ht="30" customHeight="1">
      <c r="K644" s="55" t="s">
        <v>1453</v>
      </c>
    </row>
    <row r="645" spans="11:11" ht="30" customHeight="1">
      <c r="K645" s="55" t="s">
        <v>1454</v>
      </c>
    </row>
    <row r="646" spans="11:11" ht="30" customHeight="1">
      <c r="K646" s="55" t="s">
        <v>1455</v>
      </c>
    </row>
    <row r="647" spans="11:11" ht="30" customHeight="1">
      <c r="K647" s="55" t="s">
        <v>1456</v>
      </c>
    </row>
    <row r="648" spans="11:11" ht="30" customHeight="1">
      <c r="K648" s="55" t="s">
        <v>1457</v>
      </c>
    </row>
    <row r="649" spans="11:11" ht="30" customHeight="1">
      <c r="K649" s="55" t="s">
        <v>1458</v>
      </c>
    </row>
    <row r="650" spans="11:11" ht="30" customHeight="1">
      <c r="K650" s="55" t="s">
        <v>1459</v>
      </c>
    </row>
    <row r="651" spans="11:11" ht="30" customHeight="1">
      <c r="K651" s="55" t="s">
        <v>1460</v>
      </c>
    </row>
    <row r="652" spans="11:11" ht="30" customHeight="1">
      <c r="K652" s="55" t="s">
        <v>1461</v>
      </c>
    </row>
    <row r="653" spans="11:11" ht="30" customHeight="1">
      <c r="K653" s="55" t="s">
        <v>1462</v>
      </c>
    </row>
    <row r="654" spans="11:11" ht="30" customHeight="1">
      <c r="K654" s="55" t="s">
        <v>1463</v>
      </c>
    </row>
    <row r="655" spans="11:11" ht="30" customHeight="1">
      <c r="K655" s="55" t="s">
        <v>1464</v>
      </c>
    </row>
    <row r="656" spans="11:11" ht="30" customHeight="1">
      <c r="K656" s="55" t="s">
        <v>1465</v>
      </c>
    </row>
    <row r="657" spans="11:11" ht="30" customHeight="1">
      <c r="K657" s="55" t="s">
        <v>1466</v>
      </c>
    </row>
    <row r="658" spans="11:11" ht="30" customHeight="1">
      <c r="K658" s="55" t="s">
        <v>1467</v>
      </c>
    </row>
    <row r="659" spans="11:11" ht="30" customHeight="1">
      <c r="K659" s="55" t="s">
        <v>1468</v>
      </c>
    </row>
    <row r="660" spans="11:11" ht="30" customHeight="1">
      <c r="K660" s="55" t="s">
        <v>1469</v>
      </c>
    </row>
    <row r="661" spans="11:11" ht="30" customHeight="1">
      <c r="K661" s="55" t="s">
        <v>1470</v>
      </c>
    </row>
    <row r="662" spans="11:11" ht="30" customHeight="1">
      <c r="K662" s="55" t="s">
        <v>1471</v>
      </c>
    </row>
    <row r="663" spans="11:11" ht="30" customHeight="1">
      <c r="K663" s="55" t="s">
        <v>1472</v>
      </c>
    </row>
    <row r="664" spans="11:11" ht="30" customHeight="1">
      <c r="K664" s="55" t="s">
        <v>1473</v>
      </c>
    </row>
    <row r="665" spans="11:11" ht="30" customHeight="1">
      <c r="K665" s="55" t="s">
        <v>1474</v>
      </c>
    </row>
    <row r="666" spans="11:11" ht="30" customHeight="1">
      <c r="K666" s="55" t="s">
        <v>1475</v>
      </c>
    </row>
    <row r="667" spans="11:11" ht="30" customHeight="1">
      <c r="K667" s="55" t="s">
        <v>1476</v>
      </c>
    </row>
    <row r="668" spans="11:11" ht="30" customHeight="1">
      <c r="K668" s="55" t="s">
        <v>1477</v>
      </c>
    </row>
    <row r="669" spans="11:11" ht="30" customHeight="1">
      <c r="K669" s="55" t="s">
        <v>1478</v>
      </c>
    </row>
    <row r="670" spans="11:11" ht="30" customHeight="1">
      <c r="K670" s="55" t="s">
        <v>1479</v>
      </c>
    </row>
    <row r="671" spans="11:11" ht="30" customHeight="1">
      <c r="K671" s="55" t="s">
        <v>1480</v>
      </c>
    </row>
    <row r="672" spans="11:11" ht="30" customHeight="1">
      <c r="K672" s="55" t="s">
        <v>1481</v>
      </c>
    </row>
    <row r="673" spans="11:11" ht="30" customHeight="1">
      <c r="K673" s="55" t="s">
        <v>1482</v>
      </c>
    </row>
    <row r="674" spans="11:11" ht="30" customHeight="1">
      <c r="K674" s="55" t="s">
        <v>1483</v>
      </c>
    </row>
    <row r="675" spans="11:11" ht="30" customHeight="1">
      <c r="K675" s="55" t="s">
        <v>1484</v>
      </c>
    </row>
    <row r="676" spans="11:11" ht="30" customHeight="1">
      <c r="K676" s="55" t="s">
        <v>1485</v>
      </c>
    </row>
    <row r="677" spans="11:11" ht="30" customHeight="1">
      <c r="K677" s="55" t="s">
        <v>1486</v>
      </c>
    </row>
    <row r="678" spans="11:11" ht="30" customHeight="1">
      <c r="K678" s="55" t="s">
        <v>1487</v>
      </c>
    </row>
    <row r="679" spans="11:11" ht="30" customHeight="1">
      <c r="K679" s="55" t="s">
        <v>1488</v>
      </c>
    </row>
    <row r="680" spans="11:11" ht="30" customHeight="1">
      <c r="K680" s="55" t="s">
        <v>1489</v>
      </c>
    </row>
    <row r="681" spans="11:11" ht="30" customHeight="1">
      <c r="K681" s="55" t="s">
        <v>1490</v>
      </c>
    </row>
    <row r="682" spans="11:11" ht="30" customHeight="1">
      <c r="K682" s="55" t="s">
        <v>1491</v>
      </c>
    </row>
    <row r="683" spans="11:11" ht="30" customHeight="1">
      <c r="K683" s="55" t="s">
        <v>1492</v>
      </c>
    </row>
    <row r="684" spans="11:11" ht="30" customHeight="1">
      <c r="K684" s="55" t="s">
        <v>1493</v>
      </c>
    </row>
    <row r="685" spans="11:11" ht="30" customHeight="1">
      <c r="K685" s="55" t="s">
        <v>1494</v>
      </c>
    </row>
    <row r="686" spans="11:11" ht="30" customHeight="1">
      <c r="K686" s="55" t="s">
        <v>1495</v>
      </c>
    </row>
    <row r="687" spans="11:11" ht="30" customHeight="1">
      <c r="K687" s="55" t="s">
        <v>1496</v>
      </c>
    </row>
    <row r="688" spans="11:11" ht="30" customHeight="1">
      <c r="K688" s="55" t="s">
        <v>1497</v>
      </c>
    </row>
    <row r="689" spans="11:11" ht="30" customHeight="1">
      <c r="K689" s="55" t="s">
        <v>1498</v>
      </c>
    </row>
    <row r="690" spans="11:11" ht="30" customHeight="1">
      <c r="K690" s="55" t="s">
        <v>1499</v>
      </c>
    </row>
    <row r="691" spans="11:11" ht="30" customHeight="1">
      <c r="K691" s="55" t="s">
        <v>1500</v>
      </c>
    </row>
    <row r="692" spans="11:11" ht="30" customHeight="1">
      <c r="K692" s="55" t="s">
        <v>1501</v>
      </c>
    </row>
    <row r="693" spans="11:11" ht="30" customHeight="1">
      <c r="K693" s="55" t="s">
        <v>1502</v>
      </c>
    </row>
    <row r="694" spans="11:11" ht="30" customHeight="1">
      <c r="K694" s="55" t="s">
        <v>1503</v>
      </c>
    </row>
    <row r="695" spans="11:11" ht="30" customHeight="1">
      <c r="K695" s="55" t="s">
        <v>1504</v>
      </c>
    </row>
    <row r="696" spans="11:11" ht="30" customHeight="1">
      <c r="K696" s="55" t="s">
        <v>1505</v>
      </c>
    </row>
    <row r="697" spans="11:11" ht="30" customHeight="1">
      <c r="K697" s="55" t="s">
        <v>1506</v>
      </c>
    </row>
    <row r="698" spans="11:11" ht="30" customHeight="1">
      <c r="K698" s="55" t="s">
        <v>1507</v>
      </c>
    </row>
    <row r="699" spans="11:11" ht="30" customHeight="1">
      <c r="K699" s="55" t="s">
        <v>1508</v>
      </c>
    </row>
    <row r="700" spans="11:11" ht="30" customHeight="1">
      <c r="K700" s="55" t="s">
        <v>1509</v>
      </c>
    </row>
    <row r="701" spans="11:11" ht="30" customHeight="1">
      <c r="K701" s="55" t="s">
        <v>1510</v>
      </c>
    </row>
    <row r="702" spans="11:11" ht="30" customHeight="1">
      <c r="K702" s="55" t="s">
        <v>1511</v>
      </c>
    </row>
    <row r="703" spans="11:11" ht="30" customHeight="1">
      <c r="K703" s="55" t="s">
        <v>1512</v>
      </c>
    </row>
    <row r="704" spans="11:11" ht="30" customHeight="1">
      <c r="K704" s="55" t="s">
        <v>1513</v>
      </c>
    </row>
    <row r="705" spans="11:11" ht="30" customHeight="1">
      <c r="K705" s="55" t="s">
        <v>1514</v>
      </c>
    </row>
    <row r="706" spans="11:11" ht="30" customHeight="1">
      <c r="K706" s="55" t="s">
        <v>1515</v>
      </c>
    </row>
    <row r="707" spans="11:11" ht="30" customHeight="1">
      <c r="K707" s="48" t="s">
        <v>1516</v>
      </c>
    </row>
    <row r="708" spans="11:11" ht="30" customHeight="1">
      <c r="K708" s="55" t="s">
        <v>1517</v>
      </c>
    </row>
    <row r="709" spans="11:11" ht="30" customHeight="1">
      <c r="K709" s="55" t="s">
        <v>1518</v>
      </c>
    </row>
    <row r="710" spans="11:11" ht="30" customHeight="1">
      <c r="K710" s="55" t="s">
        <v>1519</v>
      </c>
    </row>
    <row r="711" spans="11:11" ht="30" customHeight="1">
      <c r="K711" s="48" t="s">
        <v>1520</v>
      </c>
    </row>
    <row r="712" spans="11:11" ht="30" customHeight="1">
      <c r="K712" s="55" t="s">
        <v>1521</v>
      </c>
    </row>
    <row r="713" spans="11:11" ht="30" customHeight="1">
      <c r="K713" s="55" t="s">
        <v>1522</v>
      </c>
    </row>
    <row r="714" spans="11:11" ht="30" customHeight="1">
      <c r="K714" s="55" t="s">
        <v>1523</v>
      </c>
    </row>
    <row r="715" spans="11:11" ht="30" customHeight="1">
      <c r="K715" s="55" t="s">
        <v>1524</v>
      </c>
    </row>
    <row r="716" spans="11:11" ht="30" customHeight="1">
      <c r="K716" s="55" t="s">
        <v>1525</v>
      </c>
    </row>
    <row r="717" spans="11:11" ht="30" customHeight="1">
      <c r="K717" s="55" t="s">
        <v>1526</v>
      </c>
    </row>
    <row r="718" spans="11:11" ht="30" customHeight="1">
      <c r="K718" s="55" t="s">
        <v>1527</v>
      </c>
    </row>
    <row r="719" spans="11:11" ht="30" customHeight="1">
      <c r="K719" s="55" t="s">
        <v>1528</v>
      </c>
    </row>
    <row r="720" spans="11:11" ht="30" customHeight="1">
      <c r="K720" s="55" t="s">
        <v>1529</v>
      </c>
    </row>
    <row r="721" spans="11:11" ht="30" customHeight="1">
      <c r="K721" s="55" t="s">
        <v>1530</v>
      </c>
    </row>
    <row r="722" spans="11:11" ht="30" customHeight="1">
      <c r="K722" s="55" t="s">
        <v>1531</v>
      </c>
    </row>
    <row r="723" spans="11:11" ht="30" customHeight="1">
      <c r="K723" s="55" t="s">
        <v>1532</v>
      </c>
    </row>
    <row r="724" spans="11:11" ht="30" customHeight="1">
      <c r="K724" s="55" t="s">
        <v>1533</v>
      </c>
    </row>
    <row r="725" spans="11:11" ht="30" customHeight="1">
      <c r="K725" s="55" t="s">
        <v>1534</v>
      </c>
    </row>
    <row r="726" spans="11:11" ht="30" customHeight="1">
      <c r="K726" s="55" t="s">
        <v>1535</v>
      </c>
    </row>
    <row r="727" spans="11:11" ht="30" customHeight="1">
      <c r="K727" s="55" t="s">
        <v>1536</v>
      </c>
    </row>
    <row r="728" spans="11:11" ht="30" customHeight="1">
      <c r="K728" s="55" t="s">
        <v>1537</v>
      </c>
    </row>
    <row r="729" spans="11:11" ht="30" customHeight="1">
      <c r="K729" s="55" t="s">
        <v>1538</v>
      </c>
    </row>
    <row r="730" spans="11:11" ht="30" customHeight="1">
      <c r="K730" s="55" t="s">
        <v>1539</v>
      </c>
    </row>
    <row r="731" spans="11:11" ht="30" customHeight="1">
      <c r="K731" s="55" t="s">
        <v>1540</v>
      </c>
    </row>
    <row r="732" spans="11:11" ht="30" customHeight="1">
      <c r="K732" s="55" t="s">
        <v>1541</v>
      </c>
    </row>
    <row r="733" spans="11:11" ht="30" customHeight="1">
      <c r="K733" s="55" t="s">
        <v>1542</v>
      </c>
    </row>
    <row r="734" spans="11:11" ht="30" customHeight="1">
      <c r="K734" s="55" t="s">
        <v>1543</v>
      </c>
    </row>
    <row r="735" spans="11:11" ht="30" customHeight="1">
      <c r="K735" s="55" t="s">
        <v>1544</v>
      </c>
    </row>
    <row r="736" spans="11:11" ht="30" customHeight="1">
      <c r="K736" s="55" t="s">
        <v>1545</v>
      </c>
    </row>
    <row r="737" spans="11:11" ht="30" customHeight="1">
      <c r="K737" s="55" t="s">
        <v>1546</v>
      </c>
    </row>
    <row r="738" spans="11:11" ht="30" customHeight="1">
      <c r="K738" s="55" t="s">
        <v>1547</v>
      </c>
    </row>
    <row r="739" spans="11:11" ht="30" customHeight="1">
      <c r="K739" s="55" t="s">
        <v>1548</v>
      </c>
    </row>
    <row r="740" spans="11:11" ht="30" customHeight="1">
      <c r="K740" s="55" t="s">
        <v>1549</v>
      </c>
    </row>
    <row r="741" spans="11:11" ht="30" customHeight="1">
      <c r="K741" s="55" t="s">
        <v>1550</v>
      </c>
    </row>
    <row r="742" spans="11:11" ht="30" customHeight="1">
      <c r="K742" s="55" t="s">
        <v>1551</v>
      </c>
    </row>
    <row r="743" spans="11:11" ht="30" customHeight="1">
      <c r="K743" s="55" t="s">
        <v>1552</v>
      </c>
    </row>
    <row r="744" spans="11:11" ht="30" customHeight="1">
      <c r="K744" s="55" t="s">
        <v>1553</v>
      </c>
    </row>
    <row r="745" spans="11:11" ht="30" customHeight="1">
      <c r="K745" s="55" t="s">
        <v>1554</v>
      </c>
    </row>
    <row r="746" spans="11:11" ht="30" customHeight="1">
      <c r="K746" s="55" t="s">
        <v>1555</v>
      </c>
    </row>
    <row r="747" spans="11:11" ht="30" customHeight="1">
      <c r="K747" s="55" t="s">
        <v>1556</v>
      </c>
    </row>
    <row r="748" spans="11:11" ht="30" customHeight="1">
      <c r="K748" s="55" t="s">
        <v>1557</v>
      </c>
    </row>
    <row r="749" spans="11:11" ht="30" customHeight="1">
      <c r="K749" s="55" t="s">
        <v>1558</v>
      </c>
    </row>
    <row r="750" spans="11:11" ht="30" customHeight="1">
      <c r="K750" s="55" t="s">
        <v>1559</v>
      </c>
    </row>
    <row r="751" spans="11:11" ht="30" customHeight="1">
      <c r="K751" s="55" t="s">
        <v>1560</v>
      </c>
    </row>
    <row r="752" spans="11:11" ht="30" customHeight="1">
      <c r="K752" s="55" t="s">
        <v>1561</v>
      </c>
    </row>
    <row r="753" spans="11:11" ht="30" customHeight="1">
      <c r="K753" s="55" t="s">
        <v>1562</v>
      </c>
    </row>
    <row r="754" spans="11:11" ht="30" customHeight="1">
      <c r="K754" s="55" t="s">
        <v>1563</v>
      </c>
    </row>
    <row r="755" spans="11:11" ht="30" customHeight="1">
      <c r="K755" s="55" t="s">
        <v>1564</v>
      </c>
    </row>
    <row r="756" spans="11:11" ht="30" customHeight="1">
      <c r="K756" s="55" t="s">
        <v>1565</v>
      </c>
    </row>
    <row r="757" spans="11:11" ht="30" customHeight="1">
      <c r="K757" s="55" t="s">
        <v>1566</v>
      </c>
    </row>
    <row r="758" spans="11:11" ht="30" customHeight="1">
      <c r="K758" s="55" t="s">
        <v>1567</v>
      </c>
    </row>
    <row r="759" spans="11:11" ht="30" customHeight="1">
      <c r="K759" s="55" t="s">
        <v>1568</v>
      </c>
    </row>
    <row r="760" spans="11:11" ht="30" customHeight="1">
      <c r="K760" s="55" t="s">
        <v>1569</v>
      </c>
    </row>
    <row r="761" spans="11:11" ht="30" customHeight="1">
      <c r="K761" s="55" t="s">
        <v>1570</v>
      </c>
    </row>
    <row r="762" spans="11:11" ht="30" customHeight="1">
      <c r="K762" s="55" t="s">
        <v>1571</v>
      </c>
    </row>
    <row r="763" spans="11:11" ht="30" customHeight="1">
      <c r="K763" s="55" t="s">
        <v>1572</v>
      </c>
    </row>
    <row r="764" spans="11:11" ht="30" customHeight="1">
      <c r="K764" s="55" t="s">
        <v>1573</v>
      </c>
    </row>
    <row r="765" spans="11:11" ht="30" customHeight="1">
      <c r="K765" s="55" t="s">
        <v>1574</v>
      </c>
    </row>
    <row r="766" spans="11:11" ht="30" customHeight="1">
      <c r="K766" s="55" t="s">
        <v>1575</v>
      </c>
    </row>
    <row r="767" spans="11:11" ht="30" customHeight="1">
      <c r="K767" s="55" t="s">
        <v>1576</v>
      </c>
    </row>
    <row r="768" spans="11:11" ht="30" customHeight="1">
      <c r="K768" s="55" t="s">
        <v>1577</v>
      </c>
    </row>
    <row r="769" spans="11:11" ht="30" customHeight="1">
      <c r="K769" s="55" t="s">
        <v>1578</v>
      </c>
    </row>
    <row r="770" spans="11:11" ht="30" customHeight="1">
      <c r="K770" s="55" t="s">
        <v>1579</v>
      </c>
    </row>
    <row r="771" spans="11:11" ht="30" customHeight="1">
      <c r="K771" s="55" t="s">
        <v>1580</v>
      </c>
    </row>
    <row r="772" spans="11:11" ht="30" customHeight="1">
      <c r="K772" s="55" t="s">
        <v>1581</v>
      </c>
    </row>
    <row r="773" spans="11:11" ht="30" customHeight="1">
      <c r="K773" s="55" t="s">
        <v>1582</v>
      </c>
    </row>
    <row r="774" spans="11:11" ht="30" customHeight="1">
      <c r="K774" s="55" t="s">
        <v>1583</v>
      </c>
    </row>
    <row r="775" spans="11:11" ht="30" customHeight="1">
      <c r="K775" s="55" t="s">
        <v>1584</v>
      </c>
    </row>
    <row r="776" spans="11:11" ht="30" customHeight="1">
      <c r="K776" s="55" t="s">
        <v>1585</v>
      </c>
    </row>
    <row r="777" spans="11:11" ht="30" customHeight="1">
      <c r="K777" s="55" t="s">
        <v>1586</v>
      </c>
    </row>
    <row r="778" spans="11:11" ht="30" customHeight="1">
      <c r="K778" s="55" t="s">
        <v>1587</v>
      </c>
    </row>
    <row r="779" spans="11:11" ht="30" customHeight="1">
      <c r="K779" s="55" t="s">
        <v>1588</v>
      </c>
    </row>
    <row r="780" spans="11:11" ht="30" customHeight="1">
      <c r="K780" s="55" t="s">
        <v>1589</v>
      </c>
    </row>
    <row r="781" spans="11:11" ht="30" customHeight="1">
      <c r="K781" s="55" t="s">
        <v>1590</v>
      </c>
    </row>
    <row r="782" spans="11:11" ht="30" customHeight="1">
      <c r="K782" s="55" t="s">
        <v>1591</v>
      </c>
    </row>
    <row r="783" spans="11:11" ht="30" customHeight="1">
      <c r="K783" s="55" t="s">
        <v>1592</v>
      </c>
    </row>
    <row r="784" spans="11:11" ht="30" customHeight="1">
      <c r="K784" s="55" t="s">
        <v>1593</v>
      </c>
    </row>
    <row r="785" spans="11:11" ht="30" customHeight="1">
      <c r="K785" s="55" t="s">
        <v>1594</v>
      </c>
    </row>
    <row r="786" spans="11:11" ht="30" customHeight="1">
      <c r="K786" s="55" t="s">
        <v>1595</v>
      </c>
    </row>
    <row r="787" spans="11:11" ht="30" customHeight="1">
      <c r="K787" s="55" t="s">
        <v>1596</v>
      </c>
    </row>
    <row r="788" spans="11:11" ht="30" customHeight="1">
      <c r="K788" s="55" t="s">
        <v>1597</v>
      </c>
    </row>
    <row r="789" spans="11:11" ht="30" customHeight="1">
      <c r="K789" s="55" t="s">
        <v>1598</v>
      </c>
    </row>
    <row r="790" spans="11:11" ht="30" customHeight="1">
      <c r="K790" s="55" t="s">
        <v>1599</v>
      </c>
    </row>
    <row r="791" spans="11:11" ht="30" customHeight="1">
      <c r="K791" s="55" t="s">
        <v>1600</v>
      </c>
    </row>
    <row r="792" spans="11:11" ht="30" customHeight="1">
      <c r="K792" s="55" t="s">
        <v>1601</v>
      </c>
    </row>
    <row r="793" spans="11:11" ht="30" customHeight="1">
      <c r="K793" s="55" t="s">
        <v>1602</v>
      </c>
    </row>
    <row r="794" spans="11:11" ht="30" customHeight="1">
      <c r="K794" s="55" t="s">
        <v>1603</v>
      </c>
    </row>
    <row r="795" spans="11:11" ht="30" customHeight="1">
      <c r="K795" s="55" t="s">
        <v>1604</v>
      </c>
    </row>
    <row r="796" spans="11:11" ht="30" customHeight="1">
      <c r="K796" s="55" t="s">
        <v>1605</v>
      </c>
    </row>
    <row r="797" spans="11:11" ht="30" customHeight="1">
      <c r="K797" s="55" t="s">
        <v>1606</v>
      </c>
    </row>
    <row r="798" spans="11:11" ht="30" customHeight="1">
      <c r="K798" s="55" t="s">
        <v>1607</v>
      </c>
    </row>
    <row r="799" spans="11:11" ht="30" customHeight="1">
      <c r="K799" s="55" t="s">
        <v>1608</v>
      </c>
    </row>
    <row r="800" spans="11:11" ht="30" customHeight="1">
      <c r="K800" s="55" t="s">
        <v>1609</v>
      </c>
    </row>
    <row r="801" spans="11:11" ht="30" customHeight="1">
      <c r="K801" s="55" t="s">
        <v>1610</v>
      </c>
    </row>
    <row r="802" spans="11:11" ht="30" customHeight="1">
      <c r="K802" s="55" t="s">
        <v>1611</v>
      </c>
    </row>
    <row r="803" spans="11:11" ht="30" customHeight="1">
      <c r="K803" s="55" t="s">
        <v>1612</v>
      </c>
    </row>
    <row r="804" spans="11:11" ht="30" customHeight="1">
      <c r="K804" s="55" t="s">
        <v>1613</v>
      </c>
    </row>
    <row r="805" spans="11:11" ht="30" customHeight="1">
      <c r="K805" s="55" t="s">
        <v>1614</v>
      </c>
    </row>
    <row r="806" spans="11:11" ht="30" customHeight="1">
      <c r="K806" s="55" t="s">
        <v>1615</v>
      </c>
    </row>
    <row r="807" spans="11:11" ht="30" customHeight="1">
      <c r="K807" s="55" t="s">
        <v>1616</v>
      </c>
    </row>
    <row r="808" spans="11:11" ht="30" customHeight="1">
      <c r="K808" s="55" t="s">
        <v>1617</v>
      </c>
    </row>
    <row r="809" spans="11:11" ht="30" customHeight="1">
      <c r="K809" s="55" t="s">
        <v>1618</v>
      </c>
    </row>
    <row r="810" spans="11:11" ht="30" customHeight="1">
      <c r="K810" s="55" t="s">
        <v>1619</v>
      </c>
    </row>
    <row r="811" spans="11:11" ht="30" customHeight="1">
      <c r="K811" s="55" t="s">
        <v>1620</v>
      </c>
    </row>
    <row r="812" spans="11:11" ht="30" customHeight="1">
      <c r="K812" s="55" t="s">
        <v>1621</v>
      </c>
    </row>
    <row r="813" spans="11:11" ht="30" customHeight="1">
      <c r="K813" s="55" t="s">
        <v>1622</v>
      </c>
    </row>
    <row r="814" spans="11:11" ht="30" customHeight="1">
      <c r="K814" s="55" t="s">
        <v>1623</v>
      </c>
    </row>
    <row r="815" spans="11:11" ht="30" customHeight="1">
      <c r="K815" s="55" t="s">
        <v>1624</v>
      </c>
    </row>
    <row r="816" spans="11:11" ht="30" customHeight="1">
      <c r="K816" s="55" t="s">
        <v>1625</v>
      </c>
    </row>
    <row r="817" spans="11:11" ht="30" customHeight="1">
      <c r="K817" s="55" t="s">
        <v>1626</v>
      </c>
    </row>
    <row r="818" spans="11:11" ht="30" customHeight="1">
      <c r="K818" s="55" t="s">
        <v>1627</v>
      </c>
    </row>
    <row r="819" spans="11:11" ht="30" customHeight="1">
      <c r="K819" s="55" t="s">
        <v>1628</v>
      </c>
    </row>
    <row r="820" spans="11:11" ht="30" customHeight="1">
      <c r="K820" s="55" t="s">
        <v>1629</v>
      </c>
    </row>
    <row r="821" spans="11:11" ht="30" customHeight="1">
      <c r="K821" s="55" t="s">
        <v>1630</v>
      </c>
    </row>
    <row r="822" spans="11:11" ht="30" customHeight="1">
      <c r="K822" s="55" t="s">
        <v>1631</v>
      </c>
    </row>
    <row r="823" spans="11:11" ht="30" customHeight="1">
      <c r="K823" s="55" t="s">
        <v>1632</v>
      </c>
    </row>
    <row r="824" spans="11:11" ht="30" customHeight="1">
      <c r="K824" s="55" t="s">
        <v>1633</v>
      </c>
    </row>
    <row r="825" spans="11:11" ht="30" customHeight="1">
      <c r="K825" s="55" t="s">
        <v>1634</v>
      </c>
    </row>
    <row r="826" spans="11:11" ht="30" customHeight="1">
      <c r="K826" s="55" t="s">
        <v>1635</v>
      </c>
    </row>
    <row r="827" spans="11:11" ht="30" customHeight="1">
      <c r="K827" s="55" t="s">
        <v>1636</v>
      </c>
    </row>
    <row r="828" spans="11:11" ht="30" customHeight="1">
      <c r="K828" s="55" t="s">
        <v>1637</v>
      </c>
    </row>
    <row r="829" spans="11:11" ht="30" customHeight="1">
      <c r="K829" s="55" t="s">
        <v>1638</v>
      </c>
    </row>
    <row r="830" spans="11:11" ht="30" customHeight="1">
      <c r="K830" s="55" t="s">
        <v>1639</v>
      </c>
    </row>
    <row r="831" spans="11:11" ht="30" customHeight="1">
      <c r="K831" s="55" t="s">
        <v>1640</v>
      </c>
    </row>
    <row r="832" spans="11:11" ht="30" customHeight="1">
      <c r="K832" s="55" t="s">
        <v>1641</v>
      </c>
    </row>
    <row r="833" spans="11:11" ht="30" customHeight="1">
      <c r="K833" s="55" t="s">
        <v>1642</v>
      </c>
    </row>
    <row r="834" spans="11:11" ht="30" customHeight="1">
      <c r="K834" s="55" t="s">
        <v>1643</v>
      </c>
    </row>
    <row r="835" spans="11:11" ht="30" customHeight="1">
      <c r="K835" s="55" t="s">
        <v>1644</v>
      </c>
    </row>
    <row r="836" spans="11:11" ht="30" customHeight="1">
      <c r="K836" s="55" t="s">
        <v>1645</v>
      </c>
    </row>
    <row r="837" spans="11:11" ht="30" customHeight="1">
      <c r="K837" s="55" t="s">
        <v>1646</v>
      </c>
    </row>
    <row r="838" spans="11:11" ht="30" customHeight="1">
      <c r="K838" s="55" t="s">
        <v>1647</v>
      </c>
    </row>
    <row r="839" spans="11:11" ht="30" customHeight="1">
      <c r="K839" s="55" t="s">
        <v>1648</v>
      </c>
    </row>
    <row r="840" spans="11:11" ht="30" customHeight="1">
      <c r="K840" s="55" t="s">
        <v>1649</v>
      </c>
    </row>
    <row r="841" spans="11:11" ht="30" customHeight="1">
      <c r="K841" s="55" t="s">
        <v>1650</v>
      </c>
    </row>
    <row r="842" spans="11:11" ht="30" customHeight="1">
      <c r="K842" s="55" t="s">
        <v>1651</v>
      </c>
    </row>
    <row r="843" spans="11:11" ht="30" customHeight="1">
      <c r="K843" s="55" t="s">
        <v>1652</v>
      </c>
    </row>
    <row r="844" spans="11:11" ht="30.75" customHeight="1">
      <c r="K844" s="55" t="s">
        <v>1653</v>
      </c>
    </row>
    <row r="845" spans="11:11">
      <c r="K845" s="55" t="s">
        <v>1654</v>
      </c>
    </row>
    <row r="846" spans="11:11">
      <c r="K846" s="56" t="s">
        <v>1655</v>
      </c>
    </row>
    <row r="847" spans="11:11">
      <c r="K847" s="56" t="s">
        <v>1656</v>
      </c>
    </row>
    <row r="848" spans="11:11" ht="30.75" customHeight="1">
      <c r="K848" s="56" t="s">
        <v>1657</v>
      </c>
    </row>
    <row r="849" spans="11:11">
      <c r="K849" s="55" t="s">
        <v>1658</v>
      </c>
    </row>
    <row r="850" spans="11:11">
      <c r="K850" s="55" t="s">
        <v>1659</v>
      </c>
    </row>
    <row r="851" spans="11:11">
      <c r="K851" s="56" t="s">
        <v>1660</v>
      </c>
    </row>
    <row r="852" spans="11:11">
      <c r="K852" s="56" t="s">
        <v>1661</v>
      </c>
    </row>
    <row r="853" spans="11:11">
      <c r="K853" s="56" t="s">
        <v>1662</v>
      </c>
    </row>
    <row r="854" spans="11:11" ht="30.75" customHeight="1">
      <c r="K854" s="55" t="s">
        <v>1663</v>
      </c>
    </row>
    <row r="855" spans="11:11" ht="30.75" customHeight="1">
      <c r="K855" s="56" t="s">
        <v>1664</v>
      </c>
    </row>
    <row r="856" spans="11:11" ht="30.75" customHeight="1">
      <c r="K856" s="56" t="s">
        <v>1665</v>
      </c>
    </row>
    <row r="857" spans="11:11">
      <c r="K857" s="55"/>
    </row>
    <row r="858" spans="11:11">
      <c r="K858" s="55"/>
    </row>
    <row r="859" spans="11:11">
      <c r="K859" s="55"/>
    </row>
    <row r="860" spans="11:11">
      <c r="K860" s="55"/>
    </row>
    <row r="861" spans="11:11">
      <c r="K861" s="55"/>
    </row>
    <row r="862" spans="11:11">
      <c r="K862" s="55"/>
    </row>
    <row r="863" spans="11:11">
      <c r="K863" s="55"/>
    </row>
    <row r="864" spans="11:11">
      <c r="K864" s="55"/>
    </row>
    <row r="865" spans="11:11">
      <c r="K865" s="55"/>
    </row>
    <row r="866" spans="11:11">
      <c r="K866" s="55"/>
    </row>
    <row r="867" spans="11:11">
      <c r="K867" s="55"/>
    </row>
    <row r="868" spans="11:11">
      <c r="K868" s="55"/>
    </row>
    <row r="869" spans="11:11">
      <c r="K869" s="55"/>
    </row>
    <row r="870" spans="11:11">
      <c r="K870" s="55"/>
    </row>
    <row r="871" spans="11:11">
      <c r="K871" s="55"/>
    </row>
    <row r="872" spans="11:11">
      <c r="K872" s="55"/>
    </row>
    <row r="873" spans="11:11">
      <c r="K873" s="55"/>
    </row>
    <row r="874" spans="11:11">
      <c r="K874" s="55"/>
    </row>
    <row r="875" spans="11:11">
      <c r="K875" s="55"/>
    </row>
    <row r="876" spans="11:11">
      <c r="K876" s="55"/>
    </row>
    <row r="877" spans="11:11">
      <c r="K877" s="55"/>
    </row>
    <row r="878" spans="11:11">
      <c r="K878" s="55"/>
    </row>
    <row r="879" spans="11:11">
      <c r="K879" s="55"/>
    </row>
    <row r="880" spans="11:11">
      <c r="K880" s="55"/>
    </row>
    <row r="881" spans="11:11">
      <c r="K881" s="55"/>
    </row>
    <row r="882" spans="11:11">
      <c r="K882" s="55"/>
    </row>
    <row r="883" spans="11:11">
      <c r="K883" s="55"/>
    </row>
    <row r="884" spans="11:11">
      <c r="K884" s="55"/>
    </row>
    <row r="885" spans="11:11">
      <c r="K885" s="55"/>
    </row>
    <row r="886" spans="11:11">
      <c r="K886" s="55"/>
    </row>
    <row r="887" spans="11:11">
      <c r="K887" s="55"/>
    </row>
    <row r="888" spans="11:11">
      <c r="K888" s="55"/>
    </row>
    <row r="889" spans="11:11">
      <c r="K889" s="55"/>
    </row>
    <row r="890" spans="11:11">
      <c r="K890" s="55"/>
    </row>
    <row r="891" spans="11:11">
      <c r="K891" s="55"/>
    </row>
    <row r="892" spans="11:11">
      <c r="K892" s="55"/>
    </row>
    <row r="893" spans="11:11">
      <c r="K893" s="55"/>
    </row>
    <row r="894" spans="11:11">
      <c r="K894" s="55"/>
    </row>
    <row r="895" spans="11:11">
      <c r="K895" s="55"/>
    </row>
    <row r="896" spans="11:11">
      <c r="K896" s="55"/>
    </row>
    <row r="897" spans="11:11">
      <c r="K897" s="55"/>
    </row>
    <row r="898" spans="11:11">
      <c r="K898" s="55"/>
    </row>
    <row r="899" spans="11:11">
      <c r="K899" s="55"/>
    </row>
    <row r="900" spans="11:11">
      <c r="K900" s="55"/>
    </row>
    <row r="901" spans="11:11">
      <c r="K901" s="55"/>
    </row>
    <row r="902" spans="11:11">
      <c r="K902" s="55"/>
    </row>
    <row r="903" spans="11:11">
      <c r="K903" s="55"/>
    </row>
    <row r="904" spans="11:11">
      <c r="K904" s="55"/>
    </row>
    <row r="905" spans="11:11">
      <c r="K905" s="55"/>
    </row>
    <row r="906" spans="11:11">
      <c r="K906" s="55"/>
    </row>
    <row r="907" spans="11:11">
      <c r="K907" s="55"/>
    </row>
    <row r="908" spans="11:11">
      <c r="K908" s="55"/>
    </row>
    <row r="909" spans="11:11">
      <c r="K909" s="55"/>
    </row>
    <row r="910" spans="11:11">
      <c r="K910" s="55"/>
    </row>
    <row r="911" spans="11:11">
      <c r="K911" s="55"/>
    </row>
    <row r="912" spans="11:11">
      <c r="K912" s="55"/>
    </row>
    <row r="913" spans="11:11">
      <c r="K913" s="55"/>
    </row>
    <row r="914" spans="11:11">
      <c r="K914" s="55"/>
    </row>
    <row r="915" spans="11:11">
      <c r="K915" s="55"/>
    </row>
    <row r="916" spans="11:11">
      <c r="K916" s="55"/>
    </row>
    <row r="917" spans="11:11">
      <c r="K917" s="55"/>
    </row>
    <row r="918" spans="11:11">
      <c r="K918" s="55"/>
    </row>
    <row r="919" spans="11:11">
      <c r="K919" s="55"/>
    </row>
    <row r="920" spans="11:11">
      <c r="K920" s="55"/>
    </row>
    <row r="921" spans="11:11">
      <c r="K921" s="55"/>
    </row>
    <row r="922" spans="11:11">
      <c r="K922" s="55"/>
    </row>
    <row r="923" spans="11:11">
      <c r="K923" s="55"/>
    </row>
    <row r="924" spans="11:11">
      <c r="K924" s="55"/>
    </row>
    <row r="925" spans="11:11">
      <c r="K925" s="55"/>
    </row>
    <row r="926" spans="11:11">
      <c r="K926" s="55"/>
    </row>
    <row r="927" spans="11:11">
      <c r="K927" s="55"/>
    </row>
    <row r="928" spans="11:11">
      <c r="K928" s="55"/>
    </row>
    <row r="929" spans="11:11">
      <c r="K929" s="55"/>
    </row>
    <row r="930" spans="11:11">
      <c r="K930" s="55"/>
    </row>
    <row r="931" spans="11:11">
      <c r="K931" s="55"/>
    </row>
    <row r="932" spans="11:11">
      <c r="K932" s="55"/>
    </row>
    <row r="933" spans="11:11">
      <c r="K933" s="55"/>
    </row>
    <row r="934" spans="11:11">
      <c r="K934" s="55"/>
    </row>
    <row r="935" spans="11:11">
      <c r="K935" s="55"/>
    </row>
    <row r="936" spans="11:11">
      <c r="K936" s="55"/>
    </row>
    <row r="937" spans="11:11">
      <c r="K937" s="55"/>
    </row>
    <row r="938" spans="11:11">
      <c r="K938" s="55"/>
    </row>
    <row r="939" spans="11:11">
      <c r="K939" s="55"/>
    </row>
    <row r="940" spans="11:11">
      <c r="K940" s="55"/>
    </row>
    <row r="941" spans="11:11">
      <c r="K941" s="55"/>
    </row>
    <row r="942" spans="11:11">
      <c r="K942" s="55"/>
    </row>
    <row r="943" spans="11:11">
      <c r="K943" s="55"/>
    </row>
    <row r="944" spans="11:11">
      <c r="K944" s="55"/>
    </row>
    <row r="945" spans="11:11">
      <c r="K945" s="55"/>
    </row>
    <row r="946" spans="11:11">
      <c r="K946" s="55"/>
    </row>
    <row r="947" spans="11:11">
      <c r="K947" s="55"/>
    </row>
    <row r="948" spans="11:11">
      <c r="K948" s="55"/>
    </row>
    <row r="949" spans="11:11">
      <c r="K949" s="55"/>
    </row>
    <row r="950" spans="11:11">
      <c r="K950" s="55"/>
    </row>
    <row r="951" spans="11:11">
      <c r="K951" s="55"/>
    </row>
    <row r="952" spans="11:11">
      <c r="K952" s="55"/>
    </row>
    <row r="953" spans="11:11">
      <c r="K953" s="55"/>
    </row>
    <row r="954" spans="11:11">
      <c r="K954" s="55"/>
    </row>
    <row r="955" spans="11:11">
      <c r="K955" s="55"/>
    </row>
    <row r="956" spans="11:11">
      <c r="K956" s="55"/>
    </row>
    <row r="957" spans="11:11">
      <c r="K957" s="55"/>
    </row>
    <row r="958" spans="11:11">
      <c r="K958" s="55"/>
    </row>
    <row r="959" spans="11:11">
      <c r="K959" s="55"/>
    </row>
    <row r="960" spans="11:11">
      <c r="K960" s="55"/>
    </row>
    <row r="961" spans="11:11">
      <c r="K961" s="55"/>
    </row>
    <row r="962" spans="11:11">
      <c r="K962" s="55"/>
    </row>
    <row r="963" spans="11:11">
      <c r="K963" s="55"/>
    </row>
    <row r="964" spans="11:11">
      <c r="K964" s="55"/>
    </row>
    <row r="965" spans="11:11">
      <c r="K965" s="55"/>
    </row>
    <row r="966" spans="11:11">
      <c r="K966" s="55"/>
    </row>
    <row r="967" spans="11:11">
      <c r="K967" s="55"/>
    </row>
    <row r="968" spans="11:11">
      <c r="K968" s="55"/>
    </row>
    <row r="969" spans="11:11">
      <c r="K969" s="55"/>
    </row>
    <row r="970" spans="11:11">
      <c r="K970" s="55"/>
    </row>
    <row r="971" spans="11:11">
      <c r="K971" s="55"/>
    </row>
    <row r="972" spans="11:11">
      <c r="K972" s="55"/>
    </row>
    <row r="973" spans="11:11">
      <c r="K973" s="55"/>
    </row>
    <row r="974" spans="11:11">
      <c r="K974" s="55"/>
    </row>
    <row r="975" spans="11:11">
      <c r="K975" s="55"/>
    </row>
    <row r="976" spans="11:11">
      <c r="K976" s="55"/>
    </row>
    <row r="977" spans="11:11">
      <c r="K977" s="55"/>
    </row>
    <row r="978" spans="11:11">
      <c r="K978" s="55"/>
    </row>
    <row r="979" spans="11:11">
      <c r="K979" s="55"/>
    </row>
    <row r="980" spans="11:11">
      <c r="K980" s="55"/>
    </row>
    <row r="981" spans="11:11">
      <c r="K981" s="55"/>
    </row>
    <row r="982" spans="11:11">
      <c r="K982" s="55"/>
    </row>
    <row r="983" spans="11:11">
      <c r="K983" s="55"/>
    </row>
    <row r="984" spans="11:11">
      <c r="K984" s="55"/>
    </row>
    <row r="985" spans="11:11">
      <c r="K985" s="55"/>
    </row>
    <row r="986" spans="11:11">
      <c r="K986" s="55"/>
    </row>
    <row r="987" spans="11:11">
      <c r="K987" s="55"/>
    </row>
    <row r="988" spans="11:11">
      <c r="K988" s="55"/>
    </row>
    <row r="989" spans="11:11">
      <c r="K989" s="55"/>
    </row>
    <row r="990" spans="11:11">
      <c r="K990" s="55"/>
    </row>
    <row r="991" spans="11:11">
      <c r="K991" s="55"/>
    </row>
    <row r="992" spans="11:11">
      <c r="K992" s="55"/>
    </row>
    <row r="993" spans="11:11">
      <c r="K993" s="55"/>
    </row>
    <row r="994" spans="11:11">
      <c r="K994" s="55"/>
    </row>
    <row r="995" spans="11:11">
      <c r="K995" s="55"/>
    </row>
    <row r="996" spans="11:11">
      <c r="K996" s="55"/>
    </row>
    <row r="997" spans="11:11">
      <c r="K997" s="55"/>
    </row>
    <row r="998" spans="11:11">
      <c r="K998" s="55"/>
    </row>
    <row r="999" spans="11:11">
      <c r="K999" s="55"/>
    </row>
    <row r="1000" spans="11:11">
      <c r="K1000" s="55"/>
    </row>
    <row r="1001" spans="11:11">
      <c r="K1001" s="55"/>
    </row>
    <row r="1002" spans="11:11">
      <c r="K1002" s="55"/>
    </row>
    <row r="1003" spans="11:11">
      <c r="K1003" s="55"/>
    </row>
    <row r="1004" spans="11:11">
      <c r="K1004" s="55"/>
    </row>
    <row r="1005" spans="11:11">
      <c r="K1005" s="55"/>
    </row>
    <row r="1006" spans="11:11">
      <c r="K1006" s="55"/>
    </row>
    <row r="1007" spans="11:11">
      <c r="K1007" s="55"/>
    </row>
    <row r="1008" spans="11:11">
      <c r="K1008" s="55"/>
    </row>
    <row r="1009" spans="11:11">
      <c r="K1009" s="55"/>
    </row>
    <row r="1010" spans="11:11">
      <c r="K1010" s="55"/>
    </row>
    <row r="1011" spans="11:11">
      <c r="K1011" s="55"/>
    </row>
    <row r="1012" spans="11:11">
      <c r="K1012" s="55"/>
    </row>
    <row r="1013" spans="11:11">
      <c r="K1013" s="55"/>
    </row>
    <row r="1014" spans="11:11">
      <c r="K1014" s="55"/>
    </row>
    <row r="1015" spans="11:11">
      <c r="K1015" s="55"/>
    </row>
    <row r="1016" spans="11:11">
      <c r="K1016" s="55"/>
    </row>
    <row r="1017" spans="11:11">
      <c r="K1017" s="55"/>
    </row>
    <row r="1018" spans="11:11">
      <c r="K1018" s="55"/>
    </row>
    <row r="1019" spans="11:11">
      <c r="K1019" s="55"/>
    </row>
    <row r="1020" spans="11:11">
      <c r="K1020" s="55"/>
    </row>
    <row r="1021" spans="11:11">
      <c r="K1021" s="55"/>
    </row>
    <row r="1022" spans="11:11">
      <c r="K1022" s="55"/>
    </row>
    <row r="1023" spans="11:11">
      <c r="K1023" s="55"/>
    </row>
    <row r="1024" spans="11:11">
      <c r="K1024" s="55"/>
    </row>
    <row r="1025" spans="11:11">
      <c r="K1025" s="55"/>
    </row>
    <row r="1026" spans="11:11">
      <c r="K1026" s="55"/>
    </row>
    <row r="1027" spans="11:11">
      <c r="K1027" s="55"/>
    </row>
    <row r="1028" spans="11:11">
      <c r="K1028" s="55"/>
    </row>
    <row r="1029" spans="11:11">
      <c r="K1029" s="55"/>
    </row>
    <row r="1030" spans="11:11">
      <c r="K1030" s="55"/>
    </row>
    <row r="1031" spans="11:11">
      <c r="K1031" s="55"/>
    </row>
    <row r="1032" spans="11:11">
      <c r="K1032" s="55"/>
    </row>
    <row r="1033" spans="11:11">
      <c r="K1033" s="55"/>
    </row>
    <row r="1034" spans="11:11">
      <c r="K1034" s="55"/>
    </row>
    <row r="1035" spans="11:11">
      <c r="K1035" s="55"/>
    </row>
    <row r="1036" spans="11:11">
      <c r="K1036" s="55"/>
    </row>
    <row r="1037" spans="11:11">
      <c r="K1037" s="55"/>
    </row>
    <row r="1038" spans="11:11">
      <c r="K1038" s="55"/>
    </row>
    <row r="1039" spans="11:11">
      <c r="K1039" s="55"/>
    </row>
    <row r="1040" spans="11:11">
      <c r="K1040" s="55"/>
    </row>
    <row r="1041" spans="11:11">
      <c r="K1041" s="55"/>
    </row>
    <row r="1042" spans="11:11">
      <c r="K1042" s="55"/>
    </row>
    <row r="1043" spans="11:11">
      <c r="K1043" s="55"/>
    </row>
    <row r="1044" spans="11:11">
      <c r="K1044" s="55"/>
    </row>
    <row r="1045" spans="11:11">
      <c r="K1045" s="55"/>
    </row>
    <row r="1046" spans="11:11">
      <c r="K1046" s="55"/>
    </row>
    <row r="1047" spans="11:11">
      <c r="K1047" s="55"/>
    </row>
    <row r="1048" spans="11:11">
      <c r="K1048" s="55"/>
    </row>
    <row r="1049" spans="11:11">
      <c r="K1049" s="55"/>
    </row>
    <row r="1050" spans="11:11">
      <c r="K1050" s="55"/>
    </row>
    <row r="1051" spans="11:11">
      <c r="K1051" s="55"/>
    </row>
    <row r="1052" spans="11:11">
      <c r="K1052" s="55"/>
    </row>
    <row r="1053" spans="11:11">
      <c r="K1053" s="55"/>
    </row>
    <row r="1054" spans="11:11">
      <c r="K1054" s="55"/>
    </row>
    <row r="1055" spans="11:11">
      <c r="K1055" s="55"/>
    </row>
    <row r="1056" spans="11:11">
      <c r="K1056" s="55"/>
    </row>
    <row r="1057" spans="11:11">
      <c r="K1057" s="55"/>
    </row>
    <row r="1058" spans="11:11">
      <c r="K1058" s="55"/>
    </row>
    <row r="1059" spans="11:11">
      <c r="K1059" s="55"/>
    </row>
    <row r="1060" spans="11:11">
      <c r="K1060" s="55"/>
    </row>
    <row r="1061" spans="11:11">
      <c r="K1061" s="55"/>
    </row>
    <row r="1062" spans="11:11">
      <c r="K1062" s="55"/>
    </row>
    <row r="1063" spans="11:11">
      <c r="K1063" s="55"/>
    </row>
    <row r="1064" spans="11:11">
      <c r="K1064" s="55"/>
    </row>
    <row r="1065" spans="11:11">
      <c r="K1065" s="55"/>
    </row>
    <row r="1066" spans="11:11">
      <c r="K1066" s="55"/>
    </row>
    <row r="1067" spans="11:11">
      <c r="K1067" s="55"/>
    </row>
    <row r="1068" spans="11:11">
      <c r="K1068" s="55"/>
    </row>
    <row r="1069" spans="11:11">
      <c r="K1069" s="55"/>
    </row>
    <row r="1070" spans="11:11">
      <c r="K1070" s="55"/>
    </row>
    <row r="1071" spans="11:11">
      <c r="K1071" s="55"/>
    </row>
    <row r="1072" spans="11:11">
      <c r="K1072" s="55"/>
    </row>
    <row r="1073" spans="11:11">
      <c r="K1073" s="55"/>
    </row>
    <row r="1074" spans="11:11">
      <c r="K1074" s="55"/>
    </row>
    <row r="1075" spans="11:11">
      <c r="K1075" s="55"/>
    </row>
    <row r="1076" spans="11:11">
      <c r="K1076" s="55"/>
    </row>
    <row r="1077" spans="11:11">
      <c r="K1077" s="55"/>
    </row>
    <row r="1078" spans="11:11">
      <c r="K1078" s="55"/>
    </row>
    <row r="1079" spans="11:11">
      <c r="K1079" s="55"/>
    </row>
    <row r="1080" spans="11:11">
      <c r="K1080" s="55"/>
    </row>
    <row r="1081" spans="11:11">
      <c r="K1081" s="55"/>
    </row>
    <row r="1082" spans="11:11">
      <c r="K1082" s="55"/>
    </row>
    <row r="1083" spans="11:11">
      <c r="K1083" s="55"/>
    </row>
    <row r="1084" spans="11:11">
      <c r="K1084" s="55"/>
    </row>
    <row r="1085" spans="11:11">
      <c r="K1085" s="55"/>
    </row>
    <row r="1086" spans="11:11">
      <c r="K1086" s="55"/>
    </row>
    <row r="1087" spans="11:11">
      <c r="K1087" s="55"/>
    </row>
    <row r="1088" spans="11:11">
      <c r="K1088" s="55"/>
    </row>
    <row r="1089" spans="11:11">
      <c r="K1089" s="55"/>
    </row>
    <row r="1090" spans="11:11">
      <c r="K1090" s="55"/>
    </row>
    <row r="1091" spans="11:11">
      <c r="K1091" s="55"/>
    </row>
    <row r="1092" spans="11:11">
      <c r="K1092" s="55"/>
    </row>
    <row r="1093" spans="11:11">
      <c r="K1093" s="55"/>
    </row>
    <row r="1094" spans="11:11">
      <c r="K1094" s="55"/>
    </row>
    <row r="1095" spans="11:11">
      <c r="K1095" s="55"/>
    </row>
    <row r="1096" spans="11:11">
      <c r="K1096" s="55"/>
    </row>
    <row r="1097" spans="11:11">
      <c r="K1097" s="55"/>
    </row>
    <row r="1098" spans="11:11">
      <c r="K1098" s="55"/>
    </row>
    <row r="1099" spans="11:11">
      <c r="K1099" s="55"/>
    </row>
    <row r="1100" spans="11:11">
      <c r="K1100" s="55"/>
    </row>
    <row r="1101" spans="11:11">
      <c r="K1101" s="55"/>
    </row>
    <row r="1102" spans="11:11">
      <c r="K1102" s="55"/>
    </row>
    <row r="1103" spans="11:11">
      <c r="K1103" s="55"/>
    </row>
    <row r="1104" spans="11:11">
      <c r="K1104" s="55"/>
    </row>
    <row r="1105" spans="11:11">
      <c r="K1105" s="55"/>
    </row>
    <row r="1106" spans="11:11">
      <c r="K1106" s="55"/>
    </row>
    <row r="1107" spans="11:11">
      <c r="K1107" s="55"/>
    </row>
    <row r="1108" spans="11:11">
      <c r="K1108" s="55"/>
    </row>
    <row r="1109" spans="11:11">
      <c r="K1109" s="55"/>
    </row>
    <row r="1110" spans="11:11">
      <c r="K1110" s="55"/>
    </row>
    <row r="1111" spans="11:11">
      <c r="K1111" s="55"/>
    </row>
    <row r="1112" spans="11:11">
      <c r="K1112" s="55"/>
    </row>
    <row r="1113" spans="11:11">
      <c r="K1113" s="55"/>
    </row>
    <row r="1114" spans="11:11">
      <c r="K1114" s="55"/>
    </row>
    <row r="1115" spans="11:11">
      <c r="K1115" s="55"/>
    </row>
    <row r="1116" spans="11:11">
      <c r="K1116" s="55"/>
    </row>
    <row r="1117" spans="11:11">
      <c r="K1117" s="55"/>
    </row>
    <row r="1118" spans="11:11">
      <c r="K1118" s="55"/>
    </row>
    <row r="1119" spans="11:11">
      <c r="K1119" s="55"/>
    </row>
    <row r="1120" spans="11:11">
      <c r="K1120" s="55"/>
    </row>
    <row r="1121" spans="11:11">
      <c r="K1121" s="55"/>
    </row>
    <row r="1122" spans="11:11">
      <c r="K1122" s="55"/>
    </row>
    <row r="1123" spans="11:11">
      <c r="K1123" s="55"/>
    </row>
    <row r="1124" spans="11:11">
      <c r="K1124" s="55"/>
    </row>
    <row r="1125" spans="11:11">
      <c r="K1125" s="55"/>
    </row>
    <row r="1126" spans="11:11">
      <c r="K1126" s="55"/>
    </row>
    <row r="1127" spans="11:11">
      <c r="K1127" s="55"/>
    </row>
    <row r="1128" spans="11:11">
      <c r="K1128" s="55"/>
    </row>
    <row r="1129" spans="11:11">
      <c r="K1129" s="55"/>
    </row>
    <row r="1130" spans="11:11">
      <c r="K1130" s="55"/>
    </row>
    <row r="1131" spans="11:11">
      <c r="K1131" s="55"/>
    </row>
    <row r="1132" spans="11:11">
      <c r="K1132" s="55"/>
    </row>
    <row r="1133" spans="11:11">
      <c r="K1133" s="55"/>
    </row>
    <row r="1134" spans="11:11">
      <c r="K1134" s="55"/>
    </row>
    <row r="1135" spans="11:11">
      <c r="K1135" s="55"/>
    </row>
    <row r="1136" spans="11:11">
      <c r="K1136" s="55"/>
    </row>
    <row r="1137" spans="11:11">
      <c r="K1137" s="55"/>
    </row>
    <row r="1138" spans="11:11">
      <c r="K1138" s="55"/>
    </row>
    <row r="1139" spans="11:11">
      <c r="K1139" s="55"/>
    </row>
    <row r="1140" spans="11:11">
      <c r="K1140" s="55"/>
    </row>
    <row r="1141" spans="11:11">
      <c r="K1141" s="55"/>
    </row>
    <row r="1142" spans="11:11">
      <c r="K1142" s="55"/>
    </row>
    <row r="1143" spans="11:11">
      <c r="K1143" s="55"/>
    </row>
    <row r="1144" spans="11:11">
      <c r="K1144" s="55"/>
    </row>
    <row r="1145" spans="11:11">
      <c r="K1145" s="55"/>
    </row>
    <row r="1146" spans="11:11">
      <c r="K1146" s="55"/>
    </row>
    <row r="1147" spans="11:11">
      <c r="K1147" s="55"/>
    </row>
    <row r="1148" spans="11:11">
      <c r="K1148" s="55"/>
    </row>
    <row r="1149" spans="11:11">
      <c r="K1149" s="55"/>
    </row>
    <row r="1150" spans="11:11">
      <c r="K1150" s="55"/>
    </row>
    <row r="1151" spans="11:11">
      <c r="K1151" s="55"/>
    </row>
    <row r="1152" spans="11:11">
      <c r="K1152" s="55"/>
    </row>
    <row r="1153" spans="11:11">
      <c r="K1153" s="55"/>
    </row>
    <row r="1154" spans="11:11">
      <c r="K1154" s="55"/>
    </row>
    <row r="1155" spans="11:11">
      <c r="K1155" s="55"/>
    </row>
    <row r="1156" spans="11:11">
      <c r="K1156" s="55"/>
    </row>
    <row r="1157" spans="11:11">
      <c r="K1157" s="55"/>
    </row>
    <row r="1158" spans="11:11">
      <c r="K1158" s="55"/>
    </row>
    <row r="1159" spans="11:11">
      <c r="K1159" s="55"/>
    </row>
    <row r="1160" spans="11:11">
      <c r="K1160" s="55"/>
    </row>
    <row r="1161" spans="11:11">
      <c r="K1161" s="55"/>
    </row>
    <row r="1162" spans="11:11">
      <c r="K1162" s="55"/>
    </row>
    <row r="1163" spans="11:11">
      <c r="K1163" s="55"/>
    </row>
    <row r="1164" spans="11:11">
      <c r="K1164" s="55"/>
    </row>
    <row r="1165" spans="11:11">
      <c r="K1165" s="55"/>
    </row>
    <row r="1166" spans="11:11">
      <c r="K1166" s="55"/>
    </row>
    <row r="1167" spans="11:11">
      <c r="K1167" s="55"/>
    </row>
    <row r="1168" spans="11:11">
      <c r="K1168" s="55"/>
    </row>
    <row r="1169" spans="11:11">
      <c r="K1169" s="55"/>
    </row>
    <row r="1170" spans="11:11">
      <c r="K1170" s="55"/>
    </row>
    <row r="1171" spans="11:11">
      <c r="K1171" s="55"/>
    </row>
    <row r="1172" spans="11:11">
      <c r="K1172" s="55"/>
    </row>
    <row r="1173" spans="11:11">
      <c r="K1173" s="55"/>
    </row>
    <row r="1174" spans="11:11">
      <c r="K1174" s="55"/>
    </row>
    <row r="1175" spans="11:11">
      <c r="K1175" s="55"/>
    </row>
    <row r="1176" spans="11:11">
      <c r="K1176" s="55"/>
    </row>
    <row r="1177" spans="11:11">
      <c r="K1177" s="55"/>
    </row>
    <row r="1178" spans="11:11">
      <c r="K1178" s="55"/>
    </row>
    <row r="1179" spans="11:11">
      <c r="K1179" s="55"/>
    </row>
    <row r="1180" spans="11:11">
      <c r="K1180" s="55"/>
    </row>
    <row r="1181" spans="11:11">
      <c r="K1181" s="55"/>
    </row>
    <row r="1182" spans="11:11">
      <c r="K1182" s="55"/>
    </row>
    <row r="1183" spans="11:11">
      <c r="K1183" s="55"/>
    </row>
    <row r="1184" spans="11:11">
      <c r="K1184" s="55"/>
    </row>
    <row r="1185" spans="11:11">
      <c r="K1185" s="55"/>
    </row>
    <row r="1186" spans="11:11">
      <c r="K1186" s="55"/>
    </row>
    <row r="1187" spans="11:11">
      <c r="K1187" s="55"/>
    </row>
    <row r="1188" spans="11:11">
      <c r="K1188" s="55"/>
    </row>
    <row r="1189" spans="11:11">
      <c r="K1189" s="55"/>
    </row>
    <row r="1190" spans="11:11">
      <c r="K1190" s="55"/>
    </row>
    <row r="1191" spans="11:11">
      <c r="K1191" s="55"/>
    </row>
    <row r="1192" spans="11:11">
      <c r="K1192" s="55"/>
    </row>
    <row r="1193" spans="11:11">
      <c r="K1193" s="55"/>
    </row>
    <row r="1194" spans="11:11">
      <c r="K1194" s="55"/>
    </row>
    <row r="1195" spans="11:11">
      <c r="K1195" s="55"/>
    </row>
    <row r="1196" spans="11:11">
      <c r="K1196" s="55"/>
    </row>
    <row r="1197" spans="11:11">
      <c r="K1197" s="55"/>
    </row>
    <row r="1198" spans="11:11">
      <c r="K1198" s="55"/>
    </row>
    <row r="1199" spans="11:11">
      <c r="K1199" s="55"/>
    </row>
    <row r="1200" spans="11:11">
      <c r="K1200" s="55"/>
    </row>
    <row r="1201" spans="11:11">
      <c r="K1201" s="55"/>
    </row>
    <row r="1202" spans="11:11">
      <c r="K1202" s="55"/>
    </row>
    <row r="1203" spans="11:11">
      <c r="K1203" s="55"/>
    </row>
    <row r="1204" spans="11:11">
      <c r="K1204" s="55"/>
    </row>
    <row r="1205" spans="11:11">
      <c r="K1205" s="55"/>
    </row>
    <row r="1206" spans="11:11">
      <c r="K1206" s="55"/>
    </row>
    <row r="1207" spans="11:11">
      <c r="K1207" s="55"/>
    </row>
    <row r="1208" spans="11:11">
      <c r="K1208" s="55"/>
    </row>
    <row r="1209" spans="11:11">
      <c r="K1209" s="55"/>
    </row>
    <row r="1210" spans="11:11">
      <c r="K1210" s="55"/>
    </row>
    <row r="1211" spans="11:11">
      <c r="K1211" s="55"/>
    </row>
    <row r="1212" spans="11:11">
      <c r="K1212" s="55"/>
    </row>
    <row r="1213" spans="11:11">
      <c r="K1213" s="55"/>
    </row>
    <row r="1214" spans="11:11">
      <c r="K1214" s="55"/>
    </row>
    <row r="1215" spans="11:11">
      <c r="K1215" s="55"/>
    </row>
    <row r="1216" spans="11:11">
      <c r="K1216" s="55"/>
    </row>
    <row r="1217" spans="11:11">
      <c r="K1217" s="55"/>
    </row>
    <row r="1218" spans="11:11">
      <c r="K1218" s="55"/>
    </row>
    <row r="1219" spans="11:11">
      <c r="K1219" s="55"/>
    </row>
    <row r="1220" spans="11:11">
      <c r="K1220" s="55"/>
    </row>
    <row r="1221" spans="11:11">
      <c r="K1221" s="55"/>
    </row>
    <row r="1222" spans="11:11">
      <c r="K1222" s="55"/>
    </row>
    <row r="1223" spans="11:11">
      <c r="K1223" s="55"/>
    </row>
    <row r="1224" spans="11:11">
      <c r="K1224" s="55"/>
    </row>
    <row r="1225" spans="11:11">
      <c r="K1225" s="55"/>
    </row>
    <row r="1226" spans="11:11">
      <c r="K1226" s="55"/>
    </row>
    <row r="1227" spans="11:11">
      <c r="K1227" s="55"/>
    </row>
    <row r="1228" spans="11:11">
      <c r="K1228" s="55"/>
    </row>
    <row r="1229" spans="11:11">
      <c r="K1229" s="55"/>
    </row>
    <row r="1230" spans="11:11">
      <c r="K1230" s="55"/>
    </row>
    <row r="1231" spans="11:11">
      <c r="K1231" s="55"/>
    </row>
    <row r="1232" spans="11:11">
      <c r="K1232" s="55"/>
    </row>
    <row r="1233" spans="11:11">
      <c r="K1233" s="55"/>
    </row>
    <row r="1234" spans="11:11">
      <c r="K1234" s="55"/>
    </row>
    <row r="1235" spans="11:11">
      <c r="K1235" s="55"/>
    </row>
    <row r="1236" spans="11:11">
      <c r="K1236" s="55"/>
    </row>
    <row r="1237" spans="11:11">
      <c r="K1237" s="55"/>
    </row>
    <row r="1238" spans="11:11">
      <c r="K1238" s="55"/>
    </row>
    <row r="1239" spans="11:11">
      <c r="K1239" s="55"/>
    </row>
    <row r="1240" spans="11:11">
      <c r="K1240" s="55"/>
    </row>
    <row r="1241" spans="11:11">
      <c r="K1241" s="55"/>
    </row>
    <row r="1242" spans="11:11">
      <c r="K1242" s="55"/>
    </row>
    <row r="1243" spans="11:11">
      <c r="K1243" s="55"/>
    </row>
    <row r="1244" spans="11:11">
      <c r="K1244" s="55"/>
    </row>
    <row r="1245" spans="11:11">
      <c r="K1245" s="55"/>
    </row>
    <row r="1246" spans="11:11">
      <c r="K1246" s="55"/>
    </row>
    <row r="1247" spans="11:11">
      <c r="K1247" s="55"/>
    </row>
    <row r="1248" spans="11:11">
      <c r="K1248" s="55"/>
    </row>
    <row r="1249" spans="11:11">
      <c r="K1249" s="55"/>
    </row>
    <row r="1250" spans="11:11">
      <c r="K1250" s="55"/>
    </row>
    <row r="1251" spans="11:11">
      <c r="K1251" s="55"/>
    </row>
    <row r="1252" spans="11:11">
      <c r="K1252" s="55"/>
    </row>
    <row r="1253" spans="11:11">
      <c r="K1253" s="55"/>
    </row>
    <row r="1254" spans="11:11">
      <c r="K1254" s="55"/>
    </row>
    <row r="1255" spans="11:11">
      <c r="K1255" s="55"/>
    </row>
    <row r="1256" spans="11:11">
      <c r="K1256" s="55"/>
    </row>
  </sheetData>
  <conditionalFormatting sqref="C1:C1048576">
    <cfRule type="containsText" dxfId="90" priority="1877" operator="containsText" text="REPROVADA">
      <formula>NOT(ISERROR(SEARCH("REPROVADA",C1)))</formula>
    </cfRule>
  </conditionalFormatting>
  <conditionalFormatting sqref="D2:D184">
    <cfRule type="containsText" dxfId="89" priority="1855" operator="containsText" text="SIM">
      <formula>NOT(ISERROR(SEARCH("SIM",D2)))</formula>
    </cfRule>
    <cfRule type="containsText" dxfId="88" priority="1856" operator="containsText" text="NÃO">
      <formula>NOT(ISERROR(SEARCH("NÃO",D2)))</formula>
    </cfRule>
    <cfRule type="containsText" dxfId="87" priority="1859" operator="containsText" text="SIM">
      <formula>NOT(ISERROR(SEARCH("SIM",D2)))</formula>
    </cfRule>
    <cfRule type="containsText" dxfId="86" priority="1860" operator="containsText" text="NÃO">
      <formula>NOT(ISERROR(SEARCH("NÃO",D2)))</formula>
    </cfRule>
    <cfRule type="containsText" dxfId="85" priority="1861" operator="containsText" text="SIM">
      <formula>NOT(ISERROR(SEARCH("SIM",D2)))</formula>
    </cfRule>
    <cfRule type="containsText" dxfId="84" priority="1862" operator="containsText" text="NÃO">
      <formula>NOT(ISERROR(SEARCH("NÃO",D2)))</formula>
    </cfRule>
  </conditionalFormatting>
  <conditionalFormatting sqref="C2:C184">
    <cfRule type="containsText" dxfId="83" priority="1857" operator="containsText" text="APROVADO">
      <formula>NOT(ISERROR(SEARCH("APROVADO",C2)))</formula>
    </cfRule>
    <cfRule type="containsText" dxfId="82" priority="1858" operator="containsText" text="REPROVADO">
      <formula>NOT(ISERROR(SEARCH("REPROVADO",C2)))</formula>
    </cfRule>
  </conditionalFormatting>
  <conditionalFormatting sqref="A1 A185:A1048576">
    <cfRule type="duplicateValues" dxfId="81" priority="1644"/>
  </conditionalFormatting>
  <conditionalFormatting sqref="K1:K845 K849:K850 K854 K857:K1048576">
    <cfRule type="duplicateValues" dxfId="80" priority="74"/>
  </conditionalFormatting>
  <conditionalFormatting sqref="A1:A1048576">
    <cfRule type="duplicateValues" dxfId="79" priority="1"/>
  </conditionalFormatting>
  <dataValidations count="1">
    <dataValidation type="list" showInputMessage="1" showErrorMessage="1" sqref="K775:K778" xr:uid="{00000000-0002-0000-0000-000000000000}">
      <formula1>$K$2:$K$1240</formula1>
    </dataValidation>
  </dataValidations>
  <hyperlinks>
    <hyperlink ref="H2" r:id="rId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0000000}"/>
    <hyperlink ref="I2" r:id="rId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1000000}"/>
    <hyperlink ref="H3" r:id="rId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2000000}"/>
    <hyperlink ref="I3" r:id="rId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3000000}"/>
    <hyperlink ref="H4" r:id="rId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4000000}"/>
    <hyperlink ref="I4" r:id="rId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5000000}"/>
    <hyperlink ref="H5" r:id="rId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6000000}"/>
    <hyperlink ref="I5" r:id="rId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7000000}"/>
    <hyperlink ref="I6" r:id="rId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8000000}"/>
    <hyperlink ref="H7" r:id="rId1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9000000}"/>
    <hyperlink ref="I7" r:id="rId1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A000000}"/>
    <hyperlink ref="H8" r:id="rId1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B000000}"/>
    <hyperlink ref="I8" r:id="rId1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C000000}"/>
    <hyperlink ref="H9" r:id="rId1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D000000}"/>
    <hyperlink ref="I9" r:id="rId1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E000000}"/>
    <hyperlink ref="H10" r:id="rId1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F000000}"/>
    <hyperlink ref="I10" r:id="rId1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0000000}"/>
    <hyperlink ref="H11" r:id="rId1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1000000}"/>
    <hyperlink ref="I11" r:id="rId1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2000000}"/>
    <hyperlink ref="H12" r:id="rId2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3000000}"/>
    <hyperlink ref="I12" r:id="rId2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4000000}"/>
    <hyperlink ref="H13" r:id="rId2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5000000}"/>
    <hyperlink ref="I13" r:id="rId2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6000000}"/>
    <hyperlink ref="H14" r:id="rId2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7000000}"/>
    <hyperlink ref="I14" r:id="rId2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8000000}"/>
    <hyperlink ref="H15" r:id="rId2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9000000}"/>
    <hyperlink ref="I15" r:id="rId2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A000000}"/>
    <hyperlink ref="H16" r:id="rId2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B000000}"/>
    <hyperlink ref="I16" r:id="rId2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C000000}"/>
    <hyperlink ref="H17" r:id="rId3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D000000}"/>
    <hyperlink ref="I17" r:id="rId3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E000000}"/>
    <hyperlink ref="H18" r:id="rId3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F000000}"/>
    <hyperlink ref="I18" r:id="rId3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0000000}"/>
    <hyperlink ref="H19" r:id="rId3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1000000}"/>
    <hyperlink ref="I19" r:id="rId3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2000000}"/>
    <hyperlink ref="H20" r:id="rId3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3000000}"/>
    <hyperlink ref="I20" r:id="rId3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4000000}"/>
    <hyperlink ref="H21" r:id="rId3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5000000}"/>
    <hyperlink ref="I21" r:id="rId3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6000000}"/>
    <hyperlink ref="H22" r:id="rId4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7000000}"/>
    <hyperlink ref="I22" r:id="rId4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8000000}"/>
    <hyperlink ref="H23" r:id="rId4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9000000}"/>
    <hyperlink ref="I23" r:id="rId4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A000000}"/>
    <hyperlink ref="H24" r:id="rId4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B000000}"/>
    <hyperlink ref="I24" r:id="rId4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C000000}"/>
    <hyperlink ref="H25" r:id="rId4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D000000}"/>
    <hyperlink ref="I25" r:id="rId4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E000000}"/>
    <hyperlink ref="H26" r:id="rId4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F000000}"/>
    <hyperlink ref="I26" r:id="rId4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0000000}"/>
    <hyperlink ref="H27" r:id="rId5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1000000}"/>
    <hyperlink ref="I27" r:id="rId5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2000000}"/>
    <hyperlink ref="H28" r:id="rId5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3000000}"/>
    <hyperlink ref="I28" r:id="rId5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4000000}"/>
    <hyperlink ref="H29" r:id="rId5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5000000}"/>
    <hyperlink ref="I29" r:id="rId5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6000000}"/>
    <hyperlink ref="H30" r:id="rId5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7000000}"/>
    <hyperlink ref="I30" r:id="rId5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8000000}"/>
    <hyperlink ref="H31" r:id="rId5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9000000}"/>
    <hyperlink ref="I31" r:id="rId5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A000000}"/>
    <hyperlink ref="H32" r:id="rId6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B000000}"/>
    <hyperlink ref="I32" r:id="rId6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C000000}"/>
    <hyperlink ref="H33" r:id="rId6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D000000}"/>
    <hyperlink ref="I33" r:id="rId6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E000000}"/>
    <hyperlink ref="H34" r:id="rId6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F000000}"/>
    <hyperlink ref="I34" r:id="rId6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0000000}"/>
    <hyperlink ref="H35" r:id="rId6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1000000}"/>
    <hyperlink ref="I35" r:id="rId6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2000000}"/>
    <hyperlink ref="H36" r:id="rId6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3000000}"/>
    <hyperlink ref="I36" r:id="rId6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4000000}"/>
    <hyperlink ref="H37" r:id="rId7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5000000}"/>
    <hyperlink ref="I37" r:id="rId7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6000000}"/>
    <hyperlink ref="H38" r:id="rId7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7000000}"/>
    <hyperlink ref="I38" r:id="rId7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8000000}"/>
    <hyperlink ref="H39" r:id="rId7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9000000}"/>
    <hyperlink ref="I39" r:id="rId7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A000000}"/>
    <hyperlink ref="H40" r:id="rId7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B000000}"/>
    <hyperlink ref="I40" r:id="rId7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C000000}"/>
    <hyperlink ref="H41" r:id="rId7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D000000}"/>
    <hyperlink ref="I41" r:id="rId7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E000000}"/>
    <hyperlink ref="H42" r:id="rId8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F000000}"/>
    <hyperlink ref="I42" r:id="rId8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0000000}"/>
    <hyperlink ref="H43" r:id="rId8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1000000}"/>
    <hyperlink ref="I43" r:id="rId8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2000000}"/>
    <hyperlink ref="H44" r:id="rId8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3000000}"/>
    <hyperlink ref="I44" r:id="rId8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4000000}"/>
    <hyperlink ref="H45" r:id="rId8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5000000}"/>
    <hyperlink ref="I45" r:id="rId8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6000000}"/>
    <hyperlink ref="H46" r:id="rId8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7000000}"/>
    <hyperlink ref="I46" r:id="rId8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8000000}"/>
    <hyperlink ref="H47" r:id="rId9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9000000}"/>
    <hyperlink ref="I47" r:id="rId9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A000000}"/>
    <hyperlink ref="H48" r:id="rId9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B000000}"/>
    <hyperlink ref="I48" r:id="rId9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C000000}"/>
    <hyperlink ref="H49" r:id="rId9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D000000}"/>
    <hyperlink ref="I49" r:id="rId9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E000000}"/>
    <hyperlink ref="H50" r:id="rId9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F000000}"/>
    <hyperlink ref="I50" r:id="rId9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60000000}"/>
    <hyperlink ref="H51" r:id="rId9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61000000}"/>
    <hyperlink ref="I51" r:id="rId9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62000000}"/>
    <hyperlink ref="H52" r:id="rId10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63000000}"/>
    <hyperlink ref="I52" r:id="rId101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64000000}"/>
    <hyperlink ref="H53" r:id="rId10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65000000}"/>
    <hyperlink ref="I53" r:id="rId103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66000000}"/>
    <hyperlink ref="H54" r:id="rId10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67000000}"/>
    <hyperlink ref="I54" r:id="rId105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68000000}"/>
    <hyperlink ref="H55" r:id="rId10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69000000}"/>
    <hyperlink ref="I55" r:id="rId107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6A000000}"/>
    <hyperlink ref="H56" r:id="rId10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6B000000}"/>
    <hyperlink ref="I56" r:id="rId109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6C000000}"/>
    <hyperlink ref="H57" r:id="rId11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6D000000}"/>
    <hyperlink ref="H58" r:id="rId11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6E000000}"/>
    <hyperlink ref="H59" r:id="rId112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6F000000}"/>
    <hyperlink ref="H60" r:id="rId11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0000000}"/>
    <hyperlink ref="H61" r:id="rId114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1000000}"/>
    <hyperlink ref="H62" r:id="rId11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2000000}"/>
    <hyperlink ref="H63" r:id="rId116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3000000}"/>
    <hyperlink ref="H64" r:id="rId11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4000000}"/>
    <hyperlink ref="H65" r:id="rId118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5000000}"/>
    <hyperlink ref="H66" r:id="rId11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6000000}"/>
    <hyperlink ref="H67" r:id="rId120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7000000}"/>
    <hyperlink ref="H68" r:id="rId12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8000000}"/>
    <hyperlink ref="I68" r:id="rId12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79000000}"/>
    <hyperlink ref="H69" r:id="rId12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A000000}"/>
    <hyperlink ref="I69" r:id="rId12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7B000000}"/>
    <hyperlink ref="H70" r:id="rId12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C000000}"/>
    <hyperlink ref="I70" r:id="rId12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7D000000}"/>
    <hyperlink ref="H71" r:id="rId12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7E000000}"/>
    <hyperlink ref="I71" r:id="rId12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7F000000}"/>
    <hyperlink ref="H72" r:id="rId12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80000000}"/>
    <hyperlink ref="I72" r:id="rId13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81000000}"/>
    <hyperlink ref="H73" r:id="rId13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82000000}"/>
    <hyperlink ref="I73" r:id="rId13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83000000}"/>
    <hyperlink ref="H74" r:id="rId13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84000000}"/>
    <hyperlink ref="I74" r:id="rId13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85000000}"/>
    <hyperlink ref="H75" r:id="rId13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86000000}"/>
    <hyperlink ref="I75" r:id="rId13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87000000}"/>
    <hyperlink ref="H76" r:id="rId13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88000000}"/>
    <hyperlink ref="I76" r:id="rId13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89000000}"/>
    <hyperlink ref="H77" r:id="rId13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8A000000}"/>
    <hyperlink ref="I77" r:id="rId14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8B000000}"/>
    <hyperlink ref="H78" r:id="rId14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8C000000}"/>
    <hyperlink ref="I78" r:id="rId14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8D000000}"/>
    <hyperlink ref="H79" r:id="rId14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8E000000}"/>
    <hyperlink ref="I79" r:id="rId14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8F000000}"/>
    <hyperlink ref="H80" r:id="rId14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90000000}"/>
    <hyperlink ref="I80" r:id="rId14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91000000}"/>
    <hyperlink ref="H81" r:id="rId14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92000000}"/>
    <hyperlink ref="I81" r:id="rId14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93000000}"/>
    <hyperlink ref="H82" r:id="rId14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94000000}"/>
    <hyperlink ref="I82" r:id="rId15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95000000}"/>
    <hyperlink ref="H83" r:id="rId15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96000000}"/>
    <hyperlink ref="I83" r:id="rId15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97000000}"/>
    <hyperlink ref="H84" r:id="rId15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98000000}"/>
    <hyperlink ref="I84" r:id="rId15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99000000}"/>
    <hyperlink ref="H85" r:id="rId15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9A000000}"/>
    <hyperlink ref="I85" r:id="rId15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9B000000}"/>
    <hyperlink ref="H86" r:id="rId15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9C000000}"/>
    <hyperlink ref="I86" r:id="rId15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9D000000}"/>
    <hyperlink ref="H87" r:id="rId15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9E000000}"/>
    <hyperlink ref="I87" r:id="rId16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9F000000}"/>
    <hyperlink ref="H88" r:id="rId16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A0000000}"/>
    <hyperlink ref="I88" r:id="rId16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A1000000}"/>
    <hyperlink ref="H89" r:id="rId16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A2000000}"/>
    <hyperlink ref="I89" r:id="rId16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A3000000}"/>
    <hyperlink ref="H90" r:id="rId16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A4000000}"/>
    <hyperlink ref="I90" r:id="rId16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A5000000}"/>
    <hyperlink ref="H91" r:id="rId16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A6000000}"/>
    <hyperlink ref="I91" r:id="rId16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A7000000}"/>
    <hyperlink ref="H92" r:id="rId16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A8000000}"/>
    <hyperlink ref="I92" r:id="rId17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A9000000}"/>
    <hyperlink ref="H93" r:id="rId17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AA000000}"/>
    <hyperlink ref="I93" r:id="rId17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AB000000}"/>
    <hyperlink ref="H94" r:id="rId17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AC000000}"/>
    <hyperlink ref="I94" r:id="rId17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AD000000}"/>
    <hyperlink ref="H95" r:id="rId17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AE000000}"/>
    <hyperlink ref="I95" r:id="rId17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AF000000}"/>
    <hyperlink ref="H96" r:id="rId17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B0000000}"/>
    <hyperlink ref="I96" r:id="rId17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B1000000}"/>
    <hyperlink ref="H97" r:id="rId17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B2000000}"/>
    <hyperlink ref="I97" r:id="rId18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B3000000}"/>
    <hyperlink ref="H98" r:id="rId18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B4000000}"/>
    <hyperlink ref="I98" r:id="rId18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B5000000}"/>
    <hyperlink ref="H99" r:id="rId18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B6000000}"/>
    <hyperlink ref="I99" r:id="rId18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B7000000}"/>
    <hyperlink ref="H100" r:id="rId18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B8000000}"/>
    <hyperlink ref="I100" r:id="rId18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B9000000}"/>
    <hyperlink ref="H101" r:id="rId18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BA000000}"/>
    <hyperlink ref="I101" r:id="rId18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BB000000}"/>
    <hyperlink ref="H102" r:id="rId18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BC000000}"/>
    <hyperlink ref="I102" r:id="rId19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BD000000}"/>
    <hyperlink ref="H103" r:id="rId19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BE000000}"/>
    <hyperlink ref="I103" r:id="rId19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BF000000}"/>
    <hyperlink ref="H104" r:id="rId19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C0000000}"/>
    <hyperlink ref="I104" r:id="rId19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C1000000}"/>
    <hyperlink ref="H105" r:id="rId19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C2000000}"/>
    <hyperlink ref="I105" r:id="rId19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C3000000}"/>
    <hyperlink ref="H106" r:id="rId19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C4000000}"/>
    <hyperlink ref="I106" r:id="rId19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C5000000}"/>
    <hyperlink ref="H107" r:id="rId19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C6000000}"/>
    <hyperlink ref="I107" r:id="rId20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C7000000}"/>
    <hyperlink ref="H108" r:id="rId20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C8000000}"/>
    <hyperlink ref="I108" r:id="rId20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C9000000}"/>
    <hyperlink ref="H109" r:id="rId20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CA000000}"/>
    <hyperlink ref="I109" r:id="rId20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CB000000}"/>
    <hyperlink ref="H110" r:id="rId20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CC000000}"/>
    <hyperlink ref="I110" r:id="rId20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CD000000}"/>
    <hyperlink ref="H111" r:id="rId20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CE000000}"/>
    <hyperlink ref="I111" r:id="rId20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CF000000}"/>
    <hyperlink ref="H112" r:id="rId20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D0000000}"/>
    <hyperlink ref="I112" r:id="rId21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D1000000}"/>
    <hyperlink ref="H113" r:id="rId21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D2000000}"/>
    <hyperlink ref="I113" r:id="rId21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D3000000}"/>
    <hyperlink ref="H114" r:id="rId21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D4000000}"/>
    <hyperlink ref="I114" r:id="rId21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D5000000}"/>
    <hyperlink ref="H115" r:id="rId21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D6000000}"/>
    <hyperlink ref="I115" r:id="rId21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D7000000}"/>
    <hyperlink ref="H116" r:id="rId21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D8000000}"/>
    <hyperlink ref="I116" r:id="rId21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D9000000}"/>
    <hyperlink ref="H117" r:id="rId21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DA000000}"/>
    <hyperlink ref="I117" r:id="rId22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DB000000}"/>
    <hyperlink ref="H118" r:id="rId22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DC000000}"/>
    <hyperlink ref="I118" r:id="rId22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DD000000}"/>
    <hyperlink ref="H119" r:id="rId22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DE000000}"/>
    <hyperlink ref="I119" r:id="rId22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DF000000}"/>
    <hyperlink ref="H120" r:id="rId22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E0000000}"/>
    <hyperlink ref="I120" r:id="rId22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E1000000}"/>
    <hyperlink ref="H121" r:id="rId22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E2000000}"/>
    <hyperlink ref="I121" r:id="rId22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E3000000}"/>
    <hyperlink ref="H122" r:id="rId22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E4000000}"/>
    <hyperlink ref="I122" r:id="rId23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E5000000}"/>
    <hyperlink ref="H123" r:id="rId23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E6000000}"/>
    <hyperlink ref="I123" r:id="rId23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E7000000}"/>
    <hyperlink ref="H124" r:id="rId23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E8000000}"/>
    <hyperlink ref="I124" r:id="rId23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E9000000}"/>
    <hyperlink ref="H125" r:id="rId23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EA000000}"/>
    <hyperlink ref="I125" r:id="rId23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EB000000}"/>
    <hyperlink ref="H126" r:id="rId23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EC000000}"/>
    <hyperlink ref="I126" r:id="rId23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ED000000}"/>
    <hyperlink ref="H127" r:id="rId23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EE000000}"/>
    <hyperlink ref="I127" r:id="rId24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EF000000}"/>
    <hyperlink ref="H128" r:id="rId24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F0000000}"/>
    <hyperlink ref="I128" r:id="rId24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F1000000}"/>
    <hyperlink ref="H129" r:id="rId24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F2000000}"/>
    <hyperlink ref="I129" r:id="rId24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F3000000}"/>
    <hyperlink ref="H130" r:id="rId24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F4000000}"/>
    <hyperlink ref="I130" r:id="rId24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F5000000}"/>
    <hyperlink ref="H131" r:id="rId24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F6000000}"/>
    <hyperlink ref="I131" r:id="rId24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F7000000}"/>
    <hyperlink ref="H132" r:id="rId24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F8000000}"/>
    <hyperlink ref="I132" r:id="rId25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F9000000}"/>
    <hyperlink ref="H133" r:id="rId25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FA000000}"/>
    <hyperlink ref="I133" r:id="rId25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FB000000}"/>
    <hyperlink ref="H134" r:id="rId25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FC000000}"/>
    <hyperlink ref="I134" r:id="rId25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FD000000}"/>
    <hyperlink ref="H135" r:id="rId25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FE000000}"/>
    <hyperlink ref="I135" r:id="rId25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FF000000}"/>
    <hyperlink ref="H136" r:id="rId25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0010000}"/>
    <hyperlink ref="I136" r:id="rId25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1010000}"/>
    <hyperlink ref="H137" r:id="rId25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2010000}"/>
    <hyperlink ref="I137" r:id="rId26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3010000}"/>
    <hyperlink ref="H138" r:id="rId26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4010000}"/>
    <hyperlink ref="I138" r:id="rId26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5010000}"/>
    <hyperlink ref="H139" r:id="rId26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6010000}"/>
    <hyperlink ref="I139" r:id="rId26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7010000}"/>
    <hyperlink ref="H140" r:id="rId26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8010000}"/>
    <hyperlink ref="I140" r:id="rId26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9010000}"/>
    <hyperlink ref="H141" r:id="rId26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A010000}"/>
    <hyperlink ref="I141" r:id="rId26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B010000}"/>
    <hyperlink ref="H142" r:id="rId26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C010000}"/>
    <hyperlink ref="I142" r:id="rId27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D010000}"/>
    <hyperlink ref="H143" r:id="rId27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0E010000}"/>
    <hyperlink ref="I143" r:id="rId27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0F010000}"/>
    <hyperlink ref="H144" r:id="rId27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0010000}"/>
    <hyperlink ref="I144" r:id="rId27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1010000}"/>
    <hyperlink ref="H145" r:id="rId27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2010000}"/>
    <hyperlink ref="I145" r:id="rId27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3010000}"/>
    <hyperlink ref="H146" r:id="rId27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4010000}"/>
    <hyperlink ref="I146" r:id="rId27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5010000}"/>
    <hyperlink ref="H147" r:id="rId27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6010000}"/>
    <hyperlink ref="I147" r:id="rId28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7010000}"/>
    <hyperlink ref="H148" r:id="rId28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8010000}"/>
    <hyperlink ref="I148" r:id="rId28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9010000}"/>
    <hyperlink ref="H149" r:id="rId28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A010000}"/>
    <hyperlink ref="I149" r:id="rId28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B010000}"/>
    <hyperlink ref="H150" r:id="rId28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C010000}"/>
    <hyperlink ref="I150" r:id="rId28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D010000}"/>
    <hyperlink ref="H151" r:id="rId28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1E010000}"/>
    <hyperlink ref="I151" r:id="rId28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1F010000}"/>
    <hyperlink ref="H152" r:id="rId28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0010000}"/>
    <hyperlink ref="I152" r:id="rId29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1010000}"/>
    <hyperlink ref="H153" r:id="rId29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2010000}"/>
    <hyperlink ref="I153" r:id="rId29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3010000}"/>
    <hyperlink ref="H154" r:id="rId29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4010000}"/>
    <hyperlink ref="I154" r:id="rId29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5010000}"/>
    <hyperlink ref="H155" r:id="rId29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6010000}"/>
    <hyperlink ref="I155" r:id="rId29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7010000}"/>
    <hyperlink ref="H156" r:id="rId29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8010000}"/>
    <hyperlink ref="I156" r:id="rId29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9010000}"/>
    <hyperlink ref="H157" r:id="rId29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A010000}"/>
    <hyperlink ref="I157" r:id="rId30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B010000}"/>
    <hyperlink ref="H158" r:id="rId30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C010000}"/>
    <hyperlink ref="I158" r:id="rId30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D010000}"/>
    <hyperlink ref="H159" r:id="rId30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2E010000}"/>
    <hyperlink ref="I159" r:id="rId30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2F010000}"/>
    <hyperlink ref="H160" r:id="rId30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0010000}"/>
    <hyperlink ref="I160" r:id="rId30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1010000}"/>
    <hyperlink ref="H161" r:id="rId30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2010000}"/>
    <hyperlink ref="I161" r:id="rId30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3010000}"/>
    <hyperlink ref="H162" r:id="rId30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4010000}"/>
    <hyperlink ref="I162" r:id="rId31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5010000}"/>
    <hyperlink ref="H163" r:id="rId31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6010000}"/>
    <hyperlink ref="I163" r:id="rId31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7010000}"/>
    <hyperlink ref="H164" r:id="rId31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8010000}"/>
    <hyperlink ref="I164" r:id="rId31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9010000}"/>
    <hyperlink ref="H165" r:id="rId31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A010000}"/>
    <hyperlink ref="I165" r:id="rId31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B010000}"/>
    <hyperlink ref="H166" r:id="rId31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C010000}"/>
    <hyperlink ref="I166" r:id="rId31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D010000}"/>
    <hyperlink ref="H167" r:id="rId31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3E010000}"/>
    <hyperlink ref="I167" r:id="rId32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3F010000}"/>
    <hyperlink ref="H168" r:id="rId32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0010000}"/>
    <hyperlink ref="I168" r:id="rId32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1010000}"/>
    <hyperlink ref="H169" r:id="rId32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2010000}"/>
    <hyperlink ref="I169" r:id="rId32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3010000}"/>
    <hyperlink ref="H170" r:id="rId32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4010000}"/>
    <hyperlink ref="I170" r:id="rId32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5010000}"/>
    <hyperlink ref="H171" r:id="rId32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6010000}"/>
    <hyperlink ref="I171" r:id="rId32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7010000}"/>
    <hyperlink ref="H172" r:id="rId32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8010000}"/>
    <hyperlink ref="I172" r:id="rId33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9010000}"/>
    <hyperlink ref="H173" r:id="rId33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A010000}"/>
    <hyperlink ref="I173" r:id="rId33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B010000}"/>
    <hyperlink ref="H174" r:id="rId33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C010000}"/>
    <hyperlink ref="I174" r:id="rId33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D010000}"/>
    <hyperlink ref="H175" r:id="rId33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4E010000}"/>
    <hyperlink ref="I175" r:id="rId33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4F010000}"/>
    <hyperlink ref="H176" r:id="rId33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0010000}"/>
    <hyperlink ref="I176" r:id="rId33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1010000}"/>
    <hyperlink ref="H177" r:id="rId33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2010000}"/>
    <hyperlink ref="I177" r:id="rId34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3010000}"/>
    <hyperlink ref="H178" r:id="rId34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4010000}"/>
    <hyperlink ref="I178" r:id="rId34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5010000}"/>
    <hyperlink ref="H179" r:id="rId343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6010000}"/>
    <hyperlink ref="I179" r:id="rId344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7010000}"/>
    <hyperlink ref="H180" r:id="rId345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8010000}"/>
    <hyperlink ref="I180" r:id="rId346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9010000}"/>
    <hyperlink ref="H181" r:id="rId347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A010000}"/>
    <hyperlink ref="I181" r:id="rId348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B010000}"/>
    <hyperlink ref="H182" r:id="rId349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C010000}"/>
    <hyperlink ref="I182" r:id="rId350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D010000}"/>
    <hyperlink ref="H183" r:id="rId351" display="=PROCV([@Associação];'https://meioambientemg.sharepoint.com/sites/CentroMineirodeRefernciaemResduos/Documentos Compartilhados/Programa Bolsa Reciclagem/8. Contas Bancárias/[CONTAS BANCÁRIAS 2023.xlsx]CONTAS BANCARIAS'!$A$4:$G$184;5;FALSO)" xr:uid="{00000000-0004-0000-0000-00005E010000}"/>
    <hyperlink ref="I183" r:id="rId352" display="=PROCV([@Associação];'https://meioambientemg.sharepoint.com/sites/CentroMineirodeRefernciaemResduos/Documentos Compartilhados/Programa Bolsa Reciclagem/8. Contas Bancárias/[CONTAS BANCÁRIAS 2023.xlsx]CONTAS BANCARIAS'!$A$4:$G$184;6;FALSO)" xr:uid="{00000000-0004-0000-0000-00005F010000}"/>
  </hyperlinks>
  <pageMargins left="0.511811024" right="0.511811024" top="0.78740157499999996" bottom="0.78740157499999996" header="0.31496062000000002" footer="0.31496062000000002"/>
  <pageSetup paperSize="9" orientation="portrait"/>
  <tableParts count="2">
    <tablePart r:id="rId353"/>
    <tablePart r:id="rId3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19"/>
  <sheetViews>
    <sheetView tabSelected="1" workbookViewId="0">
      <selection activeCell="A2" sqref="A2"/>
    </sheetView>
  </sheetViews>
  <sheetFormatPr defaultRowHeight="15"/>
  <cols>
    <col min="1" max="1" width="39" customWidth="1"/>
    <col min="2" max="2" width="20" customWidth="1"/>
    <col min="3" max="3" width="50" customWidth="1"/>
    <col min="4" max="4" width="20" customWidth="1"/>
    <col min="5" max="5" width="12" customWidth="1"/>
    <col min="6" max="6" width="21" customWidth="1"/>
    <col min="7" max="7" width="12" customWidth="1"/>
    <col min="8" max="8" width="13" customWidth="1"/>
    <col min="9" max="9" width="15" customWidth="1"/>
    <col min="10" max="10" width="255.7109375" bestFit="1" customWidth="1"/>
  </cols>
  <sheetData>
    <row r="1" spans="1:10">
      <c r="A1" s="66" t="s">
        <v>1694</v>
      </c>
      <c r="B1" s="66" t="s">
        <v>1695</v>
      </c>
      <c r="C1" s="66" t="s">
        <v>1696</v>
      </c>
      <c r="D1" s="66" t="s">
        <v>1697</v>
      </c>
      <c r="E1" s="66" t="s">
        <v>1698</v>
      </c>
      <c r="F1" s="66" t="s">
        <v>1699</v>
      </c>
      <c r="G1" s="66" t="s">
        <v>1700</v>
      </c>
      <c r="H1" s="66" t="s">
        <v>1701</v>
      </c>
      <c r="I1" s="66" t="s">
        <v>1702</v>
      </c>
      <c r="J1" s="66" t="s">
        <v>1703</v>
      </c>
    </row>
    <row r="2" spans="1:10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">
      <c r="A3" s="67"/>
      <c r="B3" s="67"/>
      <c r="C3" s="67"/>
      <c r="D3" s="67"/>
      <c r="E3" s="67"/>
      <c r="F3" s="67"/>
      <c r="G3" s="67"/>
      <c r="H3" s="67"/>
      <c r="I3" s="67"/>
      <c r="J3" s="67"/>
    </row>
    <row r="4" spans="1:10">
      <c r="A4" s="67"/>
      <c r="B4" s="67"/>
      <c r="C4" s="67"/>
      <c r="D4" s="67"/>
      <c r="E4" s="67"/>
      <c r="F4" s="67"/>
      <c r="G4" s="67"/>
      <c r="H4" s="67"/>
      <c r="I4" s="67"/>
      <c r="J4" s="67"/>
    </row>
    <row r="5" spans="1:10">
      <c r="A5" s="67"/>
      <c r="B5" s="67"/>
      <c r="C5" s="67"/>
      <c r="D5" s="67"/>
      <c r="E5" s="67"/>
      <c r="F5" s="67"/>
      <c r="G5" s="67"/>
      <c r="H5" s="67"/>
      <c r="I5" s="67"/>
      <c r="J5" s="67"/>
    </row>
    <row r="6" spans="1:10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>
      <c r="A7" s="67"/>
      <c r="B7" s="67"/>
      <c r="C7" s="67"/>
      <c r="D7" s="67"/>
      <c r="E7" s="67"/>
      <c r="F7" s="67"/>
      <c r="G7" s="67"/>
      <c r="H7" s="67"/>
      <c r="I7" s="67"/>
      <c r="J7" s="67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>
      <c r="A9" s="67"/>
      <c r="B9" s="67"/>
      <c r="C9" s="67"/>
      <c r="D9" s="67"/>
      <c r="E9" s="67"/>
      <c r="F9" s="67"/>
      <c r="G9" s="67"/>
      <c r="H9" s="67"/>
      <c r="I9" s="67"/>
      <c r="J9" s="67"/>
    </row>
    <row r="10" spans="1:10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10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>
      <c r="A13" s="67"/>
      <c r="B13" s="67"/>
      <c r="C13" s="67"/>
      <c r="D13" s="67"/>
      <c r="E13" s="67"/>
      <c r="F13" s="67"/>
      <c r="G13" s="67"/>
      <c r="H13" s="67"/>
      <c r="I13" s="67"/>
      <c r="J13" s="67"/>
    </row>
    <row r="14" spans="1:10">
      <c r="A14" s="67"/>
      <c r="B14" s="67"/>
      <c r="C14" s="67"/>
      <c r="D14" s="67"/>
      <c r="E14" s="67"/>
      <c r="F14" s="67"/>
      <c r="G14" s="67"/>
      <c r="H14" s="67"/>
      <c r="I14" s="67"/>
      <c r="J14" s="67"/>
    </row>
    <row r="15" spans="1:10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spans="1:10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spans="1:10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>
      <c r="A19" s="67"/>
      <c r="B19" s="67"/>
      <c r="C19" s="67"/>
      <c r="D19" s="67"/>
      <c r="E19" s="67"/>
      <c r="F19" s="67"/>
      <c r="G19" s="67"/>
      <c r="H19" s="67"/>
      <c r="I19" s="67"/>
      <c r="J19" s="67"/>
    </row>
    <row r="20" spans="1:10">
      <c r="A20" s="67"/>
      <c r="B20" s="67"/>
      <c r="C20" s="67"/>
      <c r="D20" s="67"/>
      <c r="E20" s="67"/>
      <c r="F20" s="67"/>
      <c r="G20" s="67"/>
      <c r="H20" s="67"/>
      <c r="I20" s="67"/>
      <c r="J20" s="67"/>
    </row>
    <row r="21" spans="1:10">
      <c r="A21" s="67"/>
      <c r="B21" s="67"/>
      <c r="C21" s="67"/>
      <c r="D21" s="67"/>
      <c r="E21" s="67"/>
      <c r="F21" s="67"/>
      <c r="G21" s="67"/>
      <c r="H21" s="67"/>
      <c r="I21" s="67"/>
      <c r="J21" s="67"/>
    </row>
    <row r="22" spans="1:10">
      <c r="A22" s="67"/>
      <c r="B22" s="67"/>
      <c r="C22" s="67"/>
      <c r="D22" s="67"/>
      <c r="E22" s="67"/>
      <c r="F22" s="67"/>
      <c r="G22" s="67"/>
      <c r="H22" s="67"/>
      <c r="I22" s="67"/>
      <c r="J22" s="67"/>
    </row>
    <row r="23" spans="1:10">
      <c r="A23" s="67"/>
      <c r="B23" s="67"/>
      <c r="C23" s="67"/>
      <c r="D23" s="67"/>
      <c r="E23" s="67"/>
      <c r="F23" s="67"/>
      <c r="G23" s="67"/>
      <c r="H23" s="67"/>
      <c r="I23" s="67"/>
      <c r="J23" s="67"/>
    </row>
    <row r="24" spans="1:10">
      <c r="A24" s="67"/>
      <c r="B24" s="67"/>
      <c r="C24" s="67"/>
      <c r="D24" s="67"/>
      <c r="E24" s="67"/>
      <c r="F24" s="67"/>
      <c r="G24" s="67"/>
      <c r="H24" s="67"/>
      <c r="I24" s="67"/>
      <c r="J24" s="67"/>
    </row>
    <row r="25" spans="1:10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spans="1:10">
      <c r="A26" s="67"/>
      <c r="B26" s="67"/>
      <c r="C26" s="67"/>
      <c r="D26" s="67"/>
      <c r="E26" s="67"/>
      <c r="F26" s="67"/>
      <c r="G26" s="67"/>
      <c r="H26" s="67"/>
      <c r="I26" s="67"/>
      <c r="J26" s="67"/>
    </row>
    <row r="27" spans="1:10">
      <c r="A27" s="67"/>
      <c r="B27" s="67"/>
      <c r="C27" s="67"/>
      <c r="D27" s="67"/>
      <c r="E27" s="67"/>
      <c r="F27" s="67"/>
      <c r="G27" s="67"/>
      <c r="H27" s="67"/>
      <c r="I27" s="67"/>
      <c r="J27" s="67"/>
    </row>
    <row r="28" spans="1:10">
      <c r="A28" s="67"/>
      <c r="B28" s="67"/>
      <c r="C28" s="67"/>
      <c r="D28" s="67"/>
      <c r="E28" s="67"/>
      <c r="F28" s="67"/>
      <c r="G28" s="67"/>
      <c r="H28" s="67"/>
      <c r="I28" s="67"/>
      <c r="J28" s="67"/>
    </row>
    <row r="29" spans="1:10">
      <c r="A29" s="67"/>
      <c r="B29" s="67"/>
      <c r="C29" s="67"/>
      <c r="D29" s="67"/>
      <c r="E29" s="67"/>
      <c r="F29" s="67"/>
      <c r="G29" s="67"/>
      <c r="H29" s="67"/>
      <c r="I29" s="67"/>
      <c r="J29" s="67"/>
    </row>
    <row r="30" spans="1:10">
      <c r="A30" s="67"/>
      <c r="B30" s="67"/>
      <c r="C30" s="67"/>
      <c r="D30" s="67"/>
      <c r="E30" s="67"/>
      <c r="F30" s="67"/>
      <c r="G30" s="67"/>
      <c r="H30" s="67"/>
      <c r="I30" s="67"/>
      <c r="J30" s="67"/>
    </row>
    <row r="31" spans="1:10">
      <c r="A31" s="67"/>
      <c r="B31" s="67"/>
      <c r="C31" s="67"/>
      <c r="D31" s="67"/>
      <c r="E31" s="67"/>
      <c r="F31" s="67"/>
      <c r="G31" s="67"/>
      <c r="H31" s="67"/>
      <c r="I31" s="67"/>
      <c r="J31" s="67"/>
    </row>
    <row r="32" spans="1:10">
      <c r="A32" s="67"/>
      <c r="B32" s="67"/>
      <c r="C32" s="67"/>
      <c r="D32" s="67"/>
      <c r="E32" s="67"/>
      <c r="F32" s="67"/>
      <c r="G32" s="67"/>
      <c r="H32" s="67"/>
      <c r="I32" s="67"/>
      <c r="J32" s="67"/>
    </row>
    <row r="33" spans="1:10">
      <c r="A33" s="67"/>
      <c r="B33" s="67"/>
      <c r="C33" s="67"/>
      <c r="D33" s="67"/>
      <c r="E33" s="67"/>
      <c r="F33" s="67"/>
      <c r="G33" s="67"/>
      <c r="H33" s="67"/>
      <c r="I33" s="67"/>
      <c r="J33" s="67"/>
    </row>
    <row r="34" spans="1:10">
      <c r="A34" s="67"/>
      <c r="B34" s="67"/>
      <c r="C34" s="67"/>
      <c r="D34" s="67"/>
      <c r="E34" s="67"/>
      <c r="F34" s="67"/>
      <c r="G34" s="67"/>
      <c r="H34" s="67"/>
      <c r="I34" s="67"/>
      <c r="J34" s="67"/>
    </row>
    <row r="35" spans="1:10">
      <c r="A35" s="67"/>
      <c r="B35" s="67"/>
      <c r="C35" s="67"/>
      <c r="D35" s="67"/>
      <c r="E35" s="67"/>
      <c r="F35" s="68"/>
      <c r="G35" s="67"/>
      <c r="H35" s="67"/>
      <c r="I35" s="67"/>
      <c r="J35" s="67"/>
    </row>
    <row r="36" spans="1:10">
      <c r="A36" s="67"/>
      <c r="B36" s="67"/>
      <c r="C36" s="67"/>
      <c r="D36" s="67"/>
      <c r="E36" s="67"/>
      <c r="F36" s="68"/>
      <c r="G36" s="67"/>
      <c r="H36" s="67"/>
      <c r="I36" s="67"/>
      <c r="J36" s="67"/>
    </row>
    <row r="37" spans="1:10">
      <c r="A37" s="67"/>
      <c r="B37" s="67"/>
      <c r="C37" s="67"/>
      <c r="D37" s="67"/>
      <c r="E37" s="67"/>
      <c r="F37" s="68"/>
      <c r="G37" s="67"/>
      <c r="H37" s="67"/>
      <c r="I37" s="67"/>
      <c r="J37" s="67"/>
    </row>
    <row r="38" spans="1:10">
      <c r="A38" s="67"/>
      <c r="B38" s="67"/>
      <c r="C38" s="67"/>
      <c r="D38" s="67"/>
      <c r="E38" s="67"/>
      <c r="F38" s="68"/>
      <c r="G38" s="67"/>
      <c r="H38" s="67"/>
      <c r="I38" s="67"/>
      <c r="J38" s="67"/>
    </row>
    <row r="39" spans="1:10">
      <c r="A39" s="67"/>
      <c r="B39" s="67"/>
      <c r="C39" s="67"/>
      <c r="D39" s="67"/>
      <c r="E39" s="67"/>
      <c r="F39" s="68"/>
      <c r="G39" s="67"/>
      <c r="H39" s="67"/>
      <c r="I39" s="67"/>
      <c r="J39" s="67"/>
    </row>
    <row r="40" spans="1:10">
      <c r="A40" s="67"/>
      <c r="B40" s="67"/>
      <c r="C40" s="67"/>
      <c r="D40" s="67"/>
      <c r="E40" s="67"/>
      <c r="F40" s="68"/>
      <c r="G40" s="67"/>
      <c r="H40" s="67"/>
      <c r="I40" s="67"/>
      <c r="J40" s="67"/>
    </row>
    <row r="41" spans="1:10">
      <c r="A41" s="67"/>
      <c r="B41" s="67"/>
      <c r="C41" s="67"/>
      <c r="D41" s="67"/>
      <c r="E41" s="67"/>
      <c r="F41" s="67"/>
      <c r="G41" s="67"/>
      <c r="H41" s="67"/>
      <c r="I41" s="67"/>
      <c r="J41" s="67"/>
    </row>
    <row r="42" spans="1:10">
      <c r="A42" s="67"/>
      <c r="B42" s="67"/>
      <c r="C42" s="67"/>
      <c r="D42" s="67"/>
      <c r="E42" s="67"/>
      <c r="F42" s="67"/>
      <c r="G42" s="67"/>
      <c r="H42" s="67"/>
      <c r="I42" s="67"/>
      <c r="J42" s="67"/>
    </row>
    <row r="43" spans="1:10">
      <c r="A43" s="67"/>
      <c r="B43" s="67"/>
      <c r="C43" s="67"/>
      <c r="D43" s="67"/>
      <c r="E43" s="67"/>
      <c r="F43" s="67"/>
      <c r="G43" s="67"/>
      <c r="H43" s="67"/>
      <c r="I43" s="67"/>
      <c r="J43" s="67"/>
    </row>
    <row r="44" spans="1:10">
      <c r="A44" s="67"/>
      <c r="B44" s="67"/>
      <c r="C44" s="67"/>
      <c r="D44" s="67"/>
      <c r="E44" s="67"/>
      <c r="F44" s="67"/>
      <c r="G44" s="67"/>
      <c r="H44" s="67"/>
      <c r="I44" s="67"/>
      <c r="J44" s="67"/>
    </row>
    <row r="45" spans="1:10">
      <c r="A45" s="67"/>
      <c r="B45" s="67"/>
      <c r="C45" s="67"/>
      <c r="D45" s="67"/>
      <c r="E45" s="67"/>
      <c r="F45" s="67"/>
      <c r="G45" s="67"/>
      <c r="H45" s="67"/>
      <c r="I45" s="67"/>
      <c r="J45" s="67"/>
    </row>
    <row r="46" spans="1:10">
      <c r="A46" s="67"/>
      <c r="B46" s="67"/>
      <c r="C46" s="67"/>
      <c r="D46" s="67"/>
      <c r="E46" s="67"/>
      <c r="F46" s="67"/>
      <c r="G46" s="67"/>
      <c r="H46" s="67"/>
      <c r="I46" s="67"/>
      <c r="J46" s="67"/>
    </row>
    <row r="47" spans="1:10">
      <c r="A47" s="67"/>
      <c r="B47" s="67"/>
      <c r="C47" s="67"/>
      <c r="D47" s="67"/>
      <c r="E47" s="67"/>
      <c r="F47" s="67"/>
      <c r="G47" s="67"/>
      <c r="H47" s="67"/>
      <c r="I47" s="67"/>
      <c r="J47" s="67"/>
    </row>
    <row r="48" spans="1:10">
      <c r="A48" s="67"/>
      <c r="B48" s="67"/>
      <c r="C48" s="67"/>
      <c r="D48" s="67"/>
      <c r="E48" s="67"/>
      <c r="F48" s="67"/>
      <c r="G48" s="67"/>
      <c r="H48" s="67"/>
      <c r="I48" s="67"/>
      <c r="J48" s="67"/>
    </row>
    <row r="49" spans="1:10">
      <c r="A49" s="67"/>
      <c r="B49" s="67"/>
      <c r="C49" s="67"/>
      <c r="D49" s="67"/>
      <c r="E49" s="67"/>
      <c r="F49" s="67"/>
      <c r="G49" s="67"/>
      <c r="H49" s="67"/>
      <c r="I49" s="67"/>
      <c r="J49" s="67"/>
    </row>
    <row r="50" spans="1:10">
      <c r="A50" s="67"/>
      <c r="B50" s="67"/>
      <c r="C50" s="67"/>
      <c r="D50" s="67"/>
      <c r="E50" s="67"/>
      <c r="F50" s="67"/>
      <c r="G50" s="67"/>
      <c r="H50" s="67"/>
      <c r="I50" s="67"/>
      <c r="J50" s="67"/>
    </row>
    <row r="51" spans="1:10">
      <c r="A51" s="67"/>
      <c r="B51" s="67"/>
      <c r="C51" s="67"/>
      <c r="D51" s="67"/>
      <c r="E51" s="67"/>
      <c r="F51" s="67"/>
      <c r="G51" s="67"/>
      <c r="H51" s="67"/>
      <c r="I51" s="67"/>
      <c r="J51" s="67"/>
    </row>
    <row r="52" spans="1:10">
      <c r="A52" s="67"/>
      <c r="B52" s="67"/>
      <c r="C52" s="67"/>
      <c r="D52" s="67"/>
      <c r="E52" s="67"/>
      <c r="F52" s="67"/>
      <c r="G52" s="67"/>
      <c r="H52" s="67"/>
      <c r="I52" s="67"/>
      <c r="J52" s="67"/>
    </row>
    <row r="53" spans="1:10">
      <c r="A53" s="67"/>
      <c r="B53" s="67"/>
      <c r="C53" s="67"/>
      <c r="D53" s="67"/>
      <c r="E53" s="67"/>
      <c r="F53" s="67"/>
      <c r="G53" s="67"/>
      <c r="H53" s="67"/>
      <c r="I53" s="67"/>
      <c r="J53" s="67"/>
    </row>
    <row r="54" spans="1:10">
      <c r="A54" s="67"/>
      <c r="B54" s="67"/>
      <c r="C54" s="67"/>
      <c r="D54" s="67"/>
      <c r="E54" s="67"/>
      <c r="F54" s="67"/>
      <c r="G54" s="67"/>
      <c r="H54" s="67"/>
      <c r="I54" s="67"/>
      <c r="J54" s="67"/>
    </row>
    <row r="55" spans="1:10">
      <c r="A55" s="67"/>
      <c r="B55" s="67"/>
      <c r="C55" s="67"/>
      <c r="D55" s="67"/>
      <c r="E55" s="67"/>
      <c r="F55" s="67"/>
      <c r="G55" s="67"/>
      <c r="H55" s="67"/>
      <c r="I55" s="67"/>
      <c r="J55" s="67"/>
    </row>
    <row r="56" spans="1:10">
      <c r="A56" s="67"/>
      <c r="B56" s="67"/>
      <c r="C56" s="67"/>
      <c r="D56" s="67"/>
      <c r="E56" s="67"/>
      <c r="F56" s="67"/>
      <c r="G56" s="67"/>
      <c r="H56" s="67"/>
      <c r="I56" s="67"/>
      <c r="J56" s="67"/>
    </row>
    <row r="57" spans="1:10">
      <c r="A57" s="67"/>
      <c r="B57" s="67"/>
      <c r="C57" s="67"/>
      <c r="D57" s="67"/>
      <c r="E57" s="67"/>
      <c r="F57" s="67"/>
      <c r="G57" s="67"/>
      <c r="H57" s="67"/>
      <c r="I57" s="67"/>
      <c r="J57" s="67"/>
    </row>
    <row r="58" spans="1:10">
      <c r="A58" s="67"/>
      <c r="B58" s="67"/>
      <c r="C58" s="67"/>
      <c r="D58" s="67"/>
      <c r="E58" s="67"/>
      <c r="F58" s="67"/>
      <c r="G58" s="67"/>
      <c r="H58" s="67"/>
      <c r="I58" s="67"/>
      <c r="J58" s="67"/>
    </row>
    <row r="59" spans="1:10">
      <c r="A59" s="67"/>
      <c r="B59" s="67"/>
      <c r="C59" s="67"/>
      <c r="D59" s="67"/>
      <c r="E59" s="67"/>
      <c r="F59" s="67"/>
      <c r="G59" s="67"/>
      <c r="H59" s="67"/>
      <c r="I59" s="67"/>
      <c r="J59" s="67"/>
    </row>
    <row r="60" spans="1:10">
      <c r="A60" s="67"/>
      <c r="B60" s="67"/>
      <c r="C60" s="67"/>
      <c r="D60" s="67"/>
      <c r="E60" s="67"/>
      <c r="F60" s="67"/>
      <c r="G60" s="67"/>
      <c r="H60" s="67"/>
      <c r="I60" s="67"/>
      <c r="J60" s="67"/>
    </row>
    <row r="61" spans="1:10">
      <c r="A61" s="67"/>
      <c r="B61" s="67"/>
      <c r="C61" s="67"/>
      <c r="D61" s="67"/>
      <c r="E61" s="67"/>
      <c r="F61" s="67"/>
      <c r="G61" s="67"/>
      <c r="H61" s="67"/>
      <c r="I61" s="67"/>
      <c r="J61" s="67"/>
    </row>
    <row r="62" spans="1:10">
      <c r="A62" s="67"/>
      <c r="B62" s="67"/>
      <c r="C62" s="67"/>
      <c r="D62" s="67"/>
      <c r="E62" s="67"/>
      <c r="F62" s="67"/>
      <c r="G62" s="67"/>
      <c r="H62" s="67"/>
      <c r="I62" s="67"/>
      <c r="J62" s="67"/>
    </row>
    <row r="63" spans="1:10">
      <c r="A63" s="67"/>
      <c r="B63" s="67"/>
      <c r="C63" s="67"/>
      <c r="D63" s="67"/>
      <c r="E63" s="67"/>
      <c r="F63" s="67"/>
      <c r="G63" s="67"/>
      <c r="H63" s="67"/>
      <c r="I63" s="67"/>
      <c r="J63" s="67"/>
    </row>
    <row r="64" spans="1:10">
      <c r="A64" s="67"/>
      <c r="B64" s="67"/>
      <c r="C64" s="67"/>
      <c r="D64" s="67"/>
      <c r="E64" s="67"/>
      <c r="F64" s="67"/>
      <c r="G64" s="67"/>
      <c r="H64" s="67"/>
      <c r="I64" s="67"/>
      <c r="J64" s="67"/>
    </row>
    <row r="65" spans="1:10">
      <c r="A65" s="67"/>
      <c r="B65" s="67"/>
      <c r="C65" s="67"/>
      <c r="D65" s="67"/>
      <c r="E65" s="67"/>
      <c r="F65" s="67"/>
      <c r="G65" s="67"/>
      <c r="H65" s="67"/>
      <c r="I65" s="67"/>
      <c r="J65" s="67"/>
    </row>
    <row r="66" spans="1:10">
      <c r="A66" s="67"/>
      <c r="B66" s="67"/>
      <c r="C66" s="67"/>
      <c r="D66" s="67"/>
      <c r="E66" s="67"/>
      <c r="F66" s="67"/>
      <c r="G66" s="67"/>
      <c r="H66" s="67"/>
      <c r="I66" s="67"/>
      <c r="J66" s="67"/>
    </row>
    <row r="67" spans="1:10">
      <c r="A67" s="67"/>
      <c r="B67" s="67"/>
      <c r="C67" s="67"/>
      <c r="D67" s="67"/>
      <c r="E67" s="67"/>
      <c r="F67" s="67"/>
      <c r="G67" s="67"/>
      <c r="H67" s="67"/>
      <c r="I67" s="67"/>
      <c r="J67" s="67"/>
    </row>
    <row r="68" spans="1:10">
      <c r="A68" s="67"/>
      <c r="B68" s="67"/>
      <c r="C68" s="67"/>
      <c r="D68" s="67"/>
      <c r="E68" s="67"/>
      <c r="F68" s="67"/>
      <c r="G68" s="67"/>
      <c r="H68" s="67"/>
      <c r="I68" s="67"/>
      <c r="J68" s="67"/>
    </row>
    <row r="69" spans="1:10">
      <c r="A69" s="67"/>
      <c r="B69" s="67"/>
      <c r="C69" s="67"/>
      <c r="D69" s="67"/>
      <c r="E69" s="67"/>
      <c r="F69" s="67"/>
      <c r="G69" s="67"/>
      <c r="H69" s="67"/>
      <c r="I69" s="67"/>
      <c r="J69" s="67"/>
    </row>
    <row r="70" spans="1:10">
      <c r="A70" s="67"/>
      <c r="B70" s="67"/>
      <c r="C70" s="67"/>
      <c r="D70" s="67"/>
      <c r="E70" s="67"/>
      <c r="F70" s="67"/>
      <c r="G70" s="67"/>
      <c r="H70" s="67"/>
      <c r="I70" s="67"/>
      <c r="J70" s="67"/>
    </row>
    <row r="71" spans="1:10">
      <c r="A71" s="67"/>
      <c r="B71" s="67"/>
      <c r="C71" s="67"/>
      <c r="D71" s="67"/>
      <c r="E71" s="67"/>
      <c r="F71" s="67"/>
      <c r="G71" s="67"/>
      <c r="H71" s="67"/>
      <c r="I71" s="67"/>
      <c r="J71" s="67"/>
    </row>
    <row r="72" spans="1:10">
      <c r="A72" s="67"/>
      <c r="B72" s="67"/>
      <c r="C72" s="67"/>
      <c r="D72" s="67"/>
      <c r="E72" s="67"/>
      <c r="F72" s="67"/>
      <c r="G72" s="67"/>
      <c r="H72" s="67"/>
      <c r="I72" s="67"/>
      <c r="J72" s="67"/>
    </row>
    <row r="73" spans="1:10">
      <c r="A73" s="67"/>
      <c r="B73" s="67"/>
      <c r="C73" s="67"/>
      <c r="D73" s="67"/>
      <c r="E73" s="67"/>
      <c r="F73" s="67"/>
      <c r="G73" s="67"/>
      <c r="H73" s="67"/>
      <c r="I73" s="67"/>
      <c r="J73" s="67"/>
    </row>
    <row r="74" spans="1:10">
      <c r="A74" s="67"/>
      <c r="B74" s="67"/>
      <c r="C74" s="67"/>
      <c r="D74" s="67"/>
      <c r="E74" s="67"/>
      <c r="F74" s="67"/>
      <c r="G74" s="67"/>
      <c r="H74" s="67"/>
      <c r="I74" s="67"/>
      <c r="J74" s="67"/>
    </row>
    <row r="75" spans="1:10">
      <c r="A75" s="67"/>
      <c r="B75" s="67"/>
      <c r="C75" s="67"/>
      <c r="D75" s="67"/>
      <c r="E75" s="67"/>
      <c r="F75" s="67"/>
      <c r="G75" s="67"/>
      <c r="H75" s="67"/>
      <c r="I75" s="67"/>
      <c r="J75" s="67"/>
    </row>
    <row r="76" spans="1:10">
      <c r="A76" s="67"/>
      <c r="B76" s="67"/>
      <c r="C76" s="67"/>
      <c r="D76" s="67"/>
      <c r="E76" s="67"/>
      <c r="F76" s="67"/>
      <c r="G76" s="67"/>
      <c r="H76" s="67"/>
      <c r="I76" s="67"/>
      <c r="J76" s="67"/>
    </row>
    <row r="77" spans="1:10">
      <c r="A77" s="67"/>
      <c r="B77" s="67"/>
      <c r="C77" s="67"/>
      <c r="D77" s="67"/>
      <c r="E77" s="67"/>
      <c r="F77" s="67"/>
      <c r="G77" s="67"/>
      <c r="H77" s="67"/>
      <c r="I77" s="67"/>
      <c r="J77" s="67"/>
    </row>
    <row r="78" spans="1:10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>
      <c r="A79" s="67"/>
      <c r="B79" s="67"/>
      <c r="C79" s="67"/>
      <c r="D79" s="67"/>
      <c r="E79" s="67"/>
      <c r="F79" s="67"/>
      <c r="G79" s="67"/>
      <c r="H79" s="67"/>
      <c r="I79" s="67"/>
      <c r="J79" s="67"/>
    </row>
    <row r="80" spans="1:10">
      <c r="A80" s="67"/>
      <c r="B80" s="67"/>
      <c r="C80" s="67"/>
      <c r="D80" s="67"/>
      <c r="E80" s="67"/>
      <c r="F80" s="67"/>
      <c r="G80" s="67"/>
      <c r="H80" s="67"/>
      <c r="I80" s="67"/>
      <c r="J80" s="67"/>
    </row>
    <row r="81" spans="1:10">
      <c r="A81" s="67"/>
      <c r="B81" s="67"/>
      <c r="C81" s="67"/>
      <c r="D81" s="67"/>
      <c r="E81" s="67"/>
      <c r="F81" s="67"/>
      <c r="G81" s="67"/>
      <c r="H81" s="67"/>
      <c r="I81" s="67"/>
      <c r="J81" s="67"/>
    </row>
    <row r="82" spans="1:10">
      <c r="A82" s="67"/>
      <c r="B82" s="67"/>
      <c r="C82" s="67"/>
      <c r="D82" s="67"/>
      <c r="E82" s="67"/>
      <c r="F82" s="67"/>
      <c r="G82" s="67"/>
      <c r="H82" s="67"/>
      <c r="I82" s="67"/>
      <c r="J82" s="67"/>
    </row>
    <row r="83" spans="1:10">
      <c r="A83" s="67"/>
      <c r="B83" s="67"/>
      <c r="C83" s="67"/>
      <c r="D83" s="67"/>
      <c r="E83" s="67"/>
      <c r="F83" s="67"/>
      <c r="G83" s="67"/>
      <c r="H83" s="67"/>
      <c r="I83" s="67"/>
      <c r="J83" s="67"/>
    </row>
    <row r="84" spans="1:10">
      <c r="A84" s="67"/>
      <c r="B84" s="67"/>
      <c r="C84" s="67"/>
      <c r="D84" s="67"/>
      <c r="E84" s="67"/>
      <c r="F84" s="67"/>
      <c r="G84" s="67"/>
      <c r="H84" s="67"/>
      <c r="I84" s="67"/>
      <c r="J84" s="67"/>
    </row>
    <row r="85" spans="1:10">
      <c r="A85" s="67"/>
      <c r="B85" s="67"/>
      <c r="C85" s="67"/>
      <c r="D85" s="67"/>
      <c r="E85" s="67"/>
      <c r="F85" s="67"/>
      <c r="G85" s="67"/>
      <c r="H85" s="67"/>
      <c r="I85" s="67"/>
      <c r="J85" s="67"/>
    </row>
    <row r="86" spans="1:10">
      <c r="A86" s="67"/>
      <c r="B86" s="67"/>
      <c r="C86" s="67"/>
      <c r="D86" s="67"/>
      <c r="E86" s="67"/>
      <c r="F86" s="67"/>
      <c r="G86" s="67"/>
      <c r="H86" s="67"/>
      <c r="I86" s="67"/>
      <c r="J86" s="67"/>
    </row>
    <row r="87" spans="1:10">
      <c r="A87" s="67"/>
      <c r="B87" s="67"/>
      <c r="C87" s="67"/>
      <c r="D87" s="67"/>
      <c r="E87" s="67"/>
      <c r="F87" s="67"/>
      <c r="G87" s="67"/>
      <c r="H87" s="67"/>
      <c r="I87" s="67"/>
      <c r="J87" s="67"/>
    </row>
    <row r="88" spans="1:10">
      <c r="A88" s="67"/>
      <c r="B88" s="67"/>
      <c r="C88" s="67"/>
      <c r="D88" s="67"/>
      <c r="E88" s="67"/>
      <c r="F88" s="67"/>
      <c r="G88" s="67"/>
      <c r="H88" s="67"/>
      <c r="I88" s="67"/>
      <c r="J88" s="67"/>
    </row>
    <row r="89" spans="1:10">
      <c r="A89" s="67"/>
      <c r="B89" s="67"/>
      <c r="C89" s="67"/>
      <c r="D89" s="67"/>
      <c r="E89" s="67"/>
      <c r="F89" s="67"/>
      <c r="G89" s="67"/>
      <c r="H89" s="67"/>
      <c r="I89" s="67"/>
      <c r="J89" s="67"/>
    </row>
    <row r="90" spans="1:10">
      <c r="A90" s="67"/>
      <c r="B90" s="67"/>
      <c r="C90" s="67"/>
      <c r="D90" s="67"/>
      <c r="E90" s="67"/>
      <c r="F90" s="67"/>
      <c r="G90" s="67"/>
      <c r="H90" s="67"/>
      <c r="I90" s="67"/>
      <c r="J90" s="67"/>
    </row>
    <row r="91" spans="1:10">
      <c r="A91" s="67"/>
      <c r="B91" s="67"/>
      <c r="C91" s="67"/>
      <c r="D91" s="67"/>
      <c r="E91" s="67"/>
      <c r="F91" s="67"/>
      <c r="G91" s="67"/>
      <c r="H91" s="67"/>
      <c r="I91" s="67"/>
      <c r="J91" s="67"/>
    </row>
    <row r="92" spans="1:10">
      <c r="A92" s="67"/>
      <c r="B92" s="67"/>
      <c r="C92" s="67"/>
      <c r="D92" s="67"/>
      <c r="E92" s="67"/>
      <c r="F92" s="67"/>
      <c r="G92" s="67"/>
      <c r="H92" s="67"/>
      <c r="I92" s="67"/>
      <c r="J92" s="67"/>
    </row>
    <row r="93" spans="1:10">
      <c r="A93" s="67"/>
      <c r="B93" s="67"/>
      <c r="C93" s="67"/>
      <c r="D93" s="67"/>
      <c r="E93" s="67"/>
      <c r="F93" s="67"/>
      <c r="G93" s="67"/>
      <c r="H93" s="67"/>
      <c r="I93" s="67"/>
      <c r="J93" s="67"/>
    </row>
    <row r="94" spans="1:10">
      <c r="A94" s="67"/>
      <c r="B94" s="67"/>
      <c r="C94" s="67"/>
      <c r="D94" s="67"/>
      <c r="E94" s="67"/>
      <c r="F94" s="67"/>
      <c r="G94" s="67"/>
      <c r="H94" s="67"/>
      <c r="I94" s="67"/>
      <c r="J94" s="67"/>
    </row>
    <row r="95" spans="1:10">
      <c r="A95" s="67"/>
      <c r="B95" s="67"/>
      <c r="C95" s="67"/>
      <c r="D95" s="67"/>
      <c r="E95" s="67"/>
      <c r="F95" s="67"/>
      <c r="G95" s="67"/>
      <c r="H95" s="67"/>
      <c r="I95" s="67"/>
      <c r="J95" s="67"/>
    </row>
    <row r="96" spans="1:10">
      <c r="A96" s="67"/>
      <c r="B96" s="67"/>
      <c r="C96" s="67"/>
      <c r="D96" s="67"/>
      <c r="E96" s="67"/>
      <c r="F96" s="67"/>
      <c r="G96" s="67"/>
      <c r="H96" s="67"/>
      <c r="I96" s="67"/>
      <c r="J96" s="67"/>
    </row>
    <row r="97" spans="1:10">
      <c r="A97" s="67"/>
      <c r="B97" s="67"/>
      <c r="C97" s="67"/>
      <c r="D97" s="67"/>
      <c r="E97" s="67"/>
      <c r="F97" s="67"/>
      <c r="G97" s="67"/>
      <c r="H97" s="67"/>
      <c r="I97" s="67"/>
      <c r="J97" s="67"/>
    </row>
    <row r="98" spans="1:10">
      <c r="A98" s="67"/>
      <c r="B98" s="67"/>
      <c r="C98" s="67"/>
      <c r="D98" s="67"/>
      <c r="E98" s="67"/>
      <c r="F98" s="67"/>
      <c r="G98" s="67"/>
      <c r="H98" s="67"/>
      <c r="I98" s="67"/>
      <c r="J98" s="67"/>
    </row>
    <row r="99" spans="1:10">
      <c r="A99" s="67"/>
      <c r="B99" s="67"/>
      <c r="C99" s="67"/>
      <c r="D99" s="67"/>
      <c r="E99" s="67"/>
      <c r="F99" s="67"/>
      <c r="G99" s="67"/>
      <c r="H99" s="67"/>
      <c r="I99" s="67"/>
      <c r="J99" s="67"/>
    </row>
    <row r="100" spans="1:10">
      <c r="A100" s="67"/>
      <c r="B100" s="67"/>
      <c r="C100" s="67"/>
      <c r="D100" s="67"/>
      <c r="E100" s="67"/>
      <c r="F100" s="67"/>
      <c r="G100" s="67"/>
      <c r="H100" s="67"/>
      <c r="I100" s="67"/>
      <c r="J100" s="67"/>
    </row>
    <row r="101" spans="1:10">
      <c r="A101" s="67"/>
      <c r="B101" s="67"/>
      <c r="C101" s="67"/>
      <c r="D101" s="67"/>
      <c r="E101" s="67"/>
      <c r="F101" s="67"/>
      <c r="G101" s="67"/>
      <c r="H101" s="67"/>
      <c r="I101" s="67"/>
      <c r="J101" s="67"/>
    </row>
    <row r="102" spans="1:10">
      <c r="A102" s="67"/>
      <c r="B102" s="67"/>
      <c r="C102" s="67"/>
      <c r="D102" s="67"/>
      <c r="E102" s="67"/>
      <c r="F102" s="67"/>
      <c r="G102" s="67"/>
      <c r="H102" s="67"/>
      <c r="I102" s="67"/>
      <c r="J102" s="67"/>
    </row>
    <row r="103" spans="1:10">
      <c r="A103" s="67"/>
      <c r="B103" s="67"/>
      <c r="C103" s="67"/>
      <c r="D103" s="67"/>
      <c r="E103" s="67"/>
      <c r="F103" s="67"/>
      <c r="G103" s="67"/>
      <c r="H103" s="67"/>
      <c r="I103" s="67"/>
      <c r="J103" s="67"/>
    </row>
    <row r="104" spans="1:10">
      <c r="A104" s="67"/>
      <c r="B104" s="67"/>
      <c r="C104" s="67"/>
      <c r="D104" s="67"/>
      <c r="E104" s="67"/>
      <c r="F104" s="67"/>
      <c r="G104" s="67"/>
      <c r="H104" s="67"/>
      <c r="I104" s="67"/>
      <c r="J104" s="67"/>
    </row>
    <row r="105" spans="1:10">
      <c r="A105" s="67"/>
      <c r="B105" s="67"/>
      <c r="C105" s="67"/>
      <c r="D105" s="67"/>
      <c r="E105" s="67"/>
      <c r="F105" s="67"/>
      <c r="G105" s="67"/>
      <c r="H105" s="67"/>
      <c r="I105" s="67"/>
      <c r="J105" s="67"/>
    </row>
    <row r="106" spans="1:10">
      <c r="A106" s="67"/>
      <c r="B106" s="67"/>
      <c r="C106" s="67"/>
      <c r="D106" s="67"/>
      <c r="E106" s="67"/>
      <c r="F106" s="67"/>
      <c r="G106" s="67"/>
      <c r="H106" s="67"/>
      <c r="I106" s="67"/>
      <c r="J106" s="67"/>
    </row>
    <row r="107" spans="1:10">
      <c r="A107" s="67"/>
      <c r="B107" s="67"/>
      <c r="C107" s="67"/>
      <c r="D107" s="67"/>
      <c r="E107" s="67"/>
      <c r="F107" s="67"/>
      <c r="G107" s="67"/>
      <c r="H107" s="67"/>
      <c r="I107" s="67"/>
      <c r="J107" s="67"/>
    </row>
    <row r="108" spans="1:10">
      <c r="A108" s="67"/>
      <c r="B108" s="67"/>
      <c r="C108" s="67"/>
      <c r="D108" s="67"/>
      <c r="E108" s="67"/>
      <c r="F108" s="67"/>
      <c r="G108" s="67"/>
      <c r="H108" s="67"/>
      <c r="I108" s="67"/>
      <c r="J108" s="67"/>
    </row>
    <row r="109" spans="1:10">
      <c r="A109" s="67"/>
      <c r="B109" s="67"/>
      <c r="C109" s="67"/>
      <c r="D109" s="67"/>
      <c r="E109" s="67"/>
      <c r="F109" s="67"/>
      <c r="G109" s="67"/>
      <c r="H109" s="67"/>
      <c r="I109" s="67"/>
      <c r="J109" s="67"/>
    </row>
    <row r="110" spans="1:10">
      <c r="A110" s="67"/>
      <c r="B110" s="67"/>
      <c r="C110" s="67"/>
      <c r="D110" s="67"/>
      <c r="E110" s="67"/>
      <c r="F110" s="67"/>
      <c r="G110" s="67"/>
      <c r="H110" s="67"/>
      <c r="I110" s="67"/>
      <c r="J110" s="67"/>
    </row>
    <row r="111" spans="1:10">
      <c r="A111" s="67"/>
      <c r="B111" s="67"/>
      <c r="C111" s="67"/>
      <c r="D111" s="67"/>
      <c r="E111" s="67"/>
      <c r="F111" s="67"/>
      <c r="G111" s="67"/>
      <c r="H111" s="67"/>
      <c r="I111" s="67"/>
      <c r="J111" s="67"/>
    </row>
    <row r="112" spans="1:10">
      <c r="A112" s="67"/>
      <c r="B112" s="67"/>
      <c r="C112" s="67"/>
      <c r="D112" s="67"/>
      <c r="E112" s="67"/>
      <c r="F112" s="67"/>
      <c r="G112" s="67"/>
      <c r="H112" s="67"/>
      <c r="I112" s="67"/>
      <c r="J112" s="67"/>
    </row>
    <row r="113" spans="1:10">
      <c r="A113" s="67"/>
      <c r="B113" s="67"/>
      <c r="C113" s="67"/>
      <c r="D113" s="67"/>
      <c r="E113" s="67"/>
      <c r="F113" s="67"/>
      <c r="G113" s="67"/>
      <c r="H113" s="67"/>
      <c r="I113" s="67"/>
      <c r="J113" s="67"/>
    </row>
    <row r="114" spans="1:10">
      <c r="A114" s="67"/>
      <c r="B114" s="67"/>
      <c r="C114" s="67"/>
      <c r="D114" s="67"/>
      <c r="E114" s="67"/>
      <c r="F114" s="67"/>
      <c r="G114" s="67"/>
      <c r="H114" s="67"/>
      <c r="I114" s="67"/>
      <c r="J114" s="67"/>
    </row>
    <row r="115" spans="1:10">
      <c r="A115" s="67"/>
      <c r="B115" s="67"/>
      <c r="C115" s="67"/>
      <c r="D115" s="67"/>
      <c r="E115" s="67"/>
      <c r="F115" s="67"/>
      <c r="G115" s="67"/>
      <c r="H115" s="67"/>
      <c r="I115" s="67"/>
      <c r="J115" s="67"/>
    </row>
    <row r="116" spans="1:10">
      <c r="A116" s="67"/>
      <c r="B116" s="67"/>
      <c r="C116" s="67"/>
      <c r="D116" s="67"/>
      <c r="E116" s="67"/>
      <c r="F116" s="67"/>
      <c r="G116" s="67"/>
      <c r="H116" s="67"/>
      <c r="I116" s="67"/>
      <c r="J116" s="67"/>
    </row>
    <row r="117" spans="1:10">
      <c r="A117" s="67"/>
      <c r="B117" s="67"/>
      <c r="C117" s="67"/>
      <c r="D117" s="67"/>
      <c r="E117" s="67"/>
      <c r="F117" s="67"/>
      <c r="G117" s="67"/>
      <c r="H117" s="67"/>
      <c r="I117" s="67"/>
      <c r="J117" s="67"/>
    </row>
    <row r="118" spans="1:10">
      <c r="A118" s="67"/>
      <c r="B118" s="67"/>
      <c r="C118" s="67"/>
      <c r="D118" s="67"/>
      <c r="E118" s="67"/>
      <c r="F118" s="67"/>
      <c r="G118" s="67"/>
      <c r="H118" s="67"/>
      <c r="I118" s="67"/>
      <c r="J118" s="67"/>
    </row>
    <row r="119" spans="1:10">
      <c r="A119" s="67"/>
      <c r="B119" s="67"/>
      <c r="C119" s="67"/>
      <c r="D119" s="67"/>
      <c r="E119" s="67"/>
      <c r="F119" s="67"/>
      <c r="G119" s="67"/>
      <c r="H119" s="67"/>
      <c r="I119" s="67"/>
      <c r="J119" s="67"/>
    </row>
    <row r="120" spans="1:10">
      <c r="A120" s="67"/>
      <c r="B120" s="67"/>
      <c r="C120" s="67"/>
      <c r="D120" s="67"/>
      <c r="E120" s="67"/>
      <c r="F120" s="67"/>
      <c r="G120" s="67"/>
      <c r="H120" s="67"/>
      <c r="I120" s="67"/>
      <c r="J120" s="67"/>
    </row>
    <row r="121" spans="1:10">
      <c r="A121" s="67"/>
      <c r="B121" s="67"/>
      <c r="C121" s="67"/>
      <c r="D121" s="67"/>
      <c r="E121" s="67"/>
      <c r="F121" s="67"/>
      <c r="G121" s="67"/>
      <c r="H121" s="67"/>
      <c r="I121" s="67"/>
      <c r="J121" s="67"/>
    </row>
    <row r="122" spans="1:10">
      <c r="A122" s="67"/>
      <c r="B122" s="67"/>
      <c r="C122" s="67"/>
      <c r="D122" s="67"/>
      <c r="E122" s="67"/>
      <c r="F122" s="67"/>
      <c r="G122" s="67"/>
      <c r="H122" s="67"/>
      <c r="I122" s="67"/>
      <c r="J122" s="67"/>
    </row>
    <row r="123" spans="1:10">
      <c r="A123" s="67"/>
      <c r="B123" s="67"/>
      <c r="C123" s="67"/>
      <c r="D123" s="67"/>
      <c r="E123" s="67"/>
      <c r="F123" s="67"/>
      <c r="G123" s="67"/>
      <c r="H123" s="67"/>
      <c r="I123" s="67"/>
      <c r="J123" s="67"/>
    </row>
    <row r="124" spans="1:10">
      <c r="A124" s="67"/>
      <c r="B124" s="67"/>
      <c r="C124" s="67"/>
      <c r="D124" s="67"/>
      <c r="E124" s="67"/>
      <c r="F124" s="67"/>
      <c r="G124" s="67"/>
      <c r="H124" s="67"/>
      <c r="I124" s="67"/>
      <c r="J124" s="67"/>
    </row>
    <row r="125" spans="1:10">
      <c r="A125" s="67"/>
      <c r="B125" s="67"/>
      <c r="C125" s="67"/>
      <c r="D125" s="67"/>
      <c r="E125" s="67"/>
      <c r="F125" s="67"/>
      <c r="G125" s="67"/>
      <c r="H125" s="67"/>
      <c r="I125" s="67"/>
      <c r="J125" s="67"/>
    </row>
    <row r="126" spans="1:10">
      <c r="A126" s="67"/>
      <c r="B126" s="67"/>
      <c r="C126" s="67"/>
      <c r="D126" s="67"/>
      <c r="E126" s="67"/>
      <c r="F126" s="67"/>
      <c r="G126" s="67"/>
      <c r="H126" s="67"/>
      <c r="I126" s="67"/>
      <c r="J126" s="67"/>
    </row>
    <row r="127" spans="1:10">
      <c r="A127" s="67"/>
      <c r="B127" s="67"/>
      <c r="C127" s="67"/>
      <c r="D127" s="67"/>
      <c r="E127" s="67"/>
      <c r="F127" s="67"/>
      <c r="G127" s="67"/>
      <c r="H127" s="67"/>
      <c r="I127" s="67"/>
      <c r="J127" s="67"/>
    </row>
    <row r="128" spans="1:10">
      <c r="A128" s="67"/>
      <c r="B128" s="67"/>
      <c r="C128" s="67"/>
      <c r="D128" s="67"/>
      <c r="E128" s="67"/>
      <c r="F128" s="67"/>
      <c r="G128" s="67"/>
      <c r="H128" s="67"/>
      <c r="I128" s="67"/>
      <c r="J128" s="67"/>
    </row>
    <row r="129" spans="1:10">
      <c r="A129" s="67"/>
      <c r="B129" s="67"/>
      <c r="C129" s="67"/>
      <c r="D129" s="67"/>
      <c r="E129" s="67"/>
      <c r="F129" s="67"/>
      <c r="G129" s="67"/>
      <c r="H129" s="67"/>
      <c r="I129" s="67"/>
      <c r="J129" s="67"/>
    </row>
    <row r="130" spans="1:10">
      <c r="A130" s="67"/>
      <c r="B130" s="67"/>
      <c r="C130" s="67"/>
      <c r="D130" s="67"/>
      <c r="E130" s="67"/>
      <c r="F130" s="67"/>
      <c r="G130" s="67"/>
      <c r="H130" s="67"/>
      <c r="I130" s="67"/>
      <c r="J130" s="67"/>
    </row>
    <row r="131" spans="1:10">
      <c r="A131" s="67"/>
      <c r="B131" s="67"/>
      <c r="C131" s="67"/>
      <c r="D131" s="67"/>
      <c r="E131" s="67"/>
      <c r="F131" s="67"/>
      <c r="G131" s="67"/>
      <c r="H131" s="67"/>
      <c r="I131" s="67"/>
      <c r="J131" s="67"/>
    </row>
    <row r="132" spans="1:10">
      <c r="A132" s="67"/>
      <c r="B132" s="67"/>
      <c r="C132" s="67"/>
      <c r="D132" s="67"/>
      <c r="E132" s="67"/>
      <c r="F132" s="67"/>
      <c r="G132" s="67"/>
      <c r="H132" s="67"/>
      <c r="I132" s="67"/>
      <c r="J132" s="67"/>
    </row>
    <row r="133" spans="1:10">
      <c r="A133" s="67"/>
      <c r="B133" s="67"/>
      <c r="C133" s="67"/>
      <c r="D133" s="67"/>
      <c r="E133" s="67"/>
      <c r="F133" s="67"/>
      <c r="G133" s="67"/>
      <c r="H133" s="67"/>
      <c r="I133" s="67"/>
      <c r="J133" s="67"/>
    </row>
    <row r="134" spans="1:10">
      <c r="A134" s="67"/>
      <c r="B134" s="67"/>
      <c r="C134" s="67"/>
      <c r="D134" s="67"/>
      <c r="E134" s="67"/>
      <c r="F134" s="67"/>
      <c r="G134" s="67"/>
      <c r="H134" s="67"/>
      <c r="I134" s="67"/>
      <c r="J134" s="67"/>
    </row>
    <row r="135" spans="1:10">
      <c r="A135" s="67"/>
      <c r="B135" s="67"/>
      <c r="C135" s="67"/>
      <c r="D135" s="67"/>
      <c r="E135" s="67"/>
      <c r="F135" s="67"/>
      <c r="G135" s="67"/>
      <c r="H135" s="67"/>
      <c r="I135" s="67"/>
      <c r="J135" s="67"/>
    </row>
    <row r="136" spans="1:10">
      <c r="A136" s="67"/>
      <c r="B136" s="67"/>
      <c r="C136" s="67"/>
      <c r="D136" s="67"/>
      <c r="E136" s="67"/>
      <c r="F136" s="67"/>
      <c r="G136" s="67"/>
      <c r="H136" s="67"/>
      <c r="I136" s="67"/>
      <c r="J136" s="67"/>
    </row>
    <row r="137" spans="1:10">
      <c r="A137" s="67"/>
      <c r="B137" s="67"/>
      <c r="C137" s="67"/>
      <c r="D137" s="67"/>
      <c r="E137" s="67"/>
      <c r="F137" s="67"/>
      <c r="G137" s="67"/>
      <c r="H137" s="67"/>
      <c r="I137" s="67"/>
      <c r="J137" s="67"/>
    </row>
    <row r="138" spans="1:10">
      <c r="A138" s="67"/>
      <c r="B138" s="67"/>
      <c r="C138" s="67"/>
      <c r="D138" s="67"/>
      <c r="E138" s="67"/>
      <c r="F138" s="67"/>
      <c r="G138" s="67"/>
      <c r="H138" s="67"/>
      <c r="I138" s="67"/>
      <c r="J138" s="67"/>
    </row>
    <row r="139" spans="1:10">
      <c r="A139" s="67"/>
      <c r="B139" s="67"/>
      <c r="C139" s="67"/>
      <c r="D139" s="67"/>
      <c r="E139" s="67"/>
      <c r="F139" s="67"/>
      <c r="G139" s="67"/>
      <c r="H139" s="67"/>
      <c r="I139" s="67"/>
      <c r="J139" s="67"/>
    </row>
    <row r="140" spans="1:10">
      <c r="A140" s="67"/>
      <c r="B140" s="67"/>
      <c r="C140" s="67"/>
      <c r="D140" s="67"/>
      <c r="E140" s="67"/>
      <c r="F140" s="67"/>
      <c r="G140" s="67"/>
      <c r="H140" s="67"/>
      <c r="I140" s="67"/>
      <c r="J140" s="67"/>
    </row>
    <row r="141" spans="1:10">
      <c r="A141" s="67"/>
      <c r="B141" s="67"/>
      <c r="C141" s="67"/>
      <c r="D141" s="67"/>
      <c r="E141" s="67"/>
      <c r="F141" s="67"/>
      <c r="G141" s="67"/>
      <c r="H141" s="67"/>
      <c r="I141" s="67"/>
      <c r="J141" s="67"/>
    </row>
    <row r="142" spans="1:10">
      <c r="A142" s="67"/>
      <c r="B142" s="67"/>
      <c r="C142" s="67"/>
      <c r="D142" s="67"/>
      <c r="E142" s="67"/>
      <c r="F142" s="67"/>
      <c r="G142" s="67"/>
      <c r="H142" s="67"/>
      <c r="I142" s="67"/>
      <c r="J142" s="67"/>
    </row>
    <row r="143" spans="1:10">
      <c r="A143" s="67"/>
      <c r="B143" s="67"/>
      <c r="C143" s="67"/>
      <c r="D143" s="67"/>
      <c r="E143" s="67"/>
      <c r="F143" s="67"/>
      <c r="G143" s="67"/>
      <c r="H143" s="67"/>
      <c r="I143" s="67"/>
      <c r="J143" s="67"/>
    </row>
    <row r="144" spans="1:10">
      <c r="A144" s="67"/>
      <c r="B144" s="67"/>
      <c r="C144" s="67"/>
      <c r="D144" s="67"/>
      <c r="E144" s="67"/>
      <c r="F144" s="67"/>
      <c r="G144" s="67"/>
      <c r="H144" s="67"/>
      <c r="I144" s="67"/>
      <c r="J144" s="67"/>
    </row>
    <row r="145" spans="1:10">
      <c r="A145" s="67"/>
      <c r="B145" s="67"/>
      <c r="C145" s="67"/>
      <c r="D145" s="67"/>
      <c r="E145" s="67"/>
      <c r="F145" s="67"/>
      <c r="G145" s="67"/>
      <c r="H145" s="67"/>
      <c r="I145" s="67"/>
      <c r="J145" s="67"/>
    </row>
    <row r="146" spans="1:10">
      <c r="A146" s="67"/>
      <c r="B146" s="67"/>
      <c r="C146" s="67"/>
      <c r="D146" s="67"/>
      <c r="E146" s="67"/>
      <c r="F146" s="67"/>
      <c r="G146" s="67"/>
      <c r="H146" s="67"/>
      <c r="I146" s="67"/>
      <c r="J146" s="67"/>
    </row>
    <row r="147" spans="1:10">
      <c r="A147" s="67"/>
      <c r="B147" s="67"/>
      <c r="C147" s="67"/>
      <c r="D147" s="67"/>
      <c r="E147" s="67"/>
      <c r="F147" s="67"/>
      <c r="G147" s="67"/>
      <c r="H147" s="67"/>
      <c r="I147" s="67"/>
      <c r="J147" s="67"/>
    </row>
    <row r="148" spans="1:10">
      <c r="A148" s="67"/>
      <c r="B148" s="67"/>
      <c r="C148" s="67"/>
      <c r="D148" s="67"/>
      <c r="E148" s="67"/>
      <c r="F148" s="67"/>
      <c r="G148" s="67"/>
      <c r="H148" s="67"/>
      <c r="I148" s="67"/>
      <c r="J148" s="67"/>
    </row>
    <row r="149" spans="1:10">
      <c r="A149" s="67"/>
      <c r="B149" s="67"/>
      <c r="C149" s="67"/>
      <c r="D149" s="67"/>
      <c r="E149" s="67"/>
      <c r="F149" s="67"/>
      <c r="G149" s="67"/>
      <c r="H149" s="67"/>
      <c r="I149" s="67"/>
      <c r="J149" s="67"/>
    </row>
    <row r="150" spans="1:10">
      <c r="A150" s="67"/>
      <c r="B150" s="67"/>
      <c r="C150" s="67"/>
      <c r="D150" s="67"/>
      <c r="E150" s="67"/>
      <c r="F150" s="67"/>
      <c r="G150" s="67"/>
      <c r="H150" s="67"/>
      <c r="I150" s="67"/>
      <c r="J150" s="67"/>
    </row>
    <row r="151" spans="1:10">
      <c r="A151" s="67"/>
      <c r="B151" s="67"/>
      <c r="C151" s="67"/>
      <c r="D151" s="67"/>
      <c r="E151" s="67"/>
      <c r="F151" s="67"/>
      <c r="G151" s="67"/>
      <c r="H151" s="67"/>
      <c r="I151" s="67"/>
      <c r="J151" s="67"/>
    </row>
    <row r="152" spans="1:10">
      <c r="A152" s="67"/>
      <c r="B152" s="67"/>
      <c r="C152" s="67"/>
      <c r="D152" s="67"/>
      <c r="E152" s="67"/>
      <c r="F152" s="67"/>
      <c r="G152" s="67"/>
      <c r="H152" s="67"/>
      <c r="I152" s="67"/>
      <c r="J152" s="67"/>
    </row>
    <row r="153" spans="1:10">
      <c r="A153" s="67"/>
      <c r="B153" s="67"/>
      <c r="C153" s="67"/>
      <c r="D153" s="67"/>
      <c r="E153" s="67"/>
      <c r="F153" s="67"/>
      <c r="G153" s="67"/>
      <c r="H153" s="67"/>
      <c r="I153" s="67"/>
      <c r="J153" s="67"/>
    </row>
    <row r="154" spans="1:10">
      <c r="A154" s="67"/>
      <c r="B154" s="67"/>
      <c r="C154" s="67"/>
      <c r="D154" s="67"/>
      <c r="E154" s="67"/>
      <c r="F154" s="67"/>
      <c r="G154" s="67"/>
      <c r="H154" s="67"/>
      <c r="I154" s="67"/>
      <c r="J154" s="67"/>
    </row>
    <row r="155" spans="1:10">
      <c r="A155" s="67"/>
      <c r="B155" s="67"/>
      <c r="C155" s="67"/>
      <c r="D155" s="67"/>
      <c r="E155" s="67"/>
      <c r="F155" s="67"/>
      <c r="G155" s="67"/>
      <c r="H155" s="67"/>
      <c r="I155" s="67"/>
      <c r="J155" s="67"/>
    </row>
    <row r="156" spans="1:10">
      <c r="A156" s="67"/>
      <c r="B156" s="67"/>
      <c r="C156" s="67"/>
      <c r="D156" s="67"/>
      <c r="E156" s="67"/>
      <c r="F156" s="67"/>
      <c r="G156" s="67"/>
      <c r="H156" s="67"/>
      <c r="I156" s="67"/>
      <c r="J156" s="67"/>
    </row>
    <row r="157" spans="1:10">
      <c r="A157" s="67"/>
      <c r="B157" s="67"/>
      <c r="C157" s="67"/>
      <c r="D157" s="67"/>
      <c r="E157" s="67"/>
      <c r="F157" s="67"/>
      <c r="G157" s="67"/>
      <c r="H157" s="67"/>
      <c r="I157" s="67"/>
      <c r="J157" s="67"/>
    </row>
    <row r="158" spans="1:10">
      <c r="A158" s="67"/>
      <c r="B158" s="67"/>
      <c r="C158" s="67"/>
      <c r="D158" s="67"/>
      <c r="E158" s="67"/>
      <c r="F158" s="67"/>
      <c r="G158" s="67"/>
      <c r="H158" s="67"/>
      <c r="I158" s="67"/>
      <c r="J158" s="67"/>
    </row>
    <row r="159" spans="1:10">
      <c r="A159" s="67"/>
      <c r="B159" s="67"/>
      <c r="C159" s="67"/>
      <c r="D159" s="67"/>
      <c r="E159" s="67"/>
      <c r="F159" s="67"/>
      <c r="G159" s="67"/>
      <c r="H159" s="67"/>
      <c r="I159" s="67"/>
      <c r="J159" s="67"/>
    </row>
    <row r="160" spans="1:10">
      <c r="A160" s="67"/>
      <c r="B160" s="67"/>
      <c r="C160" s="67"/>
      <c r="D160" s="67"/>
      <c r="E160" s="67"/>
      <c r="F160" s="67"/>
      <c r="G160" s="67"/>
      <c r="H160" s="67"/>
      <c r="I160" s="67"/>
      <c r="J160" s="67"/>
    </row>
    <row r="161" spans="1:10">
      <c r="A161" s="67"/>
      <c r="B161" s="67"/>
      <c r="C161" s="67"/>
      <c r="D161" s="67"/>
      <c r="E161" s="67"/>
      <c r="F161" s="67"/>
      <c r="G161" s="67"/>
      <c r="H161" s="67"/>
      <c r="I161" s="67"/>
      <c r="J161" s="67"/>
    </row>
    <row r="162" spans="1:10">
      <c r="A162" s="67"/>
      <c r="B162" s="67"/>
      <c r="C162" s="67"/>
      <c r="D162" s="67"/>
      <c r="E162" s="67"/>
      <c r="F162" s="67"/>
      <c r="G162" s="67"/>
      <c r="H162" s="67"/>
      <c r="I162" s="67"/>
      <c r="J162" s="67"/>
    </row>
    <row r="163" spans="1:10">
      <c r="A163" s="67"/>
      <c r="B163" s="67"/>
      <c r="C163" s="67"/>
      <c r="D163" s="67"/>
      <c r="E163" s="67"/>
      <c r="F163" s="67"/>
      <c r="G163" s="67"/>
      <c r="H163" s="67"/>
      <c r="I163" s="67"/>
      <c r="J163" s="67"/>
    </row>
    <row r="164" spans="1:10">
      <c r="A164" s="67"/>
      <c r="B164" s="67"/>
      <c r="C164" s="67"/>
      <c r="D164" s="67"/>
      <c r="E164" s="67"/>
      <c r="F164" s="67"/>
      <c r="G164" s="67"/>
      <c r="H164" s="67"/>
      <c r="I164" s="67"/>
      <c r="J164" s="67"/>
    </row>
    <row r="165" spans="1:10">
      <c r="A165" s="67"/>
      <c r="B165" s="67"/>
      <c r="C165" s="67"/>
      <c r="D165" s="67"/>
      <c r="E165" s="67"/>
      <c r="F165" s="67"/>
      <c r="G165" s="67"/>
      <c r="H165" s="67"/>
      <c r="I165" s="67"/>
      <c r="J165" s="67"/>
    </row>
    <row r="166" spans="1:10">
      <c r="A166" s="67"/>
      <c r="B166" s="67"/>
      <c r="C166" s="67"/>
      <c r="D166" s="67"/>
      <c r="E166" s="67"/>
      <c r="F166" s="67"/>
      <c r="G166" s="67"/>
      <c r="H166" s="67"/>
      <c r="I166" s="67"/>
      <c r="J166" s="67"/>
    </row>
    <row r="167" spans="1:10">
      <c r="A167" s="67"/>
      <c r="B167" s="67"/>
      <c r="C167" s="67"/>
      <c r="D167" s="67"/>
      <c r="E167" s="67"/>
      <c r="F167" s="67"/>
      <c r="G167" s="67"/>
      <c r="H167" s="67"/>
      <c r="I167" s="67"/>
      <c r="J167" s="67"/>
    </row>
    <row r="168" spans="1:10">
      <c r="A168" s="67"/>
      <c r="B168" s="67"/>
      <c r="C168" s="67"/>
      <c r="D168" s="67"/>
      <c r="E168" s="67"/>
      <c r="F168" s="67"/>
      <c r="G168" s="67"/>
      <c r="H168" s="67"/>
      <c r="I168" s="67"/>
      <c r="J168" s="67"/>
    </row>
    <row r="169" spans="1:10">
      <c r="A169" s="67"/>
      <c r="B169" s="67"/>
      <c r="C169" s="67"/>
      <c r="D169" s="67"/>
      <c r="E169" s="67"/>
      <c r="F169" s="67"/>
      <c r="G169" s="67"/>
      <c r="H169" s="67"/>
      <c r="I169" s="67"/>
      <c r="J169" s="67"/>
    </row>
    <row r="170" spans="1:10">
      <c r="A170" s="67"/>
      <c r="B170" s="67"/>
      <c r="C170" s="67"/>
      <c r="D170" s="67"/>
      <c r="E170" s="67"/>
      <c r="F170" s="67"/>
      <c r="G170" s="67"/>
      <c r="H170" s="67"/>
      <c r="I170" s="67"/>
      <c r="J170" s="67"/>
    </row>
    <row r="171" spans="1:10">
      <c r="A171" s="67"/>
      <c r="B171" s="67"/>
      <c r="C171" s="67"/>
      <c r="D171" s="67"/>
      <c r="E171" s="67"/>
      <c r="F171" s="67"/>
      <c r="G171" s="67"/>
      <c r="H171" s="67"/>
      <c r="I171" s="67"/>
      <c r="J171" s="67"/>
    </row>
    <row r="172" spans="1:10">
      <c r="A172" s="67"/>
      <c r="B172" s="67"/>
      <c r="C172" s="67"/>
      <c r="D172" s="67"/>
      <c r="E172" s="67"/>
      <c r="F172" s="67"/>
      <c r="G172" s="67"/>
      <c r="H172" s="67"/>
      <c r="I172" s="67"/>
      <c r="J172" s="67"/>
    </row>
    <row r="173" spans="1:10">
      <c r="A173" s="67"/>
      <c r="B173" s="67"/>
      <c r="C173" s="67"/>
      <c r="D173" s="67"/>
      <c r="E173" s="67"/>
      <c r="F173" s="67"/>
      <c r="G173" s="67"/>
      <c r="H173" s="67"/>
      <c r="I173" s="67"/>
      <c r="J173" s="67"/>
    </row>
    <row r="174" spans="1:10">
      <c r="A174" s="67"/>
      <c r="B174" s="67"/>
      <c r="C174" s="67"/>
      <c r="D174" s="67"/>
      <c r="E174" s="67"/>
      <c r="F174" s="67"/>
      <c r="G174" s="67"/>
      <c r="H174" s="67"/>
      <c r="I174" s="67"/>
      <c r="J174" s="67"/>
    </row>
    <row r="175" spans="1:10">
      <c r="A175" s="67"/>
      <c r="B175" s="67"/>
      <c r="C175" s="67"/>
      <c r="D175" s="67"/>
      <c r="E175" s="67"/>
      <c r="F175" s="67"/>
      <c r="G175" s="67"/>
      <c r="H175" s="67"/>
      <c r="I175" s="67"/>
      <c r="J175" s="67"/>
    </row>
    <row r="176" spans="1:10">
      <c r="A176" s="67"/>
      <c r="B176" s="67"/>
      <c r="C176" s="67"/>
      <c r="D176" s="67"/>
      <c r="E176" s="67"/>
      <c r="F176" s="67"/>
      <c r="G176" s="67"/>
      <c r="H176" s="67"/>
      <c r="I176" s="67"/>
      <c r="J176" s="67"/>
    </row>
    <row r="177" spans="1:10">
      <c r="A177" s="67"/>
      <c r="B177" s="67"/>
      <c r="C177" s="67"/>
      <c r="D177" s="67"/>
      <c r="E177" s="67"/>
      <c r="F177" s="67"/>
      <c r="G177" s="67"/>
      <c r="H177" s="67"/>
      <c r="I177" s="67"/>
      <c r="J177" s="67"/>
    </row>
    <row r="178" spans="1:10">
      <c r="A178" s="67"/>
      <c r="B178" s="67"/>
      <c r="C178" s="67"/>
      <c r="D178" s="67"/>
      <c r="E178" s="67"/>
      <c r="F178" s="67"/>
      <c r="G178" s="67"/>
      <c r="H178" s="67"/>
      <c r="I178" s="67"/>
      <c r="J178" s="67"/>
    </row>
    <row r="179" spans="1:10">
      <c r="A179" s="67"/>
      <c r="B179" s="67"/>
      <c r="C179" s="67"/>
      <c r="D179" s="67"/>
      <c r="E179" s="67"/>
      <c r="F179" s="67"/>
      <c r="G179" s="67"/>
      <c r="H179" s="67"/>
      <c r="I179" s="67"/>
      <c r="J179" s="67"/>
    </row>
    <row r="180" spans="1:10">
      <c r="A180" s="67"/>
      <c r="B180" s="67"/>
      <c r="C180" s="67"/>
      <c r="D180" s="67"/>
      <c r="E180" s="67"/>
      <c r="F180" s="67"/>
      <c r="G180" s="67"/>
      <c r="H180" s="67"/>
      <c r="I180" s="67"/>
      <c r="J180" s="67"/>
    </row>
    <row r="181" spans="1:10">
      <c r="A181" s="67"/>
      <c r="B181" s="67"/>
      <c r="C181" s="67"/>
      <c r="D181" s="67"/>
      <c r="E181" s="67"/>
      <c r="F181" s="67"/>
      <c r="G181" s="67"/>
      <c r="H181" s="67"/>
      <c r="I181" s="67"/>
      <c r="J181" s="67"/>
    </row>
    <row r="182" spans="1:10">
      <c r="A182" s="67"/>
      <c r="B182" s="67"/>
      <c r="C182" s="67"/>
      <c r="D182" s="67"/>
      <c r="E182" s="67"/>
      <c r="F182" s="67"/>
      <c r="G182" s="67"/>
      <c r="H182" s="67"/>
      <c r="I182" s="67"/>
      <c r="J182" s="67"/>
    </row>
    <row r="183" spans="1:10">
      <c r="A183" s="67"/>
      <c r="B183" s="67"/>
      <c r="C183" s="67"/>
      <c r="D183" s="67"/>
      <c r="E183" s="67"/>
      <c r="F183" s="67"/>
      <c r="G183" s="67"/>
      <c r="H183" s="67"/>
      <c r="I183" s="67"/>
      <c r="J183" s="67"/>
    </row>
    <row r="184" spans="1:10">
      <c r="A184" s="67"/>
      <c r="B184" s="67"/>
      <c r="C184" s="67"/>
      <c r="D184" s="67"/>
      <c r="E184" s="67"/>
      <c r="F184" s="67"/>
      <c r="G184" s="67"/>
      <c r="H184" s="67"/>
      <c r="I184" s="67"/>
      <c r="J184" s="67"/>
    </row>
    <row r="185" spans="1:10">
      <c r="A185" s="67"/>
      <c r="B185" s="67"/>
      <c r="C185" s="67"/>
      <c r="D185" s="67"/>
      <c r="E185" s="67"/>
      <c r="F185" s="67"/>
      <c r="G185" s="67"/>
      <c r="H185" s="67"/>
      <c r="I185" s="67"/>
      <c r="J185" s="67"/>
    </row>
    <row r="186" spans="1:10">
      <c r="A186" s="67"/>
      <c r="B186" s="67"/>
      <c r="C186" s="67"/>
      <c r="D186" s="67"/>
      <c r="E186" s="67"/>
      <c r="F186" s="67"/>
      <c r="G186" s="67"/>
      <c r="H186" s="67"/>
      <c r="I186" s="67"/>
      <c r="J186" s="67"/>
    </row>
    <row r="187" spans="1:10">
      <c r="A187" s="67"/>
      <c r="B187" s="67"/>
      <c r="C187" s="67"/>
      <c r="D187" s="67"/>
      <c r="E187" s="67"/>
      <c r="F187" s="67"/>
      <c r="G187" s="67"/>
      <c r="H187" s="67"/>
      <c r="I187" s="67"/>
      <c r="J187" s="67"/>
    </row>
    <row r="188" spans="1:10">
      <c r="A188" s="67"/>
      <c r="B188" s="67"/>
      <c r="C188" s="67"/>
      <c r="D188" s="67"/>
      <c r="E188" s="67"/>
      <c r="F188" s="67"/>
      <c r="G188" s="67"/>
      <c r="H188" s="67"/>
      <c r="I188" s="67"/>
      <c r="J188" s="67"/>
    </row>
    <row r="189" spans="1:10">
      <c r="A189" s="67"/>
      <c r="B189" s="67"/>
      <c r="C189" s="67"/>
      <c r="D189" s="67"/>
      <c r="E189" s="67"/>
      <c r="F189" s="67"/>
      <c r="G189" s="67"/>
      <c r="H189" s="67"/>
      <c r="I189" s="67"/>
      <c r="J189" s="67"/>
    </row>
    <row r="190" spans="1:10">
      <c r="A190" s="67"/>
      <c r="B190" s="67"/>
      <c r="C190" s="67"/>
      <c r="D190" s="67"/>
      <c r="E190" s="67"/>
      <c r="F190" s="67"/>
      <c r="G190" s="67"/>
      <c r="H190" s="67"/>
      <c r="I190" s="67"/>
      <c r="J190" s="67"/>
    </row>
    <row r="191" spans="1:10">
      <c r="A191" s="67"/>
      <c r="B191" s="67"/>
      <c r="C191" s="67"/>
      <c r="D191" s="67"/>
      <c r="E191" s="67"/>
      <c r="F191" s="67"/>
      <c r="G191" s="67"/>
      <c r="H191" s="67"/>
      <c r="I191" s="67"/>
      <c r="J191" s="67"/>
    </row>
    <row r="192" spans="1:10">
      <c r="A192" s="67"/>
      <c r="B192" s="67"/>
      <c r="C192" s="67"/>
      <c r="D192" s="67"/>
      <c r="E192" s="67"/>
      <c r="F192" s="67"/>
      <c r="G192" s="67"/>
      <c r="H192" s="67"/>
      <c r="I192" s="67"/>
      <c r="J192" s="67"/>
    </row>
    <row r="193" spans="1:10">
      <c r="A193" s="67"/>
      <c r="B193" s="67"/>
      <c r="C193" s="67"/>
      <c r="D193" s="67"/>
      <c r="E193" s="67"/>
      <c r="F193" s="67"/>
      <c r="G193" s="67"/>
      <c r="H193" s="67"/>
      <c r="I193" s="67"/>
      <c r="J193" s="67"/>
    </row>
    <row r="194" spans="1:10">
      <c r="A194" s="67"/>
      <c r="B194" s="67"/>
      <c r="C194" s="67"/>
      <c r="D194" s="67"/>
      <c r="E194" s="67"/>
      <c r="F194" s="67"/>
      <c r="G194" s="67"/>
      <c r="H194" s="67"/>
      <c r="I194" s="67"/>
      <c r="J194" s="67"/>
    </row>
    <row r="195" spans="1:10">
      <c r="A195" s="67"/>
      <c r="B195" s="67"/>
      <c r="C195" s="67"/>
      <c r="D195" s="67"/>
      <c r="E195" s="67"/>
      <c r="F195" s="67"/>
      <c r="G195" s="67"/>
      <c r="H195" s="67"/>
      <c r="I195" s="67"/>
      <c r="J195" s="67"/>
    </row>
    <row r="196" spans="1:10">
      <c r="A196" s="67"/>
      <c r="B196" s="67"/>
      <c r="C196" s="67"/>
      <c r="D196" s="67"/>
      <c r="E196" s="67"/>
      <c r="F196" s="67"/>
      <c r="G196" s="67"/>
      <c r="H196" s="67"/>
      <c r="I196" s="67"/>
      <c r="J196" s="67"/>
    </row>
    <row r="197" spans="1:10">
      <c r="A197" s="67"/>
      <c r="B197" s="67"/>
      <c r="C197" s="67"/>
      <c r="D197" s="67"/>
      <c r="E197" s="67"/>
      <c r="F197" s="67"/>
      <c r="G197" s="67"/>
      <c r="H197" s="67"/>
      <c r="I197" s="67"/>
      <c r="J197" s="67"/>
    </row>
    <row r="198" spans="1:10">
      <c r="A198" s="67"/>
      <c r="B198" s="67"/>
      <c r="C198" s="67"/>
      <c r="D198" s="67"/>
      <c r="E198" s="67"/>
      <c r="F198" s="67"/>
      <c r="G198" s="67"/>
      <c r="H198" s="67"/>
      <c r="I198" s="67"/>
      <c r="J198" s="67"/>
    </row>
    <row r="199" spans="1:10">
      <c r="A199" s="67"/>
      <c r="B199" s="67"/>
      <c r="C199" s="67"/>
      <c r="D199" s="67"/>
      <c r="E199" s="67"/>
      <c r="F199" s="67"/>
      <c r="G199" s="67"/>
      <c r="H199" s="67"/>
      <c r="I199" s="67"/>
      <c r="J199" s="67"/>
    </row>
    <row r="200" spans="1:10">
      <c r="A200" s="67"/>
      <c r="B200" s="67"/>
      <c r="C200" s="67"/>
      <c r="D200" s="67"/>
      <c r="E200" s="67"/>
      <c r="F200" s="67"/>
      <c r="G200" s="67"/>
      <c r="H200" s="67"/>
      <c r="I200" s="67"/>
      <c r="J200" s="67"/>
    </row>
    <row r="201" spans="1:10">
      <c r="A201" s="67"/>
      <c r="B201" s="67"/>
      <c r="C201" s="67"/>
      <c r="D201" s="67"/>
      <c r="E201" s="67"/>
      <c r="F201" s="67"/>
      <c r="G201" s="67"/>
      <c r="H201" s="67"/>
      <c r="I201" s="67"/>
      <c r="J201" s="67"/>
    </row>
    <row r="202" spans="1:10">
      <c r="A202" s="67"/>
      <c r="B202" s="67"/>
      <c r="C202" s="67"/>
      <c r="D202" s="67"/>
      <c r="E202" s="67"/>
      <c r="F202" s="67"/>
      <c r="G202" s="67"/>
      <c r="H202" s="67"/>
      <c r="I202" s="67"/>
      <c r="J202" s="67"/>
    </row>
    <row r="203" spans="1:10">
      <c r="A203" s="67"/>
      <c r="B203" s="67"/>
      <c r="C203" s="67"/>
      <c r="D203" s="67"/>
      <c r="E203" s="67"/>
      <c r="F203" s="67"/>
      <c r="G203" s="67"/>
      <c r="H203" s="67"/>
      <c r="I203" s="67"/>
      <c r="J203" s="67"/>
    </row>
    <row r="204" spans="1:10">
      <c r="A204" s="67"/>
      <c r="B204" s="67"/>
      <c r="C204" s="67"/>
      <c r="D204" s="67"/>
      <c r="E204" s="67"/>
      <c r="F204" s="67"/>
      <c r="G204" s="67"/>
      <c r="H204" s="67"/>
      <c r="I204" s="67"/>
      <c r="J204" s="67"/>
    </row>
    <row r="205" spans="1:10">
      <c r="A205" s="67"/>
      <c r="B205" s="67"/>
      <c r="C205" s="67"/>
      <c r="D205" s="67"/>
      <c r="E205" s="67"/>
      <c r="F205" s="67"/>
      <c r="G205" s="67"/>
      <c r="H205" s="67"/>
      <c r="I205" s="67"/>
      <c r="J205" s="67"/>
    </row>
    <row r="206" spans="1:10">
      <c r="A206" s="67"/>
      <c r="B206" s="67"/>
      <c r="C206" s="67"/>
      <c r="D206" s="67"/>
      <c r="E206" s="67"/>
      <c r="F206" s="67"/>
      <c r="G206" s="67"/>
      <c r="H206" s="67"/>
      <c r="I206" s="67"/>
      <c r="J206" s="67"/>
    </row>
    <row r="207" spans="1:10">
      <c r="A207" s="67"/>
      <c r="B207" s="67"/>
      <c r="C207" s="67"/>
      <c r="D207" s="67"/>
      <c r="E207" s="67"/>
      <c r="F207" s="67"/>
      <c r="G207" s="67"/>
      <c r="H207" s="67"/>
      <c r="I207" s="67"/>
      <c r="J207" s="67"/>
    </row>
    <row r="208" spans="1:10">
      <c r="A208" s="67"/>
      <c r="B208" s="67"/>
      <c r="C208" s="67"/>
      <c r="D208" s="67"/>
      <c r="E208" s="67"/>
      <c r="F208" s="67"/>
      <c r="G208" s="67"/>
      <c r="H208" s="67"/>
      <c r="I208" s="67"/>
      <c r="J208" s="67"/>
    </row>
    <row r="209" spans="1:10">
      <c r="A209" s="67"/>
      <c r="B209" s="67"/>
      <c r="C209" s="67"/>
      <c r="D209" s="67"/>
      <c r="E209" s="67"/>
      <c r="F209" s="67"/>
      <c r="G209" s="67"/>
      <c r="H209" s="67"/>
      <c r="I209" s="67"/>
      <c r="J209" s="67"/>
    </row>
    <row r="210" spans="1:10">
      <c r="A210" s="67"/>
      <c r="B210" s="67"/>
      <c r="C210" s="67"/>
      <c r="D210" s="67"/>
      <c r="E210" s="67"/>
      <c r="F210" s="67"/>
      <c r="G210" s="67"/>
      <c r="H210" s="67"/>
      <c r="I210" s="67"/>
      <c r="J210" s="67"/>
    </row>
    <row r="211" spans="1:10">
      <c r="A211" s="67"/>
      <c r="B211" s="67"/>
      <c r="C211" s="67"/>
      <c r="D211" s="67"/>
      <c r="E211" s="67"/>
      <c r="F211" s="67"/>
      <c r="G211" s="67"/>
      <c r="H211" s="67"/>
      <c r="I211" s="67"/>
      <c r="J211" s="67"/>
    </row>
    <row r="212" spans="1:10">
      <c r="A212" s="67"/>
      <c r="B212" s="67"/>
      <c r="C212" s="67"/>
      <c r="D212" s="67"/>
      <c r="E212" s="67"/>
      <c r="F212" s="67"/>
      <c r="G212" s="67"/>
      <c r="H212" s="67"/>
      <c r="I212" s="67"/>
      <c r="J212" s="67"/>
    </row>
    <row r="213" spans="1:10">
      <c r="A213" s="67"/>
      <c r="B213" s="67"/>
      <c r="C213" s="67"/>
      <c r="D213" s="67"/>
      <c r="E213" s="67"/>
      <c r="F213" s="67"/>
      <c r="G213" s="67"/>
      <c r="H213" s="67"/>
      <c r="I213" s="67"/>
      <c r="J213" s="67"/>
    </row>
    <row r="214" spans="1:10">
      <c r="A214" s="67"/>
      <c r="B214" s="67"/>
      <c r="C214" s="67"/>
      <c r="D214" s="67"/>
      <c r="E214" s="67"/>
      <c r="F214" s="67"/>
      <c r="G214" s="67"/>
      <c r="H214" s="67"/>
      <c r="I214" s="67"/>
      <c r="J214" s="67"/>
    </row>
    <row r="215" spans="1:10">
      <c r="A215" s="67"/>
      <c r="B215" s="67"/>
      <c r="C215" s="67"/>
      <c r="D215" s="67"/>
      <c r="E215" s="67"/>
      <c r="F215" s="67"/>
      <c r="G215" s="67"/>
      <c r="H215" s="67"/>
      <c r="I215" s="67"/>
      <c r="J215" s="67"/>
    </row>
    <row r="216" spans="1:10">
      <c r="A216" s="67"/>
      <c r="B216" s="67"/>
      <c r="C216" s="67"/>
      <c r="D216" s="67"/>
      <c r="E216" s="67"/>
      <c r="F216" s="67"/>
      <c r="G216" s="67"/>
      <c r="H216" s="67"/>
      <c r="I216" s="67"/>
      <c r="J216" s="67"/>
    </row>
    <row r="217" spans="1:10">
      <c r="A217" s="67"/>
      <c r="B217" s="67"/>
      <c r="C217" s="67"/>
      <c r="D217" s="67"/>
      <c r="E217" s="67"/>
      <c r="F217" s="67"/>
      <c r="G217" s="67"/>
      <c r="H217" s="67"/>
      <c r="I217" s="67"/>
      <c r="J217" s="67"/>
    </row>
    <row r="218" spans="1:10">
      <c r="A218" s="67"/>
      <c r="B218" s="67"/>
      <c r="C218" s="67"/>
      <c r="D218" s="67"/>
      <c r="E218" s="67"/>
      <c r="F218" s="67"/>
      <c r="G218" s="67"/>
      <c r="H218" s="67"/>
      <c r="I218" s="67"/>
      <c r="J218" s="67"/>
    </row>
    <row r="219" spans="1:10">
      <c r="A219" s="67"/>
      <c r="B219" s="67"/>
      <c r="C219" s="67"/>
      <c r="D219" s="67"/>
      <c r="E219" s="67"/>
      <c r="F219" s="67"/>
      <c r="G219" s="67"/>
      <c r="H219" s="67"/>
      <c r="I219" s="67"/>
      <c r="J219" s="67"/>
    </row>
    <row r="220" spans="1:10">
      <c r="A220" s="67"/>
      <c r="B220" s="67"/>
      <c r="C220" s="67"/>
      <c r="D220" s="67"/>
      <c r="E220" s="67"/>
      <c r="F220" s="67"/>
      <c r="G220" s="67"/>
      <c r="H220" s="67"/>
      <c r="I220" s="67"/>
      <c r="J220" s="67"/>
    </row>
    <row r="221" spans="1:10">
      <c r="A221" s="67"/>
      <c r="B221" s="67"/>
      <c r="C221" s="67"/>
      <c r="D221" s="67"/>
      <c r="E221" s="67"/>
      <c r="F221" s="67"/>
      <c r="G221" s="67"/>
      <c r="H221" s="67"/>
      <c r="I221" s="67"/>
      <c r="J221" s="67"/>
    </row>
    <row r="222" spans="1:10">
      <c r="A222" s="67"/>
      <c r="B222" s="67"/>
      <c r="C222" s="67"/>
      <c r="D222" s="67"/>
      <c r="E222" s="67"/>
      <c r="F222" s="67"/>
      <c r="G222" s="67"/>
      <c r="H222" s="67"/>
      <c r="I222" s="67"/>
      <c r="J222" s="67"/>
    </row>
    <row r="223" spans="1:10">
      <c r="A223" s="67"/>
      <c r="B223" s="67"/>
      <c r="C223" s="67"/>
      <c r="D223" s="67"/>
      <c r="E223" s="67"/>
      <c r="F223" s="67"/>
      <c r="G223" s="67"/>
      <c r="H223" s="67"/>
      <c r="I223" s="67"/>
      <c r="J223" s="67"/>
    </row>
    <row r="224" spans="1:10">
      <c r="A224" s="67"/>
      <c r="B224" s="67"/>
      <c r="C224" s="67"/>
      <c r="D224" s="67"/>
      <c r="E224" s="67"/>
      <c r="F224" s="67"/>
      <c r="G224" s="67"/>
      <c r="H224" s="67"/>
      <c r="I224" s="67"/>
      <c r="J224" s="67"/>
    </row>
    <row r="225" spans="1:10">
      <c r="A225" s="67"/>
      <c r="B225" s="67"/>
      <c r="C225" s="67"/>
      <c r="D225" s="67"/>
      <c r="E225" s="67"/>
      <c r="F225" s="67"/>
      <c r="G225" s="67"/>
      <c r="H225" s="67"/>
      <c r="I225" s="67"/>
      <c r="J225" s="67"/>
    </row>
    <row r="226" spans="1:10">
      <c r="A226" s="67"/>
      <c r="B226" s="67"/>
      <c r="C226" s="67"/>
      <c r="D226" s="67"/>
      <c r="E226" s="67"/>
      <c r="F226" s="67"/>
      <c r="G226" s="67"/>
      <c r="H226" s="67"/>
      <c r="I226" s="67"/>
      <c r="J226" s="67"/>
    </row>
    <row r="227" spans="1:10">
      <c r="A227" s="67"/>
      <c r="B227" s="67"/>
      <c r="C227" s="67"/>
      <c r="D227" s="67"/>
      <c r="E227" s="67"/>
      <c r="F227" s="67"/>
      <c r="G227" s="67"/>
      <c r="H227" s="67"/>
      <c r="I227" s="67"/>
      <c r="J227" s="67"/>
    </row>
    <row r="228" spans="1:10">
      <c r="A228" s="67"/>
      <c r="B228" s="67"/>
      <c r="C228" s="67"/>
      <c r="D228" s="67"/>
      <c r="E228" s="67"/>
      <c r="F228" s="67"/>
      <c r="G228" s="67"/>
      <c r="H228" s="67"/>
      <c r="I228" s="67"/>
      <c r="J228" s="67"/>
    </row>
    <row r="229" spans="1:10">
      <c r="A229" s="67"/>
      <c r="B229" s="67"/>
      <c r="C229" s="67"/>
      <c r="D229" s="67"/>
      <c r="E229" s="67"/>
      <c r="F229" s="67"/>
      <c r="G229" s="67"/>
      <c r="H229" s="67"/>
      <c r="I229" s="67"/>
      <c r="J229" s="67"/>
    </row>
    <row r="230" spans="1:10">
      <c r="A230" s="67"/>
      <c r="B230" s="67"/>
      <c r="C230" s="67"/>
      <c r="D230" s="67"/>
      <c r="E230" s="67"/>
      <c r="F230" s="67"/>
      <c r="G230" s="67"/>
      <c r="H230" s="67"/>
      <c r="I230" s="67"/>
      <c r="J230" s="67"/>
    </row>
    <row r="231" spans="1:10">
      <c r="A231" s="67"/>
      <c r="B231" s="67"/>
      <c r="C231" s="67"/>
      <c r="D231" s="67"/>
      <c r="E231" s="67"/>
      <c r="F231" s="67"/>
      <c r="G231" s="67"/>
      <c r="H231" s="67"/>
      <c r="I231" s="67"/>
      <c r="J231" s="67"/>
    </row>
    <row r="232" spans="1:10">
      <c r="A232" s="67"/>
      <c r="B232" s="67"/>
      <c r="C232" s="67"/>
      <c r="D232" s="67"/>
      <c r="E232" s="67"/>
      <c r="F232" s="67"/>
      <c r="G232" s="67"/>
      <c r="H232" s="67"/>
      <c r="I232" s="67"/>
      <c r="J232" s="67"/>
    </row>
    <row r="233" spans="1:10">
      <c r="A233" s="67"/>
      <c r="B233" s="67"/>
      <c r="C233" s="67"/>
      <c r="D233" s="67"/>
      <c r="E233" s="67"/>
      <c r="F233" s="67"/>
      <c r="G233" s="67"/>
      <c r="H233" s="67"/>
      <c r="I233" s="67"/>
      <c r="J233" s="67"/>
    </row>
    <row r="234" spans="1:10">
      <c r="A234" s="67"/>
      <c r="B234" s="67"/>
      <c r="C234" s="67"/>
      <c r="D234" s="67"/>
      <c r="E234" s="67"/>
      <c r="F234" s="67"/>
      <c r="G234" s="67"/>
      <c r="H234" s="67"/>
      <c r="I234" s="67"/>
      <c r="J234" s="67"/>
    </row>
    <row r="235" spans="1:10">
      <c r="A235" s="67"/>
      <c r="B235" s="67"/>
      <c r="C235" s="67"/>
      <c r="D235" s="67"/>
      <c r="E235" s="67"/>
      <c r="F235" s="67"/>
      <c r="G235" s="67"/>
      <c r="H235" s="67"/>
      <c r="I235" s="67"/>
      <c r="J235" s="67"/>
    </row>
    <row r="236" spans="1:10">
      <c r="A236" s="67"/>
      <c r="B236" s="67"/>
      <c r="C236" s="67"/>
      <c r="D236" s="67"/>
      <c r="E236" s="67"/>
      <c r="F236" s="67"/>
      <c r="G236" s="67"/>
      <c r="H236" s="67"/>
      <c r="I236" s="67"/>
      <c r="J236" s="67"/>
    </row>
    <row r="237" spans="1:10">
      <c r="A237" s="67"/>
      <c r="B237" s="67"/>
      <c r="C237" s="67"/>
      <c r="D237" s="67"/>
      <c r="E237" s="67"/>
      <c r="F237" s="67"/>
      <c r="G237" s="67"/>
      <c r="H237" s="67"/>
      <c r="I237" s="67"/>
      <c r="J237" s="67"/>
    </row>
    <row r="238" spans="1:10">
      <c r="A238" s="67"/>
      <c r="B238" s="67"/>
      <c r="C238" s="67"/>
      <c r="D238" s="67"/>
      <c r="E238" s="67"/>
      <c r="F238" s="67"/>
      <c r="G238" s="67"/>
      <c r="H238" s="67"/>
      <c r="I238" s="67"/>
      <c r="J238" s="67"/>
    </row>
    <row r="239" spans="1:10">
      <c r="A239" s="67"/>
      <c r="B239" s="67"/>
      <c r="C239" s="67"/>
      <c r="D239" s="67"/>
      <c r="E239" s="67"/>
      <c r="F239" s="67"/>
      <c r="G239" s="67"/>
      <c r="H239" s="67"/>
      <c r="I239" s="67"/>
      <c r="J239" s="67"/>
    </row>
    <row r="240" spans="1:10">
      <c r="A240" s="67"/>
      <c r="B240" s="67"/>
      <c r="C240" s="67"/>
      <c r="D240" s="67"/>
      <c r="E240" s="67"/>
      <c r="F240" s="67"/>
      <c r="G240" s="67"/>
      <c r="H240" s="67"/>
      <c r="I240" s="67"/>
      <c r="J240" s="67"/>
    </row>
    <row r="241" spans="1:10">
      <c r="A241" s="67"/>
      <c r="B241" s="67"/>
      <c r="C241" s="67"/>
      <c r="D241" s="67"/>
      <c r="E241" s="67"/>
      <c r="F241" s="67"/>
      <c r="G241" s="67"/>
      <c r="H241" s="67"/>
      <c r="I241" s="67"/>
      <c r="J241" s="67"/>
    </row>
    <row r="242" spans="1:10">
      <c r="A242" s="67"/>
      <c r="B242" s="67"/>
      <c r="C242" s="67"/>
      <c r="D242" s="67"/>
      <c r="E242" s="67"/>
      <c r="F242" s="67"/>
      <c r="G242" s="67"/>
      <c r="H242" s="67"/>
      <c r="I242" s="67"/>
      <c r="J242" s="67"/>
    </row>
    <row r="243" spans="1:10">
      <c r="A243" s="67"/>
      <c r="B243" s="67"/>
      <c r="C243" s="67"/>
      <c r="D243" s="67"/>
      <c r="E243" s="67"/>
      <c r="F243" s="67"/>
      <c r="G243" s="67"/>
      <c r="H243" s="67"/>
      <c r="I243" s="67"/>
      <c r="J243" s="67"/>
    </row>
    <row r="244" spans="1:10">
      <c r="A244" s="67"/>
      <c r="B244" s="67"/>
      <c r="C244" s="67"/>
      <c r="D244" s="67"/>
      <c r="E244" s="67"/>
      <c r="F244" s="67"/>
      <c r="G244" s="67"/>
      <c r="H244" s="67"/>
      <c r="I244" s="67"/>
      <c r="J244" s="67"/>
    </row>
    <row r="245" spans="1:10">
      <c r="A245" s="67"/>
      <c r="B245" s="67"/>
      <c r="C245" s="67"/>
      <c r="D245" s="67"/>
      <c r="E245" s="67"/>
      <c r="F245" s="67"/>
      <c r="G245" s="67"/>
      <c r="H245" s="67"/>
      <c r="I245" s="67"/>
      <c r="J245" s="67"/>
    </row>
    <row r="246" spans="1:10">
      <c r="A246" s="67"/>
      <c r="B246" s="67"/>
      <c r="C246" s="67"/>
      <c r="D246" s="67"/>
      <c r="E246" s="67"/>
      <c r="F246" s="67"/>
      <c r="G246" s="67"/>
      <c r="H246" s="67"/>
      <c r="I246" s="67"/>
      <c r="J246" s="67"/>
    </row>
    <row r="247" spans="1:10">
      <c r="A247" s="67"/>
      <c r="B247" s="67"/>
      <c r="C247" s="67"/>
      <c r="D247" s="67"/>
      <c r="E247" s="67"/>
      <c r="F247" s="67"/>
      <c r="G247" s="67"/>
      <c r="H247" s="67"/>
      <c r="I247" s="67"/>
      <c r="J247" s="67"/>
    </row>
    <row r="248" spans="1:10">
      <c r="A248" s="67"/>
      <c r="B248" s="67"/>
      <c r="C248" s="67"/>
      <c r="D248" s="67"/>
      <c r="E248" s="67"/>
      <c r="F248" s="67"/>
      <c r="G248" s="67"/>
      <c r="H248" s="67"/>
      <c r="I248" s="67"/>
      <c r="J248" s="67"/>
    </row>
    <row r="249" spans="1:10">
      <c r="A249" s="67"/>
      <c r="B249" s="67"/>
      <c r="C249" s="67"/>
      <c r="D249" s="67"/>
      <c r="E249" s="67"/>
      <c r="F249" s="67"/>
      <c r="G249" s="67"/>
      <c r="H249" s="67"/>
      <c r="I249" s="67"/>
      <c r="J249" s="67"/>
    </row>
    <row r="250" spans="1:10">
      <c r="A250" s="67"/>
      <c r="B250" s="67"/>
      <c r="C250" s="67"/>
      <c r="D250" s="67"/>
      <c r="E250" s="67"/>
      <c r="F250" s="67"/>
      <c r="G250" s="67"/>
      <c r="H250" s="67"/>
      <c r="I250" s="67"/>
      <c r="J250" s="67"/>
    </row>
    <row r="251" spans="1:10">
      <c r="A251" s="67"/>
      <c r="B251" s="67"/>
      <c r="C251" s="67"/>
      <c r="D251" s="67"/>
      <c r="E251" s="67"/>
      <c r="F251" s="67"/>
      <c r="G251" s="67"/>
      <c r="H251" s="67"/>
      <c r="I251" s="67"/>
      <c r="J251" s="67"/>
    </row>
    <row r="252" spans="1:10">
      <c r="A252" s="67"/>
      <c r="B252" s="67"/>
      <c r="C252" s="67"/>
      <c r="D252" s="67"/>
      <c r="E252" s="67"/>
      <c r="F252" s="67"/>
      <c r="G252" s="67"/>
      <c r="H252" s="67"/>
      <c r="I252" s="67"/>
      <c r="J252" s="67"/>
    </row>
    <row r="253" spans="1:10">
      <c r="A253" s="67"/>
      <c r="B253" s="67"/>
      <c r="C253" s="67"/>
      <c r="D253" s="67"/>
      <c r="E253" s="67"/>
      <c r="F253" s="67"/>
      <c r="G253" s="67"/>
      <c r="H253" s="67"/>
      <c r="I253" s="67"/>
      <c r="J253" s="67"/>
    </row>
    <row r="254" spans="1:10">
      <c r="A254" s="67"/>
      <c r="B254" s="67"/>
      <c r="C254" s="67"/>
      <c r="D254" s="67"/>
      <c r="E254" s="67"/>
      <c r="F254" s="67"/>
      <c r="G254" s="67"/>
      <c r="H254" s="67"/>
      <c r="I254" s="67"/>
      <c r="J254" s="67"/>
    </row>
    <row r="255" spans="1:10">
      <c r="A255" s="67"/>
      <c r="B255" s="67"/>
      <c r="C255" s="67"/>
      <c r="D255" s="67"/>
      <c r="E255" s="67"/>
      <c r="F255" s="67"/>
      <c r="G255" s="67"/>
      <c r="H255" s="67"/>
      <c r="I255" s="67"/>
      <c r="J255" s="67"/>
    </row>
    <row r="256" spans="1:10">
      <c r="A256" s="67"/>
      <c r="B256" s="67"/>
      <c r="C256" s="67"/>
      <c r="D256" s="67"/>
      <c r="E256" s="67"/>
      <c r="F256" s="67"/>
      <c r="G256" s="67"/>
      <c r="H256" s="67"/>
      <c r="I256" s="67"/>
      <c r="J256" s="67"/>
    </row>
    <row r="257" spans="1:10">
      <c r="A257" s="67"/>
      <c r="B257" s="67"/>
      <c r="C257" s="67"/>
      <c r="D257" s="67"/>
      <c r="E257" s="67"/>
      <c r="F257" s="67"/>
      <c r="G257" s="67"/>
      <c r="H257" s="67"/>
      <c r="I257" s="67"/>
      <c r="J257" s="67"/>
    </row>
    <row r="258" spans="1:10">
      <c r="A258" s="67"/>
      <c r="B258" s="67"/>
      <c r="C258" s="67"/>
      <c r="D258" s="67"/>
      <c r="E258" s="67"/>
      <c r="F258" s="67"/>
      <c r="G258" s="67"/>
      <c r="H258" s="67"/>
      <c r="I258" s="67"/>
      <c r="J258" s="67"/>
    </row>
    <row r="259" spans="1:10">
      <c r="A259" s="67"/>
      <c r="B259" s="67"/>
      <c r="C259" s="67"/>
      <c r="D259" s="67"/>
      <c r="E259" s="67"/>
      <c r="F259" s="67"/>
      <c r="G259" s="67"/>
      <c r="H259" s="67"/>
      <c r="I259" s="67"/>
      <c r="J259" s="67"/>
    </row>
    <row r="260" spans="1:10">
      <c r="A260" s="67"/>
      <c r="B260" s="67"/>
      <c r="C260" s="67"/>
      <c r="D260" s="67"/>
      <c r="E260" s="67"/>
      <c r="F260" s="67"/>
      <c r="G260" s="67"/>
      <c r="H260" s="67"/>
      <c r="I260" s="67"/>
      <c r="J260" s="67"/>
    </row>
    <row r="261" spans="1:10">
      <c r="A261" s="67"/>
      <c r="B261" s="67"/>
      <c r="C261" s="67"/>
      <c r="D261" s="67"/>
      <c r="E261" s="67"/>
      <c r="F261" s="67"/>
      <c r="G261" s="67"/>
      <c r="H261" s="67"/>
      <c r="I261" s="67"/>
      <c r="J261" s="67"/>
    </row>
    <row r="262" spans="1:10">
      <c r="A262" s="67"/>
      <c r="B262" s="67"/>
      <c r="C262" s="67"/>
      <c r="D262" s="67"/>
      <c r="E262" s="67"/>
      <c r="F262" s="67"/>
      <c r="G262" s="67"/>
      <c r="H262" s="67"/>
      <c r="I262" s="67"/>
      <c r="J262" s="67"/>
    </row>
    <row r="263" spans="1:10">
      <c r="A263" s="67"/>
      <c r="B263" s="67"/>
      <c r="C263" s="67"/>
      <c r="D263" s="67"/>
      <c r="E263" s="67"/>
      <c r="F263" s="67"/>
      <c r="G263" s="67"/>
      <c r="H263" s="67"/>
      <c r="I263" s="67"/>
      <c r="J263" s="67"/>
    </row>
    <row r="264" spans="1:10">
      <c r="A264" s="67"/>
      <c r="B264" s="67"/>
      <c r="C264" s="67"/>
      <c r="D264" s="67"/>
      <c r="E264" s="67"/>
      <c r="F264" s="67"/>
      <c r="G264" s="67"/>
      <c r="H264" s="67"/>
      <c r="I264" s="67"/>
      <c r="J264" s="67"/>
    </row>
    <row r="265" spans="1:10">
      <c r="A265" s="67"/>
      <c r="B265" s="67"/>
      <c r="C265" s="67"/>
      <c r="D265" s="67"/>
      <c r="E265" s="67"/>
      <c r="F265" s="67"/>
      <c r="G265" s="67"/>
      <c r="H265" s="67"/>
      <c r="I265" s="67"/>
      <c r="J265" s="67"/>
    </row>
    <row r="266" spans="1:10">
      <c r="A266" s="67"/>
      <c r="B266" s="67"/>
      <c r="C266" s="67"/>
      <c r="D266" s="67"/>
      <c r="E266" s="67"/>
      <c r="F266" s="67"/>
      <c r="G266" s="67"/>
      <c r="H266" s="67"/>
      <c r="I266" s="67"/>
      <c r="J266" s="67"/>
    </row>
    <row r="267" spans="1:10">
      <c r="A267" s="67"/>
      <c r="B267" s="67"/>
      <c r="C267" s="67"/>
      <c r="D267" s="67"/>
      <c r="E267" s="67"/>
      <c r="F267" s="67"/>
      <c r="G267" s="67"/>
      <c r="H267" s="67"/>
      <c r="I267" s="67"/>
      <c r="J267" s="67"/>
    </row>
    <row r="268" spans="1:10">
      <c r="A268" s="67"/>
      <c r="B268" s="67"/>
      <c r="C268" s="67"/>
      <c r="D268" s="67"/>
      <c r="E268" s="67"/>
      <c r="F268" s="67"/>
      <c r="G268" s="67"/>
      <c r="H268" s="67"/>
      <c r="I268" s="67"/>
      <c r="J268" s="67"/>
    </row>
    <row r="269" spans="1:10">
      <c r="A269" s="67"/>
      <c r="B269" s="67"/>
      <c r="C269" s="67"/>
      <c r="D269" s="67"/>
      <c r="E269" s="67"/>
      <c r="F269" s="67"/>
      <c r="G269" s="67"/>
      <c r="H269" s="67"/>
      <c r="I269" s="67"/>
      <c r="J269" s="67"/>
    </row>
    <row r="270" spans="1:10">
      <c r="A270" s="67"/>
      <c r="B270" s="67"/>
      <c r="C270" s="67"/>
      <c r="D270" s="67"/>
      <c r="E270" s="67"/>
      <c r="F270" s="67"/>
      <c r="G270" s="67"/>
      <c r="H270" s="67"/>
      <c r="I270" s="67"/>
      <c r="J270" s="67"/>
    </row>
    <row r="271" spans="1:10">
      <c r="A271" s="67"/>
      <c r="B271" s="67"/>
      <c r="C271" s="67"/>
      <c r="D271" s="67"/>
      <c r="E271" s="67"/>
      <c r="F271" s="67"/>
      <c r="G271" s="67"/>
      <c r="H271" s="67"/>
      <c r="I271" s="67"/>
      <c r="J271" s="67"/>
    </row>
    <row r="272" spans="1:10">
      <c r="A272" s="67"/>
      <c r="B272" s="67"/>
      <c r="C272" s="67"/>
      <c r="D272" s="67"/>
      <c r="E272" s="67"/>
      <c r="F272" s="67"/>
      <c r="G272" s="67"/>
      <c r="H272" s="67"/>
      <c r="I272" s="67"/>
      <c r="J272" s="67"/>
    </row>
    <row r="273" spans="1:10">
      <c r="A273" s="67"/>
      <c r="B273" s="67"/>
      <c r="C273" s="67"/>
      <c r="D273" s="67"/>
      <c r="E273" s="67"/>
      <c r="F273" s="67"/>
      <c r="G273" s="67"/>
      <c r="H273" s="67"/>
      <c r="I273" s="67"/>
      <c r="J273" s="67"/>
    </row>
    <row r="274" spans="1:10">
      <c r="A274" s="67"/>
      <c r="B274" s="67"/>
      <c r="C274" s="67"/>
      <c r="D274" s="67"/>
      <c r="E274" s="67"/>
      <c r="F274" s="67"/>
      <c r="G274" s="67"/>
      <c r="H274" s="67"/>
      <c r="I274" s="67"/>
      <c r="J274" s="67"/>
    </row>
    <row r="275" spans="1:10">
      <c r="A275" s="67"/>
      <c r="B275" s="67"/>
      <c r="C275" s="67"/>
      <c r="D275" s="67"/>
      <c r="E275" s="67"/>
      <c r="F275" s="67"/>
      <c r="G275" s="67"/>
      <c r="H275" s="67"/>
      <c r="I275" s="67"/>
      <c r="J275" s="67"/>
    </row>
    <row r="276" spans="1:10">
      <c r="A276" s="67"/>
      <c r="B276" s="67"/>
      <c r="C276" s="67"/>
      <c r="D276" s="67"/>
      <c r="E276" s="67"/>
      <c r="F276" s="67"/>
      <c r="G276" s="67"/>
      <c r="H276" s="67"/>
      <c r="I276" s="67"/>
      <c r="J276" s="67"/>
    </row>
    <row r="277" spans="1:10">
      <c r="A277" s="67"/>
      <c r="B277" s="67"/>
      <c r="C277" s="67"/>
      <c r="D277" s="67"/>
      <c r="E277" s="67"/>
      <c r="F277" s="67"/>
      <c r="G277" s="67"/>
      <c r="H277" s="67"/>
      <c r="I277" s="67"/>
      <c r="J277" s="67"/>
    </row>
    <row r="278" spans="1:10">
      <c r="A278" s="67"/>
      <c r="B278" s="67"/>
      <c r="C278" s="67"/>
      <c r="D278" s="67"/>
      <c r="E278" s="67"/>
      <c r="F278" s="67"/>
      <c r="G278" s="67"/>
      <c r="H278" s="67"/>
      <c r="I278" s="67"/>
      <c r="J278" s="67"/>
    </row>
    <row r="279" spans="1:10">
      <c r="A279" s="67"/>
      <c r="B279" s="67"/>
      <c r="C279" s="67"/>
      <c r="D279" s="67"/>
      <c r="E279" s="67"/>
      <c r="F279" s="67"/>
      <c r="G279" s="67"/>
      <c r="H279" s="67"/>
      <c r="I279" s="67"/>
      <c r="J279" s="67"/>
    </row>
    <row r="280" spans="1:10">
      <c r="A280" s="67"/>
      <c r="B280" s="67"/>
      <c r="C280" s="67"/>
      <c r="D280" s="67"/>
      <c r="E280" s="67"/>
      <c r="F280" s="67"/>
      <c r="G280" s="67"/>
      <c r="H280" s="67"/>
      <c r="I280" s="67"/>
      <c r="J280" s="67"/>
    </row>
    <row r="281" spans="1:10">
      <c r="A281" s="67"/>
      <c r="B281" s="67"/>
      <c r="C281" s="67"/>
      <c r="D281" s="67"/>
      <c r="E281" s="67"/>
      <c r="F281" s="67"/>
      <c r="G281" s="67"/>
      <c r="H281" s="67"/>
      <c r="I281" s="67"/>
      <c r="J281" s="67"/>
    </row>
    <row r="282" spans="1:10">
      <c r="A282" s="67"/>
      <c r="B282" s="67"/>
      <c r="C282" s="67"/>
      <c r="D282" s="67"/>
      <c r="E282" s="67"/>
      <c r="F282" s="67"/>
      <c r="G282" s="67"/>
      <c r="H282" s="67"/>
      <c r="I282" s="67"/>
      <c r="J282" s="67"/>
    </row>
    <row r="283" spans="1:10">
      <c r="A283" s="67"/>
      <c r="B283" s="67"/>
      <c r="C283" s="67"/>
      <c r="D283" s="67"/>
      <c r="E283" s="67"/>
      <c r="F283" s="67"/>
      <c r="G283" s="67"/>
      <c r="H283" s="67"/>
      <c r="I283" s="67"/>
      <c r="J283" s="67"/>
    </row>
    <row r="284" spans="1:10">
      <c r="A284" s="67"/>
      <c r="B284" s="67"/>
      <c r="C284" s="67"/>
      <c r="D284" s="67"/>
      <c r="E284" s="67"/>
      <c r="F284" s="67"/>
      <c r="G284" s="67"/>
      <c r="H284" s="67"/>
      <c r="I284" s="67"/>
      <c r="J284" s="67"/>
    </row>
    <row r="285" spans="1:10">
      <c r="A285" s="67"/>
      <c r="B285" s="67"/>
      <c r="C285" s="67"/>
      <c r="D285" s="67"/>
      <c r="E285" s="67"/>
      <c r="F285" s="67"/>
      <c r="G285" s="67"/>
      <c r="H285" s="67"/>
      <c r="I285" s="67"/>
      <c r="J285" s="67"/>
    </row>
    <row r="286" spans="1:10">
      <c r="A286" s="67"/>
      <c r="B286" s="67"/>
      <c r="C286" s="67"/>
      <c r="D286" s="67"/>
      <c r="E286" s="67"/>
      <c r="F286" s="67"/>
      <c r="G286" s="67"/>
      <c r="H286" s="67"/>
      <c r="I286" s="67"/>
      <c r="J286" s="67"/>
    </row>
    <row r="287" spans="1:10">
      <c r="A287" s="67"/>
      <c r="B287" s="67"/>
      <c r="C287" s="67"/>
      <c r="D287" s="67"/>
      <c r="E287" s="67"/>
      <c r="F287" s="67"/>
      <c r="G287" s="67"/>
      <c r="H287" s="67"/>
      <c r="I287" s="67"/>
      <c r="J287" s="67"/>
    </row>
    <row r="288" spans="1:10">
      <c r="A288" s="67"/>
      <c r="B288" s="67"/>
      <c r="C288" s="67"/>
      <c r="D288" s="67"/>
      <c r="E288" s="67"/>
      <c r="F288" s="67"/>
      <c r="G288" s="67"/>
      <c r="H288" s="67"/>
      <c r="I288" s="67"/>
      <c r="J288" s="67"/>
    </row>
    <row r="289" spans="1:10">
      <c r="A289" s="67"/>
      <c r="B289" s="67"/>
      <c r="C289" s="67"/>
      <c r="D289" s="67"/>
      <c r="E289" s="67"/>
      <c r="F289" s="67"/>
      <c r="G289" s="67"/>
      <c r="H289" s="67"/>
      <c r="I289" s="67"/>
      <c r="J289" s="67"/>
    </row>
    <row r="290" spans="1:10">
      <c r="A290" s="67"/>
      <c r="B290" s="67"/>
      <c r="C290" s="67"/>
      <c r="D290" s="67"/>
      <c r="E290" s="67"/>
      <c r="F290" s="67"/>
      <c r="G290" s="67"/>
      <c r="H290" s="67"/>
      <c r="I290" s="67"/>
      <c r="J290" s="67"/>
    </row>
    <row r="291" spans="1:10">
      <c r="A291" s="67"/>
      <c r="B291" s="67"/>
      <c r="C291" s="67"/>
      <c r="D291" s="67"/>
      <c r="E291" s="67"/>
      <c r="F291" s="67"/>
      <c r="G291" s="67"/>
      <c r="H291" s="67"/>
      <c r="I291" s="67"/>
      <c r="J291" s="67"/>
    </row>
    <row r="292" spans="1:10">
      <c r="A292" s="67"/>
      <c r="B292" s="67"/>
      <c r="C292" s="67"/>
      <c r="D292" s="67"/>
      <c r="E292" s="67"/>
      <c r="F292" s="67"/>
      <c r="G292" s="67"/>
      <c r="H292" s="67"/>
      <c r="I292" s="67"/>
      <c r="J292" s="67"/>
    </row>
    <row r="293" spans="1:10">
      <c r="A293" s="67"/>
      <c r="B293" s="67"/>
      <c r="C293" s="67"/>
      <c r="D293" s="67"/>
      <c r="E293" s="67"/>
      <c r="F293" s="67"/>
      <c r="G293" s="67"/>
      <c r="H293" s="67"/>
      <c r="I293" s="67"/>
      <c r="J293" s="67"/>
    </row>
    <row r="294" spans="1:10">
      <c r="A294" s="67"/>
      <c r="B294" s="67"/>
      <c r="C294" s="67"/>
      <c r="D294" s="67"/>
      <c r="E294" s="67"/>
      <c r="F294" s="67"/>
      <c r="G294" s="67"/>
      <c r="H294" s="67"/>
      <c r="I294" s="67"/>
      <c r="J294" s="67"/>
    </row>
    <row r="295" spans="1:10">
      <c r="A295" s="67"/>
      <c r="B295" s="67"/>
      <c r="C295" s="67"/>
      <c r="D295" s="67"/>
      <c r="E295" s="67"/>
      <c r="F295" s="67"/>
      <c r="G295" s="67"/>
      <c r="H295" s="67"/>
      <c r="I295" s="67"/>
      <c r="J295" s="67"/>
    </row>
    <row r="296" spans="1:10">
      <c r="A296" s="67"/>
      <c r="B296" s="67"/>
      <c r="C296" s="67"/>
      <c r="D296" s="67"/>
      <c r="E296" s="67"/>
      <c r="F296" s="67"/>
      <c r="G296" s="67"/>
      <c r="H296" s="67"/>
      <c r="I296" s="67"/>
      <c r="J296" s="67"/>
    </row>
    <row r="297" spans="1:10">
      <c r="A297" s="67"/>
      <c r="B297" s="67"/>
      <c r="C297" s="67"/>
      <c r="D297" s="67"/>
      <c r="E297" s="67"/>
      <c r="F297" s="67"/>
      <c r="G297" s="67"/>
      <c r="H297" s="67"/>
      <c r="I297" s="67"/>
      <c r="J297" s="67"/>
    </row>
    <row r="298" spans="1:10">
      <c r="A298" s="67"/>
      <c r="B298" s="67"/>
      <c r="C298" s="67"/>
      <c r="D298" s="67"/>
      <c r="E298" s="67"/>
      <c r="F298" s="67"/>
      <c r="G298" s="67"/>
      <c r="H298" s="67"/>
      <c r="I298" s="67"/>
      <c r="J298" s="67"/>
    </row>
    <row r="299" spans="1:10">
      <c r="A299" s="67"/>
      <c r="B299" s="67"/>
      <c r="C299" s="67"/>
      <c r="D299" s="67"/>
      <c r="E299" s="67"/>
      <c r="F299" s="67"/>
      <c r="G299" s="67"/>
      <c r="H299" s="67"/>
      <c r="I299" s="67"/>
      <c r="J299" s="67"/>
    </row>
    <row r="300" spans="1:10">
      <c r="A300" s="67"/>
      <c r="B300" s="67"/>
      <c r="C300" s="67"/>
      <c r="D300" s="67"/>
      <c r="E300" s="67"/>
      <c r="F300" s="67"/>
      <c r="G300" s="67"/>
      <c r="H300" s="67"/>
      <c r="I300" s="67"/>
      <c r="J300" s="67"/>
    </row>
    <row r="301" spans="1:10">
      <c r="A301" s="67"/>
      <c r="B301" s="67"/>
      <c r="C301" s="67"/>
      <c r="D301" s="67"/>
      <c r="E301" s="67"/>
      <c r="F301" s="67"/>
      <c r="G301" s="67"/>
      <c r="H301" s="67"/>
      <c r="I301" s="67"/>
      <c r="J301" s="67"/>
    </row>
    <row r="302" spans="1:10">
      <c r="A302" s="67"/>
      <c r="B302" s="67"/>
      <c r="C302" s="67"/>
      <c r="D302" s="67"/>
      <c r="E302" s="67"/>
      <c r="F302" s="67"/>
      <c r="G302" s="67"/>
      <c r="H302" s="67"/>
      <c r="I302" s="67"/>
      <c r="J302" s="67"/>
    </row>
    <row r="303" spans="1:10">
      <c r="A303" s="67"/>
      <c r="B303" s="67"/>
      <c r="C303" s="67"/>
      <c r="D303" s="67"/>
      <c r="E303" s="67"/>
      <c r="F303" s="67"/>
      <c r="G303" s="67"/>
      <c r="H303" s="67"/>
      <c r="I303" s="67"/>
      <c r="J303" s="67"/>
    </row>
    <row r="304" spans="1:10">
      <c r="A304" s="67"/>
      <c r="B304" s="67"/>
      <c r="C304" s="67"/>
      <c r="D304" s="67"/>
      <c r="E304" s="67"/>
      <c r="F304" s="67"/>
      <c r="G304" s="67"/>
      <c r="H304" s="67"/>
      <c r="I304" s="67"/>
      <c r="J304" s="67"/>
    </row>
    <row r="305" spans="1:10">
      <c r="A305" s="67"/>
      <c r="B305" s="67"/>
      <c r="C305" s="67"/>
      <c r="D305" s="67"/>
      <c r="E305" s="67"/>
      <c r="F305" s="67"/>
      <c r="G305" s="67"/>
      <c r="H305" s="67"/>
      <c r="I305" s="67"/>
      <c r="J305" s="67"/>
    </row>
    <row r="306" spans="1:10">
      <c r="A306" s="67"/>
      <c r="B306" s="67"/>
      <c r="C306" s="67"/>
      <c r="D306" s="67"/>
      <c r="E306" s="67"/>
      <c r="F306" s="67"/>
      <c r="G306" s="67"/>
      <c r="H306" s="67"/>
      <c r="I306" s="67"/>
      <c r="J306" s="67"/>
    </row>
    <row r="307" spans="1:10">
      <c r="A307" s="67"/>
      <c r="B307" s="67"/>
      <c r="C307" s="67"/>
      <c r="D307" s="67"/>
      <c r="E307" s="67"/>
      <c r="F307" s="67"/>
      <c r="G307" s="67"/>
      <c r="H307" s="67"/>
      <c r="I307" s="67"/>
      <c r="J307" s="67"/>
    </row>
    <row r="308" spans="1:10">
      <c r="A308" s="67"/>
      <c r="B308" s="67"/>
      <c r="C308" s="67"/>
      <c r="D308" s="67"/>
      <c r="E308" s="67"/>
      <c r="F308" s="67"/>
      <c r="G308" s="67"/>
      <c r="H308" s="67"/>
      <c r="I308" s="67"/>
      <c r="J308" s="67"/>
    </row>
    <row r="309" spans="1:10">
      <c r="A309" s="67"/>
      <c r="B309" s="67"/>
      <c r="C309" s="67"/>
      <c r="D309" s="67"/>
      <c r="E309" s="67"/>
      <c r="F309" s="67"/>
      <c r="G309" s="67"/>
      <c r="H309" s="67"/>
      <c r="I309" s="67"/>
      <c r="J309" s="67"/>
    </row>
    <row r="310" spans="1:10">
      <c r="A310" s="67"/>
      <c r="B310" s="67"/>
      <c r="C310" s="67"/>
      <c r="D310" s="67"/>
      <c r="E310" s="67"/>
      <c r="F310" s="67"/>
      <c r="G310" s="67"/>
      <c r="H310" s="67"/>
      <c r="I310" s="67"/>
      <c r="J310" s="67"/>
    </row>
    <row r="311" spans="1:10">
      <c r="A311" s="67"/>
      <c r="B311" s="67"/>
      <c r="C311" s="67"/>
      <c r="D311" s="67"/>
      <c r="E311" s="67"/>
      <c r="F311" s="67"/>
      <c r="G311" s="67"/>
      <c r="H311" s="67"/>
      <c r="I311" s="67"/>
      <c r="J311" s="67"/>
    </row>
    <row r="312" spans="1:10">
      <c r="A312" s="67"/>
      <c r="B312" s="67"/>
      <c r="C312" s="67"/>
      <c r="D312" s="67"/>
      <c r="E312" s="67"/>
      <c r="F312" s="67"/>
      <c r="G312" s="67"/>
      <c r="H312" s="67"/>
      <c r="I312" s="67"/>
      <c r="J312" s="67"/>
    </row>
    <row r="313" spans="1:10">
      <c r="A313" s="67"/>
      <c r="B313" s="67"/>
      <c r="C313" s="67"/>
      <c r="D313" s="67"/>
      <c r="E313" s="67"/>
      <c r="F313" s="67"/>
      <c r="G313" s="67"/>
      <c r="H313" s="67"/>
      <c r="I313" s="67"/>
      <c r="J313" s="67"/>
    </row>
    <row r="314" spans="1:10">
      <c r="A314" s="67"/>
      <c r="B314" s="67"/>
      <c r="C314" s="67"/>
      <c r="D314" s="67"/>
      <c r="E314" s="67"/>
      <c r="F314" s="67"/>
      <c r="G314" s="67"/>
      <c r="H314" s="67"/>
      <c r="I314" s="67"/>
      <c r="J314" s="67"/>
    </row>
    <row r="315" spans="1:10">
      <c r="A315" s="67"/>
      <c r="B315" s="67"/>
      <c r="C315" s="67"/>
      <c r="D315" s="67"/>
      <c r="E315" s="67"/>
      <c r="F315" s="67"/>
      <c r="G315" s="67"/>
      <c r="H315" s="67"/>
      <c r="I315" s="67"/>
      <c r="J315" s="67"/>
    </row>
    <row r="316" spans="1:10">
      <c r="A316" s="67"/>
      <c r="B316" s="67"/>
      <c r="C316" s="67"/>
      <c r="D316" s="67"/>
      <c r="E316" s="67"/>
      <c r="F316" s="67"/>
      <c r="G316" s="67"/>
      <c r="H316" s="67"/>
      <c r="I316" s="67"/>
      <c r="J316" s="67"/>
    </row>
    <row r="317" spans="1:10">
      <c r="A317" s="67"/>
      <c r="B317" s="67"/>
      <c r="C317" s="67"/>
      <c r="D317" s="67"/>
      <c r="E317" s="67"/>
      <c r="F317" s="67"/>
      <c r="G317" s="67"/>
      <c r="H317" s="67"/>
      <c r="I317" s="67"/>
      <c r="J317" s="67"/>
    </row>
    <row r="318" spans="1:10">
      <c r="A318" s="67"/>
      <c r="B318" s="67"/>
      <c r="C318" s="67"/>
      <c r="D318" s="67"/>
      <c r="E318" s="67"/>
      <c r="F318" s="67"/>
      <c r="G318" s="67"/>
      <c r="H318" s="67"/>
      <c r="I318" s="67"/>
      <c r="J318" s="67"/>
    </row>
    <row r="319" spans="1:10">
      <c r="A319" s="67"/>
      <c r="B319" s="67"/>
      <c r="C319" s="67"/>
      <c r="D319" s="67"/>
      <c r="E319" s="67"/>
      <c r="F319" s="67"/>
      <c r="G319" s="67"/>
      <c r="H319" s="67"/>
      <c r="I319" s="67"/>
      <c r="J319" s="67"/>
    </row>
    <row r="320" spans="1:10">
      <c r="A320" s="67"/>
      <c r="B320" s="67"/>
      <c r="C320" s="67"/>
      <c r="D320" s="67"/>
      <c r="E320" s="67"/>
      <c r="F320" s="67"/>
      <c r="G320" s="67"/>
      <c r="H320" s="67"/>
      <c r="I320" s="67"/>
      <c r="J320" s="67"/>
    </row>
    <row r="321" spans="1:10">
      <c r="A321" s="67"/>
      <c r="B321" s="67"/>
      <c r="C321" s="67"/>
      <c r="D321" s="67"/>
      <c r="E321" s="67"/>
      <c r="F321" s="67"/>
      <c r="G321" s="67"/>
      <c r="H321" s="67"/>
      <c r="I321" s="67"/>
      <c r="J321" s="67"/>
    </row>
    <row r="322" spans="1:10">
      <c r="A322" s="67"/>
      <c r="B322" s="67"/>
      <c r="C322" s="67"/>
      <c r="D322" s="67"/>
      <c r="E322" s="67"/>
      <c r="F322" s="67"/>
      <c r="G322" s="67"/>
      <c r="H322" s="67"/>
      <c r="I322" s="67"/>
      <c r="J322" s="67"/>
    </row>
    <row r="323" spans="1:10">
      <c r="A323" s="67"/>
      <c r="B323" s="67"/>
      <c r="C323" s="67"/>
      <c r="D323" s="67"/>
      <c r="E323" s="67"/>
      <c r="F323" s="67"/>
      <c r="G323" s="67"/>
      <c r="H323" s="67"/>
      <c r="I323" s="67"/>
      <c r="J323" s="67"/>
    </row>
    <row r="324" spans="1:10">
      <c r="A324" s="67"/>
      <c r="B324" s="67"/>
      <c r="C324" s="67"/>
      <c r="D324" s="67"/>
      <c r="E324" s="67"/>
      <c r="F324" s="67"/>
      <c r="G324" s="67"/>
      <c r="H324" s="67"/>
      <c r="I324" s="67"/>
      <c r="J324" s="67"/>
    </row>
    <row r="325" spans="1:10">
      <c r="A325" s="67"/>
      <c r="B325" s="67"/>
      <c r="C325" s="67"/>
      <c r="D325" s="67"/>
      <c r="E325" s="67"/>
      <c r="F325" s="67"/>
      <c r="G325" s="67"/>
      <c r="H325" s="67"/>
      <c r="I325" s="67"/>
      <c r="J325" s="67"/>
    </row>
    <row r="326" spans="1:10">
      <c r="A326" s="67"/>
      <c r="B326" s="67"/>
      <c r="C326" s="67"/>
      <c r="D326" s="67"/>
      <c r="E326" s="67"/>
      <c r="F326" s="67"/>
      <c r="G326" s="67"/>
      <c r="H326" s="67"/>
      <c r="I326" s="67"/>
      <c r="J326" s="67"/>
    </row>
    <row r="327" spans="1:10">
      <c r="A327" s="67"/>
      <c r="B327" s="67"/>
      <c r="C327" s="67"/>
      <c r="D327" s="67"/>
      <c r="E327" s="67"/>
      <c r="F327" s="67"/>
      <c r="G327" s="67"/>
      <c r="H327" s="67"/>
      <c r="I327" s="67"/>
      <c r="J327" s="67"/>
    </row>
    <row r="328" spans="1:10">
      <c r="A328" s="67"/>
      <c r="B328" s="67"/>
      <c r="C328" s="67"/>
      <c r="D328" s="67"/>
      <c r="E328" s="67"/>
      <c r="F328" s="67"/>
      <c r="G328" s="67"/>
      <c r="H328" s="67"/>
      <c r="I328" s="67"/>
      <c r="J328" s="67"/>
    </row>
    <row r="329" spans="1:10">
      <c r="A329" s="67"/>
      <c r="B329" s="67"/>
      <c r="C329" s="67"/>
      <c r="D329" s="67"/>
      <c r="E329" s="67"/>
      <c r="F329" s="67"/>
      <c r="G329" s="67"/>
      <c r="H329" s="67"/>
      <c r="I329" s="67"/>
      <c r="J329" s="67"/>
    </row>
    <row r="330" spans="1:10">
      <c r="A330" s="67"/>
      <c r="B330" s="67"/>
      <c r="C330" s="67"/>
      <c r="D330" s="67"/>
      <c r="E330" s="67"/>
      <c r="F330" s="67"/>
      <c r="G330" s="67"/>
      <c r="H330" s="67"/>
      <c r="I330" s="67"/>
      <c r="J330" s="67"/>
    </row>
    <row r="331" spans="1:10">
      <c r="A331" s="67"/>
      <c r="B331" s="67"/>
      <c r="C331" s="67"/>
      <c r="D331" s="67"/>
      <c r="E331" s="67"/>
      <c r="F331" s="67"/>
      <c r="G331" s="67"/>
      <c r="H331" s="67"/>
      <c r="I331" s="67"/>
      <c r="J331" s="67"/>
    </row>
    <row r="332" spans="1:10">
      <c r="A332" s="67"/>
      <c r="B332" s="67"/>
      <c r="C332" s="67"/>
      <c r="D332" s="67"/>
      <c r="E332" s="67"/>
      <c r="F332" s="67"/>
      <c r="G332" s="67"/>
      <c r="H332" s="67"/>
      <c r="I332" s="67"/>
      <c r="J332" s="67"/>
    </row>
    <row r="333" spans="1:10">
      <c r="A333" s="67"/>
      <c r="B333" s="67"/>
      <c r="C333" s="67"/>
      <c r="D333" s="67"/>
      <c r="E333" s="67"/>
      <c r="F333" s="67"/>
      <c r="G333" s="67"/>
      <c r="H333" s="67"/>
      <c r="I333" s="67"/>
      <c r="J333" s="67"/>
    </row>
    <row r="334" spans="1:10">
      <c r="A334" s="67"/>
      <c r="B334" s="67"/>
      <c r="C334" s="67"/>
      <c r="D334" s="67"/>
      <c r="E334" s="67"/>
      <c r="F334" s="67"/>
      <c r="G334" s="67"/>
      <c r="H334" s="67"/>
      <c r="I334" s="67"/>
      <c r="J334" s="67"/>
    </row>
    <row r="335" spans="1:10">
      <c r="A335" s="67"/>
      <c r="B335" s="67"/>
      <c r="C335" s="67"/>
      <c r="D335" s="67"/>
      <c r="E335" s="67"/>
      <c r="F335" s="67"/>
      <c r="G335" s="67"/>
      <c r="H335" s="67"/>
      <c r="I335" s="67"/>
      <c r="J335" s="67"/>
    </row>
    <row r="336" spans="1:10">
      <c r="A336" s="67"/>
      <c r="B336" s="67"/>
      <c r="C336" s="67"/>
      <c r="D336" s="67"/>
      <c r="E336" s="67"/>
      <c r="F336" s="67"/>
      <c r="G336" s="67"/>
      <c r="H336" s="67"/>
      <c r="I336" s="67"/>
      <c r="J336" s="67"/>
    </row>
    <row r="337" spans="1:10">
      <c r="A337" s="67"/>
      <c r="B337" s="67"/>
      <c r="C337" s="67"/>
      <c r="D337" s="67"/>
      <c r="E337" s="67"/>
      <c r="F337" s="67"/>
      <c r="G337" s="67"/>
      <c r="H337" s="67"/>
      <c r="I337" s="67"/>
      <c r="J337" s="67"/>
    </row>
    <row r="338" spans="1:10">
      <c r="A338" s="67"/>
      <c r="B338" s="67"/>
      <c r="C338" s="67"/>
      <c r="D338" s="67"/>
      <c r="E338" s="67"/>
      <c r="F338" s="67"/>
      <c r="G338" s="67"/>
      <c r="H338" s="67"/>
      <c r="I338" s="67"/>
      <c r="J338" s="67"/>
    </row>
    <row r="339" spans="1:10">
      <c r="A339" s="67"/>
      <c r="B339" s="67"/>
      <c r="C339" s="67"/>
      <c r="D339" s="67"/>
      <c r="E339" s="67"/>
      <c r="F339" s="67"/>
      <c r="G339" s="67"/>
      <c r="H339" s="67"/>
      <c r="I339" s="67"/>
      <c r="J339" s="67"/>
    </row>
    <row r="340" spans="1:10">
      <c r="A340" s="67"/>
      <c r="B340" s="67"/>
      <c r="C340" s="67"/>
      <c r="D340" s="67"/>
      <c r="E340" s="67"/>
      <c r="F340" s="67"/>
      <c r="G340" s="67"/>
      <c r="H340" s="67"/>
      <c r="I340" s="67"/>
      <c r="J340" s="67"/>
    </row>
    <row r="341" spans="1:10">
      <c r="A341" s="67"/>
      <c r="B341" s="67"/>
      <c r="C341" s="67"/>
      <c r="D341" s="67"/>
      <c r="E341" s="67"/>
      <c r="F341" s="67"/>
      <c r="G341" s="67"/>
      <c r="H341" s="67"/>
      <c r="I341" s="67"/>
      <c r="J341" s="67"/>
    </row>
    <row r="342" spans="1:10">
      <c r="A342" s="67"/>
      <c r="B342" s="67"/>
      <c r="C342" s="67"/>
      <c r="D342" s="67"/>
      <c r="E342" s="67"/>
      <c r="F342" s="67"/>
      <c r="G342" s="67"/>
      <c r="H342" s="67"/>
      <c r="I342" s="67"/>
      <c r="J342" s="67"/>
    </row>
    <row r="343" spans="1:10">
      <c r="A343" s="67"/>
      <c r="B343" s="67"/>
      <c r="C343" s="67"/>
      <c r="D343" s="67"/>
      <c r="E343" s="67"/>
      <c r="F343" s="67"/>
      <c r="G343" s="67"/>
      <c r="H343" s="67"/>
      <c r="I343" s="67"/>
      <c r="J343" s="67"/>
    </row>
    <row r="344" spans="1:10">
      <c r="A344" s="67"/>
      <c r="B344" s="67"/>
      <c r="C344" s="67"/>
      <c r="D344" s="67"/>
      <c r="E344" s="67"/>
      <c r="F344" s="67"/>
      <c r="G344" s="67"/>
      <c r="H344" s="67"/>
      <c r="I344" s="67"/>
      <c r="J344" s="67"/>
    </row>
    <row r="345" spans="1:10">
      <c r="A345" s="67"/>
      <c r="B345" s="67"/>
      <c r="C345" s="67"/>
      <c r="D345" s="67"/>
      <c r="E345" s="67"/>
      <c r="F345" s="67"/>
      <c r="G345" s="67"/>
      <c r="H345" s="67"/>
      <c r="I345" s="67"/>
      <c r="J345" s="67"/>
    </row>
    <row r="346" spans="1:10">
      <c r="A346" s="67"/>
      <c r="B346" s="67"/>
      <c r="C346" s="67"/>
      <c r="D346" s="67"/>
      <c r="E346" s="67"/>
      <c r="F346" s="67"/>
      <c r="G346" s="67"/>
      <c r="H346" s="67"/>
      <c r="I346" s="67"/>
      <c r="J346" s="67"/>
    </row>
    <row r="347" spans="1:10">
      <c r="A347" s="67"/>
      <c r="B347" s="67"/>
      <c r="C347" s="67"/>
      <c r="D347" s="67"/>
      <c r="E347" s="67"/>
      <c r="F347" s="67"/>
      <c r="G347" s="67"/>
      <c r="H347" s="67"/>
      <c r="I347" s="67"/>
      <c r="J347" s="67"/>
    </row>
    <row r="348" spans="1:10">
      <c r="A348" s="67"/>
      <c r="B348" s="67"/>
      <c r="C348" s="67"/>
      <c r="D348" s="67"/>
      <c r="E348" s="67"/>
      <c r="F348" s="67"/>
      <c r="G348" s="67"/>
      <c r="H348" s="67"/>
      <c r="I348" s="67"/>
      <c r="J348" s="67"/>
    </row>
    <row r="349" spans="1:10">
      <c r="A349" s="67"/>
      <c r="B349" s="67"/>
      <c r="C349" s="67"/>
      <c r="D349" s="67"/>
      <c r="E349" s="67"/>
      <c r="F349" s="67"/>
      <c r="G349" s="67"/>
      <c r="H349" s="67"/>
      <c r="I349" s="67"/>
      <c r="J349" s="67"/>
    </row>
    <row r="350" spans="1:10">
      <c r="A350" s="67"/>
      <c r="B350" s="67"/>
      <c r="C350" s="67"/>
      <c r="D350" s="67"/>
      <c r="E350" s="67"/>
      <c r="F350" s="67"/>
      <c r="G350" s="67"/>
      <c r="H350" s="67"/>
      <c r="I350" s="67"/>
      <c r="J350" s="67"/>
    </row>
    <row r="351" spans="1:10">
      <c r="A351" s="67"/>
      <c r="B351" s="67"/>
      <c r="C351" s="67"/>
      <c r="D351" s="67"/>
      <c r="E351" s="67"/>
      <c r="F351" s="67"/>
      <c r="G351" s="67"/>
      <c r="H351" s="67"/>
      <c r="I351" s="67"/>
      <c r="J351" s="67"/>
    </row>
    <row r="352" spans="1:10">
      <c r="A352" s="67"/>
      <c r="B352" s="67"/>
      <c r="C352" s="67"/>
      <c r="D352" s="67"/>
      <c r="E352" s="67"/>
      <c r="F352" s="67"/>
      <c r="G352" s="67"/>
      <c r="H352" s="67"/>
      <c r="I352" s="67"/>
      <c r="J352" s="67"/>
    </row>
    <row r="353" spans="1:10">
      <c r="A353" s="67"/>
      <c r="B353" s="67"/>
      <c r="C353" s="67"/>
      <c r="D353" s="67"/>
      <c r="E353" s="67"/>
      <c r="F353" s="67"/>
      <c r="G353" s="67"/>
      <c r="H353" s="67"/>
      <c r="I353" s="67"/>
      <c r="J353" s="67"/>
    </row>
    <row r="354" spans="1:10">
      <c r="A354" s="67"/>
      <c r="B354" s="67"/>
      <c r="C354" s="67"/>
      <c r="D354" s="67"/>
      <c r="E354" s="67"/>
      <c r="F354" s="67"/>
      <c r="G354" s="67"/>
      <c r="H354" s="67"/>
      <c r="I354" s="67"/>
      <c r="J354" s="67"/>
    </row>
    <row r="355" spans="1:10">
      <c r="A355" s="67"/>
      <c r="B355" s="67"/>
      <c r="C355" s="67"/>
      <c r="D355" s="67"/>
      <c r="E355" s="67"/>
      <c r="F355" s="67"/>
      <c r="G355" s="67"/>
      <c r="H355" s="67"/>
      <c r="I355" s="67"/>
      <c r="J355" s="67"/>
    </row>
    <row r="356" spans="1:10">
      <c r="A356" s="67"/>
      <c r="B356" s="67"/>
      <c r="C356" s="67"/>
      <c r="D356" s="67"/>
      <c r="E356" s="67"/>
      <c r="F356" s="67"/>
      <c r="G356" s="67"/>
      <c r="H356" s="67"/>
      <c r="I356" s="67"/>
      <c r="J356" s="67"/>
    </row>
    <row r="357" spans="1:10">
      <c r="A357" s="67"/>
      <c r="B357" s="67"/>
      <c r="C357" s="67"/>
      <c r="D357" s="67"/>
      <c r="E357" s="67"/>
      <c r="F357" s="67"/>
      <c r="G357" s="67"/>
      <c r="H357" s="67"/>
      <c r="I357" s="67"/>
      <c r="J357" s="67"/>
    </row>
    <row r="358" spans="1:10">
      <c r="A358" s="67"/>
      <c r="B358" s="67"/>
      <c r="C358" s="67"/>
      <c r="D358" s="67"/>
      <c r="E358" s="67"/>
      <c r="F358" s="67"/>
      <c r="G358" s="67"/>
      <c r="H358" s="67"/>
      <c r="I358" s="67"/>
      <c r="J358" s="67"/>
    </row>
    <row r="359" spans="1:10">
      <c r="A359" s="67"/>
      <c r="B359" s="67"/>
      <c r="C359" s="67"/>
      <c r="D359" s="67"/>
      <c r="E359" s="67"/>
      <c r="F359" s="67"/>
      <c r="G359" s="67"/>
      <c r="H359" s="67"/>
      <c r="I359" s="67"/>
      <c r="J359" s="67"/>
    </row>
    <row r="360" spans="1:10">
      <c r="A360" s="67"/>
      <c r="B360" s="67"/>
      <c r="C360" s="67"/>
      <c r="D360" s="67"/>
      <c r="E360" s="67"/>
      <c r="F360" s="67"/>
      <c r="G360" s="67"/>
      <c r="H360" s="67"/>
      <c r="I360" s="67"/>
      <c r="J360" s="67"/>
    </row>
    <row r="361" spans="1:10">
      <c r="A361" s="67"/>
      <c r="B361" s="67"/>
      <c r="C361" s="67"/>
      <c r="D361" s="67"/>
      <c r="E361" s="67"/>
      <c r="F361" s="67"/>
      <c r="G361" s="67"/>
      <c r="H361" s="67"/>
      <c r="I361" s="67"/>
      <c r="J361" s="67"/>
    </row>
    <row r="362" spans="1:10">
      <c r="A362" s="67"/>
      <c r="B362" s="67"/>
      <c r="C362" s="67"/>
      <c r="D362" s="67"/>
      <c r="E362" s="67"/>
      <c r="F362" s="67"/>
      <c r="G362" s="67"/>
      <c r="H362" s="67"/>
      <c r="I362" s="67"/>
      <c r="J362" s="67"/>
    </row>
    <row r="363" spans="1:10">
      <c r="A363" s="67"/>
      <c r="B363" s="67"/>
      <c r="C363" s="67"/>
      <c r="D363" s="67"/>
      <c r="E363" s="67"/>
      <c r="F363" s="67"/>
      <c r="G363" s="67"/>
      <c r="H363" s="67"/>
      <c r="I363" s="67"/>
      <c r="J363" s="67"/>
    </row>
    <row r="364" spans="1:10">
      <c r="A364" s="67"/>
      <c r="B364" s="67"/>
      <c r="C364" s="67"/>
      <c r="D364" s="67"/>
      <c r="E364" s="67"/>
      <c r="F364" s="67"/>
      <c r="G364" s="67"/>
      <c r="H364" s="67"/>
      <c r="I364" s="67"/>
      <c r="J364" s="67"/>
    </row>
    <row r="365" spans="1:10">
      <c r="A365" s="67"/>
      <c r="B365" s="67"/>
      <c r="C365" s="67"/>
      <c r="D365" s="67"/>
      <c r="E365" s="67"/>
      <c r="F365" s="67"/>
      <c r="G365" s="67"/>
      <c r="H365" s="67"/>
      <c r="I365" s="67"/>
      <c r="J365" s="67"/>
    </row>
    <row r="366" spans="1:10">
      <c r="A366" s="67"/>
      <c r="B366" s="67"/>
      <c r="C366" s="67"/>
      <c r="D366" s="67"/>
      <c r="E366" s="67"/>
      <c r="F366" s="67"/>
      <c r="G366" s="67"/>
      <c r="H366" s="67"/>
      <c r="I366" s="67"/>
      <c r="J366" s="67"/>
    </row>
    <row r="367" spans="1:10">
      <c r="A367" s="67"/>
      <c r="B367" s="67"/>
      <c r="C367" s="67"/>
      <c r="D367" s="67"/>
      <c r="E367" s="67"/>
      <c r="F367" s="67"/>
      <c r="G367" s="67"/>
      <c r="H367" s="67"/>
      <c r="I367" s="67"/>
      <c r="J367" s="67"/>
    </row>
    <row r="368" spans="1:10">
      <c r="A368" s="67"/>
      <c r="B368" s="67"/>
      <c r="C368" s="67"/>
      <c r="D368" s="67"/>
      <c r="E368" s="67"/>
      <c r="F368" s="67"/>
      <c r="G368" s="67"/>
      <c r="H368" s="67"/>
      <c r="I368" s="67"/>
      <c r="J368" s="67"/>
    </row>
    <row r="369" spans="1:10">
      <c r="A369" s="67"/>
      <c r="B369" s="67"/>
      <c r="C369" s="67"/>
      <c r="D369" s="67"/>
      <c r="E369" s="67"/>
      <c r="F369" s="67"/>
      <c r="G369" s="67"/>
      <c r="H369" s="67"/>
      <c r="I369" s="67"/>
      <c r="J369" s="67"/>
    </row>
    <row r="370" spans="1:10">
      <c r="A370" s="67"/>
      <c r="B370" s="67"/>
      <c r="C370" s="67"/>
      <c r="D370" s="67"/>
      <c r="E370" s="67"/>
      <c r="F370" s="67"/>
      <c r="G370" s="67"/>
      <c r="H370" s="67"/>
      <c r="I370" s="67"/>
      <c r="J370" s="67"/>
    </row>
    <row r="371" spans="1:10">
      <c r="A371" s="67"/>
      <c r="B371" s="67"/>
      <c r="C371" s="67"/>
      <c r="D371" s="67"/>
      <c r="E371" s="67"/>
      <c r="F371" s="67"/>
      <c r="G371" s="67"/>
      <c r="H371" s="67"/>
      <c r="I371" s="67"/>
      <c r="J371" s="67"/>
    </row>
    <row r="372" spans="1:10">
      <c r="A372" s="67"/>
      <c r="B372" s="67"/>
      <c r="C372" s="67"/>
      <c r="D372" s="67"/>
      <c r="E372" s="67"/>
      <c r="F372" s="67"/>
      <c r="G372" s="67"/>
      <c r="H372" s="67"/>
      <c r="I372" s="67"/>
      <c r="J372" s="67"/>
    </row>
    <row r="373" spans="1:10">
      <c r="A373" s="67"/>
      <c r="B373" s="67"/>
      <c r="C373" s="67"/>
      <c r="D373" s="67"/>
      <c r="E373" s="67"/>
      <c r="F373" s="67"/>
      <c r="G373" s="67"/>
      <c r="H373" s="67"/>
      <c r="I373" s="67"/>
      <c r="J373" s="67"/>
    </row>
    <row r="374" spans="1:10">
      <c r="A374" s="67"/>
      <c r="B374" s="67"/>
      <c r="C374" s="67"/>
      <c r="D374" s="67"/>
      <c r="E374" s="67"/>
      <c r="F374" s="67"/>
      <c r="G374" s="67"/>
      <c r="H374" s="67"/>
      <c r="I374" s="67"/>
      <c r="J374" s="67"/>
    </row>
    <row r="375" spans="1:10">
      <c r="A375" s="67"/>
      <c r="B375" s="67"/>
      <c r="C375" s="67"/>
      <c r="D375" s="67"/>
      <c r="E375" s="67"/>
      <c r="F375" s="67"/>
      <c r="G375" s="67"/>
      <c r="H375" s="67"/>
      <c r="I375" s="67"/>
      <c r="J375" s="67"/>
    </row>
    <row r="376" spans="1:10">
      <c r="A376" s="67"/>
      <c r="B376" s="67"/>
      <c r="C376" s="67"/>
      <c r="D376" s="67"/>
      <c r="E376" s="67"/>
      <c r="F376" s="67"/>
      <c r="G376" s="67"/>
      <c r="H376" s="67"/>
      <c r="I376" s="67"/>
      <c r="J376" s="67"/>
    </row>
    <row r="377" spans="1:10">
      <c r="A377" s="67"/>
      <c r="B377" s="67"/>
      <c r="C377" s="67"/>
      <c r="D377" s="67"/>
      <c r="E377" s="67"/>
      <c r="F377" s="67"/>
      <c r="G377" s="67"/>
      <c r="H377" s="67"/>
      <c r="I377" s="67"/>
      <c r="J377" s="67"/>
    </row>
    <row r="378" spans="1:10">
      <c r="A378" s="67"/>
      <c r="B378" s="67"/>
      <c r="C378" s="67"/>
      <c r="D378" s="67"/>
      <c r="E378" s="67"/>
      <c r="F378" s="67"/>
      <c r="G378" s="67"/>
      <c r="H378" s="67"/>
      <c r="I378" s="67"/>
      <c r="J378" s="67"/>
    </row>
    <row r="379" spans="1:10">
      <c r="A379" s="67"/>
      <c r="B379" s="67"/>
      <c r="C379" s="67"/>
      <c r="D379" s="67"/>
      <c r="E379" s="67"/>
      <c r="F379" s="67"/>
      <c r="G379" s="67"/>
      <c r="H379" s="67"/>
      <c r="I379" s="67"/>
      <c r="J379" s="67"/>
    </row>
    <row r="380" spans="1:10">
      <c r="A380" s="67"/>
      <c r="B380" s="67"/>
      <c r="C380" s="67"/>
      <c r="D380" s="67"/>
      <c r="E380" s="67"/>
      <c r="F380" s="67"/>
      <c r="G380" s="67"/>
      <c r="H380" s="67"/>
      <c r="I380" s="67"/>
      <c r="J380" s="67"/>
    </row>
    <row r="381" spans="1:10">
      <c r="A381" s="67"/>
      <c r="B381" s="67"/>
      <c r="C381" s="67"/>
      <c r="D381" s="67"/>
      <c r="E381" s="67"/>
      <c r="F381" s="67"/>
      <c r="G381" s="67"/>
      <c r="H381" s="67"/>
      <c r="I381" s="67"/>
      <c r="J381" s="67"/>
    </row>
    <row r="382" spans="1:10">
      <c r="A382" s="67"/>
      <c r="B382" s="67"/>
      <c r="C382" s="67"/>
      <c r="D382" s="67"/>
      <c r="E382" s="67"/>
      <c r="F382" s="67"/>
      <c r="G382" s="67"/>
      <c r="H382" s="67"/>
      <c r="I382" s="67"/>
      <c r="J382" s="67"/>
    </row>
    <row r="383" spans="1:10">
      <c r="A383" s="67"/>
      <c r="B383" s="67"/>
      <c r="C383" s="67"/>
      <c r="D383" s="67"/>
      <c r="E383" s="67"/>
      <c r="F383" s="67"/>
      <c r="G383" s="67"/>
      <c r="H383" s="67"/>
      <c r="I383" s="67"/>
      <c r="J383" s="67"/>
    </row>
    <row r="384" spans="1:10">
      <c r="A384" s="67"/>
      <c r="B384" s="67"/>
      <c r="C384" s="67"/>
      <c r="D384" s="67"/>
      <c r="E384" s="67"/>
      <c r="F384" s="67"/>
      <c r="G384" s="67"/>
      <c r="H384" s="67"/>
      <c r="I384" s="67"/>
      <c r="J384" s="67"/>
    </row>
    <row r="385" spans="1:10">
      <c r="A385" s="67"/>
      <c r="B385" s="67"/>
      <c r="C385" s="67"/>
      <c r="D385" s="67"/>
      <c r="E385" s="67"/>
      <c r="F385" s="67"/>
      <c r="G385" s="67"/>
      <c r="H385" s="67"/>
      <c r="I385" s="67"/>
      <c r="J385" s="67"/>
    </row>
    <row r="386" spans="1:10">
      <c r="A386" s="67"/>
      <c r="B386" s="67"/>
      <c r="C386" s="67"/>
      <c r="D386" s="67"/>
      <c r="E386" s="67"/>
      <c r="F386" s="67"/>
      <c r="G386" s="67"/>
      <c r="H386" s="67"/>
      <c r="I386" s="67"/>
      <c r="J386" s="67"/>
    </row>
    <row r="387" spans="1:10">
      <c r="A387" s="67"/>
      <c r="B387" s="67"/>
      <c r="C387" s="67"/>
      <c r="D387" s="67"/>
      <c r="E387" s="67"/>
      <c r="F387" s="67"/>
      <c r="G387" s="67"/>
      <c r="H387" s="67"/>
      <c r="I387" s="67"/>
      <c r="J387" s="67"/>
    </row>
    <row r="388" spans="1:10">
      <c r="A388" s="67"/>
      <c r="B388" s="67"/>
      <c r="C388" s="67"/>
      <c r="D388" s="67"/>
      <c r="E388" s="67"/>
      <c r="F388" s="67"/>
      <c r="G388" s="67"/>
      <c r="H388" s="67"/>
      <c r="I388" s="67"/>
      <c r="J388" s="67"/>
    </row>
    <row r="389" spans="1:10">
      <c r="A389" s="67"/>
      <c r="B389" s="67"/>
      <c r="C389" s="67"/>
      <c r="D389" s="67"/>
      <c r="E389" s="67"/>
      <c r="F389" s="67"/>
      <c r="G389" s="67"/>
      <c r="H389" s="67"/>
      <c r="I389" s="67"/>
      <c r="J389" s="67"/>
    </row>
    <row r="390" spans="1:10">
      <c r="A390" s="67"/>
      <c r="B390" s="67"/>
      <c r="C390" s="67"/>
      <c r="D390" s="67"/>
      <c r="E390" s="67"/>
      <c r="F390" s="67"/>
      <c r="G390" s="67"/>
      <c r="H390" s="67"/>
      <c r="I390" s="67"/>
      <c r="J390" s="67"/>
    </row>
    <row r="391" spans="1:10">
      <c r="A391" s="67"/>
      <c r="B391" s="67"/>
      <c r="C391" s="67"/>
      <c r="D391" s="67"/>
      <c r="E391" s="67"/>
      <c r="F391" s="67"/>
      <c r="G391" s="67"/>
      <c r="H391" s="67"/>
      <c r="I391" s="67"/>
      <c r="J391" s="67"/>
    </row>
    <row r="392" spans="1:10">
      <c r="A392" s="67"/>
      <c r="B392" s="67"/>
      <c r="C392" s="67"/>
      <c r="D392" s="67"/>
      <c r="E392" s="67"/>
      <c r="F392" s="67"/>
      <c r="G392" s="67"/>
      <c r="H392" s="67"/>
      <c r="I392" s="67"/>
      <c r="J392" s="67"/>
    </row>
    <row r="393" spans="1:10">
      <c r="A393" s="67"/>
      <c r="B393" s="67"/>
      <c r="C393" s="67"/>
      <c r="D393" s="67"/>
      <c r="E393" s="67"/>
      <c r="F393" s="67"/>
      <c r="G393" s="67"/>
      <c r="H393" s="67"/>
      <c r="I393" s="67"/>
      <c r="J393" s="67"/>
    </row>
    <row r="394" spans="1:10">
      <c r="A394" s="67"/>
      <c r="B394" s="67"/>
      <c r="C394" s="67"/>
      <c r="D394" s="67"/>
      <c r="E394" s="67"/>
      <c r="F394" s="67"/>
      <c r="G394" s="67"/>
      <c r="H394" s="67"/>
      <c r="I394" s="67"/>
      <c r="J394" s="67"/>
    </row>
    <row r="395" spans="1:10">
      <c r="A395" s="67"/>
      <c r="B395" s="67"/>
      <c r="C395" s="67"/>
      <c r="D395" s="67"/>
      <c r="E395" s="67"/>
      <c r="F395" s="67"/>
      <c r="G395" s="67"/>
      <c r="H395" s="67"/>
      <c r="I395" s="67"/>
      <c r="J395" s="67"/>
    </row>
    <row r="396" spans="1:10">
      <c r="A396" s="67"/>
      <c r="B396" s="67"/>
      <c r="C396" s="67"/>
      <c r="D396" s="67"/>
      <c r="E396" s="67"/>
      <c r="F396" s="67"/>
      <c r="G396" s="67"/>
      <c r="H396" s="67"/>
      <c r="I396" s="67"/>
      <c r="J396" s="67"/>
    </row>
    <row r="397" spans="1:10">
      <c r="A397" s="67"/>
      <c r="B397" s="67"/>
      <c r="C397" s="67"/>
      <c r="D397" s="67"/>
      <c r="E397" s="67"/>
      <c r="F397" s="67"/>
      <c r="G397" s="67"/>
      <c r="H397" s="67"/>
      <c r="I397" s="67"/>
      <c r="J397" s="67"/>
    </row>
    <row r="398" spans="1:10">
      <c r="A398" s="67"/>
      <c r="B398" s="67"/>
      <c r="C398" s="67"/>
      <c r="D398" s="67"/>
      <c r="E398" s="67"/>
      <c r="F398" s="67"/>
      <c r="G398" s="67"/>
      <c r="H398" s="67"/>
      <c r="I398" s="67"/>
      <c r="J398" s="67"/>
    </row>
    <row r="399" spans="1:10">
      <c r="A399" s="67"/>
      <c r="B399" s="67"/>
      <c r="C399" s="67"/>
      <c r="D399" s="67"/>
      <c r="E399" s="67"/>
      <c r="F399" s="67"/>
      <c r="G399" s="67"/>
      <c r="H399" s="67"/>
      <c r="I399" s="67"/>
      <c r="J399" s="67"/>
    </row>
    <row r="400" spans="1:10">
      <c r="A400" s="67"/>
      <c r="B400" s="67"/>
      <c r="C400" s="67"/>
      <c r="D400" s="67"/>
      <c r="E400" s="67"/>
      <c r="F400" s="67"/>
      <c r="G400" s="67"/>
      <c r="H400" s="67"/>
      <c r="I400" s="67"/>
      <c r="J400" s="67"/>
    </row>
    <row r="401" spans="1:10">
      <c r="A401" s="67"/>
      <c r="B401" s="67"/>
      <c r="C401" s="67"/>
      <c r="D401" s="67"/>
      <c r="E401" s="67"/>
      <c r="F401" s="67"/>
      <c r="G401" s="67"/>
      <c r="H401" s="67"/>
      <c r="I401" s="67"/>
      <c r="J401" s="67"/>
    </row>
    <row r="402" spans="1:10">
      <c r="A402" s="67"/>
      <c r="B402" s="67"/>
      <c r="C402" s="67"/>
      <c r="D402" s="67"/>
      <c r="E402" s="67"/>
      <c r="F402" s="67"/>
      <c r="G402" s="67"/>
      <c r="H402" s="67"/>
      <c r="I402" s="67"/>
      <c r="J402" s="67"/>
    </row>
    <row r="403" spans="1:10">
      <c r="A403" s="67"/>
      <c r="B403" s="67"/>
      <c r="C403" s="67"/>
      <c r="D403" s="67"/>
      <c r="E403" s="67"/>
      <c r="F403" s="67"/>
      <c r="G403" s="67"/>
      <c r="H403" s="67"/>
      <c r="I403" s="67"/>
      <c r="J403" s="67"/>
    </row>
    <row r="404" spans="1:10">
      <c r="A404" s="67"/>
      <c r="B404" s="67"/>
      <c r="C404" s="67"/>
      <c r="D404" s="67"/>
      <c r="E404" s="67"/>
      <c r="F404" s="67"/>
      <c r="G404" s="67"/>
      <c r="H404" s="67"/>
      <c r="I404" s="67"/>
      <c r="J404" s="67"/>
    </row>
    <row r="405" spans="1:10">
      <c r="A405" s="67"/>
      <c r="B405" s="67"/>
      <c r="C405" s="67"/>
      <c r="D405" s="67"/>
      <c r="E405" s="67"/>
      <c r="F405" s="67"/>
      <c r="G405" s="67"/>
      <c r="H405" s="67"/>
      <c r="I405" s="67"/>
      <c r="J405" s="67"/>
    </row>
    <row r="406" spans="1:10">
      <c r="A406" s="67"/>
      <c r="B406" s="67"/>
      <c r="C406" s="67"/>
      <c r="D406" s="67"/>
      <c r="E406" s="67"/>
      <c r="F406" s="67"/>
      <c r="G406" s="67"/>
      <c r="H406" s="67"/>
      <c r="I406" s="67"/>
      <c r="J406" s="67"/>
    </row>
    <row r="407" spans="1:10">
      <c r="A407" s="67"/>
      <c r="B407" s="67"/>
      <c r="C407" s="67"/>
      <c r="D407" s="67"/>
      <c r="E407" s="67"/>
      <c r="F407" s="67"/>
      <c r="G407" s="67"/>
      <c r="H407" s="67"/>
      <c r="I407" s="67"/>
      <c r="J407" s="67"/>
    </row>
    <row r="408" spans="1:10">
      <c r="A408" s="67"/>
      <c r="B408" s="67"/>
      <c r="C408" s="67"/>
      <c r="D408" s="67"/>
      <c r="E408" s="67"/>
      <c r="F408" s="67"/>
      <c r="G408" s="67"/>
      <c r="H408" s="67"/>
      <c r="I408" s="67"/>
      <c r="J408" s="67"/>
    </row>
    <row r="409" spans="1:10">
      <c r="A409" s="67"/>
      <c r="B409" s="67"/>
      <c r="C409" s="67"/>
      <c r="D409" s="67"/>
      <c r="E409" s="67"/>
      <c r="F409" s="67"/>
      <c r="G409" s="67"/>
      <c r="H409" s="67"/>
      <c r="I409" s="67"/>
      <c r="J409" s="67"/>
    </row>
    <row r="410" spans="1:10">
      <c r="A410" s="67"/>
      <c r="B410" s="67"/>
      <c r="C410" s="67"/>
      <c r="D410" s="67"/>
      <c r="E410" s="67"/>
      <c r="F410" s="67"/>
      <c r="G410" s="67"/>
      <c r="H410" s="67"/>
      <c r="I410" s="67"/>
      <c r="J410" s="67"/>
    </row>
    <row r="411" spans="1:10">
      <c r="A411" s="67"/>
      <c r="B411" s="67"/>
      <c r="C411" s="67"/>
      <c r="D411" s="67"/>
      <c r="E411" s="67"/>
      <c r="F411" s="67"/>
      <c r="G411" s="67"/>
      <c r="H411" s="67"/>
      <c r="I411" s="67"/>
      <c r="J411" s="67"/>
    </row>
    <row r="412" spans="1:10">
      <c r="A412" s="67"/>
      <c r="B412" s="67"/>
      <c r="C412" s="67"/>
      <c r="D412" s="67"/>
      <c r="E412" s="67"/>
      <c r="F412" s="67"/>
      <c r="G412" s="67"/>
      <c r="H412" s="67"/>
      <c r="I412" s="67"/>
      <c r="J412" s="67"/>
    </row>
    <row r="413" spans="1:10">
      <c r="A413" s="67"/>
      <c r="B413" s="67"/>
      <c r="C413" s="67"/>
      <c r="D413" s="67"/>
      <c r="E413" s="67"/>
      <c r="F413" s="67"/>
      <c r="G413" s="67"/>
      <c r="H413" s="67"/>
      <c r="I413" s="67"/>
      <c r="J413" s="67"/>
    </row>
    <row r="414" spans="1:10">
      <c r="A414" s="67"/>
      <c r="B414" s="67"/>
      <c r="C414" s="67"/>
      <c r="D414" s="67"/>
      <c r="E414" s="67"/>
      <c r="F414" s="67"/>
      <c r="G414" s="67"/>
      <c r="H414" s="67"/>
      <c r="I414" s="67"/>
      <c r="J414" s="67"/>
    </row>
    <row r="415" spans="1:10">
      <c r="A415" s="67"/>
      <c r="B415" s="67"/>
      <c r="C415" s="67"/>
      <c r="D415" s="67"/>
      <c r="E415" s="67"/>
      <c r="F415" s="67"/>
      <c r="G415" s="67"/>
      <c r="H415" s="67"/>
      <c r="I415" s="67"/>
      <c r="J415" s="67"/>
    </row>
    <row r="416" spans="1:10">
      <c r="A416" s="67"/>
      <c r="B416" s="67"/>
      <c r="C416" s="67"/>
      <c r="D416" s="67"/>
      <c r="E416" s="67"/>
      <c r="F416" s="67"/>
      <c r="G416" s="67"/>
      <c r="H416" s="67"/>
      <c r="I416" s="67"/>
      <c r="J416" s="67"/>
    </row>
    <row r="417" spans="1:10">
      <c r="A417" s="67"/>
      <c r="B417" s="67"/>
      <c r="C417" s="67"/>
      <c r="D417" s="67"/>
      <c r="E417" s="67"/>
      <c r="F417" s="67"/>
      <c r="G417" s="67"/>
      <c r="H417" s="67"/>
      <c r="I417" s="67"/>
      <c r="J417" s="67"/>
    </row>
    <row r="418" spans="1:10">
      <c r="A418" s="67"/>
      <c r="B418" s="67"/>
      <c r="C418" s="67"/>
      <c r="D418" s="67"/>
      <c r="E418" s="67"/>
      <c r="F418" s="67"/>
      <c r="G418" s="67"/>
      <c r="H418" s="67"/>
      <c r="I418" s="67"/>
      <c r="J418" s="67"/>
    </row>
    <row r="419" spans="1:10">
      <c r="A419" s="67"/>
      <c r="B419" s="67"/>
      <c r="C419" s="67"/>
      <c r="D419" s="67"/>
      <c r="E419" s="67"/>
      <c r="F419" s="67"/>
      <c r="G419" s="67"/>
      <c r="H419" s="67"/>
      <c r="I419" s="67"/>
      <c r="J419" s="67"/>
    </row>
    <row r="420" spans="1:10">
      <c r="A420" s="67"/>
      <c r="B420" s="67"/>
      <c r="C420" s="67"/>
      <c r="D420" s="67"/>
      <c r="E420" s="67"/>
      <c r="F420" s="67"/>
      <c r="G420" s="67"/>
      <c r="H420" s="67"/>
      <c r="I420" s="67"/>
      <c r="J420" s="67"/>
    </row>
    <row r="421" spans="1:10">
      <c r="A421" s="67"/>
      <c r="B421" s="67"/>
      <c r="C421" s="67"/>
      <c r="D421" s="67"/>
      <c r="E421" s="67"/>
      <c r="F421" s="67"/>
      <c r="G421" s="67"/>
      <c r="H421" s="67"/>
      <c r="I421" s="67"/>
      <c r="J421" s="67"/>
    </row>
    <row r="422" spans="1:10">
      <c r="A422" s="67"/>
      <c r="B422" s="67"/>
      <c r="C422" s="67"/>
      <c r="D422" s="67"/>
      <c r="E422" s="67"/>
      <c r="F422" s="67"/>
      <c r="G422" s="67"/>
      <c r="H422" s="67"/>
      <c r="I422" s="67"/>
      <c r="J422" s="67"/>
    </row>
    <row r="423" spans="1:10">
      <c r="A423" s="67"/>
      <c r="B423" s="67"/>
      <c r="C423" s="67"/>
      <c r="D423" s="67"/>
      <c r="E423" s="67"/>
      <c r="F423" s="67"/>
      <c r="G423" s="67"/>
      <c r="H423" s="67"/>
      <c r="I423" s="67"/>
      <c r="J423" s="67"/>
    </row>
    <row r="424" spans="1:10">
      <c r="A424" s="67"/>
      <c r="B424" s="67"/>
      <c r="C424" s="67"/>
      <c r="D424" s="67"/>
      <c r="E424" s="67"/>
      <c r="F424" s="67"/>
      <c r="G424" s="67"/>
      <c r="H424" s="67"/>
      <c r="I424" s="67"/>
      <c r="J424" s="67"/>
    </row>
    <row r="425" spans="1:10">
      <c r="A425" s="67"/>
      <c r="B425" s="67"/>
      <c r="C425" s="67"/>
      <c r="D425" s="67"/>
      <c r="E425" s="67"/>
      <c r="F425" s="67"/>
      <c r="G425" s="67"/>
      <c r="H425" s="67"/>
      <c r="I425" s="67"/>
      <c r="J425" s="67"/>
    </row>
    <row r="426" spans="1:10">
      <c r="A426" s="67"/>
      <c r="B426" s="67"/>
      <c r="C426" s="67"/>
      <c r="D426" s="67"/>
      <c r="E426" s="67"/>
      <c r="F426" s="67"/>
      <c r="G426" s="67"/>
      <c r="H426" s="67"/>
      <c r="I426" s="67"/>
      <c r="J426" s="67"/>
    </row>
    <row r="427" spans="1:10">
      <c r="A427" s="67"/>
      <c r="B427" s="67"/>
      <c r="C427" s="67"/>
      <c r="D427" s="67"/>
      <c r="E427" s="67"/>
      <c r="F427" s="67"/>
      <c r="G427" s="67"/>
      <c r="H427" s="67"/>
      <c r="I427" s="67"/>
      <c r="J427" s="67"/>
    </row>
    <row r="428" spans="1:10">
      <c r="A428" s="67"/>
      <c r="B428" s="67"/>
      <c r="C428" s="67"/>
      <c r="D428" s="67"/>
      <c r="E428" s="67"/>
      <c r="F428" s="67"/>
      <c r="G428" s="67"/>
      <c r="H428" s="67"/>
      <c r="I428" s="67"/>
      <c r="J428" s="67"/>
    </row>
    <row r="429" spans="1:10">
      <c r="A429" s="67"/>
      <c r="B429" s="67"/>
      <c r="C429" s="67"/>
      <c r="D429" s="67"/>
      <c r="E429" s="67"/>
      <c r="F429" s="67"/>
      <c r="G429" s="67"/>
      <c r="H429" s="67"/>
      <c r="I429" s="67"/>
      <c r="J429" s="67"/>
    </row>
    <row r="430" spans="1:10">
      <c r="A430" s="67"/>
      <c r="B430" s="67"/>
      <c r="C430" s="67"/>
      <c r="D430" s="67"/>
      <c r="E430" s="67"/>
      <c r="F430" s="67"/>
      <c r="G430" s="67"/>
      <c r="H430" s="67"/>
      <c r="I430" s="67"/>
      <c r="J430" s="67"/>
    </row>
    <row r="431" spans="1:10">
      <c r="A431" s="67"/>
      <c r="B431" s="67"/>
      <c r="C431" s="67"/>
      <c r="D431" s="67"/>
      <c r="E431" s="67"/>
      <c r="F431" s="67"/>
      <c r="G431" s="67"/>
      <c r="H431" s="67"/>
      <c r="I431" s="67"/>
      <c r="J431" s="67"/>
    </row>
    <row r="432" spans="1:10">
      <c r="A432" s="67"/>
      <c r="B432" s="67"/>
      <c r="C432" s="67"/>
      <c r="D432" s="67"/>
      <c r="E432" s="67"/>
      <c r="F432" s="67"/>
      <c r="G432" s="67"/>
      <c r="H432" s="67"/>
      <c r="I432" s="67"/>
      <c r="J432" s="67"/>
    </row>
    <row r="433" spans="1:10">
      <c r="A433" s="67"/>
      <c r="B433" s="67"/>
      <c r="C433" s="67"/>
      <c r="D433" s="67"/>
      <c r="E433" s="67"/>
      <c r="F433" s="67"/>
      <c r="G433" s="67"/>
      <c r="H433" s="67"/>
      <c r="I433" s="67"/>
      <c r="J433" s="67"/>
    </row>
    <row r="434" spans="1:10">
      <c r="A434" s="67"/>
      <c r="B434" s="67"/>
      <c r="C434" s="67"/>
      <c r="D434" s="67"/>
      <c r="E434" s="67"/>
      <c r="F434" s="67"/>
      <c r="G434" s="67"/>
      <c r="H434" s="67"/>
      <c r="I434" s="67"/>
      <c r="J434" s="67"/>
    </row>
    <row r="435" spans="1:10">
      <c r="A435" s="67"/>
      <c r="B435" s="67"/>
      <c r="C435" s="67"/>
      <c r="D435" s="67"/>
      <c r="E435" s="67"/>
      <c r="F435" s="67"/>
      <c r="G435" s="67"/>
      <c r="H435" s="67"/>
      <c r="I435" s="67"/>
      <c r="J435" s="67"/>
    </row>
    <row r="436" spans="1:10">
      <c r="A436" s="67"/>
      <c r="B436" s="67"/>
      <c r="C436" s="67"/>
      <c r="D436" s="67"/>
      <c r="E436" s="67"/>
      <c r="F436" s="67"/>
      <c r="G436" s="67"/>
      <c r="H436" s="67"/>
      <c r="I436" s="67"/>
      <c r="J436" s="67"/>
    </row>
    <row r="437" spans="1:10">
      <c r="A437" s="67"/>
      <c r="B437" s="67"/>
      <c r="C437" s="67"/>
      <c r="D437" s="67"/>
      <c r="E437" s="67"/>
      <c r="F437" s="67"/>
      <c r="G437" s="67"/>
      <c r="H437" s="67"/>
      <c r="I437" s="67"/>
      <c r="J437" s="67"/>
    </row>
    <row r="438" spans="1:10">
      <c r="A438" s="67"/>
      <c r="B438" s="67"/>
      <c r="C438" s="67"/>
      <c r="D438" s="67"/>
      <c r="E438" s="67"/>
      <c r="F438" s="67"/>
      <c r="G438" s="67"/>
      <c r="H438" s="67"/>
      <c r="I438" s="67"/>
      <c r="J438" s="67"/>
    </row>
    <row r="439" spans="1:10">
      <c r="A439" s="67"/>
      <c r="B439" s="67"/>
      <c r="C439" s="67"/>
      <c r="D439" s="67"/>
      <c r="E439" s="67"/>
      <c r="F439" s="67"/>
      <c r="G439" s="67"/>
      <c r="H439" s="67"/>
      <c r="I439" s="67"/>
      <c r="J439" s="67"/>
    </row>
    <row r="440" spans="1:10">
      <c r="A440" s="67"/>
      <c r="B440" s="67"/>
      <c r="C440" s="67"/>
      <c r="D440" s="67"/>
      <c r="E440" s="67"/>
      <c r="F440" s="67"/>
      <c r="G440" s="67"/>
      <c r="H440" s="67"/>
      <c r="I440" s="67"/>
      <c r="J440" s="67"/>
    </row>
    <row r="441" spans="1:10">
      <c r="A441" s="67"/>
      <c r="B441" s="67"/>
      <c r="C441" s="67"/>
      <c r="D441" s="67"/>
      <c r="E441" s="67"/>
      <c r="F441" s="67"/>
      <c r="G441" s="67"/>
      <c r="H441" s="67"/>
      <c r="I441" s="67"/>
      <c r="J441" s="67"/>
    </row>
    <row r="442" spans="1:10">
      <c r="A442" s="67"/>
      <c r="B442" s="67"/>
      <c r="C442" s="67"/>
      <c r="D442" s="67"/>
      <c r="E442" s="67"/>
      <c r="F442" s="67"/>
      <c r="G442" s="67"/>
      <c r="H442" s="67"/>
      <c r="I442" s="67"/>
      <c r="J442" s="67"/>
    </row>
    <row r="443" spans="1:10">
      <c r="A443" s="67"/>
      <c r="B443" s="67"/>
      <c r="C443" s="67"/>
      <c r="D443" s="67"/>
      <c r="E443" s="67"/>
      <c r="F443" s="67"/>
      <c r="G443" s="67"/>
      <c r="H443" s="67"/>
      <c r="I443" s="67"/>
      <c r="J443" s="67"/>
    </row>
    <row r="444" spans="1:10">
      <c r="A444" s="67"/>
      <c r="B444" s="67"/>
      <c r="C444" s="67"/>
      <c r="D444" s="67"/>
      <c r="E444" s="67"/>
      <c r="F444" s="67"/>
      <c r="G444" s="67"/>
      <c r="H444" s="67"/>
      <c r="I444" s="67"/>
      <c r="J444" s="67"/>
    </row>
    <row r="445" spans="1:10">
      <c r="A445" s="67"/>
      <c r="B445" s="67"/>
      <c r="C445" s="67"/>
      <c r="D445" s="67"/>
      <c r="E445" s="67"/>
      <c r="F445" s="67"/>
      <c r="G445" s="67"/>
      <c r="H445" s="67"/>
      <c r="I445" s="67"/>
      <c r="J445" s="67"/>
    </row>
    <row r="446" spans="1:10">
      <c r="A446" s="67"/>
      <c r="B446" s="67"/>
      <c r="C446" s="67"/>
      <c r="D446" s="67"/>
      <c r="E446" s="67"/>
      <c r="F446" s="67"/>
      <c r="G446" s="67"/>
      <c r="H446" s="67"/>
      <c r="I446" s="67"/>
      <c r="J446" s="67"/>
    </row>
    <row r="447" spans="1:10">
      <c r="A447" s="67"/>
      <c r="B447" s="67"/>
      <c r="C447" s="67"/>
      <c r="D447" s="67"/>
      <c r="E447" s="67"/>
      <c r="F447" s="67"/>
      <c r="G447" s="67"/>
      <c r="H447" s="67"/>
      <c r="I447" s="67"/>
      <c r="J447" s="67"/>
    </row>
    <row r="448" spans="1:10">
      <c r="A448" s="67"/>
      <c r="B448" s="67"/>
      <c r="C448" s="67"/>
      <c r="D448" s="67"/>
      <c r="E448" s="67"/>
      <c r="F448" s="67"/>
      <c r="G448" s="67"/>
      <c r="H448" s="67"/>
      <c r="I448" s="67"/>
      <c r="J448" s="67"/>
    </row>
    <row r="449" spans="1:10">
      <c r="A449" s="67"/>
      <c r="B449" s="67"/>
      <c r="C449" s="67"/>
      <c r="D449" s="67"/>
      <c r="E449" s="67"/>
      <c r="F449" s="67"/>
      <c r="G449" s="67"/>
      <c r="H449" s="67"/>
      <c r="I449" s="67"/>
      <c r="J449" s="67"/>
    </row>
    <row r="450" spans="1:10">
      <c r="A450" s="67"/>
      <c r="B450" s="67"/>
      <c r="C450" s="67"/>
      <c r="D450" s="67"/>
      <c r="E450" s="67"/>
      <c r="F450" s="67"/>
      <c r="G450" s="67"/>
      <c r="H450" s="67"/>
      <c r="I450" s="67"/>
      <c r="J450" s="67"/>
    </row>
    <row r="451" spans="1:10">
      <c r="A451" s="67"/>
      <c r="B451" s="67"/>
      <c r="C451" s="67"/>
      <c r="D451" s="67"/>
      <c r="E451" s="67"/>
      <c r="F451" s="67"/>
      <c r="G451" s="67"/>
      <c r="H451" s="67"/>
      <c r="I451" s="67"/>
      <c r="J451" s="67"/>
    </row>
    <row r="452" spans="1:10">
      <c r="A452" s="67"/>
      <c r="B452" s="67"/>
      <c r="C452" s="67"/>
      <c r="D452" s="67"/>
      <c r="E452" s="67"/>
      <c r="F452" s="67"/>
      <c r="G452" s="67"/>
      <c r="H452" s="67"/>
      <c r="I452" s="67"/>
      <c r="J452" s="67"/>
    </row>
    <row r="453" spans="1:10">
      <c r="A453" s="67"/>
      <c r="B453" s="67"/>
      <c r="C453" s="67"/>
      <c r="D453" s="67"/>
      <c r="E453" s="67"/>
      <c r="F453" s="67"/>
      <c r="G453" s="67"/>
      <c r="H453" s="67"/>
      <c r="I453" s="67"/>
      <c r="J453" s="67"/>
    </row>
    <row r="454" spans="1:10">
      <c r="A454" s="67"/>
      <c r="B454" s="67"/>
      <c r="C454" s="67"/>
      <c r="D454" s="67"/>
      <c r="E454" s="67"/>
      <c r="F454" s="67"/>
      <c r="G454" s="67"/>
      <c r="H454" s="67"/>
      <c r="I454" s="67"/>
      <c r="J454" s="67"/>
    </row>
    <row r="455" spans="1:10">
      <c r="A455" s="67"/>
      <c r="B455" s="67"/>
      <c r="C455" s="67"/>
      <c r="D455" s="67"/>
      <c r="E455" s="67"/>
      <c r="F455" s="67"/>
      <c r="G455" s="67"/>
      <c r="H455" s="67"/>
      <c r="I455" s="67"/>
      <c r="J455" s="67"/>
    </row>
    <row r="456" spans="1:10">
      <c r="A456" s="67"/>
      <c r="B456" s="67"/>
      <c r="C456" s="67"/>
      <c r="D456" s="67"/>
      <c r="E456" s="67"/>
      <c r="F456" s="67"/>
      <c r="G456" s="67"/>
      <c r="H456" s="67"/>
      <c r="I456" s="67"/>
      <c r="J456" s="67"/>
    </row>
    <row r="457" spans="1:10">
      <c r="A457" s="67"/>
      <c r="B457" s="67"/>
      <c r="C457" s="67"/>
      <c r="D457" s="67"/>
      <c r="E457" s="67"/>
      <c r="F457" s="67"/>
      <c r="G457" s="67"/>
      <c r="H457" s="67"/>
      <c r="I457" s="67"/>
      <c r="J457" s="67"/>
    </row>
    <row r="458" spans="1:10">
      <c r="A458" s="67"/>
      <c r="B458" s="67"/>
      <c r="C458" s="67"/>
      <c r="D458" s="67"/>
      <c r="E458" s="67"/>
      <c r="F458" s="67"/>
      <c r="G458" s="67"/>
      <c r="H458" s="67"/>
      <c r="I458" s="67"/>
      <c r="J458" s="67"/>
    </row>
    <row r="459" spans="1:10">
      <c r="A459" s="67"/>
      <c r="B459" s="67"/>
      <c r="C459" s="67"/>
      <c r="D459" s="67"/>
      <c r="E459" s="67"/>
      <c r="F459" s="67"/>
      <c r="G459" s="67"/>
      <c r="H459" s="67"/>
      <c r="I459" s="67"/>
      <c r="J459" s="67"/>
    </row>
    <row r="460" spans="1:10">
      <c r="A460" s="67"/>
      <c r="B460" s="67"/>
      <c r="C460" s="67"/>
      <c r="D460" s="67"/>
      <c r="E460" s="67"/>
      <c r="F460" s="67"/>
      <c r="G460" s="67"/>
      <c r="H460" s="67"/>
      <c r="I460" s="67"/>
      <c r="J460" s="67"/>
    </row>
    <row r="461" spans="1:10">
      <c r="A461" s="67"/>
      <c r="B461" s="67"/>
      <c r="C461" s="67"/>
      <c r="D461" s="67"/>
      <c r="E461" s="67"/>
      <c r="F461" s="67"/>
      <c r="G461" s="67"/>
      <c r="H461" s="67"/>
      <c r="I461" s="67"/>
      <c r="J461" s="67"/>
    </row>
    <row r="462" spans="1:10">
      <c r="A462" s="67"/>
      <c r="B462" s="67"/>
      <c r="C462" s="67"/>
      <c r="D462" s="67"/>
      <c r="E462" s="67"/>
      <c r="F462" s="67"/>
      <c r="G462" s="67"/>
      <c r="H462" s="67"/>
      <c r="I462" s="67"/>
      <c r="J462" s="67"/>
    </row>
    <row r="463" spans="1:10">
      <c r="A463" s="67"/>
      <c r="B463" s="67"/>
      <c r="C463" s="67"/>
      <c r="D463" s="67"/>
      <c r="E463" s="67"/>
      <c r="F463" s="67"/>
      <c r="G463" s="67"/>
      <c r="H463" s="67"/>
      <c r="I463" s="67"/>
      <c r="J463" s="67"/>
    </row>
    <row r="464" spans="1:10">
      <c r="A464" s="67"/>
      <c r="B464" s="67"/>
      <c r="C464" s="67"/>
      <c r="D464" s="67"/>
      <c r="E464" s="67"/>
      <c r="F464" s="67"/>
      <c r="G464" s="67"/>
      <c r="H464" s="67"/>
      <c r="I464" s="67"/>
      <c r="J464" s="67"/>
    </row>
    <row r="465" spans="1:10">
      <c r="A465" s="67"/>
      <c r="B465" s="67"/>
      <c r="C465" s="67"/>
      <c r="D465" s="67"/>
      <c r="E465" s="67"/>
      <c r="F465" s="67"/>
      <c r="G465" s="67"/>
      <c r="H465" s="67"/>
      <c r="I465" s="67"/>
      <c r="J465" s="67"/>
    </row>
    <row r="466" spans="1:10">
      <c r="A466" s="67"/>
      <c r="B466" s="67"/>
      <c r="C466" s="67"/>
      <c r="D466" s="67"/>
      <c r="E466" s="67"/>
      <c r="F466" s="67"/>
      <c r="G466" s="67"/>
      <c r="H466" s="67"/>
      <c r="I466" s="67"/>
      <c r="J466" s="67"/>
    </row>
    <row r="467" spans="1:10">
      <c r="A467" s="67"/>
      <c r="B467" s="67"/>
      <c r="C467" s="67"/>
      <c r="D467" s="67"/>
      <c r="E467" s="67"/>
      <c r="F467" s="67"/>
      <c r="G467" s="67"/>
      <c r="H467" s="67"/>
      <c r="I467" s="67"/>
      <c r="J467" s="67"/>
    </row>
    <row r="468" spans="1:10">
      <c r="A468" s="67"/>
      <c r="B468" s="67"/>
      <c r="C468" s="67"/>
      <c r="D468" s="67"/>
      <c r="E468" s="67"/>
      <c r="F468" s="67"/>
      <c r="G468" s="67"/>
      <c r="H468" s="67"/>
      <c r="I468" s="67"/>
      <c r="J468" s="67"/>
    </row>
    <row r="469" spans="1:10">
      <c r="A469" s="67"/>
      <c r="B469" s="67"/>
      <c r="C469" s="67"/>
      <c r="D469" s="67"/>
      <c r="E469" s="67"/>
      <c r="F469" s="67"/>
      <c r="G469" s="67"/>
      <c r="H469" s="67"/>
      <c r="I469" s="67"/>
      <c r="J469" s="67"/>
    </row>
    <row r="470" spans="1:10">
      <c r="A470" s="67"/>
      <c r="B470" s="67"/>
      <c r="C470" s="67"/>
      <c r="D470" s="67"/>
      <c r="E470" s="67"/>
      <c r="F470" s="67"/>
      <c r="G470" s="67"/>
      <c r="H470" s="67"/>
      <c r="I470" s="67"/>
      <c r="J470" s="67"/>
    </row>
    <row r="471" spans="1:10">
      <c r="A471" s="67"/>
      <c r="B471" s="67"/>
      <c r="C471" s="67"/>
      <c r="D471" s="67"/>
      <c r="E471" s="67"/>
      <c r="F471" s="67"/>
      <c r="G471" s="67"/>
      <c r="H471" s="67"/>
      <c r="I471" s="67"/>
      <c r="J471" s="67"/>
    </row>
    <row r="472" spans="1:10">
      <c r="A472" s="67"/>
      <c r="B472" s="67"/>
      <c r="C472" s="67"/>
      <c r="D472" s="67"/>
      <c r="E472" s="67"/>
      <c r="F472" s="67"/>
      <c r="G472" s="67"/>
      <c r="H472" s="67"/>
      <c r="I472" s="67"/>
      <c r="J472" s="67"/>
    </row>
    <row r="473" spans="1:10">
      <c r="A473" s="67"/>
      <c r="B473" s="67"/>
      <c r="C473" s="67"/>
      <c r="D473" s="67"/>
      <c r="E473" s="67"/>
      <c r="F473" s="67"/>
      <c r="G473" s="67"/>
      <c r="H473" s="67"/>
      <c r="I473" s="67"/>
      <c r="J473" s="67"/>
    </row>
    <row r="474" spans="1:10">
      <c r="A474" s="67"/>
      <c r="B474" s="67"/>
      <c r="C474" s="67"/>
      <c r="D474" s="67"/>
      <c r="E474" s="67"/>
      <c r="F474" s="67"/>
      <c r="G474" s="67"/>
      <c r="H474" s="67"/>
      <c r="I474" s="67"/>
      <c r="J474" s="67"/>
    </row>
    <row r="475" spans="1:10">
      <c r="A475" s="67"/>
      <c r="B475" s="67"/>
      <c r="C475" s="67"/>
      <c r="D475" s="67"/>
      <c r="E475" s="67"/>
      <c r="F475" s="67"/>
      <c r="G475" s="67"/>
      <c r="H475" s="67"/>
      <c r="I475" s="67"/>
      <c r="J475" s="67"/>
    </row>
    <row r="476" spans="1:10">
      <c r="A476" s="67"/>
      <c r="B476" s="67"/>
      <c r="C476" s="67"/>
      <c r="D476" s="67"/>
      <c r="E476" s="67"/>
      <c r="F476" s="67"/>
      <c r="G476" s="67"/>
      <c r="H476" s="67"/>
      <c r="I476" s="67"/>
      <c r="J476" s="67"/>
    </row>
    <row r="477" spans="1:10">
      <c r="A477" s="67"/>
      <c r="B477" s="67"/>
      <c r="C477" s="67"/>
      <c r="D477" s="67"/>
      <c r="E477" s="67"/>
      <c r="F477" s="67"/>
      <c r="G477" s="67"/>
      <c r="H477" s="67"/>
      <c r="I477" s="67"/>
      <c r="J477" s="67"/>
    </row>
    <row r="478" spans="1:10">
      <c r="A478" s="67"/>
      <c r="B478" s="67"/>
      <c r="C478" s="67"/>
      <c r="D478" s="67"/>
      <c r="E478" s="67"/>
      <c r="F478" s="67"/>
      <c r="G478" s="67"/>
      <c r="H478" s="67"/>
      <c r="I478" s="67"/>
      <c r="J478" s="67"/>
    </row>
    <row r="479" spans="1:10">
      <c r="A479" s="67"/>
      <c r="B479" s="67"/>
      <c r="C479" s="67"/>
      <c r="D479" s="67"/>
      <c r="E479" s="67"/>
      <c r="F479" s="67"/>
      <c r="G479" s="67"/>
      <c r="H479" s="67"/>
      <c r="I479" s="67"/>
      <c r="J479" s="67"/>
    </row>
    <row r="480" spans="1:10">
      <c r="A480" s="67"/>
      <c r="B480" s="67"/>
      <c r="C480" s="67"/>
      <c r="D480" s="67"/>
      <c r="E480" s="67"/>
      <c r="F480" s="67"/>
      <c r="G480" s="67"/>
      <c r="H480" s="67"/>
      <c r="I480" s="67"/>
      <c r="J480" s="67"/>
    </row>
    <row r="481" spans="1:10">
      <c r="A481" s="67"/>
      <c r="B481" s="67"/>
      <c r="C481" s="67"/>
      <c r="D481" s="67"/>
      <c r="E481" s="67"/>
      <c r="F481" s="67"/>
      <c r="G481" s="67"/>
      <c r="H481" s="67"/>
      <c r="I481" s="67"/>
      <c r="J481" s="67"/>
    </row>
    <row r="482" spans="1:10">
      <c r="A482" s="67"/>
      <c r="B482" s="67"/>
      <c r="C482" s="67"/>
      <c r="D482" s="67"/>
      <c r="E482" s="67"/>
      <c r="F482" s="67"/>
      <c r="G482" s="67"/>
      <c r="H482" s="67"/>
      <c r="I482" s="67"/>
      <c r="J482" s="67"/>
    </row>
    <row r="483" spans="1:10">
      <c r="A483" s="67"/>
      <c r="B483" s="67"/>
      <c r="C483" s="67"/>
      <c r="D483" s="67"/>
      <c r="E483" s="67"/>
      <c r="F483" s="67"/>
      <c r="G483" s="67"/>
      <c r="H483" s="67"/>
      <c r="I483" s="67"/>
      <c r="J483" s="67"/>
    </row>
    <row r="484" spans="1:10">
      <c r="A484" s="67"/>
      <c r="B484" s="67"/>
      <c r="C484" s="67"/>
      <c r="D484" s="67"/>
      <c r="E484" s="67"/>
      <c r="F484" s="67"/>
      <c r="G484" s="67"/>
      <c r="H484" s="67"/>
      <c r="I484" s="67"/>
      <c r="J484" s="67"/>
    </row>
    <row r="485" spans="1:10">
      <c r="A485" s="67"/>
      <c r="B485" s="67"/>
      <c r="C485" s="67"/>
      <c r="D485" s="67"/>
      <c r="E485" s="67"/>
      <c r="F485" s="67"/>
      <c r="G485" s="67"/>
      <c r="H485" s="67"/>
      <c r="I485" s="67"/>
      <c r="J485" s="67"/>
    </row>
    <row r="486" spans="1:10">
      <c r="A486" s="67"/>
      <c r="B486" s="67"/>
      <c r="C486" s="67"/>
      <c r="D486" s="67"/>
      <c r="E486" s="67"/>
      <c r="F486" s="67"/>
      <c r="G486" s="67"/>
      <c r="H486" s="67"/>
      <c r="I486" s="67"/>
      <c r="J486" s="67"/>
    </row>
    <row r="487" spans="1:10">
      <c r="A487" s="67"/>
      <c r="B487" s="67"/>
      <c r="C487" s="67"/>
      <c r="D487" s="67"/>
      <c r="E487" s="67"/>
      <c r="F487" s="67"/>
      <c r="G487" s="67"/>
      <c r="H487" s="67"/>
      <c r="I487" s="67"/>
      <c r="J487" s="67"/>
    </row>
    <row r="488" spans="1:10">
      <c r="A488" s="67"/>
      <c r="B488" s="67"/>
      <c r="C488" s="67"/>
      <c r="D488" s="67"/>
      <c r="E488" s="67"/>
      <c r="F488" s="67"/>
      <c r="G488" s="67"/>
      <c r="H488" s="67"/>
      <c r="I488" s="67"/>
      <c r="J488" s="67"/>
    </row>
    <row r="489" spans="1:10">
      <c r="A489" s="67"/>
      <c r="B489" s="67"/>
      <c r="C489" s="67"/>
      <c r="D489" s="67"/>
      <c r="E489" s="67"/>
      <c r="F489" s="67"/>
      <c r="G489" s="67"/>
      <c r="H489" s="67"/>
      <c r="I489" s="67"/>
      <c r="J489" s="67"/>
    </row>
    <row r="490" spans="1:10">
      <c r="A490" s="67"/>
      <c r="B490" s="67"/>
      <c r="C490" s="67"/>
      <c r="D490" s="67"/>
      <c r="E490" s="67"/>
      <c r="F490" s="67"/>
      <c r="G490" s="67"/>
      <c r="H490" s="67"/>
      <c r="I490" s="67"/>
      <c r="J490" s="67"/>
    </row>
    <row r="491" spans="1:10">
      <c r="A491" s="67"/>
      <c r="B491" s="67"/>
      <c r="C491" s="67"/>
      <c r="D491" s="67"/>
      <c r="E491" s="67"/>
      <c r="F491" s="67"/>
      <c r="G491" s="67"/>
      <c r="H491" s="67"/>
      <c r="I491" s="67"/>
      <c r="J491" s="67"/>
    </row>
    <row r="492" spans="1:10">
      <c r="A492" s="67"/>
      <c r="B492" s="67"/>
      <c r="C492" s="67"/>
      <c r="D492" s="67"/>
      <c r="E492" s="67"/>
      <c r="F492" s="67"/>
      <c r="G492" s="67"/>
      <c r="H492" s="67"/>
      <c r="I492" s="67"/>
      <c r="J492" s="67"/>
    </row>
    <row r="493" spans="1:10">
      <c r="A493" s="67"/>
      <c r="B493" s="67"/>
      <c r="C493" s="67"/>
      <c r="D493" s="67"/>
      <c r="E493" s="67"/>
      <c r="F493" s="67"/>
      <c r="G493" s="67"/>
      <c r="H493" s="67"/>
      <c r="I493" s="67"/>
      <c r="J493" s="67"/>
    </row>
    <row r="494" spans="1:10">
      <c r="A494" s="67"/>
      <c r="B494" s="67"/>
      <c r="C494" s="67"/>
      <c r="D494" s="67"/>
      <c r="E494" s="67"/>
      <c r="F494" s="67"/>
      <c r="G494" s="67"/>
      <c r="H494" s="67"/>
      <c r="I494" s="67"/>
      <c r="J494" s="67"/>
    </row>
    <row r="495" spans="1:10">
      <c r="A495" s="67"/>
      <c r="B495" s="67"/>
      <c r="C495" s="67"/>
      <c r="D495" s="67"/>
      <c r="E495" s="67"/>
      <c r="F495" s="67"/>
      <c r="G495" s="67"/>
      <c r="H495" s="67"/>
      <c r="I495" s="67"/>
      <c r="J495" s="67"/>
    </row>
    <row r="496" spans="1:10">
      <c r="A496" s="67"/>
      <c r="B496" s="67"/>
      <c r="C496" s="67"/>
      <c r="D496" s="67"/>
      <c r="E496" s="67"/>
      <c r="F496" s="67"/>
      <c r="G496" s="67"/>
      <c r="H496" s="67"/>
      <c r="I496" s="67"/>
      <c r="J496" s="67"/>
    </row>
    <row r="497" spans="1:10">
      <c r="A497" s="67"/>
      <c r="B497" s="67"/>
      <c r="C497" s="67"/>
      <c r="D497" s="67"/>
      <c r="E497" s="67"/>
      <c r="F497" s="67"/>
      <c r="G497" s="67"/>
      <c r="H497" s="67"/>
      <c r="I497" s="67"/>
      <c r="J497" s="67"/>
    </row>
    <row r="498" spans="1:10">
      <c r="A498" s="67"/>
      <c r="B498" s="67"/>
      <c r="C498" s="67"/>
      <c r="D498" s="67"/>
      <c r="E498" s="67"/>
      <c r="F498" s="67"/>
      <c r="G498" s="67"/>
      <c r="H498" s="67"/>
      <c r="I498" s="67"/>
      <c r="J498" s="67"/>
    </row>
    <row r="499" spans="1:10">
      <c r="A499" s="67"/>
      <c r="B499" s="67"/>
      <c r="C499" s="67"/>
      <c r="D499" s="67"/>
      <c r="E499" s="67"/>
      <c r="F499" s="67"/>
      <c r="G499" s="67"/>
      <c r="H499" s="67"/>
      <c r="I499" s="67"/>
      <c r="J499" s="67"/>
    </row>
    <row r="500" spans="1:10">
      <c r="A500" s="67"/>
      <c r="B500" s="67"/>
      <c r="C500" s="67"/>
      <c r="D500" s="67"/>
      <c r="E500" s="67"/>
      <c r="F500" s="67"/>
      <c r="G500" s="67"/>
      <c r="H500" s="67"/>
      <c r="I500" s="67"/>
      <c r="J500" s="67"/>
    </row>
    <row r="501" spans="1:10">
      <c r="A501" s="67"/>
      <c r="B501" s="67"/>
      <c r="C501" s="67"/>
      <c r="D501" s="67"/>
      <c r="E501" s="67"/>
      <c r="F501" s="67"/>
      <c r="G501" s="67"/>
      <c r="H501" s="67"/>
      <c r="I501" s="67"/>
      <c r="J501" s="67"/>
    </row>
    <row r="502" spans="1:10">
      <c r="A502" s="67"/>
      <c r="B502" s="67"/>
      <c r="C502" s="67"/>
      <c r="D502" s="67"/>
      <c r="E502" s="67"/>
      <c r="F502" s="67"/>
      <c r="G502" s="67"/>
      <c r="H502" s="67"/>
      <c r="I502" s="67"/>
      <c r="J502" s="67"/>
    </row>
    <row r="503" spans="1:10">
      <c r="A503" s="67"/>
      <c r="B503" s="67"/>
      <c r="C503" s="67"/>
      <c r="D503" s="67"/>
      <c r="E503" s="67"/>
      <c r="F503" s="67"/>
      <c r="G503" s="67"/>
      <c r="H503" s="67"/>
      <c r="I503" s="67"/>
      <c r="J503" s="67"/>
    </row>
    <row r="504" spans="1:10">
      <c r="A504" s="67"/>
      <c r="B504" s="67"/>
      <c r="C504" s="67"/>
      <c r="D504" s="67"/>
      <c r="E504" s="67"/>
      <c r="F504" s="67"/>
      <c r="G504" s="67"/>
      <c r="H504" s="67"/>
      <c r="I504" s="67"/>
      <c r="J504" s="67"/>
    </row>
    <row r="505" spans="1:10">
      <c r="A505" s="67"/>
      <c r="B505" s="67"/>
      <c r="C505" s="67"/>
      <c r="D505" s="67"/>
      <c r="E505" s="67"/>
      <c r="F505" s="67"/>
      <c r="G505" s="67"/>
      <c r="H505" s="67"/>
      <c r="I505" s="67"/>
      <c r="J505" s="67"/>
    </row>
    <row r="506" spans="1:10">
      <c r="A506" s="67"/>
      <c r="B506" s="67"/>
      <c r="C506" s="67"/>
      <c r="D506" s="67"/>
      <c r="E506" s="67"/>
      <c r="F506" s="67"/>
      <c r="G506" s="67"/>
      <c r="H506" s="67"/>
      <c r="I506" s="67"/>
      <c r="J506" s="67"/>
    </row>
    <row r="507" spans="1:10">
      <c r="A507" s="67"/>
      <c r="B507" s="67"/>
      <c r="C507" s="67"/>
      <c r="D507" s="67"/>
      <c r="E507" s="67"/>
      <c r="F507" s="67"/>
      <c r="G507" s="67"/>
      <c r="H507" s="67"/>
      <c r="I507" s="67"/>
      <c r="J507" s="67"/>
    </row>
    <row r="508" spans="1:10">
      <c r="A508" s="67"/>
      <c r="B508" s="67"/>
      <c r="C508" s="67"/>
      <c r="D508" s="67"/>
      <c r="E508" s="67"/>
      <c r="F508" s="67"/>
      <c r="G508" s="67"/>
      <c r="H508" s="67"/>
      <c r="I508" s="67"/>
      <c r="J508" s="67"/>
    </row>
    <row r="509" spans="1:10">
      <c r="A509" s="67"/>
      <c r="B509" s="67"/>
      <c r="C509" s="67"/>
      <c r="D509" s="67"/>
      <c r="E509" s="67"/>
      <c r="F509" s="67"/>
      <c r="G509" s="67"/>
      <c r="H509" s="67"/>
      <c r="I509" s="67"/>
      <c r="J509" s="67"/>
    </row>
    <row r="510" spans="1:10">
      <c r="A510" s="67"/>
      <c r="B510" s="67"/>
      <c r="C510" s="67"/>
      <c r="D510" s="67"/>
      <c r="E510" s="67"/>
      <c r="F510" s="67"/>
      <c r="G510" s="67"/>
      <c r="H510" s="67"/>
      <c r="I510" s="67"/>
      <c r="J510" s="67"/>
    </row>
    <row r="511" spans="1:10">
      <c r="A511" s="67"/>
      <c r="B511" s="67"/>
      <c r="C511" s="67"/>
      <c r="D511" s="67"/>
      <c r="E511" s="67"/>
      <c r="F511" s="67"/>
      <c r="G511" s="67"/>
      <c r="H511" s="67"/>
      <c r="I511" s="67"/>
      <c r="J511" s="67"/>
    </row>
    <row r="512" spans="1:10">
      <c r="A512" s="67"/>
      <c r="B512" s="67"/>
      <c r="C512" s="67"/>
      <c r="D512" s="67"/>
      <c r="E512" s="67"/>
      <c r="F512" s="67"/>
      <c r="G512" s="67"/>
      <c r="H512" s="67"/>
      <c r="I512" s="67"/>
      <c r="J512" s="67"/>
    </row>
    <row r="513" spans="1:10">
      <c r="A513" s="67"/>
      <c r="B513" s="67"/>
      <c r="C513" s="67"/>
      <c r="D513" s="67"/>
      <c r="E513" s="67"/>
      <c r="F513" s="67"/>
      <c r="G513" s="67"/>
      <c r="H513" s="67"/>
      <c r="I513" s="67"/>
      <c r="J513" s="67"/>
    </row>
    <row r="514" spans="1:10">
      <c r="A514" s="67"/>
      <c r="B514" s="67"/>
      <c r="C514" s="67"/>
      <c r="D514" s="67"/>
      <c r="E514" s="67"/>
      <c r="F514" s="67"/>
      <c r="G514" s="67"/>
      <c r="H514" s="67"/>
      <c r="I514" s="67"/>
      <c r="J514" s="67"/>
    </row>
    <row r="515" spans="1:10">
      <c r="A515" s="67"/>
      <c r="B515" s="67"/>
      <c r="C515" s="67"/>
      <c r="D515" s="67"/>
      <c r="E515" s="67"/>
      <c r="F515" s="67"/>
      <c r="G515" s="67"/>
      <c r="H515" s="67"/>
      <c r="I515" s="67"/>
      <c r="J515" s="67"/>
    </row>
    <row r="516" spans="1:10">
      <c r="A516" s="67"/>
      <c r="B516" s="67"/>
      <c r="C516" s="67"/>
      <c r="D516" s="67"/>
      <c r="E516" s="67"/>
      <c r="F516" s="67"/>
      <c r="G516" s="67"/>
      <c r="H516" s="67"/>
      <c r="I516" s="67"/>
      <c r="J516" s="67"/>
    </row>
    <row r="517" spans="1:10">
      <c r="A517" s="67"/>
      <c r="B517" s="67"/>
      <c r="C517" s="67"/>
      <c r="D517" s="67"/>
      <c r="E517" s="67"/>
      <c r="F517" s="67"/>
      <c r="G517" s="67"/>
      <c r="H517" s="67"/>
      <c r="I517" s="67"/>
      <c r="J517" s="67"/>
    </row>
    <row r="518" spans="1:10">
      <c r="A518" s="67"/>
      <c r="B518" s="67"/>
      <c r="C518" s="67"/>
      <c r="D518" s="67"/>
      <c r="E518" s="67"/>
      <c r="F518" s="67"/>
      <c r="G518" s="67"/>
      <c r="H518" s="67"/>
      <c r="I518" s="67"/>
      <c r="J518" s="67"/>
    </row>
    <row r="519" spans="1:10">
      <c r="A519" s="67"/>
      <c r="B519" s="67"/>
      <c r="C519" s="67"/>
      <c r="D519" s="67"/>
      <c r="E519" s="67"/>
      <c r="F519" s="67"/>
      <c r="G519" s="67"/>
      <c r="H519" s="67"/>
      <c r="I519" s="67"/>
      <c r="J519" s="67"/>
    </row>
    <row r="520" spans="1:10">
      <c r="A520" s="67"/>
      <c r="B520" s="67"/>
      <c r="C520" s="67"/>
      <c r="D520" s="67"/>
      <c r="E520" s="67"/>
      <c r="F520" s="67"/>
      <c r="G520" s="67"/>
      <c r="H520" s="67"/>
      <c r="I520" s="67"/>
      <c r="J520" s="67"/>
    </row>
    <row r="521" spans="1:10">
      <c r="A521" s="67"/>
      <c r="B521" s="67"/>
      <c r="C521" s="67"/>
      <c r="D521" s="67"/>
      <c r="E521" s="67"/>
      <c r="F521" s="67"/>
      <c r="G521" s="67"/>
      <c r="H521" s="67"/>
      <c r="I521" s="67"/>
      <c r="J521" s="67"/>
    </row>
    <row r="522" spans="1:10">
      <c r="A522" s="67"/>
      <c r="B522" s="67"/>
      <c r="C522" s="67"/>
      <c r="D522" s="67"/>
      <c r="E522" s="67"/>
      <c r="F522" s="67"/>
      <c r="G522" s="67"/>
      <c r="H522" s="67"/>
      <c r="I522" s="67"/>
      <c r="J522" s="67"/>
    </row>
    <row r="523" spans="1:10">
      <c r="A523" s="67"/>
      <c r="B523" s="67"/>
      <c r="C523" s="67"/>
      <c r="D523" s="67"/>
      <c r="E523" s="67"/>
      <c r="F523" s="67"/>
      <c r="G523" s="67"/>
      <c r="H523" s="67"/>
      <c r="I523" s="67"/>
      <c r="J523" s="67"/>
    </row>
    <row r="524" spans="1:10">
      <c r="A524" s="67"/>
      <c r="B524" s="67"/>
      <c r="C524" s="67"/>
      <c r="D524" s="67"/>
      <c r="E524" s="67"/>
      <c r="F524" s="67"/>
      <c r="G524" s="67"/>
      <c r="H524" s="67"/>
      <c r="I524" s="67"/>
      <c r="J524" s="67"/>
    </row>
    <row r="525" spans="1:10">
      <c r="A525" s="67"/>
      <c r="B525" s="67"/>
      <c r="C525" s="67"/>
      <c r="D525" s="67"/>
      <c r="E525" s="67"/>
      <c r="F525" s="67"/>
      <c r="G525" s="67"/>
      <c r="H525" s="67"/>
      <c r="I525" s="67"/>
      <c r="J525" s="67"/>
    </row>
    <row r="526" spans="1:10">
      <c r="A526" s="67"/>
      <c r="B526" s="67"/>
      <c r="C526" s="67"/>
      <c r="D526" s="67"/>
      <c r="E526" s="67"/>
      <c r="F526" s="67"/>
      <c r="G526" s="67"/>
      <c r="H526" s="67"/>
      <c r="I526" s="67"/>
      <c r="J526" s="67"/>
    </row>
    <row r="527" spans="1:10">
      <c r="A527" s="67"/>
      <c r="B527" s="67"/>
      <c r="C527" s="67"/>
      <c r="D527" s="67"/>
      <c r="E527" s="67"/>
      <c r="F527" s="67"/>
      <c r="G527" s="67"/>
      <c r="H527" s="67"/>
      <c r="I527" s="67"/>
      <c r="J527" s="67"/>
    </row>
    <row r="528" spans="1:10">
      <c r="A528" s="67"/>
      <c r="B528" s="67"/>
      <c r="C528" s="67"/>
      <c r="D528" s="67"/>
      <c r="E528" s="67"/>
      <c r="F528" s="67"/>
      <c r="G528" s="67"/>
      <c r="H528" s="67"/>
      <c r="I528" s="67"/>
      <c r="J528" s="67"/>
    </row>
    <row r="529" spans="1:10">
      <c r="A529" s="67"/>
      <c r="B529" s="67"/>
      <c r="C529" s="67"/>
      <c r="D529" s="67"/>
      <c r="E529" s="67"/>
      <c r="F529" s="67"/>
      <c r="G529" s="67"/>
      <c r="H529" s="67"/>
      <c r="I529" s="67"/>
      <c r="J529" s="67"/>
    </row>
    <row r="530" spans="1:10">
      <c r="A530" s="67"/>
      <c r="B530" s="67"/>
      <c r="C530" s="67"/>
      <c r="D530" s="67"/>
      <c r="E530" s="67"/>
      <c r="F530" s="67"/>
      <c r="G530" s="67"/>
      <c r="H530" s="67"/>
      <c r="I530" s="67"/>
      <c r="J530" s="67"/>
    </row>
    <row r="531" spans="1:10">
      <c r="A531" s="67"/>
      <c r="B531" s="67"/>
      <c r="C531" s="67"/>
      <c r="D531" s="67"/>
      <c r="E531" s="67"/>
      <c r="F531" s="67"/>
      <c r="G531" s="67"/>
      <c r="H531" s="67"/>
      <c r="I531" s="67"/>
      <c r="J531" s="67"/>
    </row>
    <row r="532" spans="1:10">
      <c r="A532" s="67"/>
      <c r="B532" s="67"/>
      <c r="C532" s="67"/>
      <c r="D532" s="67"/>
      <c r="E532" s="67"/>
      <c r="F532" s="67"/>
      <c r="G532" s="67"/>
      <c r="H532" s="67"/>
      <c r="I532" s="67"/>
      <c r="J532" s="67"/>
    </row>
    <row r="533" spans="1:10">
      <c r="A533" s="67"/>
      <c r="B533" s="67"/>
      <c r="C533" s="67"/>
      <c r="D533" s="67"/>
      <c r="E533" s="67"/>
      <c r="F533" s="67"/>
      <c r="G533" s="67"/>
      <c r="H533" s="67"/>
      <c r="I533" s="67"/>
      <c r="J533" s="67"/>
    </row>
    <row r="534" spans="1:10">
      <c r="A534" s="67"/>
      <c r="B534" s="67"/>
      <c r="C534" s="67"/>
      <c r="D534" s="67"/>
      <c r="E534" s="67"/>
      <c r="F534" s="67"/>
      <c r="G534" s="67"/>
      <c r="H534" s="67"/>
      <c r="I534" s="67"/>
      <c r="J534" s="67"/>
    </row>
    <row r="535" spans="1:10">
      <c r="A535" s="67"/>
      <c r="B535" s="67"/>
      <c r="C535" s="67"/>
      <c r="D535" s="67"/>
      <c r="E535" s="67"/>
      <c r="F535" s="67"/>
      <c r="G535" s="67"/>
      <c r="H535" s="67"/>
      <c r="I535" s="67"/>
      <c r="J535" s="67"/>
    </row>
    <row r="536" spans="1:10">
      <c r="A536" s="67"/>
      <c r="B536" s="67"/>
      <c r="C536" s="67"/>
      <c r="D536" s="67"/>
      <c r="E536" s="67"/>
      <c r="F536" s="67"/>
      <c r="G536" s="67"/>
      <c r="H536" s="67"/>
      <c r="I536" s="67"/>
      <c r="J536" s="67"/>
    </row>
    <row r="537" spans="1:10">
      <c r="A537" s="67"/>
      <c r="B537" s="67"/>
      <c r="C537" s="67"/>
      <c r="D537" s="67"/>
      <c r="E537" s="67"/>
      <c r="F537" s="67"/>
      <c r="G537" s="67"/>
      <c r="H537" s="67"/>
      <c r="I537" s="67"/>
      <c r="J537" s="67"/>
    </row>
    <row r="538" spans="1:10">
      <c r="A538" s="67"/>
      <c r="B538" s="67"/>
      <c r="C538" s="67"/>
      <c r="D538" s="67"/>
      <c r="E538" s="67"/>
      <c r="F538" s="67"/>
      <c r="G538" s="67"/>
      <c r="H538" s="67"/>
      <c r="I538" s="67"/>
      <c r="J538" s="67"/>
    </row>
    <row r="539" spans="1:10">
      <c r="A539" s="67"/>
      <c r="B539" s="67"/>
      <c r="C539" s="67"/>
      <c r="D539" s="67"/>
      <c r="E539" s="67"/>
      <c r="F539" s="67"/>
      <c r="G539" s="67"/>
      <c r="H539" s="67"/>
      <c r="I539" s="67"/>
      <c r="J539" s="67"/>
    </row>
    <row r="540" spans="1:10">
      <c r="A540" s="67"/>
      <c r="B540" s="67"/>
      <c r="C540" s="67"/>
      <c r="D540" s="67"/>
      <c r="E540" s="67"/>
      <c r="F540" s="67"/>
      <c r="G540" s="67"/>
      <c r="H540" s="67"/>
      <c r="I540" s="67"/>
      <c r="J540" s="67"/>
    </row>
    <row r="541" spans="1:10">
      <c r="A541" s="67"/>
      <c r="B541" s="67"/>
      <c r="C541" s="67"/>
      <c r="D541" s="67"/>
      <c r="E541" s="67"/>
      <c r="F541" s="67"/>
      <c r="G541" s="67"/>
      <c r="H541" s="67"/>
      <c r="I541" s="67"/>
      <c r="J541" s="67"/>
    </row>
    <row r="542" spans="1:10">
      <c r="A542" s="67"/>
      <c r="B542" s="67"/>
      <c r="C542" s="67"/>
      <c r="D542" s="67"/>
      <c r="E542" s="67"/>
      <c r="F542" s="67"/>
      <c r="G542" s="67"/>
      <c r="H542" s="67"/>
      <c r="I542" s="67"/>
      <c r="J542" s="67"/>
    </row>
    <row r="543" spans="1:10">
      <c r="A543" s="67"/>
      <c r="B543" s="67"/>
      <c r="C543" s="67"/>
      <c r="D543" s="67"/>
      <c r="E543" s="67"/>
      <c r="F543" s="67"/>
      <c r="G543" s="67"/>
      <c r="H543" s="67"/>
      <c r="I543" s="67"/>
      <c r="J543" s="67"/>
    </row>
    <row r="544" spans="1:10">
      <c r="A544" s="67"/>
      <c r="B544" s="67"/>
      <c r="C544" s="67"/>
      <c r="D544" s="67"/>
      <c r="E544" s="67"/>
      <c r="F544" s="67"/>
      <c r="G544" s="67"/>
      <c r="H544" s="67"/>
      <c r="I544" s="67"/>
      <c r="J544" s="67"/>
    </row>
    <row r="545" spans="1:10">
      <c r="A545" s="67"/>
      <c r="B545" s="67"/>
      <c r="C545" s="67"/>
      <c r="D545" s="67"/>
      <c r="E545" s="67"/>
      <c r="F545" s="67"/>
      <c r="G545" s="67"/>
      <c r="H545" s="67"/>
      <c r="I545" s="67"/>
      <c r="J545" s="67"/>
    </row>
    <row r="546" spans="1:10">
      <c r="A546" s="67"/>
      <c r="B546" s="67"/>
      <c r="C546" s="67"/>
      <c r="D546" s="67"/>
      <c r="E546" s="67"/>
      <c r="F546" s="67"/>
      <c r="G546" s="67"/>
      <c r="H546" s="67"/>
      <c r="I546" s="67"/>
      <c r="J546" s="67"/>
    </row>
    <row r="547" spans="1:10">
      <c r="A547" s="67"/>
      <c r="B547" s="67"/>
      <c r="C547" s="67"/>
      <c r="D547" s="67"/>
      <c r="E547" s="67"/>
      <c r="F547" s="67"/>
      <c r="G547" s="67"/>
      <c r="H547" s="67"/>
      <c r="I547" s="67"/>
      <c r="J547" s="67"/>
    </row>
    <row r="548" spans="1:10">
      <c r="A548" s="67"/>
      <c r="B548" s="67"/>
      <c r="C548" s="67"/>
      <c r="D548" s="67"/>
      <c r="E548" s="67"/>
      <c r="F548" s="67"/>
      <c r="G548" s="67"/>
      <c r="H548" s="67"/>
      <c r="I548" s="67"/>
      <c r="J548" s="67"/>
    </row>
    <row r="549" spans="1:10">
      <c r="A549" s="67"/>
      <c r="B549" s="67"/>
      <c r="C549" s="67"/>
      <c r="D549" s="67"/>
      <c r="E549" s="67"/>
      <c r="F549" s="67"/>
      <c r="G549" s="67"/>
      <c r="H549" s="67"/>
      <c r="I549" s="67"/>
      <c r="J549" s="67"/>
    </row>
    <row r="550" spans="1:10">
      <c r="A550" s="67"/>
      <c r="B550" s="67"/>
      <c r="C550" s="67"/>
      <c r="D550" s="67"/>
      <c r="E550" s="67"/>
      <c r="F550" s="67"/>
      <c r="G550" s="67"/>
      <c r="H550" s="67"/>
      <c r="I550" s="67"/>
      <c r="J550" s="67"/>
    </row>
    <row r="551" spans="1:10">
      <c r="A551" s="67"/>
      <c r="B551" s="67"/>
      <c r="C551" s="67"/>
      <c r="D551" s="67"/>
      <c r="E551" s="67"/>
      <c r="F551" s="67"/>
      <c r="G551" s="67"/>
      <c r="H551" s="67"/>
      <c r="I551" s="67"/>
      <c r="J551" s="67"/>
    </row>
    <row r="552" spans="1:10">
      <c r="A552" s="67"/>
      <c r="B552" s="67"/>
      <c r="C552" s="67"/>
      <c r="D552" s="67"/>
      <c r="E552" s="67"/>
      <c r="F552" s="67"/>
      <c r="G552" s="67"/>
      <c r="H552" s="67"/>
      <c r="I552" s="67"/>
      <c r="J552" s="67"/>
    </row>
    <row r="553" spans="1:10">
      <c r="A553" s="67"/>
      <c r="B553" s="67"/>
      <c r="C553" s="67"/>
      <c r="D553" s="67"/>
      <c r="E553" s="67"/>
      <c r="F553" s="67"/>
      <c r="G553" s="67"/>
      <c r="H553" s="67"/>
      <c r="I553" s="67"/>
      <c r="J553" s="67"/>
    </row>
    <row r="554" spans="1:10">
      <c r="A554" s="67"/>
      <c r="B554" s="67"/>
      <c r="C554" s="67"/>
      <c r="D554" s="67"/>
      <c r="E554" s="67"/>
      <c r="F554" s="67"/>
      <c r="G554" s="67"/>
      <c r="H554" s="67"/>
      <c r="I554" s="67"/>
      <c r="J554" s="67"/>
    </row>
    <row r="555" spans="1:10">
      <c r="A555" s="67"/>
      <c r="B555" s="67"/>
      <c r="C555" s="67"/>
      <c r="D555" s="67"/>
      <c r="E555" s="67"/>
      <c r="F555" s="67"/>
      <c r="G555" s="67"/>
      <c r="H555" s="67"/>
      <c r="I555" s="67"/>
      <c r="J555" s="67"/>
    </row>
    <row r="556" spans="1:10">
      <c r="A556" s="67"/>
      <c r="B556" s="67"/>
      <c r="C556" s="67"/>
      <c r="D556" s="67"/>
      <c r="E556" s="67"/>
      <c r="F556" s="67"/>
      <c r="G556" s="67"/>
      <c r="H556" s="67"/>
      <c r="I556" s="67"/>
      <c r="J556" s="67"/>
    </row>
    <row r="557" spans="1:10">
      <c r="A557" s="67"/>
      <c r="B557" s="67"/>
      <c r="C557" s="67"/>
      <c r="D557" s="67"/>
      <c r="E557" s="67"/>
      <c r="F557" s="67"/>
      <c r="G557" s="67"/>
      <c r="H557" s="67"/>
      <c r="I557" s="67"/>
      <c r="J557" s="67"/>
    </row>
    <row r="558" spans="1:10">
      <c r="A558" s="67"/>
      <c r="B558" s="67"/>
      <c r="C558" s="67"/>
      <c r="D558" s="67"/>
      <c r="E558" s="67"/>
      <c r="F558" s="67"/>
      <c r="G558" s="67"/>
      <c r="H558" s="67"/>
      <c r="I558" s="67"/>
      <c r="J558" s="67"/>
    </row>
    <row r="559" spans="1:10">
      <c r="A559" s="67"/>
      <c r="B559" s="67"/>
      <c r="C559" s="67"/>
      <c r="D559" s="67"/>
      <c r="E559" s="67"/>
      <c r="F559" s="67"/>
      <c r="G559" s="67"/>
      <c r="H559" s="67"/>
      <c r="I559" s="67"/>
      <c r="J559" s="67"/>
    </row>
    <row r="560" spans="1:10">
      <c r="A560" s="67"/>
      <c r="B560" s="67"/>
      <c r="C560" s="67"/>
      <c r="D560" s="67"/>
      <c r="E560" s="67"/>
      <c r="F560" s="67"/>
      <c r="G560" s="67"/>
      <c r="H560" s="67"/>
      <c r="I560" s="67"/>
      <c r="J560" s="67"/>
    </row>
    <row r="561" spans="1:10">
      <c r="A561" s="67"/>
      <c r="B561" s="67"/>
      <c r="C561" s="67"/>
      <c r="D561" s="67"/>
      <c r="E561" s="67"/>
      <c r="F561" s="67"/>
      <c r="G561" s="67"/>
      <c r="H561" s="67"/>
      <c r="I561" s="67"/>
      <c r="J561" s="67"/>
    </row>
    <row r="562" spans="1:10">
      <c r="A562" s="67"/>
      <c r="B562" s="67"/>
      <c r="C562" s="67"/>
      <c r="D562" s="67"/>
      <c r="E562" s="67"/>
      <c r="F562" s="67"/>
      <c r="G562" s="67"/>
      <c r="H562" s="67"/>
      <c r="I562" s="67"/>
      <c r="J562" s="67"/>
    </row>
    <row r="563" spans="1:10">
      <c r="A563" s="67"/>
      <c r="B563" s="67"/>
      <c r="C563" s="67"/>
      <c r="D563" s="67"/>
      <c r="E563" s="67"/>
      <c r="F563" s="67"/>
      <c r="G563" s="67"/>
      <c r="H563" s="67"/>
      <c r="I563" s="67"/>
      <c r="J563" s="67"/>
    </row>
    <row r="564" spans="1:10">
      <c r="A564" s="67"/>
      <c r="B564" s="67"/>
      <c r="C564" s="67"/>
      <c r="D564" s="67"/>
      <c r="E564" s="67"/>
      <c r="F564" s="67"/>
      <c r="G564" s="67"/>
      <c r="H564" s="67"/>
      <c r="I564" s="67"/>
      <c r="J564" s="67"/>
    </row>
    <row r="565" spans="1:10">
      <c r="A565" s="67"/>
      <c r="B565" s="67"/>
      <c r="C565" s="67"/>
      <c r="D565" s="67"/>
      <c r="E565" s="67"/>
      <c r="F565" s="67"/>
      <c r="G565" s="67"/>
      <c r="H565" s="67"/>
      <c r="I565" s="67"/>
      <c r="J565" s="67"/>
    </row>
    <row r="566" spans="1:10">
      <c r="A566" s="67"/>
      <c r="B566" s="67"/>
      <c r="C566" s="67"/>
      <c r="D566" s="67"/>
      <c r="E566" s="67"/>
      <c r="F566" s="67"/>
      <c r="G566" s="67"/>
      <c r="H566" s="67"/>
      <c r="I566" s="67"/>
      <c r="J566" s="67"/>
    </row>
    <row r="567" spans="1:10">
      <c r="A567" s="67"/>
      <c r="B567" s="67"/>
      <c r="C567" s="67"/>
      <c r="D567" s="67"/>
      <c r="E567" s="67"/>
      <c r="F567" s="67"/>
      <c r="G567" s="67"/>
      <c r="H567" s="67"/>
      <c r="I567" s="67"/>
      <c r="J567" s="67"/>
    </row>
    <row r="568" spans="1:10">
      <c r="A568" s="67"/>
      <c r="B568" s="67"/>
      <c r="C568" s="67"/>
      <c r="D568" s="67"/>
      <c r="E568" s="67"/>
      <c r="F568" s="67"/>
      <c r="G568" s="67"/>
      <c r="H568" s="67"/>
      <c r="I568" s="67"/>
      <c r="J568" s="67"/>
    </row>
    <row r="569" spans="1:10">
      <c r="A569" s="67"/>
      <c r="B569" s="67"/>
      <c r="C569" s="67"/>
      <c r="D569" s="67"/>
      <c r="E569" s="67"/>
      <c r="F569" s="67"/>
      <c r="G569" s="67"/>
      <c r="H569" s="67"/>
      <c r="I569" s="67"/>
      <c r="J569" s="67"/>
    </row>
    <row r="570" spans="1:10">
      <c r="A570" s="67"/>
      <c r="B570" s="67"/>
      <c r="C570" s="67"/>
      <c r="D570" s="67"/>
      <c r="E570" s="67"/>
      <c r="F570" s="67"/>
      <c r="G570" s="67"/>
      <c r="H570" s="67"/>
      <c r="I570" s="67"/>
      <c r="J570" s="67"/>
    </row>
    <row r="571" spans="1:10">
      <c r="A571" s="67"/>
      <c r="B571" s="67"/>
      <c r="C571" s="67"/>
      <c r="D571" s="67"/>
      <c r="E571" s="67"/>
      <c r="F571" s="67"/>
      <c r="G571" s="67"/>
      <c r="H571" s="67"/>
      <c r="I571" s="67"/>
      <c r="J571" s="67"/>
    </row>
    <row r="572" spans="1:10">
      <c r="A572" s="67"/>
      <c r="B572" s="67"/>
      <c r="C572" s="67"/>
      <c r="D572" s="67"/>
      <c r="E572" s="67"/>
      <c r="F572" s="67"/>
      <c r="G572" s="67"/>
      <c r="H572" s="67"/>
      <c r="I572" s="67"/>
      <c r="J572" s="67"/>
    </row>
    <row r="573" spans="1:10">
      <c r="A573" s="67"/>
      <c r="B573" s="67"/>
      <c r="C573" s="67"/>
      <c r="D573" s="67"/>
      <c r="E573" s="67"/>
      <c r="F573" s="67"/>
      <c r="G573" s="67"/>
      <c r="H573" s="67"/>
      <c r="I573" s="67"/>
      <c r="J573" s="67"/>
    </row>
    <row r="574" spans="1:10">
      <c r="A574" s="67"/>
      <c r="B574" s="67"/>
      <c r="C574" s="67"/>
      <c r="D574" s="67"/>
      <c r="E574" s="67"/>
      <c r="F574" s="67"/>
      <c r="G574" s="67"/>
      <c r="H574" s="67"/>
      <c r="I574" s="67"/>
      <c r="J574" s="67"/>
    </row>
    <row r="575" spans="1:10">
      <c r="A575" s="67"/>
      <c r="B575" s="67"/>
      <c r="C575" s="67"/>
      <c r="D575" s="67"/>
      <c r="E575" s="67"/>
      <c r="F575" s="67"/>
      <c r="G575" s="67"/>
      <c r="H575" s="67"/>
      <c r="I575" s="67"/>
      <c r="J575" s="67"/>
    </row>
    <row r="576" spans="1:10">
      <c r="A576" s="67"/>
      <c r="B576" s="67"/>
      <c r="C576" s="67"/>
      <c r="D576" s="67"/>
      <c r="E576" s="67"/>
      <c r="F576" s="67"/>
      <c r="G576" s="67"/>
      <c r="H576" s="67"/>
      <c r="I576" s="67"/>
      <c r="J576" s="67"/>
    </row>
    <row r="577" spans="1:10">
      <c r="A577" s="67"/>
      <c r="B577" s="67"/>
      <c r="C577" s="67"/>
      <c r="D577" s="67"/>
      <c r="E577" s="67"/>
      <c r="F577" s="67"/>
      <c r="G577" s="67"/>
      <c r="H577" s="67"/>
      <c r="I577" s="67"/>
      <c r="J577" s="67"/>
    </row>
    <row r="578" spans="1:10">
      <c r="A578" s="67"/>
      <c r="B578" s="67"/>
      <c r="C578" s="67"/>
      <c r="D578" s="67"/>
      <c r="E578" s="67"/>
      <c r="F578" s="67"/>
      <c r="G578" s="67"/>
      <c r="H578" s="67"/>
      <c r="I578" s="67"/>
      <c r="J578" s="67"/>
    </row>
    <row r="579" spans="1:10">
      <c r="A579" s="67"/>
      <c r="B579" s="67"/>
      <c r="C579" s="67"/>
      <c r="D579" s="67"/>
      <c r="E579" s="67"/>
      <c r="F579" s="67"/>
      <c r="G579" s="67"/>
      <c r="H579" s="67"/>
      <c r="I579" s="67"/>
      <c r="J579" s="67"/>
    </row>
    <row r="580" spans="1:10">
      <c r="A580" s="67"/>
      <c r="B580" s="67"/>
      <c r="C580" s="67"/>
      <c r="D580" s="67"/>
      <c r="E580" s="67"/>
      <c r="F580" s="67"/>
      <c r="G580" s="67"/>
      <c r="H580" s="67"/>
      <c r="I580" s="67"/>
      <c r="J580" s="67"/>
    </row>
    <row r="581" spans="1:10">
      <c r="A581" s="67"/>
      <c r="B581" s="67"/>
      <c r="C581" s="67"/>
      <c r="D581" s="67"/>
      <c r="E581" s="67"/>
      <c r="F581" s="67"/>
      <c r="G581" s="67"/>
      <c r="H581" s="67"/>
      <c r="I581" s="67"/>
      <c r="J581" s="67"/>
    </row>
    <row r="582" spans="1:10">
      <c r="A582" s="67"/>
      <c r="B582" s="67"/>
      <c r="C582" s="67"/>
      <c r="D582" s="67"/>
      <c r="E582" s="67"/>
      <c r="F582" s="67"/>
      <c r="G582" s="67"/>
      <c r="H582" s="67"/>
      <c r="I582" s="67"/>
      <c r="J582" s="67"/>
    </row>
    <row r="583" spans="1:10">
      <c r="A583" s="67"/>
      <c r="B583" s="67"/>
      <c r="C583" s="67"/>
      <c r="D583" s="67"/>
      <c r="E583" s="67"/>
      <c r="F583" s="67"/>
      <c r="G583" s="67"/>
      <c r="H583" s="67"/>
      <c r="I583" s="67"/>
      <c r="J583" s="67"/>
    </row>
    <row r="584" spans="1:10">
      <c r="A584" s="67"/>
      <c r="B584" s="67"/>
      <c r="C584" s="67"/>
      <c r="D584" s="67"/>
      <c r="E584" s="67"/>
      <c r="F584" s="67"/>
      <c r="G584" s="67"/>
      <c r="H584" s="67"/>
      <c r="I584" s="67"/>
      <c r="J584" s="67"/>
    </row>
    <row r="585" spans="1:10">
      <c r="A585" s="67"/>
      <c r="B585" s="67"/>
      <c r="C585" s="67"/>
      <c r="D585" s="67"/>
      <c r="E585" s="67"/>
      <c r="F585" s="67"/>
      <c r="G585" s="67"/>
      <c r="H585" s="67"/>
      <c r="I585" s="67"/>
      <c r="J585" s="67"/>
    </row>
    <row r="586" spans="1:10">
      <c r="A586" s="67"/>
      <c r="B586" s="67"/>
      <c r="C586" s="67"/>
      <c r="D586" s="67"/>
      <c r="E586" s="67"/>
      <c r="F586" s="67"/>
      <c r="G586" s="67"/>
      <c r="H586" s="67"/>
      <c r="I586" s="67"/>
      <c r="J586" s="67"/>
    </row>
    <row r="587" spans="1:10">
      <c r="A587" s="67"/>
      <c r="B587" s="67"/>
      <c r="C587" s="67"/>
      <c r="D587" s="67"/>
      <c r="E587" s="67"/>
      <c r="F587" s="67"/>
      <c r="G587" s="67"/>
      <c r="H587" s="67"/>
      <c r="I587" s="67"/>
      <c r="J587" s="67"/>
    </row>
    <row r="588" spans="1:10">
      <c r="A588" s="67"/>
      <c r="B588" s="67"/>
      <c r="C588" s="67"/>
      <c r="D588" s="67"/>
      <c r="E588" s="67"/>
      <c r="F588" s="67"/>
      <c r="G588" s="67"/>
      <c r="H588" s="67"/>
      <c r="I588" s="67"/>
      <c r="J588" s="67"/>
    </row>
    <row r="589" spans="1:10">
      <c r="A589" s="67"/>
      <c r="B589" s="67"/>
      <c r="C589" s="67"/>
      <c r="D589" s="67"/>
      <c r="E589" s="67"/>
      <c r="F589" s="67"/>
      <c r="G589" s="67"/>
      <c r="H589" s="67"/>
      <c r="I589" s="67"/>
      <c r="J589" s="67"/>
    </row>
    <row r="590" spans="1:10">
      <c r="A590" s="67"/>
      <c r="B590" s="67"/>
      <c r="C590" s="67"/>
      <c r="D590" s="67"/>
      <c r="E590" s="67"/>
      <c r="F590" s="67"/>
      <c r="G590" s="67"/>
      <c r="H590" s="67"/>
      <c r="I590" s="67"/>
      <c r="J590" s="67"/>
    </row>
    <row r="591" spans="1:10">
      <c r="A591" s="67"/>
      <c r="B591" s="67"/>
      <c r="C591" s="67"/>
      <c r="D591" s="67"/>
      <c r="E591" s="67"/>
      <c r="F591" s="67"/>
      <c r="G591" s="67"/>
      <c r="H591" s="67"/>
      <c r="I591" s="67"/>
      <c r="J591" s="67"/>
    </row>
    <row r="592" spans="1:10">
      <c r="A592" s="67"/>
      <c r="B592" s="67"/>
      <c r="C592" s="67"/>
      <c r="D592" s="67"/>
      <c r="E592" s="67"/>
      <c r="F592" s="67"/>
      <c r="G592" s="67"/>
      <c r="H592" s="67"/>
      <c r="I592" s="67"/>
      <c r="J592" s="67"/>
    </row>
    <row r="593" spans="1:10">
      <c r="A593" s="67"/>
      <c r="B593" s="67"/>
      <c r="C593" s="67"/>
      <c r="D593" s="67"/>
      <c r="E593" s="67"/>
      <c r="F593" s="67"/>
      <c r="G593" s="67"/>
      <c r="H593" s="67"/>
      <c r="I593" s="67"/>
      <c r="J593" s="67"/>
    </row>
    <row r="594" spans="1:10">
      <c r="A594" s="67"/>
      <c r="B594" s="67"/>
      <c r="C594" s="67"/>
      <c r="D594" s="67"/>
      <c r="E594" s="67"/>
      <c r="F594" s="67"/>
      <c r="G594" s="67"/>
      <c r="H594" s="67"/>
      <c r="I594" s="67"/>
      <c r="J594" s="67"/>
    </row>
    <row r="595" spans="1:10">
      <c r="A595" s="67"/>
      <c r="B595" s="67"/>
      <c r="C595" s="67"/>
      <c r="D595" s="67"/>
      <c r="E595" s="67"/>
      <c r="F595" s="67"/>
      <c r="G595" s="67"/>
      <c r="H595" s="67"/>
      <c r="I595" s="67"/>
      <c r="J595" s="67"/>
    </row>
    <row r="596" spans="1:10">
      <c r="A596" s="67"/>
      <c r="B596" s="67"/>
      <c r="C596" s="67"/>
      <c r="D596" s="67"/>
      <c r="E596" s="67"/>
      <c r="F596" s="67"/>
      <c r="G596" s="67"/>
      <c r="H596" s="67"/>
      <c r="I596" s="67"/>
      <c r="J596" s="67"/>
    </row>
    <row r="597" spans="1:10">
      <c r="A597" s="67"/>
      <c r="B597" s="67"/>
      <c r="C597" s="67"/>
      <c r="D597" s="67"/>
      <c r="E597" s="67"/>
      <c r="F597" s="67"/>
      <c r="G597" s="67"/>
      <c r="H597" s="67"/>
      <c r="I597" s="67"/>
      <c r="J597" s="67"/>
    </row>
    <row r="598" spans="1:10">
      <c r="A598" s="67"/>
      <c r="B598" s="67"/>
      <c r="C598" s="67"/>
      <c r="D598" s="67"/>
      <c r="E598" s="67"/>
      <c r="F598" s="67"/>
      <c r="G598" s="67"/>
      <c r="H598" s="67"/>
      <c r="I598" s="67"/>
      <c r="J598" s="67"/>
    </row>
    <row r="599" spans="1:10">
      <c r="A599" s="67"/>
      <c r="B599" s="67"/>
      <c r="C599" s="67"/>
      <c r="D599" s="67"/>
      <c r="E599" s="67"/>
      <c r="F599" s="67"/>
      <c r="G599" s="67"/>
      <c r="H599" s="67"/>
      <c r="I599" s="67"/>
      <c r="J599" s="67"/>
    </row>
    <row r="600" spans="1:10">
      <c r="A600" s="67"/>
      <c r="B600" s="67"/>
      <c r="C600" s="67"/>
      <c r="D600" s="67"/>
      <c r="E600" s="67"/>
      <c r="F600" s="67"/>
      <c r="G600" s="67"/>
      <c r="H600" s="67"/>
      <c r="I600" s="67"/>
      <c r="J600" s="67"/>
    </row>
    <row r="601" spans="1:10">
      <c r="A601" s="67"/>
      <c r="B601" s="67"/>
      <c r="C601" s="67"/>
      <c r="D601" s="67"/>
      <c r="E601" s="67"/>
      <c r="F601" s="67"/>
      <c r="G601" s="67"/>
      <c r="H601" s="67"/>
      <c r="I601" s="67"/>
      <c r="J601" s="67"/>
    </row>
    <row r="602" spans="1:10">
      <c r="A602" s="67"/>
      <c r="B602" s="67"/>
      <c r="C602" s="67"/>
      <c r="D602" s="67"/>
      <c r="E602" s="67"/>
      <c r="F602" s="67"/>
      <c r="G602" s="67"/>
      <c r="H602" s="67"/>
      <c r="I602" s="67"/>
      <c r="J602" s="67"/>
    </row>
    <row r="603" spans="1:10">
      <c r="A603" s="67"/>
      <c r="B603" s="67"/>
      <c r="C603" s="67"/>
      <c r="D603" s="67"/>
      <c r="E603" s="67"/>
      <c r="F603" s="67"/>
      <c r="G603" s="67"/>
      <c r="H603" s="67"/>
      <c r="I603" s="67"/>
      <c r="J603" s="67"/>
    </row>
    <row r="604" spans="1:10">
      <c r="A604" s="67"/>
      <c r="B604" s="67"/>
      <c r="C604" s="67"/>
      <c r="D604" s="67"/>
      <c r="E604" s="67"/>
      <c r="F604" s="67"/>
      <c r="G604" s="67"/>
      <c r="H604" s="67"/>
      <c r="I604" s="67"/>
      <c r="J604" s="67"/>
    </row>
    <row r="605" spans="1:10">
      <c r="A605" s="67"/>
      <c r="B605" s="67"/>
      <c r="C605" s="67"/>
      <c r="D605" s="67"/>
      <c r="E605" s="67"/>
      <c r="F605" s="67"/>
      <c r="G605" s="67"/>
      <c r="H605" s="67"/>
      <c r="I605" s="67"/>
      <c r="J605" s="67"/>
    </row>
    <row r="606" spans="1:10">
      <c r="A606" s="67"/>
      <c r="B606" s="67"/>
      <c r="C606" s="67"/>
      <c r="D606" s="67"/>
      <c r="E606" s="67"/>
      <c r="F606" s="67"/>
      <c r="G606" s="67"/>
      <c r="H606" s="67"/>
      <c r="I606" s="67"/>
      <c r="J606" s="67"/>
    </row>
    <row r="607" spans="1:10">
      <c r="A607" s="67"/>
      <c r="B607" s="67"/>
      <c r="C607" s="67"/>
      <c r="D607" s="67"/>
      <c r="E607" s="67"/>
      <c r="F607" s="67"/>
      <c r="G607" s="67"/>
      <c r="H607" s="67"/>
      <c r="I607" s="67"/>
      <c r="J607" s="67"/>
    </row>
    <row r="608" spans="1:10">
      <c r="A608" s="67"/>
      <c r="B608" s="67"/>
      <c r="C608" s="67"/>
      <c r="D608" s="67"/>
      <c r="E608" s="67"/>
      <c r="F608" s="67"/>
      <c r="G608" s="67"/>
      <c r="H608" s="67"/>
      <c r="I608" s="67"/>
      <c r="J608" s="67"/>
    </row>
    <row r="609" spans="1:10">
      <c r="A609" s="67"/>
      <c r="B609" s="67"/>
      <c r="C609" s="67"/>
      <c r="D609" s="67"/>
      <c r="E609" s="67"/>
      <c r="F609" s="67"/>
      <c r="G609" s="67"/>
      <c r="H609" s="67"/>
      <c r="I609" s="67"/>
      <c r="J609" s="67"/>
    </row>
    <row r="610" spans="1:10">
      <c r="A610" s="67"/>
      <c r="B610" s="67"/>
      <c r="C610" s="67"/>
      <c r="D610" s="67"/>
      <c r="E610" s="67"/>
      <c r="F610" s="67"/>
      <c r="G610" s="67"/>
      <c r="H610" s="67"/>
      <c r="I610" s="67"/>
      <c r="J610" s="67"/>
    </row>
    <row r="611" spans="1:10">
      <c r="A611" s="67"/>
      <c r="B611" s="67"/>
      <c r="C611" s="67"/>
      <c r="D611" s="67"/>
      <c r="E611" s="67"/>
      <c r="F611" s="67"/>
      <c r="G611" s="67"/>
      <c r="H611" s="67"/>
      <c r="I611" s="67"/>
      <c r="J611" s="67"/>
    </row>
    <row r="612" spans="1:10">
      <c r="A612" s="67"/>
      <c r="B612" s="67"/>
      <c r="C612" s="67"/>
      <c r="D612" s="67"/>
      <c r="E612" s="67"/>
      <c r="F612" s="67"/>
      <c r="G612" s="67"/>
      <c r="H612" s="67"/>
      <c r="I612" s="67"/>
      <c r="J612" s="67"/>
    </row>
    <row r="613" spans="1:10">
      <c r="A613" s="67"/>
      <c r="B613" s="67"/>
      <c r="C613" s="67"/>
      <c r="D613" s="67"/>
      <c r="E613" s="67"/>
      <c r="F613" s="67"/>
      <c r="G613" s="67"/>
      <c r="H613" s="67"/>
      <c r="I613" s="67"/>
      <c r="J613" s="67"/>
    </row>
    <row r="614" spans="1:10">
      <c r="A614" s="67"/>
      <c r="B614" s="67"/>
      <c r="C614" s="67"/>
      <c r="D614" s="67"/>
      <c r="E614" s="67"/>
      <c r="F614" s="67"/>
      <c r="G614" s="67"/>
      <c r="H614" s="67"/>
      <c r="I614" s="67"/>
      <c r="J614" s="67"/>
    </row>
    <row r="615" spans="1:10">
      <c r="A615" s="67"/>
      <c r="B615" s="67"/>
      <c r="C615" s="67"/>
      <c r="D615" s="67"/>
      <c r="E615" s="67"/>
      <c r="F615" s="67"/>
      <c r="G615" s="67"/>
      <c r="H615" s="67"/>
      <c r="I615" s="67"/>
      <c r="J615" s="67"/>
    </row>
    <row r="616" spans="1:10">
      <c r="A616" s="67"/>
      <c r="B616" s="67"/>
      <c r="C616" s="67"/>
      <c r="D616" s="67"/>
      <c r="E616" s="67"/>
      <c r="F616" s="67"/>
      <c r="G616" s="67"/>
      <c r="H616" s="67"/>
      <c r="I616" s="67"/>
      <c r="J616" s="67"/>
    </row>
    <row r="617" spans="1:10">
      <c r="A617" s="67"/>
      <c r="B617" s="67"/>
      <c r="C617" s="67"/>
      <c r="D617" s="67"/>
      <c r="E617" s="67"/>
      <c r="F617" s="67"/>
      <c r="G617" s="67"/>
      <c r="H617" s="67"/>
      <c r="I617" s="67"/>
      <c r="J617" s="67"/>
    </row>
    <row r="618" spans="1:10">
      <c r="A618" s="67"/>
      <c r="B618" s="67"/>
      <c r="C618" s="67"/>
      <c r="D618" s="67"/>
      <c r="E618" s="67"/>
      <c r="F618" s="67"/>
      <c r="G618" s="67"/>
      <c r="H618" s="67"/>
      <c r="I618" s="67"/>
      <c r="J618" s="67"/>
    </row>
    <row r="619" spans="1:10">
      <c r="A619" s="67"/>
      <c r="B619" s="67"/>
      <c r="C619" s="67"/>
      <c r="D619" s="67"/>
      <c r="E619" s="67"/>
      <c r="F619" s="67"/>
      <c r="G619" s="67"/>
      <c r="H619" s="67"/>
      <c r="I619" s="67"/>
      <c r="J619" s="67"/>
    </row>
    <row r="620" spans="1:10">
      <c r="A620" s="67"/>
      <c r="B620" s="67"/>
      <c r="C620" s="67"/>
      <c r="D620" s="67"/>
      <c r="E620" s="67"/>
      <c r="F620" s="67"/>
      <c r="G620" s="67"/>
      <c r="H620" s="67"/>
      <c r="I620" s="67"/>
      <c r="J620" s="67"/>
    </row>
    <row r="621" spans="1:10">
      <c r="A621" s="67"/>
      <c r="B621" s="67"/>
      <c r="C621" s="67"/>
      <c r="D621" s="67"/>
      <c r="E621" s="67"/>
      <c r="F621" s="67"/>
      <c r="G621" s="67"/>
      <c r="H621" s="67"/>
      <c r="I621" s="67"/>
      <c r="J621" s="67"/>
    </row>
    <row r="622" spans="1:10">
      <c r="A622" s="67"/>
      <c r="B622" s="67"/>
      <c r="C622" s="67"/>
      <c r="D622" s="67"/>
      <c r="E622" s="67"/>
      <c r="F622" s="67"/>
      <c r="G622" s="67"/>
      <c r="H622" s="67"/>
      <c r="I622" s="67"/>
      <c r="J622" s="67"/>
    </row>
    <row r="623" spans="1:10">
      <c r="A623" s="67"/>
      <c r="B623" s="67"/>
      <c r="C623" s="67"/>
      <c r="D623" s="67"/>
      <c r="E623" s="67"/>
      <c r="F623" s="67"/>
      <c r="G623" s="67"/>
      <c r="H623" s="67"/>
      <c r="I623" s="67"/>
      <c r="J623" s="67"/>
    </row>
    <row r="624" spans="1:10">
      <c r="A624" s="67"/>
      <c r="B624" s="67"/>
      <c r="C624" s="67"/>
      <c r="D624" s="67"/>
      <c r="E624" s="67"/>
      <c r="F624" s="67"/>
      <c r="G624" s="67"/>
      <c r="H624" s="67"/>
      <c r="I624" s="67"/>
      <c r="J624" s="67"/>
    </row>
    <row r="625" spans="1:10">
      <c r="A625" s="67"/>
      <c r="B625" s="67"/>
      <c r="C625" s="67"/>
      <c r="D625" s="67"/>
      <c r="E625" s="67"/>
      <c r="F625" s="67"/>
      <c r="G625" s="67"/>
      <c r="H625" s="67"/>
      <c r="I625" s="67"/>
      <c r="J625" s="67"/>
    </row>
    <row r="626" spans="1:10">
      <c r="A626" s="67"/>
      <c r="B626" s="67"/>
      <c r="C626" s="67"/>
      <c r="D626" s="67"/>
      <c r="E626" s="67"/>
      <c r="F626" s="67"/>
      <c r="G626" s="67"/>
      <c r="H626" s="67"/>
      <c r="I626" s="67"/>
      <c r="J626" s="67"/>
    </row>
    <row r="627" spans="1:10">
      <c r="A627" s="67"/>
      <c r="B627" s="67"/>
      <c r="C627" s="67"/>
      <c r="D627" s="67"/>
      <c r="E627" s="67"/>
      <c r="F627" s="67"/>
      <c r="G627" s="67"/>
      <c r="H627" s="67"/>
      <c r="I627" s="67"/>
      <c r="J627" s="67"/>
    </row>
    <row r="628" spans="1:10">
      <c r="A628" s="67"/>
      <c r="B628" s="67"/>
      <c r="C628" s="67"/>
      <c r="D628" s="67"/>
      <c r="E628" s="67"/>
      <c r="F628" s="67"/>
      <c r="G628" s="67"/>
      <c r="H628" s="67"/>
      <c r="I628" s="67"/>
      <c r="J628" s="67"/>
    </row>
    <row r="629" spans="1:10">
      <c r="A629" s="67"/>
      <c r="B629" s="67"/>
      <c r="C629" s="67"/>
      <c r="D629" s="67"/>
      <c r="E629" s="67"/>
      <c r="F629" s="67"/>
      <c r="G629" s="67"/>
      <c r="H629" s="67"/>
      <c r="I629" s="67"/>
      <c r="J629" s="67"/>
    </row>
    <row r="630" spans="1:10">
      <c r="A630" s="67"/>
      <c r="B630" s="67"/>
      <c r="C630" s="67"/>
      <c r="D630" s="67"/>
      <c r="E630" s="67"/>
      <c r="F630" s="67"/>
      <c r="G630" s="67"/>
      <c r="H630" s="67"/>
      <c r="I630" s="67"/>
      <c r="J630" s="67"/>
    </row>
    <row r="631" spans="1:10">
      <c r="A631" s="67"/>
      <c r="B631" s="67"/>
      <c r="C631" s="67"/>
      <c r="D631" s="67"/>
      <c r="E631" s="67"/>
      <c r="F631" s="67"/>
      <c r="G631" s="67"/>
      <c r="H631" s="67"/>
      <c r="I631" s="67"/>
      <c r="J631" s="67"/>
    </row>
    <row r="632" spans="1:10">
      <c r="A632" s="67"/>
      <c r="B632" s="67"/>
      <c r="C632" s="67"/>
      <c r="D632" s="67"/>
      <c r="E632" s="67"/>
      <c r="F632" s="67"/>
      <c r="G632" s="67"/>
      <c r="H632" s="67"/>
      <c r="I632" s="67"/>
      <c r="J632" s="67"/>
    </row>
    <row r="633" spans="1:10">
      <c r="A633" s="67"/>
      <c r="B633" s="67"/>
      <c r="C633" s="67"/>
      <c r="D633" s="67"/>
      <c r="E633" s="67"/>
      <c r="F633" s="67"/>
      <c r="G633" s="67"/>
      <c r="H633" s="67"/>
      <c r="I633" s="67"/>
      <c r="J633" s="67"/>
    </row>
    <row r="634" spans="1:10">
      <c r="A634" s="67"/>
      <c r="B634" s="67"/>
      <c r="C634" s="67"/>
      <c r="D634" s="67"/>
      <c r="E634" s="67"/>
      <c r="F634" s="67"/>
      <c r="G634" s="67"/>
      <c r="H634" s="67"/>
      <c r="I634" s="67"/>
      <c r="J634" s="67"/>
    </row>
    <row r="635" spans="1:10">
      <c r="A635" s="67"/>
      <c r="B635" s="67"/>
      <c r="C635" s="67"/>
      <c r="D635" s="67"/>
      <c r="E635" s="67"/>
      <c r="F635" s="67"/>
      <c r="G635" s="67"/>
      <c r="H635" s="67"/>
      <c r="I635" s="67"/>
      <c r="J635" s="67"/>
    </row>
    <row r="636" spans="1:10">
      <c r="A636" s="67"/>
      <c r="B636" s="67"/>
      <c r="C636" s="67"/>
      <c r="D636" s="67"/>
      <c r="E636" s="67"/>
      <c r="F636" s="67"/>
      <c r="G636" s="67"/>
      <c r="H636" s="67"/>
      <c r="I636" s="67"/>
      <c r="J636" s="67"/>
    </row>
    <row r="637" spans="1:10">
      <c r="A637" s="67"/>
      <c r="B637" s="67"/>
      <c r="C637" s="67"/>
      <c r="D637" s="67"/>
      <c r="E637" s="67"/>
      <c r="F637" s="67"/>
      <c r="G637" s="67"/>
      <c r="H637" s="67"/>
      <c r="I637" s="67"/>
      <c r="J637" s="67"/>
    </row>
    <row r="638" spans="1:10">
      <c r="A638" s="67"/>
      <c r="B638" s="67"/>
      <c r="C638" s="67"/>
      <c r="D638" s="67"/>
      <c r="E638" s="67"/>
      <c r="F638" s="67"/>
      <c r="G638" s="67"/>
      <c r="H638" s="67"/>
      <c r="I638" s="67"/>
      <c r="J638" s="67"/>
    </row>
    <row r="639" spans="1:10">
      <c r="A639" s="67"/>
      <c r="B639" s="67"/>
      <c r="C639" s="67"/>
      <c r="D639" s="67"/>
      <c r="E639" s="67"/>
      <c r="F639" s="67"/>
      <c r="G639" s="67"/>
      <c r="H639" s="67"/>
      <c r="I639" s="67"/>
      <c r="J639" s="67"/>
    </row>
    <row r="640" spans="1:10">
      <c r="A640" s="67"/>
      <c r="B640" s="67"/>
      <c r="C640" s="67"/>
      <c r="D640" s="67"/>
      <c r="E640" s="67"/>
      <c r="F640" s="67"/>
      <c r="G640" s="67"/>
      <c r="H640" s="67"/>
      <c r="I640" s="67"/>
      <c r="J640" s="67"/>
    </row>
    <row r="641" spans="1:10">
      <c r="A641" s="67"/>
      <c r="B641" s="67"/>
      <c r="C641" s="67"/>
      <c r="D641" s="67"/>
      <c r="E641" s="67"/>
      <c r="F641" s="67"/>
      <c r="G641" s="67"/>
      <c r="H641" s="67"/>
      <c r="I641" s="67"/>
      <c r="J641" s="67"/>
    </row>
    <row r="642" spans="1:10">
      <c r="A642" s="67"/>
      <c r="B642" s="67"/>
      <c r="C642" s="67"/>
      <c r="D642" s="67"/>
      <c r="E642" s="67"/>
      <c r="F642" s="67"/>
      <c r="G642" s="67"/>
      <c r="H642" s="67"/>
      <c r="I642" s="67"/>
      <c r="J642" s="67"/>
    </row>
    <row r="643" spans="1:10">
      <c r="A643" s="67"/>
      <c r="B643" s="67"/>
      <c r="C643" s="67"/>
      <c r="D643" s="67"/>
      <c r="E643" s="67"/>
      <c r="F643" s="67"/>
      <c r="G643" s="67"/>
      <c r="H643" s="67"/>
      <c r="I643" s="67"/>
      <c r="J643" s="67"/>
    </row>
    <row r="644" spans="1:10">
      <c r="A644" s="67"/>
      <c r="B644" s="67"/>
      <c r="C644" s="67"/>
      <c r="D644" s="67"/>
      <c r="E644" s="67"/>
      <c r="F644" s="67"/>
      <c r="G644" s="67"/>
      <c r="H644" s="67"/>
      <c r="I644" s="67"/>
      <c r="J644" s="67"/>
    </row>
    <row r="645" spans="1:10">
      <c r="A645" s="67"/>
      <c r="B645" s="67"/>
      <c r="C645" s="67"/>
      <c r="D645" s="67"/>
      <c r="E645" s="67"/>
      <c r="F645" s="67"/>
      <c r="G645" s="67"/>
      <c r="H645" s="67"/>
      <c r="I645" s="67"/>
      <c r="J645" s="67"/>
    </row>
    <row r="646" spans="1:10">
      <c r="A646" s="67"/>
      <c r="B646" s="67"/>
      <c r="C646" s="67"/>
      <c r="D646" s="67"/>
      <c r="E646" s="67"/>
      <c r="F646" s="67"/>
      <c r="G646" s="67"/>
      <c r="H646" s="67"/>
      <c r="I646" s="67"/>
      <c r="J646" s="67"/>
    </row>
    <row r="647" spans="1:10">
      <c r="A647" s="67"/>
      <c r="B647" s="67"/>
      <c r="C647" s="67"/>
      <c r="D647" s="67"/>
      <c r="E647" s="67"/>
      <c r="F647" s="67"/>
      <c r="G647" s="67"/>
      <c r="H647" s="67"/>
      <c r="I647" s="67"/>
      <c r="J647" s="67"/>
    </row>
    <row r="648" spans="1:10">
      <c r="A648" s="67"/>
      <c r="B648" s="67"/>
      <c r="C648" s="67"/>
      <c r="D648" s="67"/>
      <c r="E648" s="67"/>
      <c r="F648" s="67"/>
      <c r="G648" s="67"/>
      <c r="H648" s="67"/>
      <c r="I648" s="67"/>
      <c r="J648" s="67"/>
    </row>
    <row r="649" spans="1:10">
      <c r="A649" s="67"/>
      <c r="B649" s="67"/>
      <c r="C649" s="67"/>
      <c r="D649" s="67"/>
      <c r="E649" s="67"/>
      <c r="F649" s="67"/>
      <c r="G649" s="67"/>
      <c r="H649" s="67"/>
      <c r="I649" s="67"/>
      <c r="J649" s="67"/>
    </row>
    <row r="650" spans="1:10">
      <c r="A650" s="67"/>
      <c r="B650" s="67"/>
      <c r="C650" s="67"/>
      <c r="D650" s="67"/>
      <c r="E650" s="67"/>
      <c r="F650" s="67"/>
      <c r="G650" s="67"/>
      <c r="H650" s="67"/>
      <c r="I650" s="67"/>
      <c r="J650" s="67"/>
    </row>
    <row r="651" spans="1:10">
      <c r="A651" s="67"/>
      <c r="B651" s="67"/>
      <c r="C651" s="67"/>
      <c r="D651" s="67"/>
      <c r="E651" s="67"/>
      <c r="F651" s="67"/>
      <c r="G651" s="67"/>
      <c r="H651" s="67"/>
      <c r="I651" s="67"/>
      <c r="J651" s="67"/>
    </row>
    <row r="652" spans="1:10">
      <c r="A652" s="67"/>
      <c r="B652" s="67"/>
      <c r="C652" s="67"/>
      <c r="D652" s="67"/>
      <c r="E652" s="67"/>
      <c r="F652" s="67"/>
      <c r="G652" s="67"/>
      <c r="H652" s="67"/>
      <c r="I652" s="67"/>
      <c r="J652" s="67"/>
    </row>
    <row r="653" spans="1:10">
      <c r="A653" s="67"/>
      <c r="B653" s="67"/>
      <c r="C653" s="67"/>
      <c r="D653" s="67"/>
      <c r="E653" s="67"/>
      <c r="F653" s="67"/>
      <c r="G653" s="67"/>
      <c r="H653" s="67"/>
      <c r="I653" s="67"/>
      <c r="J653" s="67"/>
    </row>
    <row r="654" spans="1:10">
      <c r="A654" s="67"/>
      <c r="B654" s="67"/>
      <c r="C654" s="67"/>
      <c r="D654" s="67"/>
      <c r="E654" s="67"/>
      <c r="F654" s="67"/>
      <c r="G654" s="67"/>
      <c r="H654" s="67"/>
      <c r="I654" s="67"/>
      <c r="J654" s="67"/>
    </row>
    <row r="655" spans="1:10">
      <c r="A655" s="67"/>
      <c r="B655" s="67"/>
      <c r="C655" s="67"/>
      <c r="D655" s="67"/>
      <c r="E655" s="67"/>
      <c r="F655" s="67"/>
      <c r="G655" s="67"/>
      <c r="H655" s="67"/>
      <c r="I655" s="67"/>
      <c r="J655" s="67"/>
    </row>
    <row r="656" spans="1:10">
      <c r="A656" s="67"/>
      <c r="B656" s="67"/>
      <c r="C656" s="67"/>
      <c r="D656" s="67"/>
      <c r="E656" s="67"/>
      <c r="F656" s="67"/>
      <c r="G656" s="67"/>
      <c r="H656" s="67"/>
      <c r="I656" s="67"/>
      <c r="J656" s="67"/>
    </row>
    <row r="657" spans="1:10">
      <c r="A657" s="67"/>
      <c r="B657" s="67"/>
      <c r="C657" s="67"/>
      <c r="D657" s="67"/>
      <c r="E657" s="67"/>
      <c r="F657" s="67"/>
      <c r="G657" s="67"/>
      <c r="H657" s="67"/>
      <c r="I657" s="67"/>
      <c r="J657" s="67"/>
    </row>
    <row r="658" spans="1:10">
      <c r="A658" s="67"/>
      <c r="B658" s="67"/>
      <c r="C658" s="67"/>
      <c r="D658" s="67"/>
      <c r="E658" s="67"/>
      <c r="F658" s="67"/>
      <c r="G658" s="67"/>
      <c r="H658" s="67"/>
      <c r="I658" s="67"/>
      <c r="J658" s="67"/>
    </row>
    <row r="659" spans="1:10">
      <c r="A659" s="67"/>
      <c r="B659" s="67"/>
      <c r="C659" s="67"/>
      <c r="D659" s="67"/>
      <c r="E659" s="67"/>
      <c r="F659" s="67"/>
      <c r="G659" s="67"/>
      <c r="H659" s="67"/>
      <c r="I659" s="67"/>
      <c r="J659" s="67"/>
    </row>
    <row r="660" spans="1:10">
      <c r="A660" s="67"/>
      <c r="B660" s="67"/>
      <c r="C660" s="67"/>
      <c r="D660" s="67"/>
      <c r="E660" s="67"/>
      <c r="F660" s="67"/>
      <c r="G660" s="67"/>
      <c r="H660" s="67"/>
      <c r="I660" s="67"/>
      <c r="J660" s="67"/>
    </row>
    <row r="661" spans="1:10">
      <c r="A661" s="67"/>
      <c r="B661" s="67"/>
      <c r="C661" s="67"/>
      <c r="D661" s="67"/>
      <c r="E661" s="67"/>
      <c r="F661" s="67"/>
      <c r="G661" s="67"/>
      <c r="H661" s="67"/>
      <c r="I661" s="67"/>
      <c r="J661" s="67"/>
    </row>
    <row r="662" spans="1:10">
      <c r="A662" s="67"/>
      <c r="B662" s="67"/>
      <c r="C662" s="67"/>
      <c r="D662" s="67"/>
      <c r="E662" s="67"/>
      <c r="F662" s="67"/>
      <c r="G662" s="67"/>
      <c r="H662" s="67"/>
      <c r="I662" s="67"/>
      <c r="J662" s="67"/>
    </row>
    <row r="663" spans="1:10">
      <c r="A663" s="67"/>
      <c r="B663" s="67"/>
      <c r="C663" s="67"/>
      <c r="D663" s="67"/>
      <c r="E663" s="67"/>
      <c r="F663" s="67"/>
      <c r="G663" s="67"/>
      <c r="H663" s="67"/>
      <c r="I663" s="67"/>
      <c r="J663" s="67"/>
    </row>
    <row r="664" spans="1:10">
      <c r="A664" s="67"/>
      <c r="B664" s="67"/>
      <c r="C664" s="67"/>
      <c r="D664" s="67"/>
      <c r="E664" s="67"/>
      <c r="F664" s="67"/>
      <c r="G664" s="67"/>
      <c r="H664" s="67"/>
      <c r="I664" s="67"/>
      <c r="J664" s="67"/>
    </row>
    <row r="665" spans="1:10">
      <c r="A665" s="67"/>
      <c r="B665" s="67"/>
      <c r="C665" s="67"/>
      <c r="D665" s="67"/>
      <c r="E665" s="67"/>
      <c r="F665" s="67"/>
      <c r="G665" s="67"/>
      <c r="H665" s="67"/>
      <c r="I665" s="67"/>
      <c r="J665" s="67"/>
    </row>
    <row r="666" spans="1:10">
      <c r="A666" s="67"/>
      <c r="B666" s="67"/>
      <c r="C666" s="67"/>
      <c r="D666" s="67"/>
      <c r="E666" s="67"/>
      <c r="F666" s="67"/>
      <c r="G666" s="67"/>
      <c r="H666" s="67"/>
      <c r="I666" s="67"/>
      <c r="J666" s="67"/>
    </row>
    <row r="667" spans="1:10">
      <c r="A667" s="67"/>
      <c r="B667" s="67"/>
      <c r="C667" s="67"/>
      <c r="D667" s="67"/>
      <c r="E667" s="67"/>
      <c r="F667" s="67"/>
      <c r="G667" s="67"/>
      <c r="H667" s="67"/>
      <c r="I667" s="67"/>
      <c r="J667" s="67"/>
    </row>
    <row r="668" spans="1:10">
      <c r="A668" s="67"/>
      <c r="B668" s="67"/>
      <c r="C668" s="67"/>
      <c r="D668" s="67"/>
      <c r="E668" s="67"/>
      <c r="F668" s="67"/>
      <c r="G668" s="67"/>
      <c r="H668" s="67"/>
      <c r="I668" s="67"/>
      <c r="J668" s="67"/>
    </row>
    <row r="669" spans="1:10">
      <c r="A669" s="67"/>
      <c r="B669" s="67"/>
      <c r="C669" s="67"/>
      <c r="D669" s="67"/>
      <c r="E669" s="67"/>
      <c r="F669" s="67"/>
      <c r="G669" s="67"/>
      <c r="H669" s="67"/>
      <c r="I669" s="67"/>
      <c r="J669" s="67"/>
    </row>
    <row r="670" spans="1:10">
      <c r="A670" s="67"/>
      <c r="B670" s="67"/>
      <c r="C670" s="67"/>
      <c r="D670" s="67"/>
      <c r="E670" s="67"/>
      <c r="F670" s="67"/>
      <c r="G670" s="67"/>
      <c r="H670" s="67"/>
      <c r="I670" s="67"/>
      <c r="J670" s="67"/>
    </row>
    <row r="671" spans="1:10">
      <c r="A671" s="67"/>
      <c r="B671" s="67"/>
      <c r="C671" s="67"/>
      <c r="D671" s="67"/>
      <c r="E671" s="67"/>
      <c r="F671" s="67"/>
      <c r="G671" s="67"/>
      <c r="H671" s="67"/>
      <c r="I671" s="67"/>
      <c r="J671" s="67"/>
    </row>
    <row r="672" spans="1:10">
      <c r="A672" s="67"/>
      <c r="B672" s="67"/>
      <c r="C672" s="67"/>
      <c r="D672" s="67"/>
      <c r="E672" s="67"/>
      <c r="F672" s="67"/>
      <c r="G672" s="67"/>
      <c r="H672" s="67"/>
      <c r="I672" s="67"/>
      <c r="J672" s="67"/>
    </row>
    <row r="673" spans="1:10">
      <c r="A673" s="67"/>
      <c r="B673" s="67"/>
      <c r="C673" s="67"/>
      <c r="D673" s="67"/>
      <c r="E673" s="67"/>
      <c r="F673" s="67"/>
      <c r="G673" s="67"/>
      <c r="H673" s="67"/>
      <c r="I673" s="67"/>
      <c r="J673" s="67"/>
    </row>
    <row r="674" spans="1:10">
      <c r="A674" s="67"/>
      <c r="B674" s="67"/>
      <c r="C674" s="67"/>
      <c r="D674" s="67"/>
      <c r="E674" s="67"/>
      <c r="F674" s="67"/>
      <c r="G674" s="67"/>
      <c r="H674" s="67"/>
      <c r="I674" s="67"/>
      <c r="J674" s="67"/>
    </row>
    <row r="675" spans="1:10">
      <c r="A675" s="67"/>
      <c r="B675" s="67"/>
      <c r="C675" s="67"/>
      <c r="D675" s="67"/>
      <c r="E675" s="67"/>
      <c r="F675" s="67"/>
      <c r="G675" s="67"/>
      <c r="H675" s="67"/>
      <c r="I675" s="67"/>
      <c r="J675" s="67"/>
    </row>
    <row r="676" spans="1:10">
      <c r="A676" s="67"/>
      <c r="B676" s="67"/>
      <c r="C676" s="67"/>
      <c r="D676" s="67"/>
      <c r="E676" s="67"/>
      <c r="F676" s="67"/>
      <c r="G676" s="67"/>
      <c r="H676" s="67"/>
      <c r="I676" s="67"/>
      <c r="J676" s="67"/>
    </row>
    <row r="677" spans="1:10">
      <c r="A677" s="67"/>
      <c r="B677" s="67"/>
      <c r="C677" s="67"/>
      <c r="D677" s="67"/>
      <c r="E677" s="67"/>
      <c r="F677" s="67"/>
      <c r="G677" s="67"/>
      <c r="H677" s="67"/>
      <c r="I677" s="67"/>
      <c r="J677" s="67"/>
    </row>
    <row r="678" spans="1:10">
      <c r="A678" s="67"/>
      <c r="B678" s="67"/>
      <c r="C678" s="67"/>
      <c r="D678" s="67"/>
      <c r="E678" s="67"/>
      <c r="F678" s="67"/>
      <c r="G678" s="67"/>
      <c r="H678" s="67"/>
      <c r="I678" s="67"/>
      <c r="J678" s="67"/>
    </row>
    <row r="679" spans="1:10">
      <c r="A679" s="67"/>
      <c r="B679" s="67"/>
      <c r="C679" s="67"/>
      <c r="D679" s="67"/>
      <c r="E679" s="67"/>
      <c r="F679" s="67"/>
      <c r="G679" s="67"/>
      <c r="H679" s="67"/>
      <c r="I679" s="67"/>
      <c r="J679" s="67"/>
    </row>
    <row r="680" spans="1:10">
      <c r="A680" s="67"/>
      <c r="B680" s="67"/>
      <c r="C680" s="67"/>
      <c r="D680" s="67"/>
      <c r="E680" s="67"/>
      <c r="F680" s="67"/>
      <c r="G680" s="67"/>
      <c r="H680" s="67"/>
      <c r="I680" s="67"/>
      <c r="J680" s="67"/>
    </row>
    <row r="681" spans="1:10">
      <c r="A681" s="67"/>
      <c r="B681" s="67"/>
      <c r="C681" s="67"/>
      <c r="D681" s="67"/>
      <c r="E681" s="67"/>
      <c r="F681" s="67"/>
      <c r="G681" s="67"/>
      <c r="H681" s="67"/>
      <c r="I681" s="67"/>
      <c r="J681" s="67"/>
    </row>
    <row r="682" spans="1:10">
      <c r="A682" s="67"/>
      <c r="B682" s="67"/>
      <c r="C682" s="67"/>
      <c r="D682" s="67"/>
      <c r="E682" s="67"/>
      <c r="F682" s="67"/>
      <c r="G682" s="67"/>
      <c r="H682" s="67"/>
      <c r="I682" s="67"/>
      <c r="J682" s="67"/>
    </row>
    <row r="683" spans="1:10">
      <c r="A683" s="67"/>
      <c r="B683" s="67"/>
      <c r="C683" s="67"/>
      <c r="D683" s="67"/>
      <c r="E683" s="67"/>
      <c r="F683" s="67"/>
      <c r="G683" s="67"/>
      <c r="H683" s="67"/>
      <c r="I683" s="67"/>
      <c r="J683" s="67"/>
    </row>
    <row r="684" spans="1:10">
      <c r="A684" s="67"/>
      <c r="B684" s="67"/>
      <c r="C684" s="67"/>
      <c r="D684" s="67"/>
      <c r="E684" s="67"/>
      <c r="F684" s="67"/>
      <c r="G684" s="67"/>
      <c r="H684" s="67"/>
      <c r="I684" s="67"/>
      <c r="J684" s="67"/>
    </row>
    <row r="685" spans="1:10">
      <c r="A685" s="67"/>
      <c r="B685" s="67"/>
      <c r="C685" s="67"/>
      <c r="D685" s="67"/>
      <c r="E685" s="67"/>
      <c r="F685" s="67"/>
      <c r="G685" s="67"/>
      <c r="H685" s="67"/>
      <c r="I685" s="67"/>
      <c r="J685" s="67"/>
    </row>
    <row r="686" spans="1:10">
      <c r="A686" s="67"/>
      <c r="B686" s="67"/>
      <c r="C686" s="67"/>
      <c r="D686" s="67"/>
      <c r="E686" s="67"/>
      <c r="F686" s="67"/>
      <c r="G686" s="67"/>
      <c r="H686" s="67"/>
      <c r="I686" s="67"/>
      <c r="J686" s="67"/>
    </row>
    <row r="687" spans="1:10">
      <c r="A687" s="67"/>
      <c r="B687" s="67"/>
      <c r="C687" s="67"/>
      <c r="D687" s="67"/>
      <c r="E687" s="67"/>
      <c r="F687" s="67"/>
      <c r="G687" s="67"/>
      <c r="H687" s="67"/>
      <c r="I687" s="67"/>
      <c r="J687" s="67"/>
    </row>
    <row r="688" spans="1:10">
      <c r="A688" s="67"/>
      <c r="B688" s="67"/>
      <c r="C688" s="67"/>
      <c r="D688" s="67"/>
      <c r="E688" s="67"/>
      <c r="F688" s="67"/>
      <c r="G688" s="67"/>
      <c r="H688" s="67"/>
      <c r="I688" s="67"/>
      <c r="J688" s="67"/>
    </row>
    <row r="689" spans="1:10">
      <c r="A689" s="67"/>
      <c r="B689" s="67"/>
      <c r="C689" s="67"/>
      <c r="D689" s="67"/>
      <c r="E689" s="67"/>
      <c r="F689" s="67"/>
      <c r="G689" s="67"/>
      <c r="H689" s="67"/>
      <c r="I689" s="67"/>
      <c r="J689" s="67"/>
    </row>
    <row r="690" spans="1:10">
      <c r="A690" s="67"/>
      <c r="B690" s="67"/>
      <c r="C690" s="67"/>
      <c r="D690" s="67"/>
      <c r="E690" s="67"/>
      <c r="F690" s="67"/>
      <c r="G690" s="67"/>
      <c r="H690" s="67"/>
      <c r="I690" s="67"/>
      <c r="J690" s="67"/>
    </row>
    <row r="691" spans="1:10">
      <c r="A691" s="67"/>
      <c r="B691" s="67"/>
      <c r="C691" s="67"/>
      <c r="D691" s="67"/>
      <c r="E691" s="67"/>
      <c r="F691" s="67"/>
      <c r="G691" s="67"/>
      <c r="H691" s="67"/>
      <c r="I691" s="67"/>
      <c r="J691" s="67"/>
    </row>
    <row r="692" spans="1:10">
      <c r="A692" s="67"/>
      <c r="B692" s="67"/>
      <c r="C692" s="67"/>
      <c r="D692" s="67"/>
      <c r="E692" s="67"/>
      <c r="F692" s="67"/>
      <c r="G692" s="67"/>
      <c r="H692" s="67"/>
      <c r="I692" s="67"/>
      <c r="J692" s="67"/>
    </row>
    <row r="693" spans="1:10">
      <c r="A693" s="67"/>
      <c r="B693" s="67"/>
      <c r="C693" s="67"/>
      <c r="D693" s="67"/>
      <c r="E693" s="67"/>
      <c r="F693" s="67"/>
      <c r="G693" s="67"/>
      <c r="H693" s="67"/>
      <c r="I693" s="67"/>
      <c r="J693" s="67"/>
    </row>
    <row r="694" spans="1:10">
      <c r="A694" s="67"/>
      <c r="B694" s="67"/>
      <c r="C694" s="67"/>
      <c r="D694" s="67"/>
      <c r="E694" s="67"/>
      <c r="F694" s="67"/>
      <c r="G694" s="67"/>
      <c r="H694" s="67"/>
      <c r="I694" s="67"/>
      <c r="J694" s="67"/>
    </row>
    <row r="695" spans="1:10">
      <c r="A695" s="67"/>
      <c r="B695" s="67"/>
      <c r="C695" s="67"/>
      <c r="D695" s="67"/>
      <c r="E695" s="67"/>
      <c r="F695" s="67"/>
      <c r="G695" s="67"/>
      <c r="H695" s="67"/>
      <c r="I695" s="67"/>
      <c r="J695" s="67"/>
    </row>
    <row r="696" spans="1:10">
      <c r="A696" s="67"/>
      <c r="B696" s="67"/>
      <c r="C696" s="67"/>
      <c r="D696" s="67"/>
      <c r="E696" s="67"/>
      <c r="F696" s="67"/>
      <c r="G696" s="67"/>
      <c r="H696" s="67"/>
      <c r="I696" s="67"/>
      <c r="J696" s="67"/>
    </row>
    <row r="697" spans="1:10">
      <c r="A697" s="67"/>
      <c r="B697" s="67"/>
      <c r="C697" s="67"/>
      <c r="D697" s="67"/>
      <c r="E697" s="67"/>
      <c r="F697" s="67"/>
      <c r="G697" s="67"/>
      <c r="H697" s="67"/>
      <c r="I697" s="67"/>
      <c r="J697" s="67"/>
    </row>
    <row r="698" spans="1:10">
      <c r="A698" s="67"/>
      <c r="B698" s="67"/>
      <c r="C698" s="67"/>
      <c r="D698" s="67"/>
      <c r="E698" s="67"/>
      <c r="F698" s="67"/>
      <c r="G698" s="67"/>
      <c r="H698" s="67"/>
      <c r="I698" s="67"/>
      <c r="J698" s="67"/>
    </row>
    <row r="699" spans="1:10">
      <c r="A699" s="67"/>
      <c r="B699" s="67"/>
      <c r="C699" s="67"/>
      <c r="D699" s="67"/>
      <c r="E699" s="67"/>
      <c r="F699" s="67"/>
      <c r="G699" s="67"/>
      <c r="H699" s="67"/>
      <c r="I699" s="67"/>
      <c r="J699" s="67"/>
    </row>
    <row r="700" spans="1:10">
      <c r="A700" s="67"/>
      <c r="B700" s="67"/>
      <c r="C700" s="67"/>
      <c r="D700" s="67"/>
      <c r="E700" s="67"/>
      <c r="F700" s="67"/>
      <c r="G700" s="67"/>
      <c r="H700" s="67"/>
      <c r="I700" s="67"/>
      <c r="J700" s="67"/>
    </row>
    <row r="701" spans="1:10">
      <c r="A701" s="67"/>
      <c r="B701" s="67"/>
      <c r="C701" s="67"/>
      <c r="D701" s="67"/>
      <c r="E701" s="67"/>
      <c r="F701" s="67"/>
      <c r="G701" s="67"/>
      <c r="H701" s="67"/>
      <c r="I701" s="67"/>
      <c r="J701" s="67"/>
    </row>
    <row r="702" spans="1:10">
      <c r="A702" s="67"/>
      <c r="B702" s="67"/>
      <c r="C702" s="67"/>
      <c r="D702" s="67"/>
      <c r="E702" s="67"/>
      <c r="F702" s="67"/>
      <c r="G702" s="67"/>
      <c r="H702" s="67"/>
      <c r="I702" s="67"/>
      <c r="J702" s="67"/>
    </row>
    <row r="703" spans="1:10">
      <c r="A703" s="67"/>
      <c r="B703" s="67"/>
      <c r="C703" s="67"/>
      <c r="D703" s="67"/>
      <c r="E703" s="67"/>
      <c r="F703" s="67"/>
      <c r="G703" s="67"/>
      <c r="H703" s="67"/>
      <c r="I703" s="67"/>
      <c r="J703" s="67"/>
    </row>
    <row r="704" spans="1:10">
      <c r="A704" s="67"/>
      <c r="B704" s="67"/>
      <c r="C704" s="67"/>
      <c r="D704" s="67"/>
      <c r="E704" s="67"/>
      <c r="F704" s="67"/>
      <c r="G704" s="67"/>
      <c r="H704" s="67"/>
      <c r="I704" s="67"/>
      <c r="J704" s="67"/>
    </row>
    <row r="705" spans="1:10">
      <c r="A705" s="67"/>
      <c r="B705" s="67"/>
      <c r="C705" s="67"/>
      <c r="D705" s="67"/>
      <c r="E705" s="67"/>
      <c r="F705" s="67"/>
      <c r="G705" s="67"/>
      <c r="H705" s="67"/>
      <c r="I705" s="67"/>
      <c r="J705" s="67"/>
    </row>
    <row r="706" spans="1:10">
      <c r="A706" s="67"/>
      <c r="B706" s="67"/>
      <c r="C706" s="67"/>
      <c r="D706" s="67"/>
      <c r="E706" s="67"/>
      <c r="F706" s="67"/>
      <c r="G706" s="67"/>
      <c r="H706" s="67"/>
      <c r="I706" s="67"/>
      <c r="J706" s="67"/>
    </row>
    <row r="707" spans="1:10">
      <c r="A707" s="67"/>
      <c r="B707" s="67"/>
      <c r="C707" s="67"/>
      <c r="D707" s="67"/>
      <c r="E707" s="67"/>
      <c r="F707" s="67"/>
      <c r="G707" s="67"/>
      <c r="H707" s="67"/>
      <c r="I707" s="67"/>
      <c r="J707" s="67"/>
    </row>
    <row r="708" spans="1:10">
      <c r="A708" s="67"/>
      <c r="B708" s="67"/>
      <c r="C708" s="67"/>
      <c r="D708" s="67"/>
      <c r="E708" s="67"/>
      <c r="F708" s="67"/>
      <c r="G708" s="67"/>
      <c r="H708" s="67"/>
      <c r="I708" s="67"/>
      <c r="J708" s="67"/>
    </row>
    <row r="709" spans="1:10">
      <c r="A709" s="67"/>
      <c r="B709" s="67"/>
      <c r="C709" s="67"/>
      <c r="D709" s="67"/>
      <c r="E709" s="67"/>
      <c r="F709" s="67"/>
      <c r="G709" s="67"/>
      <c r="H709" s="67"/>
      <c r="I709" s="67"/>
      <c r="J709" s="67"/>
    </row>
    <row r="710" spans="1:10">
      <c r="A710" s="67"/>
      <c r="B710" s="67"/>
      <c r="C710" s="67"/>
      <c r="D710" s="67"/>
      <c r="E710" s="67"/>
      <c r="F710" s="67"/>
      <c r="G710" s="67"/>
      <c r="H710" s="67"/>
      <c r="I710" s="67"/>
      <c r="J710" s="67"/>
    </row>
    <row r="711" spans="1:10">
      <c r="A711" s="67"/>
      <c r="B711" s="67"/>
      <c r="C711" s="67"/>
      <c r="D711" s="67"/>
      <c r="E711" s="67"/>
      <c r="F711" s="67"/>
      <c r="G711" s="67"/>
      <c r="H711" s="67"/>
      <c r="I711" s="67"/>
      <c r="J711" s="67"/>
    </row>
    <row r="712" spans="1:10">
      <c r="A712" s="67"/>
      <c r="B712" s="67"/>
      <c r="C712" s="67"/>
      <c r="D712" s="67"/>
      <c r="E712" s="67"/>
      <c r="F712" s="67"/>
      <c r="G712" s="67"/>
      <c r="H712" s="67"/>
      <c r="I712" s="67"/>
      <c r="J712" s="67"/>
    </row>
    <row r="713" spans="1:10">
      <c r="A713" s="67"/>
      <c r="B713" s="67"/>
      <c r="C713" s="67"/>
      <c r="D713" s="67"/>
      <c r="E713" s="67"/>
      <c r="F713" s="67"/>
      <c r="G713" s="67"/>
      <c r="H713" s="67"/>
      <c r="I713" s="67"/>
      <c r="J713" s="67"/>
    </row>
    <row r="714" spans="1:10">
      <c r="A714" s="67"/>
      <c r="B714" s="67"/>
      <c r="C714" s="67"/>
      <c r="D714" s="67"/>
      <c r="E714" s="67"/>
      <c r="F714" s="67"/>
      <c r="G714" s="67"/>
      <c r="H714" s="67"/>
      <c r="I714" s="67"/>
      <c r="J714" s="67"/>
    </row>
    <row r="715" spans="1:10">
      <c r="A715" s="67"/>
      <c r="B715" s="67"/>
      <c r="C715" s="67"/>
      <c r="D715" s="67"/>
      <c r="E715" s="67"/>
      <c r="F715" s="67"/>
      <c r="G715" s="67"/>
      <c r="H715" s="67"/>
      <c r="I715" s="67"/>
      <c r="J715" s="67"/>
    </row>
    <row r="716" spans="1:10">
      <c r="A716" s="67"/>
      <c r="B716" s="67"/>
      <c r="C716" s="67"/>
      <c r="D716" s="67"/>
      <c r="E716" s="67"/>
      <c r="F716" s="67"/>
      <c r="G716" s="67"/>
      <c r="H716" s="67"/>
      <c r="I716" s="67"/>
      <c r="J716" s="67"/>
    </row>
    <row r="717" spans="1:10">
      <c r="A717" s="67"/>
      <c r="B717" s="67"/>
      <c r="C717" s="67"/>
      <c r="D717" s="67"/>
      <c r="E717" s="67"/>
      <c r="F717" s="67"/>
      <c r="G717" s="67"/>
      <c r="H717" s="67"/>
      <c r="I717" s="67"/>
      <c r="J717" s="67"/>
    </row>
    <row r="718" spans="1:10">
      <c r="A718" s="67"/>
      <c r="B718" s="67"/>
      <c r="C718" s="67"/>
      <c r="D718" s="67"/>
      <c r="E718" s="67"/>
      <c r="F718" s="67"/>
      <c r="G718" s="67"/>
      <c r="H718" s="67"/>
      <c r="I718" s="67"/>
      <c r="J718" s="67"/>
    </row>
    <row r="719" spans="1:10">
      <c r="A719" s="67"/>
      <c r="B719" s="67"/>
      <c r="C719" s="67"/>
      <c r="D719" s="67"/>
      <c r="E719" s="67"/>
      <c r="F719" s="67"/>
      <c r="G719" s="67"/>
      <c r="H719" s="67"/>
      <c r="I719" s="67"/>
      <c r="J719" s="67"/>
    </row>
    <row r="720" spans="1:10">
      <c r="A720" s="67"/>
      <c r="B720" s="67"/>
      <c r="C720" s="67"/>
      <c r="D720" s="67"/>
      <c r="E720" s="67"/>
      <c r="F720" s="67"/>
      <c r="G720" s="67"/>
      <c r="H720" s="67"/>
      <c r="I720" s="67"/>
      <c r="J720" s="67"/>
    </row>
    <row r="721" spans="1:10">
      <c r="A721" s="67"/>
      <c r="B721" s="67"/>
      <c r="C721" s="67"/>
      <c r="D721" s="67"/>
      <c r="E721" s="67"/>
      <c r="F721" s="67"/>
      <c r="G721" s="67"/>
      <c r="H721" s="67"/>
      <c r="I721" s="67"/>
      <c r="J721" s="67"/>
    </row>
    <row r="722" spans="1:10">
      <c r="A722" s="67"/>
      <c r="B722" s="67"/>
      <c r="C722" s="67"/>
      <c r="D722" s="67"/>
      <c r="E722" s="67"/>
      <c r="F722" s="67"/>
      <c r="G722" s="67"/>
      <c r="H722" s="67"/>
      <c r="I722" s="67"/>
      <c r="J722" s="67"/>
    </row>
    <row r="723" spans="1:10">
      <c r="A723" s="67"/>
      <c r="B723" s="67"/>
      <c r="C723" s="67"/>
      <c r="D723" s="67"/>
      <c r="E723" s="67"/>
      <c r="F723" s="67"/>
      <c r="G723" s="67"/>
      <c r="H723" s="67"/>
      <c r="I723" s="67"/>
      <c r="J723" s="67"/>
    </row>
    <row r="724" spans="1:10">
      <c r="A724" s="67"/>
      <c r="B724" s="67"/>
      <c r="C724" s="67"/>
      <c r="D724" s="67"/>
      <c r="E724" s="67"/>
      <c r="F724" s="67"/>
      <c r="G724" s="67"/>
      <c r="H724" s="67"/>
      <c r="I724" s="67"/>
      <c r="J724" s="67"/>
    </row>
    <row r="725" spans="1:10">
      <c r="A725" s="67"/>
      <c r="B725" s="67"/>
      <c r="C725" s="67"/>
      <c r="D725" s="67"/>
      <c r="E725" s="67"/>
      <c r="F725" s="67"/>
      <c r="G725" s="67"/>
      <c r="H725" s="67"/>
      <c r="I725" s="67"/>
      <c r="J725" s="67"/>
    </row>
    <row r="726" spans="1:10">
      <c r="A726" s="67"/>
      <c r="B726" s="67"/>
      <c r="C726" s="67"/>
      <c r="D726" s="67"/>
      <c r="E726" s="67"/>
      <c r="F726" s="67"/>
      <c r="G726" s="67"/>
      <c r="H726" s="67"/>
      <c r="I726" s="67"/>
      <c r="J726" s="67"/>
    </row>
    <row r="727" spans="1:10">
      <c r="A727" s="67"/>
      <c r="B727" s="67"/>
      <c r="C727" s="67"/>
      <c r="D727" s="67"/>
      <c r="E727" s="67"/>
      <c r="F727" s="67"/>
      <c r="G727" s="67"/>
      <c r="H727" s="67"/>
      <c r="I727" s="67"/>
      <c r="J727" s="67"/>
    </row>
    <row r="728" spans="1:10">
      <c r="A728" s="67"/>
      <c r="B728" s="67"/>
      <c r="C728" s="67"/>
      <c r="D728" s="67"/>
      <c r="E728" s="67"/>
      <c r="F728" s="67"/>
      <c r="G728" s="67"/>
      <c r="H728" s="67"/>
      <c r="I728" s="67"/>
      <c r="J728" s="67"/>
    </row>
    <row r="729" spans="1:10">
      <c r="A729" s="67"/>
      <c r="B729" s="67"/>
      <c r="C729" s="67"/>
      <c r="D729" s="67"/>
      <c r="E729" s="67"/>
      <c r="F729" s="67"/>
      <c r="G729" s="67"/>
      <c r="H729" s="67"/>
      <c r="I729" s="67"/>
      <c r="J729" s="67"/>
    </row>
    <row r="730" spans="1:10">
      <c r="A730" s="67"/>
      <c r="B730" s="67"/>
      <c r="C730" s="67"/>
      <c r="D730" s="67"/>
      <c r="E730" s="67"/>
      <c r="F730" s="67"/>
      <c r="G730" s="67"/>
      <c r="H730" s="67"/>
      <c r="I730" s="67"/>
      <c r="J730" s="67"/>
    </row>
    <row r="731" spans="1:10">
      <c r="A731" s="67"/>
      <c r="B731" s="67"/>
      <c r="C731" s="67"/>
      <c r="D731" s="67"/>
      <c r="E731" s="67"/>
      <c r="F731" s="67"/>
      <c r="G731" s="67"/>
      <c r="H731" s="67"/>
      <c r="I731" s="67"/>
      <c r="J731" s="67"/>
    </row>
    <row r="732" spans="1:10">
      <c r="A732" s="67"/>
      <c r="B732" s="67"/>
      <c r="C732" s="67"/>
      <c r="D732" s="67"/>
      <c r="E732" s="67"/>
      <c r="F732" s="67"/>
      <c r="G732" s="67"/>
      <c r="H732" s="67"/>
      <c r="I732" s="67"/>
      <c r="J732" s="67"/>
    </row>
    <row r="733" spans="1:10">
      <c r="A733" s="67"/>
      <c r="B733" s="67"/>
      <c r="C733" s="67"/>
      <c r="D733" s="67"/>
      <c r="E733" s="67"/>
      <c r="F733" s="67"/>
      <c r="G733" s="67"/>
      <c r="H733" s="67"/>
      <c r="I733" s="67"/>
      <c r="J733" s="67"/>
    </row>
    <row r="734" spans="1:10">
      <c r="A734" s="67"/>
      <c r="B734" s="67"/>
      <c r="C734" s="67"/>
      <c r="D734" s="67"/>
      <c r="E734" s="67"/>
      <c r="F734" s="67"/>
      <c r="G734" s="67"/>
      <c r="H734" s="67"/>
      <c r="I734" s="67"/>
      <c r="J734" s="67"/>
    </row>
    <row r="735" spans="1:10">
      <c r="A735" s="67"/>
      <c r="B735" s="67"/>
      <c r="C735" s="67"/>
      <c r="D735" s="67"/>
      <c r="E735" s="67"/>
      <c r="F735" s="67"/>
      <c r="G735" s="67"/>
      <c r="H735" s="67"/>
      <c r="I735" s="67"/>
      <c r="J735" s="67"/>
    </row>
    <row r="736" spans="1:10">
      <c r="A736" s="67"/>
      <c r="B736" s="67"/>
      <c r="C736" s="67"/>
      <c r="D736" s="67"/>
      <c r="E736" s="67"/>
      <c r="F736" s="67"/>
      <c r="G736" s="67"/>
      <c r="H736" s="67"/>
      <c r="I736" s="67"/>
      <c r="J736" s="67"/>
    </row>
    <row r="737" spans="1:10">
      <c r="A737" s="67"/>
      <c r="B737" s="67"/>
      <c r="C737" s="67"/>
      <c r="D737" s="67"/>
      <c r="E737" s="67"/>
      <c r="F737" s="67"/>
      <c r="G737" s="67"/>
      <c r="H737" s="67"/>
      <c r="I737" s="67"/>
      <c r="J737" s="67"/>
    </row>
    <row r="738" spans="1:10">
      <c r="A738" s="67"/>
      <c r="B738" s="67"/>
      <c r="C738" s="67"/>
      <c r="D738" s="67"/>
      <c r="E738" s="67"/>
      <c r="F738" s="67"/>
      <c r="G738" s="67"/>
      <c r="H738" s="67"/>
      <c r="I738" s="67"/>
      <c r="J738" s="67"/>
    </row>
    <row r="739" spans="1:10">
      <c r="A739" s="67"/>
      <c r="B739" s="67"/>
      <c r="C739" s="67"/>
      <c r="D739" s="67"/>
      <c r="E739" s="67"/>
      <c r="F739" s="67"/>
      <c r="G739" s="67"/>
      <c r="H739" s="67"/>
      <c r="I739" s="67"/>
      <c r="J739" s="67"/>
    </row>
    <row r="740" spans="1:10">
      <c r="A740" s="67"/>
      <c r="B740" s="67"/>
      <c r="C740" s="67"/>
      <c r="D740" s="67"/>
      <c r="E740" s="67"/>
      <c r="F740" s="67"/>
      <c r="G740" s="67"/>
      <c r="H740" s="67"/>
      <c r="I740" s="67"/>
      <c r="J740" s="67"/>
    </row>
    <row r="741" spans="1:10">
      <c r="A741" s="67"/>
      <c r="B741" s="67"/>
      <c r="C741" s="67"/>
      <c r="D741" s="67"/>
      <c r="E741" s="67"/>
      <c r="F741" s="67"/>
      <c r="G741" s="67"/>
      <c r="H741" s="67"/>
      <c r="I741" s="67"/>
      <c r="J741" s="67"/>
    </row>
    <row r="742" spans="1:10">
      <c r="A742" s="67"/>
      <c r="B742" s="67"/>
      <c r="C742" s="67"/>
      <c r="D742" s="67"/>
      <c r="E742" s="67"/>
      <c r="F742" s="67"/>
      <c r="G742" s="67"/>
      <c r="H742" s="67"/>
      <c r="I742" s="67"/>
      <c r="J742" s="67"/>
    </row>
    <row r="743" spans="1:10">
      <c r="A743" s="67"/>
      <c r="B743" s="67"/>
      <c r="C743" s="67"/>
      <c r="D743" s="67"/>
      <c r="E743" s="67"/>
      <c r="F743" s="67"/>
      <c r="G743" s="67"/>
      <c r="H743" s="67"/>
      <c r="I743" s="67"/>
      <c r="J743" s="67"/>
    </row>
    <row r="744" spans="1:10">
      <c r="A744" s="67"/>
      <c r="B744" s="67"/>
      <c r="C744" s="67"/>
      <c r="D744" s="67"/>
      <c r="E744" s="67"/>
      <c r="F744" s="67"/>
      <c r="G744" s="67"/>
      <c r="H744" s="67"/>
      <c r="I744" s="67"/>
      <c r="J744" s="67"/>
    </row>
    <row r="745" spans="1:10">
      <c r="A745" s="67"/>
      <c r="B745" s="67"/>
      <c r="C745" s="67"/>
      <c r="D745" s="67"/>
      <c r="E745" s="67"/>
      <c r="F745" s="67"/>
      <c r="G745" s="67"/>
      <c r="H745" s="67"/>
      <c r="I745" s="67"/>
      <c r="J745" s="67"/>
    </row>
    <row r="746" spans="1:10">
      <c r="A746" s="67"/>
      <c r="B746" s="67"/>
      <c r="C746" s="67"/>
      <c r="D746" s="67"/>
      <c r="E746" s="67"/>
      <c r="F746" s="67"/>
      <c r="G746" s="67"/>
      <c r="H746" s="67"/>
      <c r="I746" s="67"/>
      <c r="J746" s="67"/>
    </row>
    <row r="747" spans="1:10">
      <c r="A747" s="67"/>
      <c r="B747" s="67"/>
      <c r="C747" s="67"/>
      <c r="D747" s="67"/>
      <c r="E747" s="67"/>
      <c r="F747" s="67"/>
      <c r="G747" s="67"/>
      <c r="H747" s="67"/>
      <c r="I747" s="67"/>
      <c r="J747" s="67"/>
    </row>
    <row r="748" spans="1:10">
      <c r="A748" s="67"/>
      <c r="B748" s="67"/>
      <c r="C748" s="67"/>
      <c r="D748" s="67"/>
      <c r="E748" s="67"/>
      <c r="F748" s="67"/>
      <c r="G748" s="67"/>
      <c r="H748" s="67"/>
      <c r="I748" s="67"/>
      <c r="J748" s="67"/>
    </row>
    <row r="749" spans="1:10">
      <c r="A749" s="67"/>
      <c r="B749" s="67"/>
      <c r="C749" s="67"/>
      <c r="D749" s="67"/>
      <c r="E749" s="67"/>
      <c r="F749" s="67"/>
      <c r="G749" s="67"/>
      <c r="H749" s="67"/>
      <c r="I749" s="67"/>
      <c r="J749" s="67"/>
    </row>
    <row r="750" spans="1:10">
      <c r="A750" s="67"/>
      <c r="B750" s="67"/>
      <c r="C750" s="67"/>
      <c r="D750" s="67"/>
      <c r="E750" s="67"/>
      <c r="F750" s="67"/>
      <c r="G750" s="67"/>
      <c r="H750" s="67"/>
      <c r="I750" s="67"/>
      <c r="J750" s="67"/>
    </row>
    <row r="751" spans="1:10">
      <c r="A751" s="67"/>
      <c r="B751" s="67"/>
      <c r="C751" s="67"/>
      <c r="D751" s="67"/>
      <c r="E751" s="67"/>
      <c r="F751" s="67"/>
      <c r="G751" s="67"/>
      <c r="H751" s="67"/>
      <c r="I751" s="67"/>
      <c r="J751" s="67"/>
    </row>
    <row r="752" spans="1:10">
      <c r="A752" s="67"/>
      <c r="B752" s="67"/>
      <c r="C752" s="67"/>
      <c r="D752" s="67"/>
      <c r="E752" s="67"/>
      <c r="F752" s="67"/>
      <c r="G752" s="67"/>
      <c r="H752" s="67"/>
      <c r="I752" s="67"/>
      <c r="J752" s="67"/>
    </row>
    <row r="753" spans="1:10">
      <c r="A753" s="67"/>
      <c r="B753" s="67"/>
      <c r="C753" s="67"/>
      <c r="D753" s="67"/>
      <c r="E753" s="67"/>
      <c r="F753" s="67"/>
      <c r="G753" s="67"/>
      <c r="H753" s="67"/>
      <c r="I753" s="67"/>
      <c r="J753" s="67"/>
    </row>
    <row r="754" spans="1:10">
      <c r="A754" s="67"/>
      <c r="B754" s="67"/>
      <c r="C754" s="67"/>
      <c r="D754" s="67"/>
      <c r="E754" s="67"/>
      <c r="F754" s="67"/>
      <c r="G754" s="67"/>
      <c r="H754" s="67"/>
      <c r="I754" s="67"/>
      <c r="J754" s="67"/>
    </row>
    <row r="755" spans="1:10">
      <c r="A755" s="67"/>
      <c r="B755" s="67"/>
      <c r="C755" s="67"/>
      <c r="D755" s="67"/>
      <c r="E755" s="67"/>
      <c r="F755" s="67"/>
      <c r="G755" s="67"/>
      <c r="H755" s="67"/>
      <c r="I755" s="67"/>
      <c r="J755" s="67"/>
    </row>
    <row r="756" spans="1:10">
      <c r="A756" s="67"/>
      <c r="B756" s="67"/>
      <c r="C756" s="67"/>
      <c r="D756" s="67"/>
      <c r="E756" s="67"/>
      <c r="F756" s="67"/>
      <c r="G756" s="67"/>
      <c r="H756" s="67"/>
      <c r="I756" s="67"/>
      <c r="J756" s="67"/>
    </row>
    <row r="757" spans="1:10">
      <c r="A757" s="67"/>
      <c r="B757" s="67"/>
      <c r="C757" s="67"/>
      <c r="D757" s="67"/>
      <c r="E757" s="67"/>
      <c r="F757" s="67"/>
      <c r="G757" s="67"/>
      <c r="H757" s="67"/>
      <c r="I757" s="67"/>
      <c r="J757" s="67"/>
    </row>
    <row r="758" spans="1:10">
      <c r="A758" s="67"/>
      <c r="B758" s="67"/>
      <c r="C758" s="67"/>
      <c r="D758" s="67"/>
      <c r="E758" s="67"/>
      <c r="F758" s="67"/>
      <c r="G758" s="67"/>
      <c r="H758" s="67"/>
      <c r="I758" s="67"/>
      <c r="J758" s="67"/>
    </row>
    <row r="759" spans="1:10">
      <c r="A759" s="67"/>
      <c r="B759" s="67"/>
      <c r="C759" s="67"/>
      <c r="D759" s="67"/>
      <c r="E759" s="67"/>
      <c r="F759" s="67"/>
      <c r="G759" s="67"/>
      <c r="H759" s="67"/>
      <c r="I759" s="67"/>
      <c r="J759" s="67"/>
    </row>
    <row r="760" spans="1:10">
      <c r="A760" s="67"/>
      <c r="B760" s="67"/>
      <c r="C760" s="67"/>
      <c r="D760" s="67"/>
      <c r="E760" s="67"/>
      <c r="F760" s="67"/>
      <c r="G760" s="67"/>
      <c r="H760" s="67"/>
      <c r="I760" s="67"/>
      <c r="J760" s="67"/>
    </row>
    <row r="761" spans="1:10">
      <c r="A761" s="67"/>
      <c r="B761" s="67"/>
      <c r="C761" s="67"/>
      <c r="D761" s="67"/>
      <c r="E761" s="67"/>
      <c r="F761" s="67"/>
      <c r="G761" s="67"/>
      <c r="H761" s="67"/>
      <c r="I761" s="67"/>
      <c r="J761" s="67"/>
    </row>
    <row r="762" spans="1:10">
      <c r="A762" s="67"/>
      <c r="B762" s="67"/>
      <c r="C762" s="67"/>
      <c r="D762" s="67"/>
      <c r="E762" s="67"/>
      <c r="F762" s="67"/>
      <c r="G762" s="67"/>
      <c r="H762" s="67"/>
      <c r="I762" s="67"/>
      <c r="J762" s="67"/>
    </row>
    <row r="763" spans="1:10">
      <c r="A763" s="67"/>
      <c r="B763" s="67"/>
      <c r="C763" s="67"/>
      <c r="D763" s="67"/>
      <c r="E763" s="67"/>
      <c r="F763" s="67"/>
      <c r="G763" s="67"/>
      <c r="H763" s="67"/>
      <c r="I763" s="67"/>
      <c r="J763" s="67"/>
    </row>
    <row r="764" spans="1:10">
      <c r="A764" s="67"/>
      <c r="B764" s="67"/>
      <c r="C764" s="67"/>
      <c r="D764" s="67"/>
      <c r="E764" s="67"/>
      <c r="F764" s="67"/>
      <c r="G764" s="67"/>
      <c r="H764" s="67"/>
      <c r="I764" s="67"/>
      <c r="J764" s="67"/>
    </row>
    <row r="765" spans="1:10">
      <c r="A765" s="67"/>
      <c r="B765" s="67"/>
      <c r="C765" s="67"/>
      <c r="D765" s="67"/>
      <c r="E765" s="67"/>
      <c r="F765" s="67"/>
      <c r="G765" s="67"/>
      <c r="H765" s="67"/>
      <c r="I765" s="67"/>
      <c r="J765" s="67"/>
    </row>
    <row r="766" spans="1:10">
      <c r="A766" s="67"/>
      <c r="B766" s="67"/>
      <c r="C766" s="67"/>
      <c r="D766" s="67"/>
      <c r="E766" s="67"/>
      <c r="F766" s="67"/>
      <c r="G766" s="67"/>
      <c r="H766" s="67"/>
      <c r="I766" s="67"/>
      <c r="J766" s="67"/>
    </row>
    <row r="767" spans="1:10">
      <c r="A767" s="67"/>
      <c r="B767" s="67"/>
      <c r="C767" s="67"/>
      <c r="D767" s="67"/>
      <c r="E767" s="67"/>
      <c r="F767" s="67"/>
      <c r="G767" s="67"/>
      <c r="H767" s="67"/>
      <c r="I767" s="67"/>
      <c r="J767" s="67"/>
    </row>
    <row r="768" spans="1:10">
      <c r="A768" s="67"/>
      <c r="B768" s="67"/>
      <c r="C768" s="67"/>
      <c r="D768" s="67"/>
      <c r="E768" s="67"/>
      <c r="F768" s="67"/>
      <c r="G768" s="67"/>
      <c r="H768" s="67"/>
      <c r="I768" s="67"/>
      <c r="J768" s="67"/>
    </row>
    <row r="769" spans="1:10">
      <c r="A769" s="67"/>
      <c r="B769" s="67"/>
      <c r="C769" s="67"/>
      <c r="D769" s="67"/>
      <c r="E769" s="67"/>
      <c r="F769" s="67"/>
      <c r="G769" s="67"/>
      <c r="H769" s="67"/>
      <c r="I769" s="67"/>
      <c r="J769" s="67"/>
    </row>
    <row r="770" spans="1:10">
      <c r="A770" s="67"/>
      <c r="B770" s="67"/>
      <c r="C770" s="67"/>
      <c r="D770" s="67"/>
      <c r="E770" s="67"/>
      <c r="F770" s="67"/>
      <c r="G770" s="67"/>
      <c r="H770" s="67"/>
      <c r="I770" s="67"/>
      <c r="J770" s="67"/>
    </row>
    <row r="771" spans="1:10">
      <c r="A771" s="67"/>
      <c r="B771" s="67"/>
      <c r="C771" s="67"/>
      <c r="D771" s="67"/>
      <c r="E771" s="67"/>
      <c r="F771" s="67"/>
      <c r="G771" s="67"/>
      <c r="H771" s="67"/>
      <c r="I771" s="67"/>
      <c r="J771" s="67"/>
    </row>
    <row r="772" spans="1:10">
      <c r="A772" s="67"/>
      <c r="B772" s="67"/>
      <c r="C772" s="67"/>
      <c r="D772" s="67"/>
      <c r="E772" s="67"/>
      <c r="F772" s="67"/>
      <c r="G772" s="67"/>
      <c r="H772" s="67"/>
      <c r="I772" s="67"/>
      <c r="J772" s="67"/>
    </row>
    <row r="773" spans="1:10">
      <c r="A773" s="67"/>
      <c r="B773" s="67"/>
      <c r="C773" s="67"/>
      <c r="D773" s="67"/>
      <c r="E773" s="67"/>
      <c r="F773" s="67"/>
      <c r="G773" s="67"/>
      <c r="H773" s="67"/>
      <c r="I773" s="67"/>
      <c r="J773" s="67"/>
    </row>
    <row r="774" spans="1:10">
      <c r="A774" s="67"/>
      <c r="B774" s="67"/>
      <c r="C774" s="67"/>
      <c r="D774" s="67"/>
      <c r="E774" s="67"/>
      <c r="F774" s="67"/>
      <c r="G774" s="67"/>
      <c r="H774" s="67"/>
      <c r="I774" s="67"/>
      <c r="J774" s="67"/>
    </row>
    <row r="775" spans="1:10">
      <c r="A775" s="67"/>
      <c r="B775" s="67"/>
      <c r="C775" s="67"/>
      <c r="D775" s="67"/>
      <c r="E775" s="67"/>
      <c r="F775" s="67"/>
      <c r="G775" s="67"/>
      <c r="H775" s="67"/>
      <c r="I775" s="67"/>
      <c r="J775" s="67"/>
    </row>
    <row r="776" spans="1:10">
      <c r="A776" s="67"/>
      <c r="B776" s="67"/>
      <c r="C776" s="67"/>
      <c r="D776" s="67"/>
      <c r="E776" s="67"/>
      <c r="F776" s="67"/>
      <c r="G776" s="67"/>
      <c r="H776" s="67"/>
      <c r="I776" s="67"/>
      <c r="J776" s="67"/>
    </row>
    <row r="777" spans="1:10">
      <c r="A777" s="67"/>
      <c r="B777" s="67"/>
      <c r="C777" s="67"/>
      <c r="D777" s="67"/>
      <c r="E777" s="67"/>
      <c r="F777" s="67"/>
      <c r="G777" s="67"/>
      <c r="H777" s="67"/>
      <c r="I777" s="67"/>
      <c r="J777" s="67"/>
    </row>
    <row r="778" spans="1:10">
      <c r="A778" s="67"/>
      <c r="B778" s="67"/>
      <c r="C778" s="67"/>
      <c r="D778" s="67"/>
      <c r="E778" s="67"/>
      <c r="F778" s="67"/>
      <c r="G778" s="67"/>
      <c r="H778" s="67"/>
      <c r="I778" s="67"/>
      <c r="J778" s="67"/>
    </row>
    <row r="779" spans="1:10">
      <c r="A779" s="67"/>
      <c r="B779" s="67"/>
      <c r="C779" s="67"/>
      <c r="D779" s="67"/>
      <c r="E779" s="67"/>
      <c r="F779" s="67"/>
      <c r="G779" s="67"/>
      <c r="H779" s="67"/>
      <c r="I779" s="67"/>
      <c r="J779" s="67"/>
    </row>
    <row r="780" spans="1:10">
      <c r="A780" s="67"/>
      <c r="B780" s="67"/>
      <c r="C780" s="67"/>
      <c r="D780" s="67"/>
      <c r="E780" s="67"/>
      <c r="F780" s="67"/>
      <c r="G780" s="67"/>
      <c r="H780" s="67"/>
      <c r="I780" s="67"/>
      <c r="J780" s="67"/>
    </row>
    <row r="781" spans="1:10">
      <c r="A781" s="67"/>
      <c r="B781" s="67"/>
      <c r="C781" s="67"/>
      <c r="D781" s="67"/>
      <c r="E781" s="67"/>
      <c r="F781" s="67"/>
      <c r="G781" s="67"/>
      <c r="H781" s="67"/>
      <c r="I781" s="67"/>
      <c r="J781" s="67"/>
    </row>
    <row r="782" spans="1:10">
      <c r="A782" s="67"/>
      <c r="B782" s="67"/>
      <c r="C782" s="67"/>
      <c r="D782" s="67"/>
      <c r="E782" s="67"/>
      <c r="F782" s="67"/>
      <c r="G782" s="67"/>
      <c r="H782" s="67"/>
      <c r="I782" s="67"/>
      <c r="J782" s="67"/>
    </row>
    <row r="783" spans="1:10">
      <c r="A783" s="67"/>
      <c r="B783" s="67"/>
      <c r="C783" s="67"/>
      <c r="D783" s="67"/>
      <c r="E783" s="67"/>
      <c r="F783" s="67"/>
      <c r="G783" s="67"/>
      <c r="H783" s="67"/>
      <c r="I783" s="67"/>
      <c r="J783" s="67"/>
    </row>
    <row r="784" spans="1:10">
      <c r="A784" s="67"/>
      <c r="B784" s="67"/>
      <c r="C784" s="67"/>
      <c r="D784" s="67"/>
      <c r="E784" s="67"/>
      <c r="F784" s="67"/>
      <c r="G784" s="67"/>
      <c r="H784" s="67"/>
      <c r="I784" s="67"/>
      <c r="J784" s="67"/>
    </row>
    <row r="785" spans="1:10">
      <c r="A785" s="67"/>
      <c r="B785" s="67"/>
      <c r="C785" s="67"/>
      <c r="D785" s="67"/>
      <c r="E785" s="67"/>
      <c r="F785" s="67"/>
      <c r="G785" s="67"/>
      <c r="H785" s="67"/>
      <c r="I785" s="67"/>
      <c r="J785" s="67"/>
    </row>
    <row r="786" spans="1:10">
      <c r="A786" s="67"/>
      <c r="B786" s="67"/>
      <c r="C786" s="67"/>
      <c r="D786" s="67"/>
      <c r="E786" s="67"/>
      <c r="F786" s="67"/>
      <c r="G786" s="67"/>
      <c r="H786" s="67"/>
      <c r="I786" s="67"/>
      <c r="J786" s="67"/>
    </row>
    <row r="787" spans="1:10">
      <c r="A787" s="67"/>
      <c r="B787" s="67"/>
      <c r="C787" s="67"/>
      <c r="D787" s="67"/>
      <c r="E787" s="67"/>
      <c r="F787" s="67"/>
      <c r="G787" s="67"/>
      <c r="H787" s="67"/>
      <c r="I787" s="67"/>
      <c r="J787" s="67"/>
    </row>
    <row r="788" spans="1:10">
      <c r="A788" s="67"/>
      <c r="B788" s="67"/>
      <c r="C788" s="67"/>
      <c r="D788" s="67"/>
      <c r="E788" s="67"/>
      <c r="F788" s="67"/>
      <c r="G788" s="67"/>
      <c r="H788" s="67"/>
      <c r="I788" s="67"/>
      <c r="J788" s="67"/>
    </row>
    <row r="789" spans="1:10">
      <c r="A789" s="67"/>
      <c r="B789" s="67"/>
      <c r="C789" s="67"/>
      <c r="D789" s="67"/>
      <c r="E789" s="67"/>
      <c r="F789" s="67"/>
      <c r="G789" s="67"/>
      <c r="H789" s="67"/>
      <c r="I789" s="67"/>
      <c r="J789" s="67"/>
    </row>
    <row r="790" spans="1:10">
      <c r="A790" s="67"/>
      <c r="B790" s="67"/>
      <c r="C790" s="67"/>
      <c r="D790" s="67"/>
      <c r="E790" s="67"/>
      <c r="F790" s="67"/>
      <c r="G790" s="67"/>
      <c r="H790" s="67"/>
      <c r="I790" s="67"/>
      <c r="J790" s="67"/>
    </row>
    <row r="791" spans="1:10">
      <c r="A791" s="67"/>
      <c r="B791" s="67"/>
      <c r="C791" s="67"/>
      <c r="D791" s="67"/>
      <c r="E791" s="67"/>
      <c r="F791" s="67"/>
      <c r="G791" s="67"/>
      <c r="H791" s="67"/>
      <c r="I791" s="67"/>
      <c r="J791" s="67"/>
    </row>
    <row r="792" spans="1:10">
      <c r="A792" s="67"/>
      <c r="B792" s="67"/>
      <c r="C792" s="67"/>
      <c r="D792" s="67"/>
      <c r="E792" s="67"/>
      <c r="F792" s="67"/>
      <c r="G792" s="67"/>
      <c r="H792" s="67"/>
      <c r="I792" s="67"/>
      <c r="J792" s="67"/>
    </row>
    <row r="793" spans="1:10">
      <c r="A793" s="67"/>
      <c r="B793" s="67"/>
      <c r="C793" s="67"/>
      <c r="D793" s="67"/>
      <c r="E793" s="67"/>
      <c r="F793" s="67"/>
      <c r="G793" s="67"/>
      <c r="H793" s="67"/>
      <c r="I793" s="67"/>
      <c r="J793" s="67"/>
    </row>
    <row r="794" spans="1:10">
      <c r="A794" s="67"/>
      <c r="B794" s="67"/>
      <c r="C794" s="67"/>
      <c r="D794" s="67"/>
      <c r="E794" s="67"/>
      <c r="F794" s="67"/>
      <c r="G794" s="67"/>
      <c r="H794" s="67"/>
      <c r="I794" s="67"/>
      <c r="J794" s="67"/>
    </row>
    <row r="795" spans="1:10">
      <c r="A795" s="67"/>
      <c r="B795" s="67"/>
      <c r="C795" s="67"/>
      <c r="D795" s="67"/>
      <c r="E795" s="67"/>
      <c r="F795" s="67"/>
      <c r="G795" s="67"/>
      <c r="H795" s="67"/>
      <c r="I795" s="67"/>
      <c r="J795" s="67"/>
    </row>
    <row r="796" spans="1:10">
      <c r="A796" s="67"/>
      <c r="B796" s="67"/>
      <c r="C796" s="67"/>
      <c r="D796" s="67"/>
      <c r="E796" s="67"/>
      <c r="F796" s="67"/>
      <c r="G796" s="67"/>
      <c r="H796" s="67"/>
      <c r="I796" s="67"/>
      <c r="J796" s="67"/>
    </row>
    <row r="797" spans="1:10">
      <c r="A797" s="67"/>
      <c r="B797" s="67"/>
      <c r="C797" s="67"/>
      <c r="D797" s="67"/>
      <c r="E797" s="67"/>
      <c r="F797" s="67"/>
      <c r="G797" s="67"/>
      <c r="H797" s="67"/>
      <c r="I797" s="67"/>
      <c r="J797" s="67"/>
    </row>
    <row r="798" spans="1:10">
      <c r="A798" s="67"/>
      <c r="B798" s="67"/>
      <c r="C798" s="67"/>
      <c r="D798" s="67"/>
      <c r="E798" s="67"/>
      <c r="F798" s="67"/>
      <c r="G798" s="67"/>
      <c r="H798" s="67"/>
      <c r="I798" s="67"/>
      <c r="J798" s="67"/>
    </row>
    <row r="799" spans="1:10">
      <c r="A799" s="67"/>
      <c r="B799" s="67"/>
      <c r="C799" s="67"/>
      <c r="D799" s="67"/>
      <c r="E799" s="67"/>
      <c r="F799" s="67"/>
      <c r="G799" s="67"/>
      <c r="H799" s="67"/>
      <c r="I799" s="67"/>
      <c r="J799" s="67"/>
    </row>
    <row r="800" spans="1:10">
      <c r="A800" s="67"/>
      <c r="B800" s="67"/>
      <c r="C800" s="67"/>
      <c r="D800" s="67"/>
      <c r="E800" s="67"/>
      <c r="F800" s="67"/>
      <c r="G800" s="67"/>
      <c r="H800" s="67"/>
      <c r="I800" s="67"/>
      <c r="J800" s="67"/>
    </row>
    <row r="801" spans="1:10">
      <c r="A801" s="67"/>
      <c r="B801" s="67"/>
      <c r="C801" s="67"/>
      <c r="D801" s="67"/>
      <c r="E801" s="67"/>
      <c r="F801" s="67"/>
      <c r="G801" s="67"/>
      <c r="H801" s="67"/>
      <c r="I801" s="67"/>
      <c r="J801" s="67"/>
    </row>
    <row r="802" spans="1:10">
      <c r="A802" s="67"/>
      <c r="B802" s="67"/>
      <c r="C802" s="67"/>
      <c r="D802" s="67"/>
      <c r="E802" s="67"/>
      <c r="F802" s="67"/>
      <c r="G802" s="67"/>
      <c r="H802" s="67"/>
      <c r="I802" s="67"/>
      <c r="J802" s="67"/>
    </row>
    <row r="803" spans="1:10">
      <c r="A803" s="67"/>
      <c r="B803" s="67"/>
      <c r="C803" s="67"/>
      <c r="D803" s="67"/>
      <c r="E803" s="67"/>
      <c r="F803" s="67"/>
      <c r="G803" s="67"/>
      <c r="H803" s="67"/>
      <c r="I803" s="67"/>
      <c r="J803" s="67"/>
    </row>
    <row r="804" spans="1:10">
      <c r="A804" s="67"/>
      <c r="B804" s="67"/>
      <c r="C804" s="67"/>
      <c r="D804" s="67"/>
      <c r="E804" s="67"/>
      <c r="F804" s="67"/>
      <c r="G804" s="67"/>
      <c r="H804" s="67"/>
      <c r="I804" s="67"/>
      <c r="J804" s="67"/>
    </row>
    <row r="805" spans="1:10">
      <c r="A805" s="67"/>
      <c r="B805" s="67"/>
      <c r="C805" s="67"/>
      <c r="D805" s="67"/>
      <c r="E805" s="67"/>
      <c r="F805" s="67"/>
      <c r="G805" s="67"/>
      <c r="H805" s="67"/>
      <c r="I805" s="67"/>
      <c r="J805" s="67"/>
    </row>
    <row r="806" spans="1:10">
      <c r="A806" s="67"/>
      <c r="B806" s="67"/>
      <c r="C806" s="67"/>
      <c r="D806" s="67"/>
      <c r="E806" s="67"/>
      <c r="F806" s="67"/>
      <c r="G806" s="67"/>
      <c r="H806" s="67"/>
      <c r="I806" s="67"/>
      <c r="J806" s="67"/>
    </row>
    <row r="807" spans="1:10">
      <c r="A807" s="67"/>
      <c r="B807" s="67"/>
      <c r="C807" s="67"/>
      <c r="D807" s="67"/>
      <c r="E807" s="67"/>
      <c r="F807" s="67"/>
      <c r="G807" s="67"/>
      <c r="H807" s="67"/>
      <c r="I807" s="67"/>
      <c r="J807" s="67"/>
    </row>
    <row r="808" spans="1:10">
      <c r="A808" s="67"/>
      <c r="B808" s="67"/>
      <c r="C808" s="67"/>
      <c r="D808" s="67"/>
      <c r="E808" s="67"/>
      <c r="F808" s="67"/>
      <c r="G808" s="67"/>
      <c r="H808" s="67"/>
      <c r="I808" s="67"/>
      <c r="J808" s="67"/>
    </row>
    <row r="809" spans="1:10">
      <c r="A809" s="67"/>
      <c r="B809" s="67"/>
      <c r="C809" s="67"/>
      <c r="D809" s="67"/>
      <c r="E809" s="67"/>
      <c r="F809" s="67"/>
      <c r="G809" s="67"/>
      <c r="H809" s="67"/>
      <c r="I809" s="67"/>
      <c r="J809" s="67"/>
    </row>
    <row r="810" spans="1:10">
      <c r="A810" s="67"/>
      <c r="B810" s="67"/>
      <c r="C810" s="67"/>
      <c r="D810" s="67"/>
      <c r="E810" s="67"/>
      <c r="F810" s="67"/>
      <c r="G810" s="67"/>
      <c r="H810" s="67"/>
      <c r="I810" s="67"/>
      <c r="J810" s="67"/>
    </row>
    <row r="811" spans="1:10">
      <c r="A811" s="67"/>
      <c r="B811" s="67"/>
      <c r="C811" s="67"/>
      <c r="D811" s="67"/>
      <c r="E811" s="67"/>
      <c r="F811" s="67"/>
      <c r="G811" s="67"/>
      <c r="H811" s="67"/>
      <c r="I811" s="67"/>
      <c r="J811" s="67"/>
    </row>
    <row r="812" spans="1:10">
      <c r="A812" s="67"/>
      <c r="B812" s="67"/>
      <c r="C812" s="67"/>
      <c r="D812" s="67"/>
      <c r="E812" s="67"/>
      <c r="F812" s="67"/>
      <c r="G812" s="67"/>
      <c r="H812" s="67"/>
      <c r="I812" s="67"/>
      <c r="J812" s="67"/>
    </row>
    <row r="813" spans="1:10">
      <c r="A813" s="67"/>
      <c r="B813" s="67"/>
      <c r="C813" s="67"/>
      <c r="D813" s="67"/>
      <c r="E813" s="67"/>
      <c r="F813" s="67"/>
      <c r="G813" s="67"/>
      <c r="H813" s="67"/>
      <c r="I813" s="67"/>
      <c r="J813" s="67"/>
    </row>
    <row r="814" spans="1:10">
      <c r="A814" s="67"/>
      <c r="B814" s="67"/>
      <c r="C814" s="67"/>
      <c r="D814" s="67"/>
      <c r="E814" s="67"/>
      <c r="F814" s="67"/>
      <c r="G814" s="67"/>
      <c r="H814" s="67"/>
      <c r="I814" s="67"/>
      <c r="J814" s="67"/>
    </row>
    <row r="815" spans="1:10">
      <c r="A815" s="67"/>
      <c r="B815" s="67"/>
      <c r="C815" s="67"/>
      <c r="D815" s="67"/>
      <c r="E815" s="67"/>
      <c r="F815" s="67"/>
      <c r="G815" s="67"/>
      <c r="H815" s="67"/>
      <c r="I815" s="67"/>
      <c r="J815" s="67"/>
    </row>
    <row r="816" spans="1:10">
      <c r="A816" s="67"/>
      <c r="B816" s="67"/>
      <c r="C816" s="67"/>
      <c r="D816" s="67"/>
      <c r="E816" s="67"/>
      <c r="F816" s="67"/>
      <c r="G816" s="67"/>
      <c r="H816" s="67"/>
      <c r="I816" s="67"/>
      <c r="J816" s="67"/>
    </row>
    <row r="817" spans="1:10">
      <c r="A817" s="67"/>
      <c r="B817" s="67"/>
      <c r="C817" s="67"/>
      <c r="D817" s="67"/>
      <c r="E817" s="67"/>
      <c r="F817" s="67"/>
      <c r="G817" s="67"/>
      <c r="H817" s="67"/>
      <c r="I817" s="67"/>
      <c r="J817" s="67"/>
    </row>
    <row r="818" spans="1:10">
      <c r="A818" s="67"/>
      <c r="B818" s="67"/>
      <c r="C818" s="67"/>
      <c r="D818" s="67"/>
      <c r="E818" s="67"/>
      <c r="F818" s="67"/>
      <c r="G818" s="67"/>
      <c r="H818" s="67"/>
      <c r="I818" s="67"/>
      <c r="J818" s="67"/>
    </row>
    <row r="819" spans="1:10">
      <c r="A819" s="67"/>
      <c r="B819" s="67"/>
      <c r="C819" s="67"/>
      <c r="D819" s="67"/>
      <c r="E819" s="67"/>
      <c r="F819" s="67"/>
      <c r="G819" s="67"/>
      <c r="H819" s="67"/>
      <c r="I819" s="67"/>
      <c r="J819" s="67"/>
    </row>
    <row r="820" spans="1:10">
      <c r="A820" s="67"/>
      <c r="B820" s="67"/>
      <c r="C820" s="67"/>
      <c r="D820" s="67"/>
      <c r="E820" s="67"/>
      <c r="F820" s="67"/>
      <c r="G820" s="67"/>
      <c r="H820" s="67"/>
      <c r="I820" s="67"/>
      <c r="J820" s="67"/>
    </row>
    <row r="821" spans="1:10">
      <c r="A821" s="67"/>
      <c r="B821" s="67"/>
      <c r="C821" s="67"/>
      <c r="D821" s="67"/>
      <c r="E821" s="67"/>
      <c r="F821" s="67"/>
      <c r="G821" s="67"/>
      <c r="H821" s="67"/>
      <c r="I821" s="67"/>
      <c r="J821" s="67"/>
    </row>
    <row r="822" spans="1:10">
      <c r="A822" s="67"/>
      <c r="B822" s="67"/>
      <c r="C822" s="67"/>
      <c r="D822" s="67"/>
      <c r="E822" s="67"/>
      <c r="F822" s="67"/>
      <c r="G822" s="67"/>
      <c r="H822" s="67"/>
      <c r="I822" s="67"/>
      <c r="J822" s="67"/>
    </row>
    <row r="823" spans="1:10">
      <c r="A823" s="67"/>
      <c r="B823" s="67"/>
      <c r="C823" s="67"/>
      <c r="D823" s="67"/>
      <c r="E823" s="67"/>
      <c r="F823" s="67"/>
      <c r="G823" s="67"/>
      <c r="H823" s="67"/>
      <c r="I823" s="67"/>
      <c r="J823" s="67"/>
    </row>
    <row r="824" spans="1:10">
      <c r="A824" s="67"/>
      <c r="B824" s="67"/>
      <c r="C824" s="67"/>
      <c r="D824" s="67"/>
      <c r="E824" s="67"/>
      <c r="F824" s="67"/>
      <c r="G824" s="67"/>
      <c r="H824" s="67"/>
      <c r="I824" s="67"/>
      <c r="J824" s="67"/>
    </row>
    <row r="825" spans="1:10">
      <c r="A825" s="67"/>
      <c r="B825" s="67"/>
      <c r="C825" s="67"/>
      <c r="D825" s="67"/>
      <c r="E825" s="67"/>
      <c r="F825" s="67"/>
      <c r="G825" s="67"/>
      <c r="H825" s="67"/>
      <c r="I825" s="67"/>
      <c r="J825" s="67"/>
    </row>
    <row r="826" spans="1:10">
      <c r="A826" s="67"/>
      <c r="B826" s="67"/>
      <c r="C826" s="67"/>
      <c r="D826" s="67"/>
      <c r="E826" s="67"/>
      <c r="F826" s="67"/>
      <c r="G826" s="67"/>
      <c r="H826" s="67"/>
      <c r="I826" s="67"/>
      <c r="J826" s="67"/>
    </row>
    <row r="827" spans="1:10">
      <c r="A827" s="67"/>
      <c r="B827" s="67"/>
      <c r="C827" s="67"/>
      <c r="D827" s="67"/>
      <c r="E827" s="67"/>
      <c r="F827" s="67"/>
      <c r="G827" s="67"/>
      <c r="H827" s="67"/>
      <c r="I827" s="67"/>
      <c r="J827" s="67"/>
    </row>
    <row r="828" spans="1:10">
      <c r="A828" s="67"/>
      <c r="B828" s="67"/>
      <c r="C828" s="67"/>
      <c r="D828" s="67"/>
      <c r="E828" s="67"/>
      <c r="F828" s="67"/>
      <c r="G828" s="67"/>
      <c r="H828" s="67"/>
      <c r="I828" s="67"/>
      <c r="J828" s="67"/>
    </row>
    <row r="829" spans="1:10">
      <c r="A829" s="67"/>
      <c r="B829" s="67"/>
      <c r="C829" s="67"/>
      <c r="D829" s="67"/>
      <c r="E829" s="67"/>
      <c r="F829" s="67"/>
      <c r="G829" s="67"/>
      <c r="H829" s="67"/>
      <c r="I829" s="67"/>
      <c r="J829" s="67"/>
    </row>
    <row r="830" spans="1:10">
      <c r="A830" s="67"/>
      <c r="B830" s="67"/>
      <c r="C830" s="67"/>
      <c r="D830" s="67"/>
      <c r="E830" s="67"/>
      <c r="F830" s="67"/>
      <c r="G830" s="67"/>
      <c r="H830" s="67"/>
      <c r="I830" s="67"/>
      <c r="J830" s="67"/>
    </row>
    <row r="831" spans="1:10">
      <c r="A831" s="67"/>
      <c r="B831" s="67"/>
      <c r="C831" s="67"/>
      <c r="D831" s="67"/>
      <c r="E831" s="67"/>
      <c r="F831" s="67"/>
      <c r="G831" s="67"/>
      <c r="H831" s="67"/>
      <c r="I831" s="67"/>
      <c r="J831" s="67"/>
    </row>
    <row r="832" spans="1:10">
      <c r="A832" s="67"/>
      <c r="B832" s="67"/>
      <c r="C832" s="67"/>
      <c r="D832" s="67"/>
      <c r="E832" s="67"/>
      <c r="F832" s="67"/>
      <c r="G832" s="67"/>
      <c r="H832" s="67"/>
      <c r="I832" s="67"/>
      <c r="J832" s="67"/>
    </row>
    <row r="833" spans="1:10">
      <c r="A833" s="67"/>
      <c r="B833" s="67"/>
      <c r="C833" s="67"/>
      <c r="D833" s="67"/>
      <c r="E833" s="67"/>
      <c r="F833" s="67"/>
      <c r="G833" s="67"/>
      <c r="H833" s="67"/>
      <c r="I833" s="67"/>
      <c r="J833" s="67"/>
    </row>
    <row r="834" spans="1:10">
      <c r="A834" s="67"/>
      <c r="B834" s="67"/>
      <c r="C834" s="67"/>
      <c r="D834" s="67"/>
      <c r="E834" s="67"/>
      <c r="F834" s="67"/>
      <c r="G834" s="67"/>
      <c r="H834" s="67"/>
      <c r="I834" s="67"/>
      <c r="J834" s="67"/>
    </row>
    <row r="835" spans="1:10">
      <c r="A835" s="67"/>
      <c r="B835" s="67"/>
      <c r="C835" s="67"/>
      <c r="D835" s="67"/>
      <c r="E835" s="67"/>
      <c r="F835" s="67"/>
      <c r="G835" s="67"/>
      <c r="H835" s="67"/>
      <c r="I835" s="67"/>
      <c r="J835" s="67"/>
    </row>
    <row r="836" spans="1:10">
      <c r="A836" s="67"/>
      <c r="B836" s="67"/>
      <c r="C836" s="67"/>
      <c r="D836" s="67"/>
      <c r="E836" s="67"/>
      <c r="F836" s="67"/>
      <c r="G836" s="67"/>
      <c r="H836" s="67"/>
      <c r="I836" s="67"/>
      <c r="J836" s="67"/>
    </row>
    <row r="837" spans="1:10">
      <c r="A837" s="67"/>
      <c r="B837" s="67"/>
      <c r="C837" s="67"/>
      <c r="D837" s="67"/>
      <c r="E837" s="67"/>
      <c r="F837" s="67"/>
      <c r="G837" s="67"/>
      <c r="H837" s="67"/>
      <c r="I837" s="67"/>
      <c r="J837" s="67"/>
    </row>
    <row r="838" spans="1:10">
      <c r="A838" s="67"/>
      <c r="B838" s="67"/>
      <c r="C838" s="67"/>
      <c r="D838" s="67"/>
      <c r="E838" s="67"/>
      <c r="F838" s="67"/>
      <c r="G838" s="67"/>
      <c r="H838" s="67"/>
      <c r="I838" s="67"/>
      <c r="J838" s="67"/>
    </row>
    <row r="839" spans="1:10">
      <c r="A839" s="67"/>
      <c r="B839" s="67"/>
      <c r="C839" s="67"/>
      <c r="D839" s="67"/>
      <c r="E839" s="67"/>
      <c r="F839" s="67"/>
      <c r="G839" s="67"/>
      <c r="H839" s="67"/>
      <c r="I839" s="67"/>
      <c r="J839" s="67"/>
    </row>
    <row r="840" spans="1:10">
      <c r="A840" s="67"/>
      <c r="B840" s="67"/>
      <c r="C840" s="67"/>
      <c r="D840" s="67"/>
      <c r="E840" s="67"/>
      <c r="F840" s="67"/>
      <c r="G840" s="67"/>
      <c r="H840" s="67"/>
      <c r="I840" s="67"/>
      <c r="J840" s="67"/>
    </row>
    <row r="841" spans="1:10">
      <c r="A841" s="67"/>
      <c r="B841" s="67"/>
      <c r="C841" s="67"/>
      <c r="D841" s="67"/>
      <c r="E841" s="67"/>
      <c r="F841" s="67"/>
      <c r="G841" s="67"/>
      <c r="H841" s="67"/>
      <c r="I841" s="67"/>
      <c r="J841" s="67"/>
    </row>
    <row r="842" spans="1:10">
      <c r="A842" s="67"/>
      <c r="B842" s="67"/>
      <c r="C842" s="67"/>
      <c r="D842" s="67"/>
      <c r="E842" s="67"/>
      <c r="F842" s="67"/>
      <c r="G842" s="67"/>
      <c r="H842" s="67"/>
      <c r="I842" s="67"/>
      <c r="J842" s="67"/>
    </row>
    <row r="843" spans="1:10">
      <c r="A843" s="67"/>
      <c r="B843" s="67"/>
      <c r="C843" s="67"/>
      <c r="D843" s="67"/>
      <c r="E843" s="67"/>
      <c r="F843" s="67"/>
      <c r="G843" s="67"/>
      <c r="H843" s="67"/>
      <c r="I843" s="67"/>
      <c r="J843" s="67"/>
    </row>
    <row r="844" spans="1:10">
      <c r="A844" s="67"/>
      <c r="B844" s="67"/>
      <c r="C844" s="67"/>
      <c r="D844" s="67"/>
      <c r="E844" s="67"/>
      <c r="F844" s="67"/>
      <c r="G844" s="67"/>
      <c r="H844" s="67"/>
      <c r="I844" s="67"/>
      <c r="J844" s="67"/>
    </row>
    <row r="845" spans="1:10">
      <c r="A845" s="67"/>
      <c r="B845" s="67"/>
      <c r="C845" s="67"/>
      <c r="D845" s="67"/>
      <c r="E845" s="67"/>
      <c r="F845" s="67"/>
      <c r="G845" s="67"/>
      <c r="H845" s="67"/>
      <c r="I845" s="67"/>
      <c r="J845" s="67"/>
    </row>
    <row r="846" spans="1:10">
      <c r="A846" s="67"/>
      <c r="B846" s="67"/>
      <c r="C846" s="67"/>
      <c r="D846" s="67"/>
      <c r="E846" s="67"/>
      <c r="F846" s="67"/>
      <c r="G846" s="67"/>
      <c r="H846" s="67"/>
      <c r="I846" s="67"/>
      <c r="J846" s="67"/>
    </row>
    <row r="847" spans="1:10">
      <c r="A847" s="67"/>
      <c r="B847" s="67"/>
      <c r="C847" s="67"/>
      <c r="D847" s="67"/>
      <c r="E847" s="67"/>
      <c r="F847" s="67"/>
      <c r="G847" s="67"/>
      <c r="H847" s="67"/>
      <c r="I847" s="67"/>
      <c r="J847" s="67"/>
    </row>
    <row r="848" spans="1:10">
      <c r="A848" s="67"/>
      <c r="B848" s="67"/>
      <c r="C848" s="67"/>
      <c r="D848" s="67"/>
      <c r="E848" s="67"/>
      <c r="F848" s="67"/>
      <c r="G848" s="67"/>
      <c r="H848" s="67"/>
      <c r="I848" s="67"/>
      <c r="J848" s="67"/>
    </row>
    <row r="849" spans="1:10">
      <c r="A849" s="67"/>
      <c r="B849" s="67"/>
      <c r="C849" s="67"/>
      <c r="D849" s="67"/>
      <c r="E849" s="67"/>
      <c r="F849" s="67"/>
      <c r="G849" s="67"/>
      <c r="H849" s="67"/>
      <c r="I849" s="67"/>
      <c r="J849" s="67"/>
    </row>
    <row r="850" spans="1:10">
      <c r="A850" s="67"/>
      <c r="B850" s="67"/>
      <c r="C850" s="67"/>
      <c r="D850" s="67"/>
      <c r="E850" s="67"/>
      <c r="F850" s="67"/>
      <c r="G850" s="67"/>
      <c r="H850" s="67"/>
      <c r="I850" s="67"/>
      <c r="J850" s="67"/>
    </row>
    <row r="851" spans="1:10">
      <c r="A851" s="67"/>
      <c r="B851" s="67"/>
      <c r="C851" s="67"/>
      <c r="D851" s="67"/>
      <c r="E851" s="67"/>
      <c r="F851" s="67"/>
      <c r="G851" s="67"/>
      <c r="H851" s="67"/>
      <c r="I851" s="67"/>
      <c r="J851" s="67"/>
    </row>
    <row r="852" spans="1:10">
      <c r="A852" s="67"/>
      <c r="B852" s="67"/>
      <c r="C852" s="67"/>
      <c r="D852" s="67"/>
      <c r="E852" s="67"/>
      <c r="F852" s="67"/>
      <c r="G852" s="67"/>
      <c r="H852" s="67"/>
      <c r="I852" s="67"/>
      <c r="J852" s="67"/>
    </row>
    <row r="853" spans="1:10">
      <c r="A853" s="67"/>
      <c r="B853" s="67"/>
      <c r="C853" s="67"/>
      <c r="D853" s="67"/>
      <c r="E853" s="67"/>
      <c r="F853" s="67"/>
      <c r="G853" s="67"/>
      <c r="H853" s="67"/>
      <c r="I853" s="67"/>
      <c r="J853" s="67"/>
    </row>
    <row r="854" spans="1:10">
      <c r="A854" s="67"/>
      <c r="B854" s="67"/>
      <c r="C854" s="67"/>
      <c r="D854" s="67"/>
      <c r="E854" s="67"/>
      <c r="F854" s="67"/>
      <c r="G854" s="67"/>
      <c r="H854" s="67"/>
      <c r="I854" s="67"/>
      <c r="J854" s="67"/>
    </row>
    <row r="855" spans="1:10">
      <c r="A855" s="67"/>
      <c r="B855" s="67"/>
      <c r="C855" s="67"/>
      <c r="D855" s="67"/>
      <c r="E855" s="67"/>
      <c r="F855" s="67"/>
      <c r="G855" s="67"/>
      <c r="H855" s="67"/>
      <c r="I855" s="67"/>
      <c r="J855" s="67"/>
    </row>
    <row r="856" spans="1:10">
      <c r="A856" s="67"/>
      <c r="B856" s="67"/>
      <c r="C856" s="67"/>
      <c r="D856" s="67"/>
      <c r="E856" s="67"/>
      <c r="F856" s="67"/>
      <c r="G856" s="67"/>
      <c r="H856" s="67"/>
      <c r="I856" s="67"/>
      <c r="J856" s="67"/>
    </row>
    <row r="857" spans="1:10">
      <c r="A857" s="67"/>
      <c r="B857" s="67"/>
      <c r="C857" s="67"/>
      <c r="D857" s="67"/>
      <c r="E857" s="67"/>
      <c r="F857" s="67"/>
      <c r="G857" s="67"/>
      <c r="H857" s="67"/>
      <c r="I857" s="67"/>
      <c r="J857" s="67"/>
    </row>
    <row r="858" spans="1:10">
      <c r="A858" s="67"/>
      <c r="B858" s="67"/>
      <c r="C858" s="67"/>
      <c r="D858" s="67"/>
      <c r="E858" s="67"/>
      <c r="F858" s="67"/>
      <c r="G858" s="67"/>
      <c r="H858" s="67"/>
      <c r="I858" s="67"/>
      <c r="J858" s="67"/>
    </row>
    <row r="859" spans="1:10">
      <c r="A859" s="67"/>
      <c r="B859" s="67"/>
      <c r="C859" s="67"/>
      <c r="D859" s="67"/>
      <c r="E859" s="67"/>
      <c r="F859" s="67"/>
      <c r="G859" s="67"/>
      <c r="H859" s="67"/>
      <c r="I859" s="67"/>
      <c r="J859" s="67"/>
    </row>
    <row r="860" spans="1:10">
      <c r="A860" s="67"/>
      <c r="B860" s="67"/>
      <c r="C860" s="67"/>
      <c r="D860" s="67"/>
      <c r="E860" s="67"/>
      <c r="F860" s="67"/>
      <c r="G860" s="67"/>
      <c r="H860" s="67"/>
      <c r="I860" s="67"/>
      <c r="J860" s="67"/>
    </row>
    <row r="861" spans="1:10">
      <c r="A861" s="67"/>
      <c r="B861" s="67"/>
      <c r="C861" s="67"/>
      <c r="D861" s="67"/>
      <c r="E861" s="67"/>
      <c r="F861" s="67"/>
      <c r="G861" s="67"/>
      <c r="H861" s="67"/>
      <c r="I861" s="67"/>
      <c r="J861" s="67"/>
    </row>
    <row r="862" spans="1:10">
      <c r="A862" s="67"/>
      <c r="B862" s="67"/>
      <c r="C862" s="67"/>
      <c r="D862" s="67"/>
      <c r="E862" s="67"/>
      <c r="F862" s="67"/>
      <c r="G862" s="67"/>
      <c r="H862" s="67"/>
      <c r="I862" s="67"/>
      <c r="J862" s="67"/>
    </row>
    <row r="863" spans="1:10">
      <c r="A863" s="67"/>
      <c r="B863" s="67"/>
      <c r="C863" s="67"/>
      <c r="D863" s="67"/>
      <c r="E863" s="67"/>
      <c r="F863" s="67"/>
      <c r="G863" s="67"/>
      <c r="H863" s="67"/>
      <c r="I863" s="67"/>
      <c r="J863" s="67"/>
    </row>
    <row r="864" spans="1:10">
      <c r="A864" s="67"/>
      <c r="B864" s="67"/>
      <c r="C864" s="67"/>
      <c r="D864" s="67"/>
      <c r="E864" s="67"/>
      <c r="F864" s="67"/>
      <c r="G864" s="67"/>
      <c r="H864" s="67"/>
      <c r="I864" s="67"/>
      <c r="J864" s="67"/>
    </row>
    <row r="865" spans="1:10">
      <c r="A865" s="67"/>
      <c r="B865" s="67"/>
      <c r="C865" s="67"/>
      <c r="D865" s="67"/>
      <c r="E865" s="67"/>
      <c r="F865" s="67"/>
      <c r="G865" s="67"/>
      <c r="H865" s="67"/>
      <c r="I865" s="67"/>
      <c r="J865" s="67"/>
    </row>
    <row r="866" spans="1:10">
      <c r="A866" s="67"/>
      <c r="B866" s="67"/>
      <c r="C866" s="67"/>
      <c r="D866" s="67"/>
      <c r="E866" s="67"/>
      <c r="F866" s="67"/>
      <c r="G866" s="67"/>
      <c r="H866" s="67"/>
      <c r="I866" s="67"/>
      <c r="J866" s="67"/>
    </row>
    <row r="867" spans="1:10">
      <c r="A867" s="67"/>
      <c r="B867" s="67"/>
      <c r="C867" s="67"/>
      <c r="D867" s="67"/>
      <c r="E867" s="67"/>
      <c r="F867" s="67"/>
      <c r="G867" s="67"/>
      <c r="H867" s="67"/>
      <c r="I867" s="67"/>
      <c r="J867" s="67"/>
    </row>
    <row r="868" spans="1:10">
      <c r="A868" s="67"/>
      <c r="B868" s="67"/>
      <c r="C868" s="67"/>
      <c r="D868" s="67"/>
      <c r="E868" s="67"/>
      <c r="F868" s="67"/>
      <c r="G868" s="67"/>
      <c r="H868" s="67"/>
      <c r="I868" s="67"/>
      <c r="J868" s="67"/>
    </row>
    <row r="869" spans="1:10">
      <c r="A869" s="67"/>
      <c r="B869" s="67"/>
      <c r="C869" s="67"/>
      <c r="D869" s="67"/>
      <c r="E869" s="67"/>
      <c r="F869" s="67"/>
      <c r="G869" s="67"/>
      <c r="H869" s="67"/>
      <c r="I869" s="67"/>
      <c r="J869" s="67"/>
    </row>
    <row r="870" spans="1:10">
      <c r="A870" s="67"/>
      <c r="B870" s="67"/>
      <c r="C870" s="67"/>
      <c r="D870" s="67"/>
      <c r="E870" s="67"/>
      <c r="F870" s="67"/>
      <c r="G870" s="67"/>
      <c r="H870" s="67"/>
      <c r="I870" s="67"/>
      <c r="J870" s="67"/>
    </row>
    <row r="871" spans="1:10">
      <c r="A871" s="67"/>
      <c r="B871" s="67"/>
      <c r="C871" s="67"/>
      <c r="D871" s="67"/>
      <c r="E871" s="67"/>
      <c r="F871" s="67"/>
      <c r="G871" s="67"/>
      <c r="H871" s="67"/>
      <c r="I871" s="67"/>
      <c r="J871" s="67"/>
    </row>
    <row r="872" spans="1:10">
      <c r="A872" s="67"/>
      <c r="B872" s="67"/>
      <c r="C872" s="67"/>
      <c r="D872" s="67"/>
      <c r="E872" s="67"/>
      <c r="F872" s="67"/>
      <c r="G872" s="67"/>
      <c r="H872" s="67"/>
      <c r="I872" s="67"/>
      <c r="J872" s="67"/>
    </row>
    <row r="873" spans="1:10">
      <c r="A873" s="67"/>
      <c r="B873" s="67"/>
      <c r="C873" s="67"/>
      <c r="D873" s="67"/>
      <c r="E873" s="67"/>
      <c r="F873" s="67"/>
      <c r="G873" s="67"/>
      <c r="H873" s="67"/>
      <c r="I873" s="67"/>
      <c r="J873" s="67"/>
    </row>
    <row r="874" spans="1:10">
      <c r="A874" s="67"/>
      <c r="B874" s="67"/>
      <c r="C874" s="67"/>
      <c r="D874" s="67"/>
      <c r="E874" s="67"/>
      <c r="F874" s="67"/>
      <c r="G874" s="67"/>
      <c r="H874" s="67"/>
      <c r="I874" s="67"/>
      <c r="J874" s="67"/>
    </row>
    <row r="875" spans="1:10">
      <c r="A875" s="67"/>
      <c r="B875" s="67"/>
      <c r="C875" s="67"/>
      <c r="D875" s="67"/>
      <c r="E875" s="67"/>
      <c r="F875" s="67"/>
      <c r="G875" s="67"/>
      <c r="H875" s="67"/>
      <c r="I875" s="67"/>
      <c r="J875" s="67"/>
    </row>
    <row r="876" spans="1:10">
      <c r="A876" s="67"/>
      <c r="B876" s="67"/>
      <c r="C876" s="67"/>
      <c r="D876" s="67"/>
      <c r="E876" s="67"/>
      <c r="F876" s="67"/>
      <c r="G876" s="67"/>
      <c r="H876" s="67"/>
      <c r="I876" s="67"/>
      <c r="J876" s="67"/>
    </row>
    <row r="877" spans="1:10">
      <c r="A877" s="67"/>
      <c r="B877" s="67"/>
      <c r="C877" s="67"/>
      <c r="D877" s="67"/>
      <c r="E877" s="67"/>
      <c r="F877" s="67"/>
      <c r="G877" s="67"/>
      <c r="H877" s="67"/>
      <c r="I877" s="67"/>
      <c r="J877" s="67"/>
    </row>
    <row r="878" spans="1:10">
      <c r="A878" s="67"/>
      <c r="B878" s="67"/>
      <c r="C878" s="67"/>
      <c r="D878" s="67"/>
      <c r="E878" s="67"/>
      <c r="F878" s="67"/>
      <c r="G878" s="67"/>
      <c r="H878" s="67"/>
      <c r="I878" s="67"/>
      <c r="J878" s="67"/>
    </row>
    <row r="879" spans="1:10">
      <c r="A879" s="67"/>
      <c r="B879" s="67"/>
      <c r="C879" s="67"/>
      <c r="D879" s="67"/>
      <c r="E879" s="67"/>
      <c r="F879" s="67"/>
      <c r="G879" s="67"/>
      <c r="H879" s="67"/>
      <c r="I879" s="67"/>
      <c r="J879" s="67"/>
    </row>
    <row r="880" spans="1:10">
      <c r="A880" s="67"/>
      <c r="B880" s="67"/>
      <c r="C880" s="67"/>
      <c r="D880" s="67"/>
      <c r="E880" s="67"/>
      <c r="F880" s="67"/>
      <c r="G880" s="67"/>
      <c r="H880" s="67"/>
      <c r="I880" s="67"/>
      <c r="J880" s="67"/>
    </row>
    <row r="881" spans="1:10">
      <c r="A881" s="67"/>
      <c r="B881" s="67"/>
      <c r="C881" s="67"/>
      <c r="D881" s="67"/>
      <c r="E881" s="67"/>
      <c r="F881" s="67"/>
      <c r="G881" s="67"/>
      <c r="H881" s="67"/>
      <c r="I881" s="67"/>
      <c r="J881" s="67"/>
    </row>
    <row r="882" spans="1:10">
      <c r="A882" s="67"/>
      <c r="B882" s="67"/>
      <c r="C882" s="67"/>
      <c r="D882" s="67"/>
      <c r="E882" s="67"/>
      <c r="F882" s="67"/>
      <c r="G882" s="67"/>
      <c r="H882" s="67"/>
      <c r="I882" s="67"/>
      <c r="J882" s="67"/>
    </row>
    <row r="883" spans="1:10">
      <c r="A883" s="67"/>
      <c r="B883" s="67"/>
      <c r="C883" s="67"/>
      <c r="D883" s="67"/>
      <c r="E883" s="67"/>
      <c r="F883" s="67"/>
      <c r="G883" s="67"/>
      <c r="H883" s="67"/>
      <c r="I883" s="67"/>
      <c r="J883" s="67"/>
    </row>
    <row r="884" spans="1:10">
      <c r="A884" s="67"/>
      <c r="B884" s="67"/>
      <c r="C884" s="67"/>
      <c r="D884" s="67"/>
      <c r="E884" s="67"/>
      <c r="F884" s="67"/>
      <c r="G884" s="67"/>
      <c r="H884" s="67"/>
      <c r="I884" s="67"/>
      <c r="J884" s="67"/>
    </row>
    <row r="885" spans="1:10">
      <c r="A885" s="67"/>
      <c r="B885" s="67"/>
      <c r="C885" s="67"/>
      <c r="D885" s="67"/>
      <c r="E885" s="67"/>
      <c r="F885" s="67"/>
      <c r="G885" s="67"/>
      <c r="H885" s="67"/>
      <c r="I885" s="67"/>
      <c r="J885" s="67"/>
    </row>
    <row r="886" spans="1:10">
      <c r="A886" s="67"/>
      <c r="B886" s="67"/>
      <c r="C886" s="67"/>
      <c r="D886" s="67"/>
      <c r="E886" s="67"/>
      <c r="F886" s="67"/>
      <c r="G886" s="67"/>
      <c r="H886" s="67"/>
      <c r="I886" s="67"/>
      <c r="J886" s="67"/>
    </row>
    <row r="887" spans="1:10">
      <c r="A887" s="67"/>
      <c r="B887" s="67"/>
      <c r="C887" s="67"/>
      <c r="D887" s="67"/>
      <c r="E887" s="67"/>
      <c r="F887" s="67"/>
      <c r="G887" s="67"/>
      <c r="H887" s="67"/>
      <c r="I887" s="67"/>
      <c r="J887" s="67"/>
    </row>
    <row r="888" spans="1:10">
      <c r="A888" s="67"/>
      <c r="B888" s="67"/>
      <c r="C888" s="67"/>
      <c r="D888" s="67"/>
      <c r="E888" s="67"/>
      <c r="F888" s="67"/>
      <c r="G888" s="67"/>
      <c r="H888" s="67"/>
      <c r="I888" s="67"/>
      <c r="J888" s="67"/>
    </row>
    <row r="889" spans="1:10">
      <c r="A889" s="67"/>
      <c r="B889" s="67"/>
      <c r="C889" s="67"/>
      <c r="D889" s="67"/>
      <c r="E889" s="67"/>
      <c r="F889" s="67"/>
      <c r="G889" s="67"/>
      <c r="H889" s="67"/>
      <c r="I889" s="67"/>
      <c r="J889" s="67"/>
    </row>
    <row r="890" spans="1:10">
      <c r="A890" s="67"/>
      <c r="B890" s="67"/>
      <c r="C890" s="67"/>
      <c r="D890" s="67"/>
      <c r="E890" s="67"/>
      <c r="F890" s="67"/>
      <c r="G890" s="67"/>
      <c r="H890" s="67"/>
      <c r="I890" s="67"/>
      <c r="J890" s="67"/>
    </row>
    <row r="891" spans="1:10">
      <c r="A891" s="67"/>
      <c r="B891" s="67"/>
      <c r="C891" s="67"/>
      <c r="D891" s="67"/>
      <c r="E891" s="67"/>
      <c r="F891" s="67"/>
      <c r="G891" s="67"/>
      <c r="H891" s="67"/>
      <c r="I891" s="67"/>
      <c r="J891" s="67"/>
    </row>
    <row r="892" spans="1:10">
      <c r="A892" s="67"/>
      <c r="B892" s="67"/>
      <c r="C892" s="67"/>
      <c r="D892" s="67"/>
      <c r="E892" s="67"/>
      <c r="F892" s="67"/>
      <c r="G892" s="67"/>
      <c r="H892" s="67"/>
      <c r="I892" s="67"/>
      <c r="J892" s="67"/>
    </row>
    <row r="893" spans="1:10">
      <c r="A893" s="67"/>
      <c r="B893" s="67"/>
      <c r="C893" s="67"/>
      <c r="D893" s="67"/>
      <c r="E893" s="67"/>
      <c r="F893" s="67"/>
      <c r="G893" s="67"/>
      <c r="H893" s="67"/>
      <c r="I893" s="67"/>
      <c r="J893" s="67"/>
    </row>
    <row r="894" spans="1:10">
      <c r="A894" s="67"/>
      <c r="B894" s="67"/>
      <c r="C894" s="67"/>
      <c r="D894" s="67"/>
      <c r="E894" s="67"/>
      <c r="F894" s="67"/>
      <c r="G894" s="67"/>
      <c r="H894" s="67"/>
      <c r="I894" s="67"/>
      <c r="J894" s="67"/>
    </row>
    <row r="895" spans="1:10">
      <c r="A895" s="67"/>
      <c r="B895" s="67"/>
      <c r="C895" s="67"/>
      <c r="D895" s="67"/>
      <c r="E895" s="67"/>
      <c r="F895" s="67"/>
      <c r="G895" s="67"/>
      <c r="H895" s="67"/>
      <c r="I895" s="67"/>
      <c r="J895" s="67"/>
    </row>
    <row r="896" spans="1:10">
      <c r="A896" s="67"/>
      <c r="B896" s="67"/>
      <c r="C896" s="67"/>
      <c r="D896" s="67"/>
      <c r="E896" s="67"/>
      <c r="F896" s="67"/>
      <c r="G896" s="67"/>
      <c r="H896" s="67"/>
      <c r="I896" s="67"/>
      <c r="J896" s="67"/>
    </row>
    <row r="897" spans="1:10">
      <c r="A897" s="67"/>
      <c r="B897" s="67"/>
      <c r="C897" s="67"/>
      <c r="D897" s="67"/>
      <c r="E897" s="67"/>
      <c r="F897" s="67"/>
      <c r="G897" s="67"/>
      <c r="H897" s="67"/>
      <c r="I897" s="67"/>
      <c r="J897" s="67"/>
    </row>
    <row r="898" spans="1:10">
      <c r="A898" s="67"/>
      <c r="B898" s="67"/>
      <c r="C898" s="67"/>
      <c r="D898" s="67"/>
      <c r="E898" s="67"/>
      <c r="F898" s="67"/>
      <c r="G898" s="67"/>
      <c r="H898" s="67"/>
      <c r="I898" s="67"/>
      <c r="J898" s="67"/>
    </row>
    <row r="899" spans="1:10">
      <c r="A899" s="67"/>
      <c r="B899" s="67"/>
      <c r="C899" s="67"/>
      <c r="D899" s="67"/>
      <c r="E899" s="67"/>
      <c r="F899" s="67"/>
      <c r="G899" s="67"/>
      <c r="H899" s="67"/>
      <c r="I899" s="67"/>
      <c r="J899" s="67"/>
    </row>
    <row r="900" spans="1:10">
      <c r="A900" s="67"/>
      <c r="B900" s="67"/>
      <c r="C900" s="67"/>
      <c r="D900" s="67"/>
      <c r="E900" s="67"/>
      <c r="F900" s="67"/>
      <c r="G900" s="67"/>
      <c r="H900" s="67"/>
      <c r="I900" s="67"/>
      <c r="J900" s="67"/>
    </row>
    <row r="901" spans="1:10">
      <c r="A901" s="67"/>
      <c r="B901" s="67"/>
      <c r="C901" s="67"/>
      <c r="D901" s="67"/>
      <c r="E901" s="67"/>
      <c r="F901" s="67"/>
      <c r="G901" s="67"/>
      <c r="H901" s="67"/>
      <c r="I901" s="67"/>
      <c r="J901" s="67"/>
    </row>
    <row r="902" spans="1:10">
      <c r="A902" s="67"/>
      <c r="B902" s="67"/>
      <c r="C902" s="67"/>
      <c r="D902" s="67"/>
      <c r="E902" s="67"/>
      <c r="F902" s="67"/>
      <c r="G902" s="67"/>
      <c r="H902" s="67"/>
      <c r="I902" s="67"/>
      <c r="J902" s="67"/>
    </row>
    <row r="903" spans="1:10">
      <c r="A903" s="67"/>
      <c r="B903" s="67"/>
      <c r="C903" s="67"/>
      <c r="D903" s="67"/>
      <c r="E903" s="67"/>
      <c r="F903" s="67"/>
      <c r="G903" s="67"/>
      <c r="H903" s="67"/>
      <c r="I903" s="67"/>
      <c r="J903" s="67"/>
    </row>
    <row r="904" spans="1:10">
      <c r="A904" s="67"/>
      <c r="B904" s="67"/>
      <c r="C904" s="67"/>
      <c r="D904" s="67"/>
      <c r="E904" s="67"/>
      <c r="F904" s="67"/>
      <c r="G904" s="67"/>
      <c r="H904" s="67"/>
      <c r="I904" s="67"/>
      <c r="J904" s="67"/>
    </row>
    <row r="905" spans="1:10">
      <c r="A905" s="67"/>
      <c r="B905" s="67"/>
      <c r="C905" s="67"/>
      <c r="D905" s="67"/>
      <c r="E905" s="67"/>
      <c r="F905" s="67"/>
      <c r="G905" s="67"/>
      <c r="H905" s="67"/>
      <c r="I905" s="67"/>
      <c r="J905" s="67"/>
    </row>
    <row r="906" spans="1:10">
      <c r="A906" s="67"/>
      <c r="B906" s="67"/>
      <c r="C906" s="67"/>
      <c r="D906" s="67"/>
      <c r="E906" s="67"/>
      <c r="F906" s="67"/>
      <c r="G906" s="67"/>
      <c r="H906" s="67"/>
      <c r="I906" s="67"/>
      <c r="J906" s="67"/>
    </row>
    <row r="907" spans="1:10">
      <c r="A907" s="67"/>
      <c r="B907" s="67"/>
      <c r="C907" s="67"/>
      <c r="D907" s="67"/>
      <c r="E907" s="67"/>
      <c r="F907" s="67"/>
      <c r="G907" s="67"/>
      <c r="H907" s="67"/>
      <c r="I907" s="67"/>
      <c r="J907" s="67"/>
    </row>
    <row r="908" spans="1:10">
      <c r="A908" s="67"/>
      <c r="B908" s="67"/>
      <c r="C908" s="67"/>
      <c r="D908" s="67"/>
      <c r="E908" s="67"/>
      <c r="F908" s="67"/>
      <c r="G908" s="67"/>
      <c r="H908" s="67"/>
      <c r="I908" s="67"/>
      <c r="J908" s="67"/>
    </row>
    <row r="909" spans="1:10">
      <c r="A909" s="67"/>
      <c r="B909" s="67"/>
      <c r="C909" s="67"/>
      <c r="D909" s="67"/>
      <c r="E909" s="67"/>
      <c r="F909" s="67"/>
      <c r="G909" s="67"/>
      <c r="H909" s="67"/>
      <c r="I909" s="67"/>
      <c r="J909" s="67"/>
    </row>
    <row r="910" spans="1:10">
      <c r="A910" s="67"/>
      <c r="B910" s="67"/>
      <c r="C910" s="67"/>
      <c r="D910" s="67"/>
      <c r="E910" s="67"/>
      <c r="F910" s="67"/>
      <c r="G910" s="67"/>
      <c r="H910" s="67"/>
      <c r="I910" s="67"/>
      <c r="J910" s="67"/>
    </row>
    <row r="911" spans="1:10">
      <c r="A911" s="67"/>
      <c r="B911" s="67"/>
      <c r="C911" s="67"/>
      <c r="D911" s="67"/>
      <c r="E911" s="67"/>
      <c r="F911" s="67"/>
      <c r="G911" s="67"/>
      <c r="H911" s="67"/>
      <c r="I911" s="67"/>
      <c r="J911" s="67"/>
    </row>
    <row r="912" spans="1:10">
      <c r="A912" s="67"/>
      <c r="B912" s="67"/>
      <c r="C912" s="67"/>
      <c r="D912" s="67"/>
      <c r="E912" s="67"/>
      <c r="F912" s="67"/>
      <c r="G912" s="67"/>
      <c r="H912" s="67"/>
      <c r="I912" s="67"/>
      <c r="J912" s="67"/>
    </row>
    <row r="913" spans="1:10">
      <c r="A913" s="67"/>
      <c r="B913" s="67"/>
      <c r="C913" s="67"/>
      <c r="D913" s="67"/>
      <c r="E913" s="67"/>
      <c r="F913" s="67"/>
      <c r="G913" s="67"/>
      <c r="H913" s="67"/>
      <c r="I913" s="67"/>
      <c r="J913" s="67"/>
    </row>
    <row r="914" spans="1:10">
      <c r="A914" s="67"/>
      <c r="B914" s="67"/>
      <c r="C914" s="67"/>
      <c r="D914" s="67"/>
      <c r="E914" s="67"/>
      <c r="F914" s="67"/>
      <c r="G914" s="67"/>
      <c r="H914" s="67"/>
      <c r="I914" s="67"/>
      <c r="J914" s="67"/>
    </row>
    <row r="915" spans="1:10">
      <c r="A915" s="67"/>
      <c r="B915" s="67"/>
      <c r="C915" s="67"/>
      <c r="D915" s="67"/>
      <c r="E915" s="67"/>
      <c r="F915" s="67"/>
      <c r="G915" s="67"/>
      <c r="H915" s="67"/>
      <c r="I915" s="67"/>
      <c r="J915" s="67"/>
    </row>
    <row r="916" spans="1:10">
      <c r="A916" s="67"/>
      <c r="B916" s="67"/>
      <c r="C916" s="67"/>
      <c r="D916" s="67"/>
      <c r="E916" s="67"/>
      <c r="F916" s="67"/>
      <c r="G916" s="67"/>
      <c r="H916" s="67"/>
      <c r="I916" s="67"/>
      <c r="J916" s="67"/>
    </row>
    <row r="917" spans="1:10">
      <c r="A917" s="67"/>
      <c r="B917" s="67"/>
      <c r="C917" s="67"/>
      <c r="D917" s="67"/>
      <c r="E917" s="67"/>
      <c r="F917" s="67"/>
      <c r="G917" s="67"/>
      <c r="H917" s="67"/>
      <c r="I917" s="67"/>
      <c r="J917" s="67"/>
    </row>
    <row r="918" spans="1:10">
      <c r="A918" s="67"/>
      <c r="B918" s="67"/>
      <c r="C918" s="67"/>
      <c r="D918" s="67"/>
      <c r="E918" s="67"/>
      <c r="F918" s="67"/>
      <c r="G918" s="67"/>
      <c r="H918" s="67"/>
      <c r="I918" s="67"/>
      <c r="J918" s="67"/>
    </row>
    <row r="919" spans="1:10">
      <c r="A919" s="67"/>
      <c r="B919" s="67"/>
      <c r="C919" s="67"/>
      <c r="D919" s="67"/>
      <c r="E919" s="67"/>
      <c r="F919" s="67"/>
      <c r="G919" s="67"/>
      <c r="H919" s="67"/>
      <c r="I919" s="67"/>
      <c r="J919" s="67"/>
    </row>
    <row r="920" spans="1:10">
      <c r="A920" s="67"/>
      <c r="B920" s="67"/>
      <c r="C920" s="67"/>
      <c r="D920" s="67"/>
      <c r="E920" s="67"/>
      <c r="F920" s="67"/>
      <c r="G920" s="67"/>
      <c r="H920" s="67"/>
      <c r="I920" s="67"/>
      <c r="J920" s="67"/>
    </row>
    <row r="921" spans="1:10">
      <c r="A921" s="67"/>
      <c r="B921" s="67"/>
      <c r="C921" s="67"/>
      <c r="D921" s="67"/>
      <c r="E921" s="67"/>
      <c r="F921" s="67"/>
      <c r="G921" s="67"/>
      <c r="H921" s="67"/>
      <c r="I921" s="67"/>
      <c r="J921" s="67"/>
    </row>
    <row r="922" spans="1:10">
      <c r="A922" s="67"/>
      <c r="B922" s="67"/>
      <c r="C922" s="67"/>
      <c r="D922" s="67"/>
      <c r="E922" s="67"/>
      <c r="F922" s="67"/>
      <c r="G922" s="67"/>
      <c r="H922" s="67"/>
      <c r="I922" s="67"/>
      <c r="J922" s="67"/>
    </row>
    <row r="923" spans="1:10">
      <c r="A923" s="67"/>
      <c r="B923" s="67"/>
      <c r="C923" s="67"/>
      <c r="D923" s="67"/>
      <c r="E923" s="67"/>
      <c r="F923" s="67"/>
      <c r="G923" s="67"/>
      <c r="H923" s="67"/>
      <c r="I923" s="67"/>
      <c r="J923" s="67"/>
    </row>
    <row r="924" spans="1:10">
      <c r="A924" s="67"/>
      <c r="B924" s="67"/>
      <c r="C924" s="67"/>
      <c r="D924" s="67"/>
      <c r="E924" s="67"/>
      <c r="F924" s="67"/>
      <c r="G924" s="67"/>
      <c r="H924" s="67"/>
      <c r="I924" s="67"/>
      <c r="J924" s="67"/>
    </row>
    <row r="925" spans="1:10">
      <c r="A925" s="67"/>
      <c r="B925" s="67"/>
      <c r="C925" s="67"/>
      <c r="D925" s="67"/>
      <c r="E925" s="67"/>
      <c r="F925" s="67"/>
      <c r="G925" s="67"/>
      <c r="H925" s="67"/>
      <c r="I925" s="67"/>
      <c r="J925" s="67"/>
    </row>
    <row r="926" spans="1:10">
      <c r="A926" s="67"/>
      <c r="B926" s="67"/>
      <c r="C926" s="67"/>
      <c r="D926" s="67"/>
      <c r="E926" s="67"/>
      <c r="F926" s="67"/>
      <c r="G926" s="67"/>
      <c r="H926" s="67"/>
      <c r="I926" s="67"/>
      <c r="J926" s="67"/>
    </row>
    <row r="927" spans="1:10">
      <c r="A927" s="67"/>
      <c r="B927" s="67"/>
      <c r="C927" s="67"/>
      <c r="D927" s="67"/>
      <c r="E927" s="67"/>
      <c r="F927" s="67"/>
      <c r="G927" s="67"/>
      <c r="H927" s="67"/>
      <c r="I927" s="67"/>
      <c r="J927" s="67"/>
    </row>
    <row r="928" spans="1:10">
      <c r="A928" s="67"/>
      <c r="B928" s="67"/>
      <c r="C928" s="67"/>
      <c r="D928" s="67"/>
      <c r="E928" s="67"/>
      <c r="F928" s="67"/>
      <c r="G928" s="67"/>
      <c r="H928" s="67"/>
      <c r="I928" s="67"/>
      <c r="J928" s="67"/>
    </row>
    <row r="929" spans="1:10">
      <c r="A929" s="67"/>
      <c r="B929" s="67"/>
      <c r="C929" s="67"/>
      <c r="D929" s="67"/>
      <c r="E929" s="67"/>
      <c r="F929" s="67"/>
      <c r="G929" s="67"/>
      <c r="H929" s="67"/>
      <c r="I929" s="67"/>
      <c r="J929" s="67"/>
    </row>
    <row r="930" spans="1:10">
      <c r="A930" s="67"/>
      <c r="B930" s="67"/>
      <c r="C930" s="67"/>
      <c r="D930" s="67"/>
      <c r="E930" s="67"/>
      <c r="F930" s="67"/>
      <c r="G930" s="67"/>
      <c r="H930" s="67"/>
      <c r="I930" s="67"/>
      <c r="J930" s="67"/>
    </row>
    <row r="931" spans="1:10">
      <c r="A931" s="67"/>
      <c r="B931" s="67"/>
      <c r="C931" s="67"/>
      <c r="D931" s="67"/>
      <c r="E931" s="67"/>
      <c r="F931" s="67"/>
      <c r="G931" s="67"/>
      <c r="H931" s="67"/>
      <c r="I931" s="67"/>
      <c r="J931" s="67"/>
    </row>
    <row r="932" spans="1:10">
      <c r="A932" s="67"/>
      <c r="B932" s="67"/>
      <c r="C932" s="67"/>
      <c r="D932" s="67"/>
      <c r="E932" s="67"/>
      <c r="F932" s="67"/>
      <c r="G932" s="67"/>
      <c r="H932" s="67"/>
      <c r="I932" s="67"/>
      <c r="J932" s="67"/>
    </row>
    <row r="933" spans="1:10">
      <c r="A933" s="67"/>
      <c r="B933" s="67"/>
      <c r="C933" s="67"/>
      <c r="D933" s="67"/>
      <c r="E933" s="67"/>
      <c r="F933" s="67"/>
      <c r="G933" s="67"/>
      <c r="H933" s="67"/>
      <c r="I933" s="67"/>
      <c r="J933" s="67"/>
    </row>
    <row r="934" spans="1:10">
      <c r="A934" s="67"/>
      <c r="B934" s="67"/>
      <c r="C934" s="67"/>
      <c r="D934" s="67"/>
      <c r="E934" s="67"/>
      <c r="F934" s="67"/>
      <c r="G934" s="67"/>
      <c r="H934" s="67"/>
      <c r="I934" s="67"/>
      <c r="J934" s="67"/>
    </row>
    <row r="935" spans="1:10">
      <c r="A935" s="67"/>
      <c r="B935" s="67"/>
      <c r="C935" s="67"/>
      <c r="D935" s="67"/>
      <c r="E935" s="67"/>
      <c r="F935" s="67"/>
      <c r="G935" s="67"/>
      <c r="H935" s="67"/>
      <c r="I935" s="67"/>
      <c r="J935" s="67"/>
    </row>
    <row r="936" spans="1:10">
      <c r="A936" s="67"/>
      <c r="B936" s="67"/>
      <c r="C936" s="67"/>
      <c r="D936" s="67"/>
      <c r="E936" s="67"/>
      <c r="F936" s="67"/>
      <c r="G936" s="67"/>
      <c r="H936" s="67"/>
      <c r="I936" s="67"/>
      <c r="J936" s="67"/>
    </row>
    <row r="937" spans="1:10">
      <c r="A937" s="67"/>
      <c r="B937" s="67"/>
      <c r="C937" s="67"/>
      <c r="D937" s="67"/>
      <c r="E937" s="67"/>
      <c r="F937" s="67"/>
      <c r="G937" s="67"/>
      <c r="H937" s="67"/>
      <c r="I937" s="67"/>
      <c r="J937" s="67"/>
    </row>
    <row r="938" spans="1:10">
      <c r="A938" s="67"/>
      <c r="B938" s="67"/>
      <c r="C938" s="67"/>
      <c r="D938" s="67"/>
      <c r="E938" s="67"/>
      <c r="F938" s="67"/>
      <c r="G938" s="67"/>
      <c r="H938" s="67"/>
      <c r="I938" s="67"/>
      <c r="J938" s="67"/>
    </row>
    <row r="939" spans="1:10">
      <c r="A939" s="67"/>
      <c r="B939" s="67"/>
      <c r="C939" s="67"/>
      <c r="D939" s="67"/>
      <c r="E939" s="67"/>
      <c r="F939" s="67"/>
      <c r="G939" s="67"/>
      <c r="H939" s="67"/>
      <c r="I939" s="67"/>
      <c r="J939" s="67"/>
    </row>
    <row r="940" spans="1:10">
      <c r="A940" s="67"/>
      <c r="B940" s="67"/>
      <c r="C940" s="67"/>
      <c r="D940" s="67"/>
      <c r="E940" s="67"/>
      <c r="F940" s="67"/>
      <c r="G940" s="67"/>
      <c r="H940" s="67"/>
      <c r="I940" s="67"/>
      <c r="J940" s="67"/>
    </row>
    <row r="941" spans="1:10">
      <c r="A941" s="67"/>
      <c r="B941" s="67"/>
      <c r="C941" s="67"/>
      <c r="D941" s="67"/>
      <c r="E941" s="67"/>
      <c r="F941" s="67"/>
      <c r="G941" s="67"/>
      <c r="H941" s="67"/>
      <c r="I941" s="67"/>
      <c r="J941" s="67"/>
    </row>
    <row r="942" spans="1:10">
      <c r="A942" s="67"/>
      <c r="B942" s="67"/>
      <c r="C942" s="67"/>
      <c r="D942" s="67"/>
      <c r="E942" s="67"/>
      <c r="F942" s="67"/>
      <c r="G942" s="67"/>
      <c r="H942" s="67"/>
      <c r="I942" s="67"/>
      <c r="J942" s="67"/>
    </row>
    <row r="943" spans="1:10">
      <c r="A943" s="67"/>
      <c r="B943" s="67"/>
      <c r="C943" s="67"/>
      <c r="D943" s="67"/>
      <c r="E943" s="67"/>
      <c r="F943" s="67"/>
      <c r="G943" s="67"/>
      <c r="H943" s="67"/>
      <c r="I943" s="67"/>
      <c r="J943" s="67"/>
    </row>
    <row r="944" spans="1:10">
      <c r="A944" s="67"/>
      <c r="B944" s="67"/>
      <c r="C944" s="67"/>
      <c r="D944" s="67"/>
      <c r="E944" s="67"/>
      <c r="F944" s="67"/>
      <c r="G944" s="67"/>
      <c r="H944" s="67"/>
      <c r="I944" s="67"/>
      <c r="J944" s="67"/>
    </row>
    <row r="945" spans="1:10">
      <c r="A945" s="67"/>
      <c r="B945" s="67"/>
      <c r="C945" s="67"/>
      <c r="D945" s="67"/>
      <c r="E945" s="67"/>
      <c r="F945" s="67"/>
      <c r="G945" s="67"/>
      <c r="H945" s="67"/>
      <c r="I945" s="67"/>
      <c r="J945" s="67"/>
    </row>
    <row r="946" spans="1:10">
      <c r="A946" s="67"/>
      <c r="B946" s="67"/>
      <c r="C946" s="67"/>
      <c r="D946" s="67"/>
      <c r="E946" s="67"/>
      <c r="F946" s="67"/>
      <c r="G946" s="67"/>
      <c r="H946" s="67"/>
      <c r="I946" s="67"/>
      <c r="J946" s="67"/>
    </row>
    <row r="947" spans="1:10">
      <c r="A947" s="67"/>
      <c r="B947" s="67"/>
      <c r="C947" s="67"/>
      <c r="D947" s="67"/>
      <c r="E947" s="67"/>
      <c r="F947" s="67"/>
      <c r="G947" s="67"/>
      <c r="H947" s="67"/>
      <c r="I947" s="67"/>
      <c r="J947" s="67"/>
    </row>
    <row r="948" spans="1:10">
      <c r="A948" s="67"/>
      <c r="B948" s="67"/>
      <c r="C948" s="67"/>
      <c r="D948" s="67"/>
      <c r="E948" s="67"/>
      <c r="F948" s="67"/>
      <c r="G948" s="67"/>
      <c r="H948" s="67"/>
      <c r="I948" s="67"/>
      <c r="J948" s="67"/>
    </row>
    <row r="949" spans="1:10">
      <c r="A949" s="67"/>
      <c r="B949" s="67"/>
      <c r="C949" s="67"/>
      <c r="D949" s="67"/>
      <c r="E949" s="67"/>
      <c r="F949" s="67"/>
      <c r="G949" s="67"/>
      <c r="H949" s="67"/>
      <c r="I949" s="67"/>
      <c r="J949" s="67"/>
    </row>
    <row r="950" spans="1:10">
      <c r="A950" s="67"/>
      <c r="B950" s="67"/>
      <c r="C950" s="67"/>
      <c r="D950" s="67"/>
      <c r="E950" s="67"/>
      <c r="F950" s="67"/>
      <c r="G950" s="67"/>
      <c r="H950" s="67"/>
      <c r="I950" s="67"/>
      <c r="J950" s="67"/>
    </row>
    <row r="951" spans="1:10">
      <c r="A951" s="67"/>
      <c r="B951" s="67"/>
      <c r="C951" s="67"/>
      <c r="D951" s="67"/>
      <c r="E951" s="67"/>
      <c r="F951" s="67"/>
      <c r="G951" s="67"/>
      <c r="H951" s="67"/>
      <c r="I951" s="67"/>
      <c r="J951" s="67"/>
    </row>
    <row r="952" spans="1:10">
      <c r="A952" s="67"/>
      <c r="B952" s="67"/>
      <c r="C952" s="67"/>
      <c r="D952" s="67"/>
      <c r="E952" s="67"/>
      <c r="F952" s="67"/>
      <c r="G952" s="67"/>
      <c r="H952" s="67"/>
      <c r="I952" s="67"/>
      <c r="J952" s="67"/>
    </row>
    <row r="953" spans="1:10">
      <c r="A953" s="67"/>
      <c r="B953" s="67"/>
      <c r="C953" s="67"/>
      <c r="D953" s="67"/>
      <c r="E953" s="67"/>
      <c r="F953" s="67"/>
      <c r="G953" s="67"/>
      <c r="H953" s="67"/>
      <c r="I953" s="67"/>
      <c r="J953" s="67"/>
    </row>
    <row r="954" spans="1:10">
      <c r="A954" s="67"/>
      <c r="B954" s="67"/>
      <c r="C954" s="67"/>
      <c r="D954" s="67"/>
      <c r="E954" s="67"/>
      <c r="F954" s="67"/>
      <c r="G954" s="67"/>
      <c r="H954" s="67"/>
      <c r="I954" s="67"/>
      <c r="J954" s="67"/>
    </row>
    <row r="955" spans="1:10">
      <c r="A955" s="67"/>
      <c r="B955" s="67"/>
      <c r="C955" s="67"/>
      <c r="D955" s="67"/>
      <c r="E955" s="67"/>
      <c r="F955" s="67"/>
      <c r="G955" s="67"/>
      <c r="H955" s="67"/>
      <c r="I955" s="67"/>
      <c r="J955" s="67"/>
    </row>
    <row r="956" spans="1:10">
      <c r="A956" s="67"/>
      <c r="B956" s="67"/>
      <c r="C956" s="67"/>
      <c r="D956" s="67"/>
      <c r="E956" s="67"/>
      <c r="F956" s="67"/>
      <c r="G956" s="67"/>
      <c r="H956" s="67"/>
      <c r="I956" s="67"/>
      <c r="J956" s="67"/>
    </row>
    <row r="957" spans="1:10">
      <c r="A957" s="67"/>
      <c r="B957" s="67"/>
      <c r="C957" s="67"/>
      <c r="D957" s="67"/>
      <c r="E957" s="67"/>
      <c r="F957" s="67"/>
      <c r="G957" s="67"/>
      <c r="H957" s="67"/>
      <c r="I957" s="67"/>
      <c r="J957" s="67"/>
    </row>
    <row r="958" spans="1:10">
      <c r="A958" s="67"/>
      <c r="B958" s="67"/>
      <c r="C958" s="67"/>
      <c r="D958" s="67"/>
      <c r="E958" s="67"/>
      <c r="F958" s="67"/>
      <c r="G958" s="67"/>
      <c r="H958" s="67"/>
      <c r="I958" s="67"/>
      <c r="J958" s="67"/>
    </row>
    <row r="959" spans="1:10">
      <c r="A959" s="67"/>
      <c r="B959" s="67"/>
      <c r="C959" s="67"/>
      <c r="D959" s="67"/>
      <c r="E959" s="67"/>
      <c r="F959" s="67"/>
      <c r="G959" s="67"/>
      <c r="H959" s="67"/>
      <c r="I959" s="67"/>
      <c r="J959" s="67"/>
    </row>
    <row r="960" spans="1:10">
      <c r="A960" s="67"/>
      <c r="B960" s="67"/>
      <c r="C960" s="67"/>
      <c r="D960" s="67"/>
      <c r="E960" s="67"/>
      <c r="F960" s="67"/>
      <c r="G960" s="67"/>
      <c r="H960" s="67"/>
      <c r="I960" s="67"/>
      <c r="J960" s="67"/>
    </row>
    <row r="961" spans="1:10">
      <c r="A961" s="67"/>
      <c r="B961" s="67"/>
      <c r="C961" s="67"/>
      <c r="D961" s="67"/>
      <c r="E961" s="67"/>
      <c r="F961" s="67"/>
      <c r="G961" s="67"/>
      <c r="H961" s="67"/>
      <c r="I961" s="67"/>
      <c r="J961" s="67"/>
    </row>
    <row r="962" spans="1:10">
      <c r="A962" s="67"/>
      <c r="B962" s="67"/>
      <c r="C962" s="67"/>
      <c r="D962" s="67"/>
      <c r="E962" s="67"/>
      <c r="F962" s="67"/>
      <c r="G962" s="67"/>
      <c r="H962" s="67"/>
      <c r="I962" s="67"/>
      <c r="J962" s="67"/>
    </row>
    <row r="963" spans="1:10">
      <c r="A963" s="67"/>
      <c r="B963" s="67"/>
      <c r="C963" s="67"/>
      <c r="D963" s="67"/>
      <c r="E963" s="67"/>
      <c r="F963" s="67"/>
      <c r="G963" s="67"/>
      <c r="H963" s="67"/>
      <c r="I963" s="67"/>
      <c r="J963" s="67"/>
    </row>
    <row r="964" spans="1:10">
      <c r="A964" s="67"/>
      <c r="B964" s="67"/>
      <c r="C964" s="67"/>
      <c r="D964" s="67"/>
      <c r="E964" s="67"/>
      <c r="F964" s="67"/>
      <c r="G964" s="67"/>
      <c r="H964" s="67"/>
      <c r="I964" s="67"/>
      <c r="J964" s="67"/>
    </row>
    <row r="965" spans="1:10">
      <c r="A965" s="67"/>
      <c r="B965" s="67"/>
      <c r="C965" s="67"/>
      <c r="D965" s="67"/>
      <c r="E965" s="67"/>
      <c r="F965" s="67"/>
      <c r="G965" s="67"/>
      <c r="H965" s="67"/>
      <c r="I965" s="67"/>
      <c r="J965" s="67"/>
    </row>
    <row r="966" spans="1:10">
      <c r="A966" s="67"/>
      <c r="B966" s="67"/>
      <c r="C966" s="67"/>
      <c r="D966" s="67"/>
      <c r="E966" s="67"/>
      <c r="F966" s="67"/>
      <c r="G966" s="67"/>
      <c r="H966" s="67"/>
      <c r="I966" s="67"/>
      <c r="J966" s="67"/>
    </row>
    <row r="967" spans="1:10">
      <c r="A967" s="67"/>
      <c r="B967" s="67"/>
      <c r="C967" s="67"/>
      <c r="D967" s="67"/>
      <c r="E967" s="67"/>
      <c r="F967" s="67"/>
      <c r="G967" s="67"/>
      <c r="H967" s="67"/>
      <c r="I967" s="67"/>
      <c r="J967" s="67"/>
    </row>
    <row r="968" spans="1:10">
      <c r="A968" s="67"/>
      <c r="B968" s="67"/>
      <c r="C968" s="67"/>
      <c r="D968" s="67"/>
      <c r="E968" s="67"/>
      <c r="F968" s="67"/>
      <c r="G968" s="67"/>
      <c r="H968" s="67"/>
      <c r="I968" s="67"/>
      <c r="J968" s="67"/>
    </row>
    <row r="969" spans="1:10">
      <c r="A969" s="67"/>
      <c r="B969" s="67"/>
      <c r="C969" s="67"/>
      <c r="D969" s="67"/>
      <c r="E969" s="67"/>
      <c r="F969" s="67"/>
      <c r="G969" s="67"/>
      <c r="H969" s="67"/>
      <c r="I969" s="67"/>
      <c r="J969" s="67"/>
    </row>
    <row r="970" spans="1:10">
      <c r="A970" s="67"/>
      <c r="B970" s="67"/>
      <c r="C970" s="67"/>
      <c r="D970" s="67"/>
      <c r="E970" s="67"/>
      <c r="F970" s="67"/>
      <c r="G970" s="67"/>
      <c r="H970" s="67"/>
      <c r="I970" s="67"/>
      <c r="J970" s="67"/>
    </row>
    <row r="971" spans="1:10">
      <c r="A971" s="67"/>
      <c r="B971" s="67"/>
      <c r="C971" s="67"/>
      <c r="D971" s="67"/>
      <c r="E971" s="67"/>
      <c r="F971" s="67"/>
      <c r="G971" s="67"/>
      <c r="H971" s="67"/>
      <c r="I971" s="67"/>
      <c r="J971" s="67"/>
    </row>
    <row r="972" spans="1:10">
      <c r="A972" s="67"/>
      <c r="B972" s="67"/>
      <c r="C972" s="67"/>
      <c r="D972" s="67"/>
      <c r="E972" s="67"/>
      <c r="F972" s="67"/>
      <c r="G972" s="67"/>
      <c r="H972" s="67"/>
      <c r="I972" s="67"/>
      <c r="J972" s="67"/>
    </row>
    <row r="973" spans="1:10">
      <c r="A973" s="67"/>
      <c r="B973" s="67"/>
      <c r="C973" s="67"/>
      <c r="D973" s="67"/>
      <c r="E973" s="67"/>
      <c r="F973" s="67"/>
      <c r="G973" s="67"/>
      <c r="H973" s="67"/>
      <c r="I973" s="67"/>
      <c r="J973" s="67"/>
    </row>
    <row r="974" spans="1:10">
      <c r="A974" s="67"/>
      <c r="B974" s="67"/>
      <c r="C974" s="67"/>
      <c r="D974" s="67"/>
      <c r="E974" s="67"/>
      <c r="F974" s="67"/>
      <c r="G974" s="67"/>
      <c r="H974" s="67"/>
      <c r="I974" s="67"/>
      <c r="J974" s="67"/>
    </row>
    <row r="975" spans="1:10">
      <c r="A975" s="67"/>
      <c r="B975" s="67"/>
      <c r="C975" s="67"/>
      <c r="D975" s="67"/>
      <c r="E975" s="67"/>
      <c r="F975" s="67"/>
      <c r="G975" s="67"/>
      <c r="H975" s="67"/>
      <c r="I975" s="67"/>
      <c r="J975" s="67"/>
    </row>
    <row r="976" spans="1:10">
      <c r="A976" s="67"/>
      <c r="B976" s="67"/>
      <c r="C976" s="67"/>
      <c r="D976" s="67"/>
      <c r="E976" s="67"/>
      <c r="F976" s="67"/>
      <c r="G976" s="67"/>
      <c r="H976" s="67"/>
      <c r="I976" s="67"/>
      <c r="J976" s="67"/>
    </row>
    <row r="977" spans="1:10">
      <c r="A977" s="67"/>
      <c r="B977" s="67"/>
      <c r="C977" s="67"/>
      <c r="D977" s="67"/>
      <c r="E977" s="67"/>
      <c r="F977" s="67"/>
      <c r="G977" s="67"/>
      <c r="H977" s="67"/>
      <c r="I977" s="67"/>
      <c r="J977" s="67"/>
    </row>
    <row r="978" spans="1:10">
      <c r="A978" s="67"/>
      <c r="B978" s="67"/>
      <c r="C978" s="67"/>
      <c r="D978" s="67"/>
      <c r="E978" s="67"/>
      <c r="F978" s="67"/>
      <c r="G978" s="67"/>
      <c r="H978" s="67"/>
      <c r="I978" s="67"/>
      <c r="J978" s="67"/>
    </row>
    <row r="979" spans="1:10">
      <c r="A979" s="67"/>
      <c r="B979" s="67"/>
      <c r="C979" s="67"/>
      <c r="D979" s="67"/>
      <c r="E979" s="67"/>
      <c r="F979" s="67"/>
      <c r="G979" s="67"/>
      <c r="H979" s="67"/>
      <c r="I979" s="67"/>
      <c r="J979" s="67"/>
    </row>
    <row r="980" spans="1:10">
      <c r="A980" s="67"/>
      <c r="B980" s="67"/>
      <c r="C980" s="67"/>
      <c r="D980" s="67"/>
      <c r="E980" s="67"/>
      <c r="F980" s="67"/>
      <c r="G980" s="67"/>
      <c r="H980" s="67"/>
      <c r="I980" s="67"/>
      <c r="J980" s="67"/>
    </row>
    <row r="981" spans="1:10">
      <c r="A981" s="67"/>
      <c r="B981" s="67"/>
      <c r="C981" s="67"/>
      <c r="D981" s="67"/>
      <c r="E981" s="67"/>
      <c r="F981" s="67"/>
      <c r="G981" s="67"/>
      <c r="H981" s="67"/>
      <c r="I981" s="67"/>
      <c r="J981" s="67"/>
    </row>
    <row r="982" spans="1:10">
      <c r="A982" s="67"/>
      <c r="B982" s="67"/>
      <c r="C982" s="67"/>
      <c r="D982" s="67"/>
      <c r="E982" s="67"/>
      <c r="F982" s="67"/>
      <c r="G982" s="67"/>
      <c r="H982" s="67"/>
      <c r="I982" s="67"/>
      <c r="J982" s="67"/>
    </row>
    <row r="983" spans="1:10">
      <c r="A983" s="67"/>
      <c r="B983" s="67"/>
      <c r="C983" s="67"/>
      <c r="D983" s="67"/>
      <c r="E983" s="67"/>
      <c r="F983" s="67"/>
      <c r="G983" s="67"/>
      <c r="H983" s="67"/>
      <c r="I983" s="67"/>
      <c r="J983" s="67"/>
    </row>
    <row r="984" spans="1:10">
      <c r="A984" s="67"/>
      <c r="B984" s="67"/>
      <c r="C984" s="67"/>
      <c r="D984" s="67"/>
      <c r="E984" s="67"/>
      <c r="F984" s="67"/>
      <c r="G984" s="67"/>
      <c r="H984" s="67"/>
      <c r="I984" s="67"/>
      <c r="J984" s="67"/>
    </row>
    <row r="985" spans="1:10">
      <c r="A985" s="67"/>
      <c r="B985" s="67"/>
      <c r="C985" s="67"/>
      <c r="D985" s="67"/>
      <c r="E985" s="67"/>
      <c r="F985" s="67"/>
      <c r="G985" s="67"/>
      <c r="H985" s="67"/>
      <c r="I985" s="67"/>
      <c r="J985" s="67"/>
    </row>
    <row r="986" spans="1:10">
      <c r="A986" s="67"/>
      <c r="B986" s="67"/>
      <c r="C986" s="67"/>
      <c r="D986" s="67"/>
      <c r="E986" s="67"/>
      <c r="F986" s="67"/>
      <c r="G986" s="67"/>
      <c r="H986" s="67"/>
      <c r="I986" s="67"/>
      <c r="J986" s="67"/>
    </row>
    <row r="987" spans="1:10">
      <c r="A987" s="67"/>
      <c r="B987" s="67"/>
      <c r="C987" s="67"/>
      <c r="D987" s="67"/>
      <c r="E987" s="67"/>
      <c r="F987" s="67"/>
      <c r="G987" s="67"/>
      <c r="H987" s="67"/>
      <c r="I987" s="67"/>
      <c r="J987" s="67"/>
    </row>
    <row r="988" spans="1:10">
      <c r="A988" s="67"/>
      <c r="B988" s="67"/>
      <c r="C988" s="67"/>
      <c r="D988" s="67"/>
      <c r="E988" s="67"/>
      <c r="F988" s="67"/>
      <c r="G988" s="67"/>
      <c r="H988" s="67"/>
      <c r="I988" s="67"/>
      <c r="J988" s="67"/>
    </row>
    <row r="989" spans="1:10">
      <c r="A989" s="67"/>
      <c r="B989" s="67"/>
      <c r="C989" s="67"/>
      <c r="D989" s="67"/>
      <c r="E989" s="67"/>
      <c r="F989" s="67"/>
      <c r="G989" s="67"/>
      <c r="H989" s="67"/>
      <c r="I989" s="67"/>
      <c r="J989" s="67"/>
    </row>
    <row r="990" spans="1:10">
      <c r="A990" s="67"/>
      <c r="B990" s="67"/>
      <c r="C990" s="67"/>
      <c r="D990" s="67"/>
      <c r="E990" s="67"/>
      <c r="F990" s="67"/>
      <c r="G990" s="67"/>
      <c r="H990" s="67"/>
      <c r="I990" s="67"/>
      <c r="J990" s="67"/>
    </row>
    <row r="991" spans="1:10">
      <c r="A991" s="67"/>
      <c r="B991" s="67"/>
      <c r="C991" s="67"/>
      <c r="D991" s="67"/>
      <c r="E991" s="67"/>
      <c r="F991" s="67"/>
      <c r="G991" s="67"/>
      <c r="H991" s="67"/>
      <c r="I991" s="67"/>
      <c r="J991" s="67"/>
    </row>
    <row r="992" spans="1:10">
      <c r="A992" s="67"/>
      <c r="B992" s="67"/>
      <c r="C992" s="67"/>
      <c r="D992" s="67"/>
      <c r="E992" s="67"/>
      <c r="F992" s="67"/>
      <c r="G992" s="67"/>
      <c r="H992" s="67"/>
      <c r="I992" s="67"/>
      <c r="J992" s="67"/>
    </row>
    <row r="993" spans="1:10">
      <c r="A993" s="67"/>
      <c r="B993" s="67"/>
      <c r="C993" s="67"/>
      <c r="D993" s="67"/>
      <c r="E993" s="67"/>
      <c r="F993" s="67"/>
      <c r="G993" s="67"/>
      <c r="H993" s="67"/>
      <c r="I993" s="67"/>
      <c r="J993" s="67"/>
    </row>
    <row r="994" spans="1:10">
      <c r="A994" s="67"/>
      <c r="B994" s="67"/>
      <c r="C994" s="67"/>
      <c r="D994" s="67"/>
      <c r="E994" s="67"/>
      <c r="F994" s="67"/>
      <c r="G994" s="67"/>
      <c r="H994" s="67"/>
      <c r="I994" s="67"/>
      <c r="J994" s="67"/>
    </row>
    <row r="995" spans="1:10">
      <c r="A995" s="67"/>
      <c r="B995" s="67"/>
      <c r="C995" s="67"/>
      <c r="D995" s="67"/>
      <c r="E995" s="67"/>
      <c r="F995" s="67"/>
      <c r="G995" s="67"/>
      <c r="H995" s="67"/>
      <c r="I995" s="67"/>
      <c r="J995" s="67"/>
    </row>
    <row r="996" spans="1:10">
      <c r="A996" s="67"/>
      <c r="B996" s="67"/>
      <c r="C996" s="67"/>
      <c r="D996" s="67"/>
      <c r="E996" s="67"/>
      <c r="F996" s="67"/>
      <c r="G996" s="67"/>
      <c r="H996" s="67"/>
      <c r="I996" s="67"/>
      <c r="J996" s="67"/>
    </row>
    <row r="997" spans="1:10">
      <c r="A997" s="67"/>
      <c r="B997" s="67"/>
      <c r="C997" s="67"/>
      <c r="D997" s="67"/>
      <c r="E997" s="67"/>
      <c r="F997" s="67"/>
      <c r="G997" s="67"/>
      <c r="H997" s="67"/>
      <c r="I997" s="67"/>
      <c r="J997" s="67"/>
    </row>
    <row r="998" spans="1:10">
      <c r="A998" s="67"/>
      <c r="B998" s="67"/>
      <c r="C998" s="67"/>
      <c r="D998" s="67"/>
      <c r="E998" s="67"/>
      <c r="F998" s="67"/>
      <c r="G998" s="67"/>
      <c r="H998" s="67"/>
      <c r="I998" s="67"/>
      <c r="J998" s="67"/>
    </row>
    <row r="999" spans="1:10">
      <c r="A999" s="67"/>
      <c r="B999" s="67"/>
      <c r="C999" s="67"/>
      <c r="D999" s="67"/>
      <c r="E999" s="67"/>
      <c r="F999" s="67"/>
      <c r="G999" s="67"/>
      <c r="H999" s="67"/>
      <c r="I999" s="67"/>
      <c r="J999" s="67"/>
    </row>
    <row r="1000" spans="1:1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</row>
    <row r="1001" spans="1:10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</row>
    <row r="1002" spans="1:10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</row>
    <row r="1003" spans="1:10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</row>
    <row r="1004" spans="1:10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</row>
    <row r="1005" spans="1:10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</row>
    <row r="1006" spans="1:10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</row>
    <row r="1007" spans="1:10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</row>
    <row r="1008" spans="1:10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</row>
    <row r="1009" spans="1:10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</row>
    <row r="1010" spans="1: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</row>
    <row r="1011" spans="1:10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</row>
    <row r="1012" spans="1:10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</row>
    <row r="1013" spans="1:10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</row>
    <row r="1014" spans="1:10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</row>
    <row r="1015" spans="1:10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</row>
    <row r="1016" spans="1:10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</row>
    <row r="1017" spans="1:10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</row>
    <row r="1018" spans="1:10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</row>
    <row r="1019" spans="1:10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</row>
    <row r="1020" spans="1:10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</row>
    <row r="1021" spans="1:10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</row>
    <row r="1022" spans="1:10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</row>
    <row r="1023" spans="1:10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</row>
    <row r="1024" spans="1:10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</row>
    <row r="1025" spans="1:10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</row>
    <row r="1026" spans="1:10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</row>
    <row r="1027" spans="1:10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</row>
    <row r="1028" spans="1:10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</row>
    <row r="1029" spans="1:10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</row>
    <row r="1030" spans="1:10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</row>
    <row r="1031" spans="1:10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</row>
    <row r="1032" spans="1:10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</row>
    <row r="1033" spans="1:10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</row>
    <row r="1034" spans="1:10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</row>
    <row r="1035" spans="1:10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</row>
    <row r="1036" spans="1:10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</row>
    <row r="1037" spans="1:10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</row>
    <row r="1038" spans="1:10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</row>
    <row r="1039" spans="1:10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</row>
    <row r="1040" spans="1:10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</row>
    <row r="1041" spans="1:10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</row>
    <row r="1042" spans="1:10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</row>
    <row r="1043" spans="1:10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</row>
    <row r="1044" spans="1:10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</row>
    <row r="1045" spans="1:10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</row>
    <row r="1046" spans="1:10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</row>
    <row r="1047" spans="1:10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</row>
    <row r="1048" spans="1:10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</row>
    <row r="1049" spans="1:10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</row>
    <row r="1050" spans="1:10">
      <c r="A1050" s="67"/>
      <c r="B1050" s="67"/>
      <c r="C1050" s="67"/>
      <c r="D1050" s="67"/>
      <c r="E1050" s="67"/>
      <c r="F1050" s="67"/>
      <c r="G1050" s="67"/>
      <c r="H1050" s="67"/>
      <c r="I1050" s="67"/>
      <c r="J1050" s="67"/>
    </row>
    <row r="1051" spans="1:10">
      <c r="A1051" s="67"/>
      <c r="B1051" s="67"/>
      <c r="C1051" s="67"/>
      <c r="D1051" s="67"/>
      <c r="E1051" s="67"/>
      <c r="F1051" s="67"/>
      <c r="G1051" s="67"/>
      <c r="H1051" s="67"/>
      <c r="I1051" s="67"/>
      <c r="J1051" s="67"/>
    </row>
    <row r="1052" spans="1:10">
      <c r="A1052" s="67"/>
      <c r="B1052" s="67"/>
      <c r="C1052" s="67"/>
      <c r="D1052" s="67"/>
      <c r="E1052" s="67"/>
      <c r="F1052" s="67"/>
      <c r="G1052" s="67"/>
      <c r="H1052" s="67"/>
      <c r="I1052" s="67"/>
      <c r="J1052" s="67"/>
    </row>
    <row r="1053" spans="1:10">
      <c r="A1053" s="67"/>
      <c r="B1053" s="67"/>
      <c r="C1053" s="67"/>
      <c r="D1053" s="67"/>
      <c r="E1053" s="67"/>
      <c r="F1053" s="67"/>
      <c r="G1053" s="67"/>
      <c r="H1053" s="67"/>
      <c r="I1053" s="67"/>
      <c r="J1053" s="67"/>
    </row>
    <row r="1054" spans="1:10">
      <c r="A1054" s="67"/>
      <c r="B1054" s="67"/>
      <c r="C1054" s="67"/>
      <c r="D1054" s="67"/>
      <c r="E1054" s="67"/>
      <c r="F1054" s="67"/>
      <c r="G1054" s="67"/>
      <c r="H1054" s="67"/>
      <c r="I1054" s="67"/>
      <c r="J1054" s="67"/>
    </row>
    <row r="1055" spans="1:10">
      <c r="A1055" s="67"/>
      <c r="B1055" s="67"/>
      <c r="C1055" s="67"/>
      <c r="D1055" s="67"/>
      <c r="E1055" s="67"/>
      <c r="F1055" s="67"/>
      <c r="G1055" s="67"/>
      <c r="H1055" s="67"/>
      <c r="I1055" s="67"/>
      <c r="J1055" s="67"/>
    </row>
    <row r="1056" spans="1:10">
      <c r="A1056" s="67"/>
      <c r="B1056" s="67"/>
      <c r="C1056" s="67"/>
      <c r="D1056" s="67"/>
      <c r="E1056" s="67"/>
      <c r="F1056" s="67"/>
      <c r="G1056" s="67"/>
      <c r="H1056" s="67"/>
      <c r="I1056" s="67"/>
      <c r="J1056" s="67"/>
    </row>
    <row r="1057" spans="1:10">
      <c r="A1057" s="67"/>
      <c r="B1057" s="67"/>
      <c r="C1057" s="67"/>
      <c r="D1057" s="67"/>
      <c r="E1057" s="67"/>
      <c r="F1057" s="67"/>
      <c r="G1057" s="67"/>
      <c r="H1057" s="67"/>
      <c r="I1057" s="67"/>
      <c r="J1057" s="67"/>
    </row>
    <row r="1058" spans="1:10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</row>
    <row r="1059" spans="1:10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</row>
    <row r="1060" spans="1:10">
      <c r="A1060" s="67"/>
      <c r="B1060" s="67"/>
      <c r="C1060" s="67"/>
      <c r="D1060" s="67"/>
      <c r="E1060" s="67"/>
      <c r="F1060" s="67"/>
      <c r="G1060" s="67"/>
      <c r="H1060" s="67"/>
      <c r="I1060" s="67"/>
      <c r="J1060" s="67"/>
    </row>
    <row r="1061" spans="1:10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</row>
    <row r="1062" spans="1:10">
      <c r="A1062" s="67"/>
      <c r="B1062" s="67"/>
      <c r="C1062" s="67"/>
      <c r="D1062" s="67"/>
      <c r="E1062" s="67"/>
      <c r="F1062" s="67"/>
      <c r="G1062" s="67"/>
      <c r="H1062" s="67"/>
      <c r="I1062" s="67"/>
      <c r="J1062" s="67"/>
    </row>
    <row r="1063" spans="1:10">
      <c r="A1063" s="67"/>
      <c r="B1063" s="67"/>
      <c r="C1063" s="67"/>
      <c r="D1063" s="67"/>
      <c r="E1063" s="67"/>
      <c r="F1063" s="67"/>
      <c r="G1063" s="67"/>
      <c r="H1063" s="67"/>
      <c r="I1063" s="67"/>
      <c r="J1063" s="67"/>
    </row>
    <row r="1064" spans="1:10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</row>
    <row r="1065" spans="1:10">
      <c r="A1065" s="67"/>
      <c r="B1065" s="67"/>
      <c r="C1065" s="67"/>
      <c r="D1065" s="67"/>
      <c r="E1065" s="67"/>
      <c r="F1065" s="67"/>
      <c r="G1065" s="67"/>
      <c r="H1065" s="67"/>
      <c r="I1065" s="67"/>
      <c r="J1065" s="67"/>
    </row>
    <row r="1066" spans="1:10">
      <c r="A1066" s="67"/>
      <c r="B1066" s="67"/>
      <c r="C1066" s="67"/>
      <c r="D1066" s="67"/>
      <c r="E1066" s="67"/>
      <c r="F1066" s="67"/>
      <c r="G1066" s="67"/>
      <c r="H1066" s="67"/>
      <c r="I1066" s="67"/>
      <c r="J1066" s="67"/>
    </row>
    <row r="1067" spans="1:10">
      <c r="A1067" s="67"/>
      <c r="B1067" s="67"/>
      <c r="C1067" s="67"/>
      <c r="D1067" s="67"/>
      <c r="E1067" s="67"/>
      <c r="F1067" s="67"/>
      <c r="G1067" s="67"/>
      <c r="H1067" s="67"/>
      <c r="I1067" s="67"/>
      <c r="J1067" s="67"/>
    </row>
    <row r="1068" spans="1:10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</row>
    <row r="1069" spans="1:10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</row>
    <row r="1070" spans="1:10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</row>
    <row r="1071" spans="1:10">
      <c r="A1071" s="67"/>
      <c r="B1071" s="67"/>
      <c r="C1071" s="67"/>
      <c r="D1071" s="67"/>
      <c r="E1071" s="67"/>
      <c r="F1071" s="67"/>
      <c r="G1071" s="67"/>
      <c r="H1071" s="67"/>
      <c r="I1071" s="67"/>
      <c r="J1071" s="67"/>
    </row>
    <row r="1072" spans="1:10">
      <c r="A1072" s="67"/>
      <c r="B1072" s="67"/>
      <c r="C1072" s="67"/>
      <c r="D1072" s="67"/>
      <c r="E1072" s="67"/>
      <c r="F1072" s="67"/>
      <c r="G1072" s="67"/>
      <c r="H1072" s="67"/>
      <c r="I1072" s="67"/>
      <c r="J1072" s="67"/>
    </row>
    <row r="1073" spans="1:10">
      <c r="A1073" s="67"/>
      <c r="B1073" s="67"/>
      <c r="C1073" s="67"/>
      <c r="D1073" s="67"/>
      <c r="E1073" s="67"/>
      <c r="F1073" s="67"/>
      <c r="G1073" s="67"/>
      <c r="H1073" s="67"/>
      <c r="I1073" s="67"/>
      <c r="J1073" s="67"/>
    </row>
    <row r="1074" spans="1:10">
      <c r="A1074" s="67"/>
      <c r="B1074" s="67"/>
      <c r="C1074" s="67"/>
      <c r="D1074" s="67"/>
      <c r="E1074" s="67"/>
      <c r="F1074" s="67"/>
      <c r="G1074" s="67"/>
      <c r="H1074" s="67"/>
      <c r="I1074" s="67"/>
      <c r="J1074" s="67"/>
    </row>
    <row r="1075" spans="1:10">
      <c r="A1075" s="67"/>
      <c r="B1075" s="67"/>
      <c r="C1075" s="67"/>
      <c r="D1075" s="67"/>
      <c r="E1075" s="67"/>
      <c r="F1075" s="67"/>
      <c r="G1075" s="67"/>
      <c r="H1075" s="67"/>
      <c r="I1075" s="67"/>
      <c r="J1075" s="67"/>
    </row>
    <row r="1076" spans="1:10">
      <c r="A1076" s="67"/>
      <c r="B1076" s="67"/>
      <c r="C1076" s="67"/>
      <c r="D1076" s="67"/>
      <c r="E1076" s="67"/>
      <c r="F1076" s="67"/>
      <c r="G1076" s="67"/>
      <c r="H1076" s="67"/>
      <c r="I1076" s="67"/>
      <c r="J1076" s="67"/>
    </row>
    <row r="1077" spans="1:10">
      <c r="A1077" s="67"/>
      <c r="B1077" s="67"/>
      <c r="C1077" s="67"/>
      <c r="D1077" s="67"/>
      <c r="E1077" s="67"/>
      <c r="F1077" s="67"/>
      <c r="G1077" s="67"/>
      <c r="H1077" s="67"/>
      <c r="I1077" s="67"/>
      <c r="J1077" s="67"/>
    </row>
    <row r="1078" spans="1:10">
      <c r="A1078" s="67"/>
      <c r="B1078" s="67"/>
      <c r="C1078" s="67"/>
      <c r="D1078" s="67"/>
      <c r="E1078" s="67"/>
      <c r="F1078" s="67"/>
      <c r="G1078" s="67"/>
      <c r="H1078" s="67"/>
      <c r="I1078" s="67"/>
      <c r="J1078" s="67"/>
    </row>
    <row r="1079" spans="1:10">
      <c r="A1079" s="67"/>
      <c r="B1079" s="67"/>
      <c r="C1079" s="67"/>
      <c r="D1079" s="67"/>
      <c r="E1079" s="67"/>
      <c r="F1079" s="67"/>
      <c r="G1079" s="67"/>
      <c r="H1079" s="67"/>
      <c r="I1079" s="67"/>
      <c r="J1079" s="67"/>
    </row>
    <row r="1080" spans="1:10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</row>
    <row r="1081" spans="1:10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</row>
    <row r="1082" spans="1:10">
      <c r="A1082" s="67"/>
      <c r="B1082" s="67"/>
      <c r="C1082" s="67"/>
      <c r="D1082" s="67"/>
      <c r="E1082" s="67"/>
      <c r="F1082" s="67"/>
      <c r="G1082" s="67"/>
      <c r="H1082" s="67"/>
      <c r="I1082" s="67"/>
      <c r="J1082" s="67"/>
    </row>
    <row r="1083" spans="1:10">
      <c r="A1083" s="67"/>
      <c r="B1083" s="67"/>
      <c r="C1083" s="67"/>
      <c r="D1083" s="67"/>
      <c r="E1083" s="67"/>
      <c r="F1083" s="67"/>
      <c r="G1083" s="67"/>
      <c r="H1083" s="67"/>
      <c r="I1083" s="67"/>
      <c r="J1083" s="67"/>
    </row>
    <row r="1084" spans="1:10">
      <c r="A1084" s="67"/>
      <c r="B1084" s="67"/>
      <c r="C1084" s="67"/>
      <c r="D1084" s="67"/>
      <c r="E1084" s="67"/>
      <c r="F1084" s="67"/>
      <c r="G1084" s="67"/>
      <c r="H1084" s="67"/>
      <c r="I1084" s="67"/>
      <c r="J1084" s="67"/>
    </row>
    <row r="1085" spans="1:10">
      <c r="A1085" s="67"/>
      <c r="B1085" s="67"/>
      <c r="C1085" s="67"/>
      <c r="D1085" s="67"/>
      <c r="E1085" s="67"/>
      <c r="F1085" s="67"/>
      <c r="G1085" s="67"/>
      <c r="H1085" s="67"/>
      <c r="I1085" s="67"/>
      <c r="J1085" s="67"/>
    </row>
    <row r="1086" spans="1:10">
      <c r="A1086" s="67"/>
      <c r="B1086" s="67"/>
      <c r="C1086" s="67"/>
      <c r="D1086" s="67"/>
      <c r="E1086" s="67"/>
      <c r="F1086" s="67"/>
      <c r="G1086" s="67"/>
      <c r="H1086" s="67"/>
      <c r="I1086" s="67"/>
      <c r="J1086" s="67"/>
    </row>
    <row r="1087" spans="1:10">
      <c r="A1087" s="67"/>
      <c r="B1087" s="67"/>
      <c r="C1087" s="67"/>
      <c r="D1087" s="67"/>
      <c r="E1087" s="67"/>
      <c r="F1087" s="67"/>
      <c r="G1087" s="67"/>
      <c r="H1087" s="67"/>
      <c r="I1087" s="67"/>
      <c r="J1087" s="67"/>
    </row>
    <row r="1088" spans="1:10">
      <c r="A1088" s="67"/>
      <c r="B1088" s="67"/>
      <c r="C1088" s="67"/>
      <c r="D1088" s="67"/>
      <c r="E1088" s="67"/>
      <c r="F1088" s="67"/>
      <c r="G1088" s="67"/>
      <c r="H1088" s="67"/>
      <c r="I1088" s="67"/>
      <c r="J1088" s="67"/>
    </row>
    <row r="1089" spans="1:10">
      <c r="A1089" s="67"/>
      <c r="B1089" s="67"/>
      <c r="C1089" s="67"/>
      <c r="D1089" s="67"/>
      <c r="E1089" s="67"/>
      <c r="F1089" s="67"/>
      <c r="G1089" s="67"/>
      <c r="H1089" s="67"/>
      <c r="I1089" s="67"/>
      <c r="J1089" s="67"/>
    </row>
    <row r="1090" spans="1:10">
      <c r="A1090" s="67"/>
      <c r="B1090" s="67"/>
      <c r="C1090" s="67"/>
      <c r="D1090" s="67"/>
      <c r="E1090" s="67"/>
      <c r="F1090" s="67"/>
      <c r="G1090" s="67"/>
      <c r="H1090" s="67"/>
      <c r="I1090" s="67"/>
      <c r="J1090" s="67"/>
    </row>
    <row r="1091" spans="1:10">
      <c r="A1091" s="67"/>
      <c r="B1091" s="67"/>
      <c r="C1091" s="67"/>
      <c r="D1091" s="67"/>
      <c r="E1091" s="67"/>
      <c r="F1091" s="67"/>
      <c r="G1091" s="67"/>
      <c r="H1091" s="67"/>
      <c r="I1091" s="67"/>
      <c r="J1091" s="67"/>
    </row>
    <row r="1092" spans="1:10">
      <c r="A1092" s="67"/>
      <c r="B1092" s="67"/>
      <c r="C1092" s="67"/>
      <c r="D1092" s="67"/>
      <c r="E1092" s="67"/>
      <c r="F1092" s="67"/>
      <c r="G1092" s="67"/>
      <c r="H1092" s="67"/>
      <c r="I1092" s="67"/>
      <c r="J1092" s="67"/>
    </row>
    <row r="1093" spans="1:10">
      <c r="A1093" s="67"/>
      <c r="B1093" s="67"/>
      <c r="C1093" s="67"/>
      <c r="D1093" s="67"/>
      <c r="E1093" s="67"/>
      <c r="F1093" s="67"/>
      <c r="G1093" s="67"/>
      <c r="H1093" s="67"/>
      <c r="I1093" s="67"/>
      <c r="J1093" s="67"/>
    </row>
    <row r="1094" spans="1:10">
      <c r="A1094" s="67"/>
      <c r="B1094" s="67"/>
      <c r="C1094" s="67"/>
      <c r="D1094" s="67"/>
      <c r="E1094" s="67"/>
      <c r="F1094" s="67"/>
      <c r="G1094" s="67"/>
      <c r="H1094" s="67"/>
      <c r="I1094" s="67"/>
      <c r="J1094" s="67"/>
    </row>
    <row r="1095" spans="1:10">
      <c r="A1095" s="67"/>
      <c r="B1095" s="67"/>
      <c r="C1095" s="67"/>
      <c r="D1095" s="67"/>
      <c r="E1095" s="67"/>
      <c r="F1095" s="67"/>
      <c r="G1095" s="67"/>
      <c r="H1095" s="67"/>
      <c r="I1095" s="67"/>
      <c r="J1095" s="67"/>
    </row>
    <row r="1096" spans="1:10">
      <c r="A1096" s="67"/>
      <c r="B1096" s="67"/>
      <c r="C1096" s="67"/>
      <c r="D1096" s="67"/>
      <c r="E1096" s="67"/>
      <c r="F1096" s="67"/>
      <c r="G1096" s="67"/>
      <c r="H1096" s="67"/>
      <c r="I1096" s="67"/>
      <c r="J1096" s="67"/>
    </row>
    <row r="1097" spans="1:10">
      <c r="A1097" s="67"/>
      <c r="B1097" s="67"/>
      <c r="C1097" s="67"/>
      <c r="D1097" s="67"/>
      <c r="E1097" s="67"/>
      <c r="F1097" s="67"/>
      <c r="G1097" s="67"/>
      <c r="H1097" s="67"/>
      <c r="I1097" s="67"/>
      <c r="J1097" s="67"/>
    </row>
    <row r="1098" spans="1:10">
      <c r="A1098" s="67"/>
      <c r="B1098" s="67"/>
      <c r="C1098" s="67"/>
      <c r="D1098" s="67"/>
      <c r="E1098" s="67"/>
      <c r="F1098" s="67"/>
      <c r="G1098" s="67"/>
      <c r="H1098" s="67"/>
      <c r="I1098" s="67"/>
      <c r="J1098" s="67"/>
    </row>
    <row r="1099" spans="1:10">
      <c r="A1099" s="67"/>
      <c r="B1099" s="67"/>
      <c r="C1099" s="67"/>
      <c r="D1099" s="67"/>
      <c r="E1099" s="67"/>
      <c r="F1099" s="67"/>
      <c r="G1099" s="67"/>
      <c r="H1099" s="67"/>
      <c r="I1099" s="67"/>
      <c r="J1099" s="67"/>
    </row>
    <row r="1100" spans="1:10">
      <c r="A1100" s="67"/>
      <c r="B1100" s="67"/>
      <c r="C1100" s="67"/>
      <c r="D1100" s="67"/>
      <c r="E1100" s="67"/>
      <c r="F1100" s="67"/>
      <c r="G1100" s="67"/>
      <c r="H1100" s="67"/>
      <c r="I1100" s="67"/>
      <c r="J1100" s="67"/>
    </row>
    <row r="1101" spans="1:10">
      <c r="A1101" s="67"/>
      <c r="B1101" s="67"/>
      <c r="C1101" s="67"/>
      <c r="D1101" s="67"/>
      <c r="E1101" s="67"/>
      <c r="F1101" s="67"/>
      <c r="G1101" s="67"/>
      <c r="H1101" s="67"/>
      <c r="I1101" s="67"/>
      <c r="J1101" s="67"/>
    </row>
    <row r="1102" spans="1:10">
      <c r="A1102" s="67"/>
      <c r="B1102" s="67"/>
      <c r="C1102" s="67"/>
      <c r="D1102" s="67"/>
      <c r="E1102" s="67"/>
      <c r="F1102" s="67"/>
      <c r="G1102" s="67"/>
      <c r="H1102" s="67"/>
      <c r="I1102" s="67"/>
      <c r="J1102" s="67"/>
    </row>
    <row r="1103" spans="1:10">
      <c r="A1103" s="67"/>
      <c r="B1103" s="67"/>
      <c r="C1103" s="67"/>
      <c r="D1103" s="67"/>
      <c r="E1103" s="67"/>
      <c r="F1103" s="67"/>
      <c r="G1103" s="67"/>
      <c r="H1103" s="67"/>
      <c r="I1103" s="67"/>
      <c r="J1103" s="67"/>
    </row>
    <row r="1104" spans="1:10">
      <c r="A1104" s="67"/>
      <c r="B1104" s="67"/>
      <c r="C1104" s="67"/>
      <c r="D1104" s="67"/>
      <c r="E1104" s="67"/>
      <c r="F1104" s="67"/>
      <c r="G1104" s="67"/>
      <c r="H1104" s="67"/>
      <c r="I1104" s="67"/>
      <c r="J1104" s="67"/>
    </row>
    <row r="1105" spans="1:10">
      <c r="A1105" s="67"/>
      <c r="B1105" s="67"/>
      <c r="C1105" s="67"/>
      <c r="D1105" s="67"/>
      <c r="E1105" s="67"/>
      <c r="F1105" s="67"/>
      <c r="G1105" s="67"/>
      <c r="H1105" s="67"/>
      <c r="I1105" s="67"/>
      <c r="J1105" s="67"/>
    </row>
    <row r="1106" spans="1:10">
      <c r="A1106" s="67"/>
      <c r="B1106" s="67"/>
      <c r="C1106" s="67"/>
      <c r="D1106" s="67"/>
      <c r="E1106" s="67"/>
      <c r="F1106" s="67"/>
      <c r="G1106" s="67"/>
      <c r="H1106" s="67"/>
      <c r="I1106" s="67"/>
      <c r="J1106" s="67"/>
    </row>
    <row r="1107" spans="1:10">
      <c r="A1107" s="67"/>
      <c r="B1107" s="67"/>
      <c r="C1107" s="67"/>
      <c r="D1107" s="67"/>
      <c r="E1107" s="67"/>
      <c r="F1107" s="67"/>
      <c r="G1107" s="67"/>
      <c r="H1107" s="67"/>
      <c r="I1107" s="67"/>
      <c r="J1107" s="67"/>
    </row>
    <row r="1108" spans="1:10">
      <c r="A1108" s="67"/>
      <c r="B1108" s="67"/>
      <c r="C1108" s="67"/>
      <c r="D1108" s="67"/>
      <c r="E1108" s="67"/>
      <c r="F1108" s="67"/>
      <c r="G1108" s="67"/>
      <c r="H1108" s="67"/>
      <c r="I1108" s="67"/>
      <c r="J1108" s="67"/>
    </row>
    <row r="1109" spans="1:10">
      <c r="A1109" s="67"/>
      <c r="B1109" s="67"/>
      <c r="C1109" s="67"/>
      <c r="D1109" s="67"/>
      <c r="E1109" s="67"/>
      <c r="F1109" s="67"/>
      <c r="G1109" s="67"/>
      <c r="H1109" s="67"/>
      <c r="I1109" s="67"/>
      <c r="J1109" s="67"/>
    </row>
    <row r="1110" spans="1:10">
      <c r="A1110" s="67"/>
      <c r="B1110" s="67"/>
      <c r="C1110" s="67"/>
      <c r="D1110" s="67"/>
      <c r="E1110" s="67"/>
      <c r="F1110" s="67"/>
      <c r="G1110" s="67"/>
      <c r="H1110" s="67"/>
      <c r="I1110" s="67"/>
      <c r="J1110" s="67"/>
    </row>
    <row r="1111" spans="1:10">
      <c r="A1111" s="67"/>
      <c r="B1111" s="67"/>
      <c r="C1111" s="67"/>
      <c r="D1111" s="67"/>
      <c r="E1111" s="67"/>
      <c r="F1111" s="67"/>
      <c r="G1111" s="67"/>
      <c r="H1111" s="67"/>
      <c r="I1111" s="67"/>
      <c r="J1111" s="67"/>
    </row>
    <row r="1112" spans="1:10">
      <c r="A1112" s="67"/>
      <c r="B1112" s="67"/>
      <c r="C1112" s="67"/>
      <c r="D1112" s="67"/>
      <c r="E1112" s="67"/>
      <c r="F1112" s="67"/>
      <c r="G1112" s="67"/>
      <c r="H1112" s="67"/>
      <c r="I1112" s="67"/>
      <c r="J1112" s="67"/>
    </row>
    <row r="1113" spans="1:10">
      <c r="A1113" s="67"/>
      <c r="B1113" s="67"/>
      <c r="C1113" s="67"/>
      <c r="D1113" s="67"/>
      <c r="E1113" s="67"/>
      <c r="F1113" s="67"/>
      <c r="G1113" s="67"/>
      <c r="H1113" s="67"/>
      <c r="I1113" s="67"/>
      <c r="J1113" s="67"/>
    </row>
    <row r="1114" spans="1:10">
      <c r="A1114" s="67"/>
      <c r="B1114" s="67"/>
      <c r="C1114" s="67"/>
      <c r="D1114" s="67"/>
      <c r="E1114" s="67"/>
      <c r="F1114" s="67"/>
      <c r="G1114" s="67"/>
      <c r="H1114" s="67"/>
      <c r="I1114" s="67"/>
      <c r="J1114" s="67"/>
    </row>
    <row r="1115" spans="1:10">
      <c r="A1115" s="67"/>
      <c r="B1115" s="67"/>
      <c r="C1115" s="67"/>
      <c r="D1115" s="67"/>
      <c r="E1115" s="67"/>
      <c r="F1115" s="67"/>
      <c r="G1115" s="67"/>
      <c r="H1115" s="67"/>
      <c r="I1115" s="67"/>
      <c r="J1115" s="67"/>
    </row>
    <row r="1116" spans="1:10">
      <c r="A1116" s="67"/>
      <c r="B1116" s="67"/>
      <c r="C1116" s="67"/>
      <c r="D1116" s="67"/>
      <c r="E1116" s="67"/>
      <c r="F1116" s="67"/>
      <c r="G1116" s="67"/>
      <c r="H1116" s="67"/>
      <c r="I1116" s="67"/>
      <c r="J1116" s="67"/>
    </row>
    <row r="1117" spans="1:10">
      <c r="A1117" s="67"/>
      <c r="B1117" s="67"/>
      <c r="C1117" s="67"/>
      <c r="D1117" s="67"/>
      <c r="E1117" s="67"/>
      <c r="F1117" s="67"/>
      <c r="G1117" s="67"/>
      <c r="H1117" s="67"/>
      <c r="I1117" s="67"/>
      <c r="J1117" s="67"/>
    </row>
    <row r="1118" spans="1:10">
      <c r="A1118" s="67"/>
      <c r="B1118" s="67"/>
      <c r="C1118" s="67"/>
      <c r="D1118" s="67"/>
      <c r="E1118" s="67"/>
      <c r="F1118" s="67"/>
      <c r="G1118" s="67"/>
      <c r="H1118" s="67"/>
      <c r="I1118" s="67"/>
      <c r="J1118" s="67"/>
    </row>
    <row r="1119" spans="1:10">
      <c r="A1119" s="67"/>
      <c r="B1119" s="67"/>
      <c r="C1119" s="67"/>
      <c r="D1119" s="67"/>
      <c r="E1119" s="67"/>
      <c r="F1119" s="67"/>
      <c r="G1119" s="67"/>
      <c r="H1119" s="67"/>
      <c r="I1119" s="67"/>
      <c r="J1119" s="67"/>
    </row>
    <row r="1120" spans="1:10">
      <c r="A1120" s="67"/>
      <c r="B1120" s="67"/>
      <c r="C1120" s="67"/>
      <c r="D1120" s="67"/>
      <c r="E1120" s="67"/>
      <c r="F1120" s="67"/>
      <c r="G1120" s="67"/>
      <c r="H1120" s="67"/>
      <c r="I1120" s="67"/>
      <c r="J1120" s="67"/>
    </row>
    <row r="1121" spans="1:10">
      <c r="A1121" s="67"/>
      <c r="B1121" s="67"/>
      <c r="C1121" s="67"/>
      <c r="D1121" s="67"/>
      <c r="E1121" s="67"/>
      <c r="F1121" s="67"/>
      <c r="G1121" s="67"/>
      <c r="H1121" s="67"/>
      <c r="I1121" s="67"/>
      <c r="J1121" s="67"/>
    </row>
    <row r="1122" spans="1:10">
      <c r="A1122" s="67"/>
      <c r="B1122" s="67"/>
      <c r="C1122" s="67"/>
      <c r="D1122" s="67"/>
      <c r="E1122" s="67"/>
      <c r="F1122" s="67"/>
      <c r="G1122" s="67"/>
      <c r="H1122" s="67"/>
      <c r="I1122" s="67"/>
      <c r="J1122" s="67"/>
    </row>
    <row r="1123" spans="1:10">
      <c r="A1123" s="67"/>
      <c r="B1123" s="67"/>
      <c r="C1123" s="67"/>
      <c r="D1123" s="67"/>
      <c r="E1123" s="67"/>
      <c r="F1123" s="67"/>
      <c r="G1123" s="67"/>
      <c r="H1123" s="67"/>
      <c r="I1123" s="67"/>
      <c r="J1123" s="67"/>
    </row>
    <row r="1124" spans="1:10">
      <c r="A1124" s="67"/>
      <c r="B1124" s="67"/>
      <c r="C1124" s="67"/>
      <c r="D1124" s="67"/>
      <c r="E1124" s="67"/>
      <c r="F1124" s="67"/>
      <c r="G1124" s="67"/>
      <c r="H1124" s="67"/>
      <c r="I1124" s="67"/>
      <c r="J1124" s="67"/>
    </row>
    <row r="1125" spans="1:10">
      <c r="A1125" s="67"/>
      <c r="B1125" s="67"/>
      <c r="C1125" s="67"/>
      <c r="D1125" s="67"/>
      <c r="E1125" s="67"/>
      <c r="F1125" s="67"/>
      <c r="G1125" s="67"/>
      <c r="H1125" s="67"/>
      <c r="I1125" s="67"/>
      <c r="J1125" s="67"/>
    </row>
    <row r="1126" spans="1:10">
      <c r="A1126" s="67"/>
      <c r="B1126" s="67"/>
      <c r="C1126" s="67"/>
      <c r="D1126" s="67"/>
      <c r="E1126" s="67"/>
      <c r="F1126" s="67"/>
      <c r="G1126" s="67"/>
      <c r="H1126" s="67"/>
      <c r="I1126" s="67"/>
      <c r="J1126" s="67"/>
    </row>
    <row r="1127" spans="1:10">
      <c r="A1127" s="67"/>
      <c r="B1127" s="67"/>
      <c r="C1127" s="67"/>
      <c r="D1127" s="67"/>
      <c r="E1127" s="67"/>
      <c r="F1127" s="67"/>
      <c r="G1127" s="67"/>
      <c r="H1127" s="67"/>
      <c r="I1127" s="67"/>
      <c r="J1127" s="67"/>
    </row>
    <row r="1128" spans="1:10">
      <c r="A1128" s="67"/>
      <c r="B1128" s="67"/>
      <c r="C1128" s="67"/>
      <c r="D1128" s="67"/>
      <c r="E1128" s="67"/>
      <c r="F1128" s="67"/>
      <c r="G1128" s="67"/>
      <c r="H1128" s="67"/>
      <c r="I1128" s="67"/>
      <c r="J1128" s="67"/>
    </row>
    <row r="1129" spans="1:10">
      <c r="A1129" s="67"/>
      <c r="B1129" s="67"/>
      <c r="C1129" s="67"/>
      <c r="D1129" s="67"/>
      <c r="E1129" s="67"/>
      <c r="F1129" s="67"/>
      <c r="G1129" s="67"/>
      <c r="H1129" s="67"/>
      <c r="I1129" s="67"/>
      <c r="J1129" s="67"/>
    </row>
    <row r="1130" spans="1:10">
      <c r="A1130" s="67"/>
      <c r="B1130" s="67"/>
      <c r="C1130" s="67"/>
      <c r="D1130" s="67"/>
      <c r="E1130" s="67"/>
      <c r="F1130" s="67"/>
      <c r="G1130" s="67"/>
      <c r="H1130" s="67"/>
      <c r="I1130" s="67"/>
      <c r="J1130" s="67"/>
    </row>
    <row r="1131" spans="1:10">
      <c r="A1131" s="67"/>
      <c r="B1131" s="67"/>
      <c r="C1131" s="67"/>
      <c r="D1131" s="67"/>
      <c r="E1131" s="67"/>
      <c r="F1131" s="67"/>
      <c r="G1131" s="67"/>
      <c r="H1131" s="67"/>
      <c r="I1131" s="67"/>
      <c r="J1131" s="67"/>
    </row>
    <row r="1132" spans="1:10">
      <c r="A1132" s="67"/>
      <c r="B1132" s="67"/>
      <c r="C1132" s="67"/>
      <c r="D1132" s="67"/>
      <c r="E1132" s="67"/>
      <c r="F1132" s="67"/>
      <c r="G1132" s="67"/>
      <c r="H1132" s="67"/>
      <c r="I1132" s="67"/>
      <c r="J1132" s="67"/>
    </row>
    <row r="1133" spans="1:10">
      <c r="A1133" s="67"/>
      <c r="B1133" s="67"/>
      <c r="C1133" s="67"/>
      <c r="D1133" s="67"/>
      <c r="E1133" s="67"/>
      <c r="F1133" s="67"/>
      <c r="G1133" s="67"/>
      <c r="H1133" s="67"/>
      <c r="I1133" s="67"/>
      <c r="J1133" s="67"/>
    </row>
    <row r="1134" spans="1:10">
      <c r="A1134" s="67"/>
      <c r="B1134" s="67"/>
      <c r="C1134" s="67"/>
      <c r="D1134" s="67"/>
      <c r="E1134" s="67"/>
      <c r="F1134" s="67"/>
      <c r="G1134" s="67"/>
      <c r="H1134" s="67"/>
      <c r="I1134" s="67"/>
      <c r="J1134" s="67"/>
    </row>
    <row r="1135" spans="1:10">
      <c r="A1135" s="67"/>
      <c r="B1135" s="67"/>
      <c r="C1135" s="67"/>
      <c r="D1135" s="67"/>
      <c r="E1135" s="67"/>
      <c r="F1135" s="67"/>
      <c r="G1135" s="67"/>
      <c r="H1135" s="67"/>
      <c r="I1135" s="67"/>
      <c r="J1135" s="67"/>
    </row>
    <row r="1136" spans="1:10">
      <c r="A1136" s="67"/>
      <c r="B1136" s="67"/>
      <c r="C1136" s="67"/>
      <c r="D1136" s="67"/>
      <c r="E1136" s="67"/>
      <c r="F1136" s="67"/>
      <c r="G1136" s="67"/>
      <c r="H1136" s="67"/>
      <c r="I1136" s="67"/>
      <c r="J1136" s="67"/>
    </row>
    <row r="1137" spans="1:10">
      <c r="A1137" s="67"/>
      <c r="B1137" s="67"/>
      <c r="C1137" s="67"/>
      <c r="D1137" s="67"/>
      <c r="E1137" s="67"/>
      <c r="F1137" s="67"/>
      <c r="G1137" s="67"/>
      <c r="H1137" s="67"/>
      <c r="I1137" s="67"/>
      <c r="J1137" s="67"/>
    </row>
    <row r="1138" spans="1:10">
      <c r="A1138" s="67"/>
      <c r="B1138" s="67"/>
      <c r="C1138" s="67"/>
      <c r="D1138" s="67"/>
      <c r="E1138" s="67"/>
      <c r="F1138" s="67"/>
      <c r="G1138" s="67"/>
      <c r="H1138" s="67"/>
      <c r="I1138" s="67"/>
      <c r="J1138" s="67"/>
    </row>
    <row r="1139" spans="1:10">
      <c r="A1139" s="67"/>
      <c r="B1139" s="67"/>
      <c r="C1139" s="67"/>
      <c r="D1139" s="67"/>
      <c r="E1139" s="67"/>
      <c r="F1139" s="67"/>
      <c r="G1139" s="67"/>
      <c r="H1139" s="67"/>
      <c r="I1139" s="67"/>
      <c r="J1139" s="67"/>
    </row>
    <row r="1140" spans="1:10">
      <c r="A1140" s="67"/>
      <c r="B1140" s="67"/>
      <c r="C1140" s="67"/>
      <c r="D1140" s="67"/>
      <c r="E1140" s="67"/>
      <c r="F1140" s="67"/>
      <c r="G1140" s="67"/>
      <c r="H1140" s="67"/>
      <c r="I1140" s="67"/>
      <c r="J1140" s="67"/>
    </row>
    <row r="1141" spans="1:10">
      <c r="A1141" s="67"/>
      <c r="B1141" s="67"/>
      <c r="C1141" s="67"/>
      <c r="D1141" s="67"/>
      <c r="E1141" s="67"/>
      <c r="F1141" s="67"/>
      <c r="G1141" s="67"/>
      <c r="H1141" s="67"/>
      <c r="I1141" s="67"/>
      <c r="J1141" s="67"/>
    </row>
    <row r="1142" spans="1:10">
      <c r="A1142" s="67"/>
      <c r="B1142" s="67"/>
      <c r="C1142" s="67"/>
      <c r="D1142" s="67"/>
      <c r="E1142" s="67"/>
      <c r="F1142" s="67"/>
      <c r="G1142" s="67"/>
      <c r="H1142" s="67"/>
      <c r="I1142" s="67"/>
      <c r="J1142" s="67"/>
    </row>
    <row r="1143" spans="1:10">
      <c r="A1143" s="67"/>
      <c r="B1143" s="67"/>
      <c r="C1143" s="67"/>
      <c r="D1143" s="67"/>
      <c r="E1143" s="67"/>
      <c r="F1143" s="67"/>
      <c r="G1143" s="67"/>
      <c r="H1143" s="67"/>
      <c r="I1143" s="67"/>
      <c r="J1143" s="67"/>
    </row>
    <row r="1144" spans="1:10">
      <c r="A1144" s="67"/>
      <c r="B1144" s="67"/>
      <c r="C1144" s="67"/>
      <c r="D1144" s="67"/>
      <c r="E1144" s="67"/>
      <c r="F1144" s="67"/>
      <c r="G1144" s="67"/>
      <c r="H1144" s="67"/>
      <c r="I1144" s="67"/>
      <c r="J1144" s="67"/>
    </row>
    <row r="1145" spans="1:10">
      <c r="A1145" s="67"/>
      <c r="B1145" s="67"/>
      <c r="C1145" s="67"/>
      <c r="D1145" s="67"/>
      <c r="E1145" s="67"/>
      <c r="F1145" s="67"/>
      <c r="G1145" s="67"/>
      <c r="H1145" s="67"/>
      <c r="I1145" s="67"/>
      <c r="J1145" s="67"/>
    </row>
    <row r="1146" spans="1:10">
      <c r="A1146" s="67"/>
      <c r="B1146" s="67"/>
      <c r="C1146" s="67"/>
      <c r="D1146" s="67"/>
      <c r="E1146" s="67"/>
      <c r="F1146" s="67"/>
      <c r="G1146" s="67"/>
      <c r="H1146" s="67"/>
      <c r="I1146" s="67"/>
      <c r="J1146" s="67"/>
    </row>
    <row r="1147" spans="1:10">
      <c r="A1147" s="67"/>
      <c r="B1147" s="67"/>
      <c r="C1147" s="67"/>
      <c r="D1147" s="67"/>
      <c r="E1147" s="67"/>
      <c r="F1147" s="67"/>
      <c r="G1147" s="67"/>
      <c r="H1147" s="67"/>
      <c r="I1147" s="67"/>
      <c r="J1147" s="67"/>
    </row>
    <row r="1148" spans="1:10">
      <c r="A1148" s="67"/>
      <c r="B1148" s="67"/>
      <c r="C1148" s="67"/>
      <c r="D1148" s="67"/>
      <c r="E1148" s="67"/>
      <c r="F1148" s="67"/>
      <c r="G1148" s="67"/>
      <c r="H1148" s="67"/>
      <c r="I1148" s="67"/>
      <c r="J1148" s="67"/>
    </row>
    <row r="1149" spans="1:10">
      <c r="A1149" s="67"/>
      <c r="B1149" s="67"/>
      <c r="C1149" s="67"/>
      <c r="D1149" s="67"/>
      <c r="E1149" s="67"/>
      <c r="F1149" s="67"/>
      <c r="G1149" s="67"/>
      <c r="H1149" s="67"/>
      <c r="I1149" s="67"/>
      <c r="J1149" s="67"/>
    </row>
    <row r="1150" spans="1:10">
      <c r="A1150" s="67"/>
      <c r="B1150" s="67"/>
      <c r="C1150" s="67"/>
      <c r="D1150" s="67"/>
      <c r="E1150" s="67"/>
      <c r="F1150" s="67"/>
      <c r="G1150" s="67"/>
      <c r="H1150" s="67"/>
      <c r="I1150" s="67"/>
      <c r="J1150" s="67"/>
    </row>
    <row r="1151" spans="1:10">
      <c r="A1151" s="67"/>
      <c r="B1151" s="67"/>
      <c r="C1151" s="67"/>
      <c r="D1151" s="67"/>
      <c r="E1151" s="67"/>
      <c r="F1151" s="67"/>
      <c r="G1151" s="67"/>
      <c r="H1151" s="67"/>
      <c r="I1151" s="67"/>
      <c r="J1151" s="67"/>
    </row>
    <row r="1152" spans="1:10">
      <c r="A1152" s="67"/>
      <c r="B1152" s="67"/>
      <c r="C1152" s="67"/>
      <c r="D1152" s="67"/>
      <c r="E1152" s="67"/>
      <c r="F1152" s="67"/>
      <c r="G1152" s="67"/>
      <c r="H1152" s="67"/>
      <c r="I1152" s="67"/>
      <c r="J1152" s="67"/>
    </row>
    <row r="1153" spans="1:10">
      <c r="A1153" s="67"/>
      <c r="B1153" s="67"/>
      <c r="C1153" s="67"/>
      <c r="D1153" s="67"/>
      <c r="E1153" s="67"/>
      <c r="F1153" s="67"/>
      <c r="G1153" s="67"/>
      <c r="H1153" s="67"/>
      <c r="I1153" s="67"/>
      <c r="J1153" s="67"/>
    </row>
    <row r="1154" spans="1:10">
      <c r="A1154" s="67"/>
      <c r="B1154" s="67"/>
      <c r="C1154" s="67"/>
      <c r="D1154" s="67"/>
      <c r="E1154" s="67"/>
      <c r="F1154" s="67"/>
      <c r="G1154" s="67"/>
      <c r="H1154" s="67"/>
      <c r="I1154" s="67"/>
      <c r="J1154" s="67"/>
    </row>
    <row r="1155" spans="1:10">
      <c r="A1155" s="67"/>
      <c r="B1155" s="67"/>
      <c r="C1155" s="67"/>
      <c r="D1155" s="67"/>
      <c r="E1155" s="67"/>
      <c r="F1155" s="67"/>
      <c r="G1155" s="67"/>
      <c r="H1155" s="67"/>
      <c r="I1155" s="67"/>
      <c r="J1155" s="67"/>
    </row>
    <row r="1156" spans="1:10">
      <c r="A1156" s="67"/>
      <c r="B1156" s="67"/>
      <c r="C1156" s="67"/>
      <c r="D1156" s="67"/>
      <c r="E1156" s="67"/>
      <c r="F1156" s="67"/>
      <c r="G1156" s="67"/>
      <c r="H1156" s="67"/>
      <c r="I1156" s="67"/>
      <c r="J1156" s="67"/>
    </row>
    <row r="1157" spans="1:10">
      <c r="A1157" s="67"/>
      <c r="B1157" s="67"/>
      <c r="C1157" s="67"/>
      <c r="D1157" s="67"/>
      <c r="E1157" s="67"/>
      <c r="F1157" s="67"/>
      <c r="G1157" s="67"/>
      <c r="H1157" s="67"/>
      <c r="I1157" s="67"/>
      <c r="J1157" s="67"/>
    </row>
    <row r="1158" spans="1:10">
      <c r="A1158" s="67"/>
      <c r="B1158" s="67"/>
      <c r="C1158" s="67"/>
      <c r="D1158" s="67"/>
      <c r="E1158" s="67"/>
      <c r="F1158" s="67"/>
      <c r="G1158" s="67"/>
      <c r="H1158" s="67"/>
      <c r="I1158" s="67"/>
      <c r="J1158" s="67"/>
    </row>
    <row r="1159" spans="1:10">
      <c r="A1159" s="67"/>
      <c r="B1159" s="67"/>
      <c r="C1159" s="67"/>
      <c r="D1159" s="67"/>
      <c r="E1159" s="67"/>
      <c r="F1159" s="67"/>
      <c r="G1159" s="67"/>
      <c r="H1159" s="67"/>
      <c r="I1159" s="67"/>
      <c r="J1159" s="67"/>
    </row>
    <row r="1160" spans="1:10">
      <c r="A1160" s="67"/>
      <c r="B1160" s="67"/>
      <c r="C1160" s="67"/>
      <c r="D1160" s="67"/>
      <c r="E1160" s="67"/>
      <c r="F1160" s="67"/>
      <c r="G1160" s="67"/>
      <c r="H1160" s="67"/>
      <c r="I1160" s="67"/>
      <c r="J1160" s="67"/>
    </row>
    <row r="1161" spans="1:10">
      <c r="A1161" s="67"/>
      <c r="B1161" s="67"/>
      <c r="C1161" s="67"/>
      <c r="D1161" s="67"/>
      <c r="E1161" s="67"/>
      <c r="F1161" s="67"/>
      <c r="G1161" s="67"/>
      <c r="H1161" s="67"/>
      <c r="I1161" s="67"/>
      <c r="J1161" s="67"/>
    </row>
    <row r="1162" spans="1:10">
      <c r="A1162" s="67"/>
      <c r="B1162" s="67"/>
      <c r="C1162" s="67"/>
      <c r="D1162" s="67"/>
      <c r="E1162" s="67"/>
      <c r="F1162" s="67"/>
      <c r="G1162" s="67"/>
      <c r="H1162" s="67"/>
      <c r="I1162" s="67"/>
      <c r="J1162" s="67"/>
    </row>
    <row r="1163" spans="1:10">
      <c r="A1163" s="67"/>
      <c r="B1163" s="67"/>
      <c r="C1163" s="67"/>
      <c r="D1163" s="67"/>
      <c r="E1163" s="67"/>
      <c r="F1163" s="67"/>
      <c r="G1163" s="67"/>
      <c r="H1163" s="67"/>
      <c r="I1163" s="67"/>
      <c r="J1163" s="67"/>
    </row>
    <row r="1164" spans="1:10">
      <c r="A1164" s="67"/>
      <c r="B1164" s="67"/>
      <c r="C1164" s="67"/>
      <c r="D1164" s="67"/>
      <c r="E1164" s="67"/>
      <c r="F1164" s="67"/>
      <c r="G1164" s="67"/>
      <c r="H1164" s="67"/>
      <c r="I1164" s="67"/>
      <c r="J1164" s="67"/>
    </row>
    <row r="1165" spans="1:10">
      <c r="A1165" s="67"/>
      <c r="B1165" s="67"/>
      <c r="C1165" s="67"/>
      <c r="D1165" s="67"/>
      <c r="E1165" s="67"/>
      <c r="F1165" s="67"/>
      <c r="G1165" s="67"/>
      <c r="H1165" s="67"/>
      <c r="I1165" s="67"/>
      <c r="J1165" s="67"/>
    </row>
    <row r="1166" spans="1:10">
      <c r="A1166" s="67"/>
      <c r="B1166" s="67"/>
      <c r="C1166" s="67"/>
      <c r="D1166" s="67"/>
      <c r="E1166" s="67"/>
      <c r="F1166" s="67"/>
      <c r="G1166" s="67"/>
      <c r="H1166" s="67"/>
      <c r="I1166" s="67"/>
      <c r="J1166" s="67"/>
    </row>
    <row r="1167" spans="1:10">
      <c r="A1167" s="67"/>
      <c r="B1167" s="67"/>
      <c r="C1167" s="67"/>
      <c r="D1167" s="67"/>
      <c r="E1167" s="67"/>
      <c r="F1167" s="67"/>
      <c r="G1167" s="67"/>
      <c r="H1167" s="67"/>
      <c r="I1167" s="67"/>
      <c r="J1167" s="67"/>
    </row>
    <row r="1168" spans="1:10">
      <c r="A1168" s="67"/>
      <c r="B1168" s="67"/>
      <c r="C1168" s="67"/>
      <c r="D1168" s="67"/>
      <c r="E1168" s="67"/>
      <c r="F1168" s="67"/>
      <c r="G1168" s="67"/>
      <c r="H1168" s="67"/>
      <c r="I1168" s="67"/>
      <c r="J1168" s="67"/>
    </row>
    <row r="1169" spans="1:10">
      <c r="A1169" s="67"/>
      <c r="B1169" s="67"/>
      <c r="C1169" s="67"/>
      <c r="D1169" s="67"/>
      <c r="E1169" s="67"/>
      <c r="F1169" s="67"/>
      <c r="G1169" s="67"/>
      <c r="H1169" s="67"/>
      <c r="I1169" s="67"/>
      <c r="J1169" s="67"/>
    </row>
    <row r="1170" spans="1:10">
      <c r="A1170" s="67"/>
      <c r="B1170" s="67"/>
      <c r="C1170" s="67"/>
      <c r="D1170" s="67"/>
      <c r="E1170" s="67"/>
      <c r="F1170" s="67"/>
      <c r="G1170" s="67"/>
      <c r="H1170" s="67"/>
      <c r="I1170" s="67"/>
      <c r="J1170" s="67"/>
    </row>
    <row r="1171" spans="1:10">
      <c r="A1171" s="67"/>
      <c r="B1171" s="67"/>
      <c r="C1171" s="67"/>
      <c r="D1171" s="67"/>
      <c r="E1171" s="67"/>
      <c r="F1171" s="67"/>
      <c r="G1171" s="67"/>
      <c r="H1171" s="67"/>
      <c r="I1171" s="67"/>
      <c r="J1171" s="67"/>
    </row>
    <row r="1172" spans="1:10">
      <c r="A1172" s="67"/>
      <c r="B1172" s="67"/>
      <c r="C1172" s="67"/>
      <c r="D1172" s="67"/>
      <c r="E1172" s="67"/>
      <c r="F1172" s="67"/>
      <c r="G1172" s="67"/>
      <c r="H1172" s="67"/>
      <c r="I1172" s="67"/>
      <c r="J1172" s="67"/>
    </row>
    <row r="1173" spans="1:10">
      <c r="A1173" s="67"/>
      <c r="B1173" s="67"/>
      <c r="C1173" s="67"/>
      <c r="D1173" s="67"/>
      <c r="E1173" s="67"/>
      <c r="F1173" s="67"/>
      <c r="G1173" s="67"/>
      <c r="H1173" s="67"/>
      <c r="I1173" s="67"/>
      <c r="J1173" s="67"/>
    </row>
    <row r="1174" spans="1:10">
      <c r="A1174" s="67"/>
      <c r="B1174" s="67"/>
      <c r="C1174" s="67"/>
      <c r="D1174" s="67"/>
      <c r="E1174" s="67"/>
      <c r="F1174" s="67"/>
      <c r="G1174" s="67"/>
      <c r="H1174" s="67"/>
      <c r="I1174" s="67"/>
      <c r="J1174" s="67"/>
    </row>
    <row r="1175" spans="1:10">
      <c r="A1175" s="67"/>
      <c r="B1175" s="67"/>
      <c r="C1175" s="67"/>
      <c r="D1175" s="67"/>
      <c r="E1175" s="67"/>
      <c r="F1175" s="67"/>
      <c r="G1175" s="67"/>
      <c r="H1175" s="67"/>
      <c r="I1175" s="67"/>
      <c r="J1175" s="67"/>
    </row>
    <row r="1176" spans="1:10">
      <c r="A1176" s="67"/>
      <c r="B1176" s="67"/>
      <c r="C1176" s="67"/>
      <c r="D1176" s="67"/>
      <c r="E1176" s="67"/>
      <c r="F1176" s="67"/>
      <c r="G1176" s="67"/>
      <c r="H1176" s="67"/>
      <c r="I1176" s="67"/>
      <c r="J1176" s="67"/>
    </row>
    <row r="1177" spans="1:10">
      <c r="A1177" s="67"/>
      <c r="B1177" s="67"/>
      <c r="C1177" s="67"/>
      <c r="D1177" s="67"/>
      <c r="E1177" s="67"/>
      <c r="F1177" s="67"/>
      <c r="G1177" s="67"/>
      <c r="H1177" s="67"/>
      <c r="I1177" s="67"/>
      <c r="J1177" s="67"/>
    </row>
    <row r="1178" spans="1:10">
      <c r="A1178" s="67"/>
      <c r="B1178" s="67"/>
      <c r="C1178" s="67"/>
      <c r="D1178" s="67"/>
      <c r="E1178" s="67"/>
      <c r="F1178" s="67"/>
      <c r="G1178" s="67"/>
      <c r="H1178" s="67"/>
      <c r="I1178" s="67"/>
      <c r="J1178" s="67"/>
    </row>
    <row r="1179" spans="1:10">
      <c r="A1179" s="67"/>
      <c r="B1179" s="67"/>
      <c r="C1179" s="67"/>
      <c r="D1179" s="67"/>
      <c r="E1179" s="67"/>
      <c r="F1179" s="67"/>
      <c r="G1179" s="67"/>
      <c r="H1179" s="67"/>
      <c r="I1179" s="67"/>
      <c r="J1179" s="67"/>
    </row>
    <row r="1180" spans="1:10">
      <c r="A1180" s="67"/>
      <c r="B1180" s="67"/>
      <c r="C1180" s="67"/>
      <c r="D1180" s="67"/>
      <c r="E1180" s="67"/>
      <c r="F1180" s="67"/>
      <c r="G1180" s="67"/>
      <c r="H1180" s="67"/>
      <c r="I1180" s="67"/>
      <c r="J1180" s="67"/>
    </row>
    <row r="1181" spans="1:10">
      <c r="A1181" s="67"/>
      <c r="B1181" s="67"/>
      <c r="C1181" s="67"/>
      <c r="D1181" s="67"/>
      <c r="E1181" s="67"/>
      <c r="F1181" s="67"/>
      <c r="G1181" s="67"/>
      <c r="H1181" s="67"/>
      <c r="I1181" s="67"/>
      <c r="J1181" s="67"/>
    </row>
    <row r="1182" spans="1:10">
      <c r="A1182" s="67"/>
      <c r="B1182" s="67"/>
      <c r="C1182" s="67"/>
      <c r="D1182" s="67"/>
      <c r="E1182" s="67"/>
      <c r="F1182" s="67"/>
      <c r="G1182" s="67"/>
      <c r="H1182" s="67"/>
      <c r="I1182" s="67"/>
      <c r="J1182" s="67"/>
    </row>
    <row r="1183" spans="1:10">
      <c r="A1183" s="67"/>
      <c r="B1183" s="67"/>
      <c r="C1183" s="67"/>
      <c r="D1183" s="67"/>
      <c r="E1183" s="67"/>
      <c r="F1183" s="67"/>
      <c r="G1183" s="67"/>
      <c r="H1183" s="67"/>
      <c r="I1183" s="67"/>
      <c r="J1183" s="67"/>
    </row>
    <row r="1184" spans="1:10">
      <c r="A1184" s="67"/>
      <c r="B1184" s="67"/>
      <c r="C1184" s="67"/>
      <c r="D1184" s="67"/>
      <c r="E1184" s="67"/>
      <c r="F1184" s="67"/>
      <c r="G1184" s="67"/>
      <c r="H1184" s="67"/>
      <c r="I1184" s="67"/>
      <c r="J1184" s="67"/>
    </row>
    <row r="1185" spans="1:10">
      <c r="A1185" s="67"/>
      <c r="B1185" s="67"/>
      <c r="C1185" s="67"/>
      <c r="D1185" s="67"/>
      <c r="E1185" s="67"/>
      <c r="F1185" s="67"/>
      <c r="G1185" s="67"/>
      <c r="H1185" s="67"/>
      <c r="I1185" s="67"/>
      <c r="J1185" s="67"/>
    </row>
    <row r="1186" spans="1:10">
      <c r="A1186" s="67"/>
      <c r="B1186" s="67"/>
      <c r="C1186" s="67"/>
      <c r="D1186" s="67"/>
      <c r="E1186" s="67"/>
      <c r="F1186" s="67"/>
      <c r="G1186" s="67"/>
      <c r="H1186" s="67"/>
      <c r="I1186" s="67"/>
      <c r="J1186" s="67"/>
    </row>
    <row r="1187" spans="1:10">
      <c r="A1187" s="67"/>
      <c r="B1187" s="67"/>
      <c r="C1187" s="67"/>
      <c r="D1187" s="67"/>
      <c r="E1187" s="67"/>
      <c r="F1187" s="67"/>
      <c r="G1187" s="67"/>
      <c r="H1187" s="67"/>
      <c r="I1187" s="67"/>
      <c r="J1187" s="67"/>
    </row>
    <row r="1188" spans="1:10">
      <c r="A1188" s="67"/>
      <c r="B1188" s="67"/>
      <c r="C1188" s="67"/>
      <c r="D1188" s="67"/>
      <c r="E1188" s="67"/>
      <c r="F1188" s="67"/>
      <c r="G1188" s="67"/>
      <c r="H1188" s="67"/>
      <c r="I1188" s="67"/>
      <c r="J1188" s="67"/>
    </row>
    <row r="1189" spans="1:10">
      <c r="A1189" s="67"/>
      <c r="B1189" s="67"/>
      <c r="C1189" s="67"/>
      <c r="D1189" s="67"/>
      <c r="E1189" s="67"/>
      <c r="F1189" s="67"/>
      <c r="G1189" s="67"/>
      <c r="H1189" s="67"/>
      <c r="I1189" s="67"/>
      <c r="J1189" s="67"/>
    </row>
    <row r="1190" spans="1:10">
      <c r="A1190" s="67"/>
      <c r="B1190" s="67"/>
      <c r="C1190" s="67"/>
      <c r="D1190" s="67"/>
      <c r="E1190" s="67"/>
      <c r="F1190" s="67"/>
      <c r="G1190" s="67"/>
      <c r="H1190" s="67"/>
      <c r="I1190" s="67"/>
      <c r="J1190" s="67"/>
    </row>
    <row r="1191" spans="1:10">
      <c r="A1191" s="67"/>
      <c r="B1191" s="67"/>
      <c r="C1191" s="67"/>
      <c r="D1191" s="67"/>
      <c r="E1191" s="67"/>
      <c r="F1191" s="67"/>
      <c r="G1191" s="67"/>
      <c r="H1191" s="67"/>
      <c r="I1191" s="67"/>
      <c r="J1191" s="67"/>
    </row>
    <row r="1192" spans="1:10">
      <c r="A1192" s="67"/>
      <c r="B1192" s="67"/>
      <c r="C1192" s="67"/>
      <c r="D1192" s="67"/>
      <c r="E1192" s="67"/>
      <c r="F1192" s="67"/>
      <c r="G1192" s="67"/>
      <c r="H1192" s="67"/>
      <c r="I1192" s="67"/>
      <c r="J1192" s="67"/>
    </row>
    <row r="1193" spans="1:10">
      <c r="A1193" s="67"/>
      <c r="B1193" s="67"/>
      <c r="C1193" s="67"/>
      <c r="D1193" s="67"/>
      <c r="E1193" s="67"/>
      <c r="F1193" s="67"/>
      <c r="G1193" s="67"/>
      <c r="H1193" s="67"/>
      <c r="I1193" s="67"/>
      <c r="J1193" s="67"/>
    </row>
    <row r="1194" spans="1:10">
      <c r="A1194" s="67"/>
      <c r="B1194" s="67"/>
      <c r="C1194" s="67"/>
      <c r="D1194" s="67"/>
      <c r="E1194" s="67"/>
      <c r="F1194" s="67"/>
      <c r="G1194" s="67"/>
      <c r="H1194" s="67"/>
      <c r="I1194" s="67"/>
      <c r="J1194" s="67"/>
    </row>
    <row r="1195" spans="1:10">
      <c r="A1195" s="67"/>
      <c r="B1195" s="67"/>
      <c r="C1195" s="67"/>
      <c r="D1195" s="67"/>
      <c r="E1195" s="67"/>
      <c r="F1195" s="67"/>
      <c r="G1195" s="67"/>
      <c r="H1195" s="67"/>
      <c r="I1195" s="67"/>
      <c r="J1195" s="67"/>
    </row>
    <row r="1196" spans="1:10">
      <c r="A1196" s="67"/>
      <c r="B1196" s="67"/>
      <c r="C1196" s="67"/>
      <c r="D1196" s="67"/>
      <c r="E1196" s="67"/>
      <c r="F1196" s="67"/>
      <c r="G1196" s="67"/>
      <c r="H1196" s="67"/>
      <c r="I1196" s="67"/>
      <c r="J1196" s="67"/>
    </row>
    <row r="1197" spans="1:10">
      <c r="A1197" s="67"/>
      <c r="B1197" s="67"/>
      <c r="C1197" s="67"/>
      <c r="D1197" s="67"/>
      <c r="E1197" s="67"/>
      <c r="F1197" s="67"/>
      <c r="G1197" s="67"/>
      <c r="H1197" s="67"/>
      <c r="I1197" s="67"/>
      <c r="J1197" s="67"/>
    </row>
    <row r="1198" spans="1:10">
      <c r="A1198" s="67"/>
      <c r="B1198" s="67"/>
      <c r="C1198" s="67"/>
      <c r="D1198" s="67"/>
      <c r="E1198" s="67"/>
      <c r="F1198" s="67"/>
      <c r="G1198" s="67"/>
      <c r="H1198" s="67"/>
      <c r="I1198" s="67"/>
      <c r="J1198" s="67"/>
    </row>
    <row r="1199" spans="1:10">
      <c r="A1199" s="67"/>
      <c r="B1199" s="67"/>
      <c r="C1199" s="67"/>
      <c r="D1199" s="67"/>
      <c r="E1199" s="67"/>
      <c r="F1199" s="67"/>
      <c r="G1199" s="67"/>
      <c r="H1199" s="67"/>
      <c r="I1199" s="67"/>
      <c r="J1199" s="67"/>
    </row>
    <row r="1200" spans="1:10">
      <c r="A1200" s="67"/>
      <c r="B1200" s="67"/>
      <c r="C1200" s="67"/>
      <c r="D1200" s="67"/>
      <c r="E1200" s="67"/>
      <c r="F1200" s="67"/>
      <c r="G1200" s="67"/>
      <c r="H1200" s="67"/>
      <c r="I1200" s="67"/>
      <c r="J1200" s="67"/>
    </row>
    <row r="1201" spans="1:10">
      <c r="A1201" s="67"/>
      <c r="B1201" s="67"/>
      <c r="C1201" s="67"/>
      <c r="D1201" s="67"/>
      <c r="E1201" s="67"/>
      <c r="F1201" s="67"/>
      <c r="G1201" s="67"/>
      <c r="H1201" s="67"/>
      <c r="I1201" s="67"/>
      <c r="J1201" s="67"/>
    </row>
    <row r="1202" spans="1:10">
      <c r="A1202" s="67"/>
      <c r="B1202" s="67"/>
      <c r="C1202" s="67"/>
      <c r="D1202" s="67"/>
      <c r="E1202" s="67"/>
      <c r="F1202" s="67"/>
      <c r="G1202" s="67"/>
      <c r="H1202" s="67"/>
      <c r="I1202" s="67"/>
      <c r="J1202" s="67"/>
    </row>
    <row r="1203" spans="1:10">
      <c r="A1203" s="67"/>
      <c r="B1203" s="67"/>
      <c r="C1203" s="67"/>
      <c r="D1203" s="67"/>
      <c r="E1203" s="67"/>
      <c r="F1203" s="67"/>
      <c r="G1203" s="67"/>
      <c r="H1203" s="67"/>
      <c r="I1203" s="67"/>
      <c r="J1203" s="67"/>
    </row>
    <row r="1204" spans="1:10">
      <c r="A1204" s="67"/>
      <c r="B1204" s="67"/>
      <c r="C1204" s="67"/>
      <c r="D1204" s="67"/>
      <c r="E1204" s="67"/>
      <c r="F1204" s="67"/>
      <c r="G1204" s="67"/>
      <c r="H1204" s="67"/>
      <c r="I1204" s="67"/>
      <c r="J1204" s="67"/>
    </row>
    <row r="1205" spans="1:10">
      <c r="A1205" s="67"/>
      <c r="B1205" s="67"/>
      <c r="C1205" s="67"/>
      <c r="D1205" s="67"/>
      <c r="E1205" s="67"/>
      <c r="F1205" s="67"/>
      <c r="G1205" s="67"/>
      <c r="H1205" s="67"/>
      <c r="I1205" s="67"/>
      <c r="J1205" s="67"/>
    </row>
    <row r="1206" spans="1:10">
      <c r="A1206" s="67"/>
      <c r="B1206" s="67"/>
      <c r="C1206" s="67"/>
      <c r="D1206" s="67"/>
      <c r="E1206" s="67"/>
      <c r="F1206" s="67"/>
      <c r="G1206" s="67"/>
      <c r="H1206" s="67"/>
      <c r="I1206" s="67"/>
      <c r="J1206" s="67"/>
    </row>
    <row r="1207" spans="1:10">
      <c r="A1207" s="67"/>
      <c r="B1207" s="67"/>
      <c r="C1207" s="67"/>
      <c r="D1207" s="67"/>
      <c r="E1207" s="67"/>
      <c r="F1207" s="67"/>
      <c r="G1207" s="67"/>
      <c r="H1207" s="67"/>
      <c r="I1207" s="67"/>
      <c r="J1207" s="67"/>
    </row>
    <row r="1208" spans="1:10">
      <c r="A1208" s="67"/>
      <c r="B1208" s="67"/>
      <c r="C1208" s="67"/>
      <c r="D1208" s="67"/>
      <c r="E1208" s="67"/>
      <c r="F1208" s="67"/>
      <c r="G1208" s="67"/>
      <c r="H1208" s="67"/>
      <c r="I1208" s="67"/>
      <c r="J1208" s="67"/>
    </row>
    <row r="1209" spans="1:10">
      <c r="A1209" s="67"/>
      <c r="B1209" s="67"/>
      <c r="C1209" s="67"/>
      <c r="D1209" s="67"/>
      <c r="E1209" s="67"/>
      <c r="F1209" s="67"/>
      <c r="G1209" s="67"/>
      <c r="H1209" s="67"/>
      <c r="I1209" s="67"/>
      <c r="J1209" s="67"/>
    </row>
    <row r="1210" spans="1:10">
      <c r="A1210" s="67"/>
      <c r="B1210" s="67"/>
      <c r="C1210" s="67"/>
      <c r="D1210" s="67"/>
      <c r="E1210" s="67"/>
      <c r="F1210" s="67"/>
      <c r="G1210" s="67"/>
      <c r="H1210" s="67"/>
      <c r="I1210" s="67"/>
      <c r="J1210" s="67"/>
    </row>
    <row r="1211" spans="1:10">
      <c r="A1211" s="67"/>
      <c r="B1211" s="67"/>
      <c r="C1211" s="67"/>
      <c r="D1211" s="67"/>
      <c r="E1211" s="67"/>
      <c r="F1211" s="67"/>
      <c r="G1211" s="67"/>
      <c r="H1211" s="67"/>
      <c r="I1211" s="67"/>
      <c r="J1211" s="67"/>
    </row>
    <row r="1212" spans="1:10">
      <c r="A1212" s="67"/>
      <c r="B1212" s="67"/>
      <c r="C1212" s="67"/>
      <c r="D1212" s="67"/>
      <c r="E1212" s="67"/>
      <c r="F1212" s="67"/>
      <c r="G1212" s="67"/>
      <c r="H1212" s="67"/>
      <c r="I1212" s="67"/>
      <c r="J1212" s="67"/>
    </row>
    <row r="1213" spans="1:10">
      <c r="A1213" s="67"/>
      <c r="B1213" s="67"/>
      <c r="C1213" s="67"/>
      <c r="D1213" s="67"/>
      <c r="E1213" s="67"/>
      <c r="F1213" s="67"/>
      <c r="G1213" s="67"/>
      <c r="H1213" s="67"/>
      <c r="I1213" s="67"/>
      <c r="J1213" s="67"/>
    </row>
    <row r="1214" spans="1:10">
      <c r="A1214" s="67"/>
      <c r="B1214" s="67"/>
      <c r="C1214" s="67"/>
      <c r="D1214" s="67"/>
      <c r="E1214" s="67"/>
      <c r="F1214" s="67"/>
      <c r="G1214" s="67"/>
      <c r="H1214" s="67"/>
      <c r="I1214" s="67"/>
      <c r="J1214" s="67"/>
    </row>
    <row r="1215" spans="1:10">
      <c r="A1215" s="67"/>
      <c r="B1215" s="67"/>
      <c r="C1215" s="67"/>
      <c r="D1215" s="67"/>
      <c r="E1215" s="67"/>
      <c r="F1215" s="67"/>
      <c r="G1215" s="67"/>
      <c r="H1215" s="67"/>
      <c r="I1215" s="67"/>
      <c r="J1215" s="67"/>
    </row>
    <row r="1216" spans="1:10">
      <c r="A1216" s="67"/>
      <c r="B1216" s="67"/>
      <c r="C1216" s="67"/>
      <c r="D1216" s="67"/>
      <c r="E1216" s="67"/>
      <c r="F1216" s="67"/>
      <c r="G1216" s="67"/>
      <c r="H1216" s="67"/>
      <c r="I1216" s="67"/>
      <c r="J1216" s="67"/>
    </row>
    <row r="1217" spans="1:10">
      <c r="A1217" s="67"/>
      <c r="B1217" s="67"/>
      <c r="C1217" s="67"/>
      <c r="D1217" s="67"/>
      <c r="E1217" s="67"/>
      <c r="F1217" s="67"/>
      <c r="G1217" s="67"/>
      <c r="H1217" s="67"/>
      <c r="I1217" s="67"/>
      <c r="J1217" s="67"/>
    </row>
    <row r="1218" spans="1:10">
      <c r="A1218" s="67"/>
      <c r="B1218" s="67"/>
      <c r="C1218" s="67"/>
      <c r="D1218" s="67"/>
      <c r="E1218" s="67"/>
      <c r="F1218" s="67"/>
      <c r="G1218" s="67"/>
      <c r="H1218" s="67"/>
      <c r="I1218" s="67"/>
      <c r="J1218" s="67"/>
    </row>
    <row r="1219" spans="1:10">
      <c r="A1219" s="67"/>
      <c r="B1219" s="67"/>
      <c r="C1219" s="67"/>
      <c r="D1219" s="67"/>
      <c r="E1219" s="67"/>
      <c r="F1219" s="67"/>
      <c r="G1219" s="67"/>
      <c r="H1219" s="67"/>
      <c r="I1219" s="67"/>
      <c r="J1219" s="67"/>
    </row>
    <row r="1220" spans="1:10">
      <c r="A1220" s="67"/>
      <c r="B1220" s="67"/>
      <c r="C1220" s="67"/>
      <c r="D1220" s="67"/>
      <c r="E1220" s="67"/>
      <c r="F1220" s="67"/>
      <c r="G1220" s="67"/>
      <c r="H1220" s="67"/>
      <c r="I1220" s="67"/>
      <c r="J1220" s="67"/>
    </row>
    <row r="1221" spans="1:10">
      <c r="A1221" s="67"/>
      <c r="B1221" s="67"/>
      <c r="C1221" s="67"/>
      <c r="D1221" s="67"/>
      <c r="E1221" s="67"/>
      <c r="F1221" s="67"/>
      <c r="G1221" s="67"/>
      <c r="H1221" s="67"/>
      <c r="I1221" s="67"/>
      <c r="J1221" s="67"/>
    </row>
    <row r="1222" spans="1:10">
      <c r="A1222" s="67"/>
      <c r="B1222" s="67"/>
      <c r="C1222" s="67"/>
      <c r="D1222" s="67"/>
      <c r="E1222" s="67"/>
      <c r="F1222" s="67"/>
      <c r="G1222" s="67"/>
      <c r="H1222" s="67"/>
      <c r="I1222" s="67"/>
      <c r="J1222" s="67"/>
    </row>
    <row r="1223" spans="1:10">
      <c r="A1223" s="67"/>
      <c r="B1223" s="67"/>
      <c r="C1223" s="67"/>
      <c r="D1223" s="67"/>
      <c r="E1223" s="67"/>
      <c r="F1223" s="67"/>
      <c r="G1223" s="67"/>
      <c r="H1223" s="67"/>
      <c r="I1223" s="67"/>
      <c r="J1223" s="67"/>
    </row>
    <row r="1224" spans="1:10">
      <c r="A1224" s="67"/>
      <c r="B1224" s="67"/>
      <c r="C1224" s="67"/>
      <c r="D1224" s="67"/>
      <c r="E1224" s="67"/>
      <c r="F1224" s="67"/>
      <c r="G1224" s="67"/>
      <c r="H1224" s="67"/>
      <c r="I1224" s="67"/>
      <c r="J1224" s="67"/>
    </row>
    <row r="1225" spans="1:10">
      <c r="A1225" s="67"/>
      <c r="B1225" s="67"/>
      <c r="C1225" s="67"/>
      <c r="D1225" s="67"/>
      <c r="E1225" s="67"/>
      <c r="F1225" s="67"/>
      <c r="G1225" s="67"/>
      <c r="H1225" s="67"/>
      <c r="I1225" s="67"/>
      <c r="J1225" s="67"/>
    </row>
    <row r="1226" spans="1:10">
      <c r="A1226" s="67"/>
      <c r="B1226" s="67"/>
      <c r="C1226" s="67"/>
      <c r="D1226" s="67"/>
      <c r="E1226" s="67"/>
      <c r="F1226" s="67"/>
      <c r="G1226" s="67"/>
      <c r="H1226" s="67"/>
      <c r="I1226" s="67"/>
      <c r="J1226" s="67"/>
    </row>
    <row r="1227" spans="1:10">
      <c r="A1227" s="67"/>
      <c r="B1227" s="67"/>
      <c r="C1227" s="67"/>
      <c r="D1227" s="67"/>
      <c r="E1227" s="67"/>
      <c r="F1227" s="67"/>
      <c r="G1227" s="67"/>
      <c r="H1227" s="67"/>
      <c r="I1227" s="67"/>
      <c r="J1227" s="67"/>
    </row>
    <row r="1228" spans="1:10">
      <c r="A1228" s="67"/>
      <c r="B1228" s="67"/>
      <c r="C1228" s="67"/>
      <c r="D1228" s="67"/>
      <c r="E1228" s="67"/>
      <c r="F1228" s="67"/>
      <c r="G1228" s="67"/>
      <c r="H1228" s="67"/>
      <c r="I1228" s="67"/>
      <c r="J1228" s="67"/>
    </row>
    <row r="1229" spans="1:10">
      <c r="A1229" s="67"/>
      <c r="B1229" s="67"/>
      <c r="C1229" s="67"/>
      <c r="D1229" s="67"/>
      <c r="E1229" s="67"/>
      <c r="F1229" s="67"/>
      <c r="G1229" s="67"/>
      <c r="H1229" s="67"/>
      <c r="I1229" s="67"/>
      <c r="J1229" s="67"/>
    </row>
    <row r="1230" spans="1:10">
      <c r="A1230" s="67"/>
      <c r="B1230" s="67"/>
      <c r="C1230" s="67"/>
      <c r="D1230" s="67"/>
      <c r="E1230" s="67"/>
      <c r="F1230" s="67"/>
      <c r="G1230" s="67"/>
      <c r="H1230" s="67"/>
      <c r="I1230" s="67"/>
      <c r="J1230" s="67"/>
    </row>
    <row r="1231" spans="1:10">
      <c r="A1231" s="67"/>
      <c r="B1231" s="67"/>
      <c r="C1231" s="67"/>
      <c r="D1231" s="67"/>
      <c r="E1231" s="67"/>
      <c r="F1231" s="67"/>
      <c r="G1231" s="67"/>
      <c r="H1231" s="67"/>
      <c r="I1231" s="67"/>
      <c r="J1231" s="67"/>
    </row>
    <row r="1232" spans="1:10">
      <c r="A1232" s="67"/>
      <c r="B1232" s="67"/>
      <c r="C1232" s="67"/>
      <c r="D1232" s="67"/>
      <c r="E1232" s="67"/>
      <c r="F1232" s="67"/>
      <c r="G1232" s="67"/>
      <c r="H1232" s="67"/>
      <c r="I1232" s="67"/>
      <c r="J1232" s="67"/>
    </row>
    <row r="1233" spans="1:10">
      <c r="A1233" s="67"/>
      <c r="B1233" s="67"/>
      <c r="C1233" s="67"/>
      <c r="D1233" s="67"/>
      <c r="E1233" s="67"/>
      <c r="F1233" s="67"/>
      <c r="G1233" s="67"/>
      <c r="H1233" s="67"/>
      <c r="I1233" s="67"/>
      <c r="J1233" s="67"/>
    </row>
    <row r="1234" spans="1:10">
      <c r="A1234" s="67"/>
      <c r="B1234" s="67"/>
      <c r="C1234" s="67"/>
      <c r="D1234" s="67"/>
      <c r="E1234" s="67"/>
      <c r="F1234" s="67"/>
      <c r="G1234" s="67"/>
      <c r="H1234" s="67"/>
      <c r="I1234" s="67"/>
      <c r="J1234" s="67"/>
    </row>
    <row r="1235" spans="1:10">
      <c r="A1235" s="67"/>
      <c r="B1235" s="67"/>
      <c r="C1235" s="67"/>
      <c r="D1235" s="67"/>
      <c r="E1235" s="67"/>
      <c r="F1235" s="67"/>
      <c r="G1235" s="67"/>
      <c r="H1235" s="67"/>
      <c r="I1235" s="67"/>
      <c r="J1235" s="67"/>
    </row>
    <row r="1236" spans="1:10">
      <c r="A1236" s="67"/>
      <c r="B1236" s="67"/>
      <c r="C1236" s="67"/>
      <c r="D1236" s="67"/>
      <c r="E1236" s="67"/>
      <c r="F1236" s="67"/>
      <c r="G1236" s="67"/>
      <c r="H1236" s="67"/>
      <c r="I1236" s="67"/>
      <c r="J1236" s="67"/>
    </row>
    <row r="1237" spans="1:10">
      <c r="A1237" s="67"/>
      <c r="B1237" s="67"/>
      <c r="C1237" s="67"/>
      <c r="D1237" s="67"/>
      <c r="E1237" s="67"/>
      <c r="F1237" s="67"/>
      <c r="G1237" s="67"/>
      <c r="H1237" s="67"/>
      <c r="I1237" s="67"/>
      <c r="J1237" s="67"/>
    </row>
    <row r="1238" spans="1:10">
      <c r="A1238" s="67"/>
      <c r="B1238" s="67"/>
      <c r="C1238" s="67"/>
      <c r="D1238" s="67"/>
      <c r="E1238" s="67"/>
      <c r="F1238" s="67"/>
      <c r="G1238" s="67"/>
      <c r="H1238" s="67"/>
      <c r="I1238" s="67"/>
      <c r="J1238" s="67"/>
    </row>
    <row r="1239" spans="1:10">
      <c r="A1239" s="67"/>
      <c r="B1239" s="67"/>
      <c r="C1239" s="67"/>
      <c r="D1239" s="67"/>
      <c r="E1239" s="67"/>
      <c r="F1239" s="67"/>
      <c r="G1239" s="67"/>
      <c r="H1239" s="67"/>
      <c r="I1239" s="67"/>
      <c r="J1239" s="67"/>
    </row>
    <row r="1240" spans="1:10">
      <c r="A1240" s="67"/>
      <c r="B1240" s="67"/>
      <c r="C1240" s="67"/>
      <c r="D1240" s="67"/>
      <c r="E1240" s="67"/>
      <c r="F1240" s="67"/>
      <c r="G1240" s="67"/>
      <c r="H1240" s="67"/>
      <c r="I1240" s="67"/>
      <c r="J1240" s="67"/>
    </row>
    <row r="1241" spans="1:10">
      <c r="A1241" s="67"/>
      <c r="B1241" s="67"/>
      <c r="C1241" s="67"/>
      <c r="D1241" s="67"/>
      <c r="E1241" s="67"/>
      <c r="F1241" s="67"/>
      <c r="G1241" s="67"/>
      <c r="H1241" s="67"/>
      <c r="I1241" s="67"/>
      <c r="J1241" s="67"/>
    </row>
    <row r="1242" spans="1:10">
      <c r="A1242" s="67"/>
      <c r="B1242" s="67"/>
      <c r="C1242" s="67"/>
      <c r="D1242" s="67"/>
      <c r="E1242" s="67"/>
      <c r="F1242" s="67"/>
      <c r="G1242" s="67"/>
      <c r="H1242" s="67"/>
      <c r="I1242" s="67"/>
      <c r="J1242" s="67"/>
    </row>
    <row r="1243" spans="1:10">
      <c r="A1243" s="67"/>
      <c r="B1243" s="67"/>
      <c r="C1243" s="67"/>
      <c r="D1243" s="67"/>
      <c r="E1243" s="67"/>
      <c r="F1243" s="67"/>
      <c r="G1243" s="67"/>
      <c r="H1243" s="67"/>
      <c r="I1243" s="67"/>
      <c r="J1243" s="67"/>
    </row>
    <row r="1244" spans="1:10">
      <c r="A1244" s="67"/>
      <c r="B1244" s="67"/>
      <c r="C1244" s="67"/>
      <c r="D1244" s="67"/>
      <c r="E1244" s="67"/>
      <c r="F1244" s="67"/>
      <c r="G1244" s="67"/>
      <c r="H1244" s="67"/>
      <c r="I1244" s="67"/>
      <c r="J1244" s="67"/>
    </row>
    <row r="1245" spans="1:10">
      <c r="A1245" s="67"/>
      <c r="B1245" s="67"/>
      <c r="C1245" s="67"/>
      <c r="D1245" s="67"/>
      <c r="E1245" s="67"/>
      <c r="F1245" s="67"/>
      <c r="G1245" s="67"/>
      <c r="H1245" s="67"/>
      <c r="I1245" s="67"/>
      <c r="J1245" s="67"/>
    </row>
    <row r="1246" spans="1:10">
      <c r="A1246" s="67"/>
      <c r="B1246" s="67"/>
      <c r="C1246" s="67"/>
      <c r="D1246" s="67"/>
      <c r="E1246" s="67"/>
      <c r="F1246" s="67"/>
      <c r="G1246" s="67"/>
      <c r="H1246" s="67"/>
      <c r="I1246" s="67"/>
      <c r="J1246" s="67"/>
    </row>
    <row r="1247" spans="1:10">
      <c r="A1247" s="67"/>
      <c r="B1247" s="67"/>
      <c r="C1247" s="67"/>
      <c r="D1247" s="67"/>
      <c r="E1247" s="67"/>
      <c r="F1247" s="67"/>
      <c r="G1247" s="67"/>
      <c r="H1247" s="67"/>
      <c r="I1247" s="67"/>
      <c r="J1247" s="67"/>
    </row>
    <row r="1248" spans="1:10">
      <c r="A1248" s="67"/>
      <c r="B1248" s="67"/>
      <c r="C1248" s="67"/>
      <c r="D1248" s="67"/>
      <c r="E1248" s="67"/>
      <c r="F1248" s="67"/>
      <c r="G1248" s="67"/>
      <c r="H1248" s="67"/>
      <c r="I1248" s="67"/>
      <c r="J1248" s="67"/>
    </row>
    <row r="1249" spans="1:10">
      <c r="A1249" s="67"/>
      <c r="B1249" s="67"/>
      <c r="C1249" s="67"/>
      <c r="D1249" s="67"/>
      <c r="E1249" s="67"/>
      <c r="F1249" s="67"/>
      <c r="G1249" s="67"/>
      <c r="H1249" s="67"/>
      <c r="I1249" s="67"/>
      <c r="J1249" s="67"/>
    </row>
    <row r="1250" spans="1:10">
      <c r="A1250" s="67"/>
      <c r="B1250" s="67"/>
      <c r="C1250" s="67"/>
      <c r="D1250" s="67"/>
      <c r="E1250" s="67"/>
      <c r="F1250" s="67"/>
      <c r="G1250" s="67"/>
      <c r="H1250" s="67"/>
      <c r="I1250" s="67"/>
      <c r="J1250" s="67"/>
    </row>
    <row r="1251" spans="1:10">
      <c r="A1251" s="67"/>
      <c r="B1251" s="67"/>
      <c r="C1251" s="67"/>
      <c r="D1251" s="67"/>
      <c r="E1251" s="67"/>
      <c r="F1251" s="67"/>
      <c r="G1251" s="67"/>
      <c r="H1251" s="67"/>
      <c r="I1251" s="67"/>
      <c r="J1251" s="67"/>
    </row>
    <row r="1252" spans="1:10">
      <c r="A1252" s="67"/>
      <c r="B1252" s="67"/>
      <c r="C1252" s="67"/>
      <c r="D1252" s="67"/>
      <c r="E1252" s="67"/>
      <c r="F1252" s="67"/>
      <c r="G1252" s="67"/>
      <c r="H1252" s="67"/>
      <c r="I1252" s="67"/>
      <c r="J1252" s="67"/>
    </row>
    <row r="1253" spans="1:10">
      <c r="A1253" s="67"/>
      <c r="B1253" s="67"/>
      <c r="C1253" s="67"/>
      <c r="D1253" s="67"/>
      <c r="E1253" s="67"/>
      <c r="F1253" s="67"/>
      <c r="G1253" s="67"/>
      <c r="H1253" s="67"/>
      <c r="I1253" s="67"/>
      <c r="J1253" s="67"/>
    </row>
    <row r="1254" spans="1:10">
      <c r="A1254" s="67"/>
      <c r="B1254" s="67"/>
      <c r="C1254" s="67"/>
      <c r="D1254" s="67"/>
      <c r="E1254" s="67"/>
      <c r="F1254" s="67"/>
      <c r="G1254" s="67"/>
      <c r="H1254" s="67"/>
      <c r="I1254" s="67"/>
      <c r="J1254" s="67"/>
    </row>
    <row r="1255" spans="1:10">
      <c r="A1255" s="67"/>
      <c r="B1255" s="67"/>
      <c r="C1255" s="67"/>
      <c r="D1255" s="67"/>
      <c r="E1255" s="67"/>
      <c r="F1255" s="67"/>
      <c r="G1255" s="67"/>
      <c r="H1255" s="67"/>
      <c r="I1255" s="67"/>
      <c r="J1255" s="67"/>
    </row>
    <row r="1256" spans="1:10">
      <c r="A1256" s="67"/>
      <c r="B1256" s="67"/>
      <c r="C1256" s="67"/>
      <c r="D1256" s="67"/>
      <c r="E1256" s="67"/>
      <c r="F1256" s="67"/>
      <c r="G1256" s="67"/>
      <c r="H1256" s="67"/>
      <c r="I1256" s="67"/>
      <c r="J1256" s="67"/>
    </row>
    <row r="1257" spans="1:10">
      <c r="A1257" s="67"/>
      <c r="B1257" s="67"/>
      <c r="C1257" s="67"/>
      <c r="D1257" s="67"/>
      <c r="E1257" s="67"/>
      <c r="F1257" s="67"/>
      <c r="G1257" s="67"/>
      <c r="H1257" s="67"/>
      <c r="I1257" s="67"/>
      <c r="J1257" s="67"/>
    </row>
    <row r="1258" spans="1:10">
      <c r="A1258" s="67"/>
      <c r="B1258" s="67"/>
      <c r="C1258" s="67"/>
      <c r="D1258" s="67"/>
      <c r="E1258" s="67"/>
      <c r="F1258" s="67"/>
      <c r="G1258" s="67"/>
      <c r="H1258" s="67"/>
      <c r="I1258" s="67"/>
      <c r="J1258" s="67"/>
    </row>
    <row r="1259" spans="1:10">
      <c r="A1259" s="67"/>
      <c r="B1259" s="67"/>
      <c r="C1259" s="67"/>
      <c r="D1259" s="67"/>
      <c r="E1259" s="67"/>
      <c r="F1259" s="67"/>
      <c r="G1259" s="67"/>
      <c r="H1259" s="67"/>
      <c r="I1259" s="67"/>
      <c r="J1259" s="67"/>
    </row>
    <row r="1260" spans="1:10">
      <c r="A1260" s="67"/>
      <c r="B1260" s="67"/>
      <c r="C1260" s="67"/>
      <c r="D1260" s="67"/>
      <c r="E1260" s="67"/>
      <c r="F1260" s="67"/>
      <c r="G1260" s="67"/>
      <c r="H1260" s="67"/>
      <c r="I1260" s="67"/>
      <c r="J1260" s="67"/>
    </row>
    <row r="1261" spans="1:10">
      <c r="A1261" s="67"/>
      <c r="B1261" s="67"/>
      <c r="C1261" s="67"/>
      <c r="D1261" s="67"/>
      <c r="E1261" s="67"/>
      <c r="F1261" s="67"/>
      <c r="G1261" s="67"/>
      <c r="H1261" s="67"/>
      <c r="I1261" s="67"/>
      <c r="J1261" s="67"/>
    </row>
    <row r="1262" spans="1:10">
      <c r="A1262" s="67"/>
      <c r="B1262" s="67"/>
      <c r="C1262" s="67"/>
      <c r="D1262" s="67"/>
      <c r="E1262" s="67"/>
      <c r="F1262" s="67"/>
      <c r="G1262" s="67"/>
      <c r="H1262" s="67"/>
      <c r="I1262" s="67"/>
      <c r="J1262" s="67"/>
    </row>
    <row r="1263" spans="1:10">
      <c r="A1263" s="67"/>
      <c r="B1263" s="67"/>
      <c r="C1263" s="67"/>
      <c r="D1263" s="67"/>
      <c r="E1263" s="67"/>
      <c r="F1263" s="67"/>
      <c r="G1263" s="67"/>
      <c r="H1263" s="67"/>
      <c r="I1263" s="67"/>
      <c r="J1263" s="67"/>
    </row>
    <row r="1264" spans="1:10">
      <c r="A1264" s="67"/>
      <c r="B1264" s="67"/>
      <c r="C1264" s="67"/>
      <c r="D1264" s="67"/>
      <c r="E1264" s="67"/>
      <c r="F1264" s="67"/>
      <c r="G1264" s="67"/>
      <c r="H1264" s="67"/>
      <c r="I1264" s="67"/>
      <c r="J1264" s="67"/>
    </row>
    <row r="1265" spans="1:10">
      <c r="A1265" s="67"/>
      <c r="B1265" s="67"/>
      <c r="C1265" s="67"/>
      <c r="D1265" s="67"/>
      <c r="E1265" s="67"/>
      <c r="F1265" s="67"/>
      <c r="G1265" s="67"/>
      <c r="H1265" s="67"/>
      <c r="I1265" s="67"/>
      <c r="J1265" s="67"/>
    </row>
    <row r="1266" spans="1:10">
      <c r="A1266" s="67"/>
      <c r="B1266" s="67"/>
      <c r="C1266" s="67"/>
      <c r="D1266" s="67"/>
      <c r="E1266" s="67"/>
      <c r="F1266" s="67"/>
      <c r="G1266" s="67"/>
      <c r="H1266" s="67"/>
      <c r="I1266" s="67"/>
      <c r="J1266" s="67"/>
    </row>
    <row r="1267" spans="1:10">
      <c r="A1267" s="67"/>
      <c r="B1267" s="67"/>
      <c r="C1267" s="67"/>
      <c r="D1267" s="67"/>
      <c r="E1267" s="67"/>
      <c r="F1267" s="67"/>
      <c r="G1267" s="67"/>
      <c r="H1267" s="67"/>
      <c r="I1267" s="67"/>
      <c r="J1267" s="67"/>
    </row>
    <row r="1268" spans="1:10">
      <c r="A1268" s="67"/>
      <c r="B1268" s="67"/>
      <c r="C1268" s="67"/>
      <c r="D1268" s="67"/>
      <c r="E1268" s="67"/>
      <c r="F1268" s="67"/>
      <c r="G1268" s="67"/>
      <c r="H1268" s="67"/>
      <c r="I1268" s="67"/>
      <c r="J1268" s="67"/>
    </row>
    <row r="1269" spans="1:10">
      <c r="A1269" s="67"/>
      <c r="B1269" s="67"/>
      <c r="C1269" s="67"/>
      <c r="D1269" s="67"/>
      <c r="E1269" s="67"/>
      <c r="F1269" s="67"/>
      <c r="G1269" s="67"/>
      <c r="H1269" s="67"/>
      <c r="I1269" s="67"/>
      <c r="J1269" s="67"/>
    </row>
    <row r="1270" spans="1:10">
      <c r="A1270" s="67"/>
      <c r="B1270" s="67"/>
      <c r="C1270" s="67"/>
      <c r="D1270" s="67"/>
      <c r="E1270" s="67"/>
      <c r="F1270" s="67"/>
      <c r="G1270" s="67"/>
      <c r="H1270" s="67"/>
      <c r="I1270" s="67"/>
      <c r="J1270" s="67"/>
    </row>
    <row r="1271" spans="1:10">
      <c r="A1271" s="67"/>
      <c r="B1271" s="67"/>
      <c r="C1271" s="67"/>
      <c r="D1271" s="67"/>
      <c r="E1271" s="67"/>
      <c r="F1271" s="67"/>
      <c r="G1271" s="67"/>
      <c r="H1271" s="67"/>
      <c r="I1271" s="67"/>
      <c r="J1271" s="67"/>
    </row>
    <row r="1272" spans="1:10">
      <c r="A1272" s="67"/>
      <c r="B1272" s="67"/>
      <c r="C1272" s="67"/>
      <c r="D1272" s="67"/>
      <c r="E1272" s="67"/>
      <c r="F1272" s="67"/>
      <c r="G1272" s="67"/>
      <c r="H1272" s="67"/>
      <c r="I1272" s="67"/>
      <c r="J1272" s="67"/>
    </row>
    <row r="1273" spans="1:10">
      <c r="A1273" s="67"/>
      <c r="B1273" s="67"/>
      <c r="C1273" s="67"/>
      <c r="D1273" s="67"/>
      <c r="E1273" s="67"/>
      <c r="F1273" s="67"/>
      <c r="G1273" s="67"/>
      <c r="H1273" s="67"/>
      <c r="I1273" s="67"/>
      <c r="J1273" s="67"/>
    </row>
    <row r="1274" spans="1:10">
      <c r="A1274" s="67"/>
      <c r="B1274" s="67"/>
      <c r="C1274" s="67"/>
      <c r="D1274" s="67"/>
      <c r="E1274" s="67"/>
      <c r="F1274" s="67"/>
      <c r="G1274" s="67"/>
      <c r="H1274" s="67"/>
      <c r="I1274" s="67"/>
      <c r="J1274" s="67"/>
    </row>
    <row r="1275" spans="1:10">
      <c r="A1275" s="67"/>
      <c r="B1275" s="67"/>
      <c r="C1275" s="67"/>
      <c r="D1275" s="67"/>
      <c r="E1275" s="67"/>
      <c r="F1275" s="67"/>
      <c r="G1275" s="67"/>
      <c r="H1275" s="67"/>
      <c r="I1275" s="67"/>
      <c r="J1275" s="67"/>
    </row>
    <row r="1276" spans="1:10">
      <c r="A1276" s="67"/>
      <c r="B1276" s="67"/>
      <c r="C1276" s="67"/>
      <c r="D1276" s="67"/>
      <c r="E1276" s="67"/>
      <c r="F1276" s="67"/>
      <c r="G1276" s="67"/>
      <c r="H1276" s="67"/>
      <c r="I1276" s="67"/>
      <c r="J1276" s="67"/>
    </row>
    <row r="1277" spans="1:10">
      <c r="A1277" s="67"/>
      <c r="B1277" s="67"/>
      <c r="C1277" s="67"/>
      <c r="D1277" s="67"/>
      <c r="E1277" s="67"/>
      <c r="F1277" s="67"/>
      <c r="G1277" s="67"/>
      <c r="H1277" s="67"/>
      <c r="I1277" s="67"/>
      <c r="J1277" s="67"/>
    </row>
    <row r="1278" spans="1:10">
      <c r="A1278" s="67"/>
      <c r="B1278" s="67"/>
      <c r="C1278" s="67"/>
      <c r="D1278" s="67"/>
      <c r="E1278" s="67"/>
      <c r="F1278" s="67"/>
      <c r="G1278" s="67"/>
      <c r="H1278" s="67"/>
      <c r="I1278" s="67"/>
      <c r="J1278" s="67"/>
    </row>
    <row r="1279" spans="1:10">
      <c r="A1279" s="67"/>
      <c r="B1279" s="67"/>
      <c r="C1279" s="67"/>
      <c r="D1279" s="67"/>
      <c r="E1279" s="67"/>
      <c r="F1279" s="67"/>
      <c r="G1279" s="67"/>
      <c r="H1279" s="67"/>
      <c r="I1279" s="67"/>
      <c r="J1279" s="67"/>
    </row>
    <row r="1280" spans="1:10">
      <c r="A1280" s="67"/>
      <c r="B1280" s="67"/>
      <c r="C1280" s="67"/>
      <c r="D1280" s="67"/>
      <c r="E1280" s="67"/>
      <c r="F1280" s="67"/>
      <c r="G1280" s="67"/>
      <c r="H1280" s="67"/>
      <c r="I1280" s="67"/>
      <c r="J1280" s="67"/>
    </row>
    <row r="1281" spans="1:10">
      <c r="A1281" s="67"/>
      <c r="B1281" s="67"/>
      <c r="C1281" s="67"/>
      <c r="D1281" s="67"/>
      <c r="E1281" s="67"/>
      <c r="F1281" s="67"/>
      <c r="G1281" s="67"/>
      <c r="H1281" s="67"/>
      <c r="I1281" s="67"/>
      <c r="J1281" s="67"/>
    </row>
    <row r="1282" spans="1:10">
      <c r="A1282" s="67"/>
      <c r="B1282" s="67"/>
      <c r="C1282" s="67"/>
      <c r="D1282" s="67"/>
      <c r="E1282" s="67"/>
      <c r="F1282" s="67"/>
      <c r="G1282" s="67"/>
      <c r="H1282" s="67"/>
      <c r="I1282" s="67"/>
      <c r="J1282" s="67"/>
    </row>
    <row r="1283" spans="1:10">
      <c r="A1283" s="67"/>
      <c r="B1283" s="67"/>
      <c r="C1283" s="67"/>
      <c r="D1283" s="67"/>
      <c r="E1283" s="67"/>
      <c r="F1283" s="67"/>
      <c r="G1283" s="67"/>
      <c r="H1283" s="67"/>
      <c r="I1283" s="67"/>
      <c r="J1283" s="67"/>
    </row>
    <row r="1284" spans="1:10">
      <c r="A1284" s="67"/>
      <c r="B1284" s="67"/>
      <c r="C1284" s="67"/>
      <c r="D1284" s="67"/>
      <c r="E1284" s="67"/>
      <c r="F1284" s="67"/>
      <c r="G1284" s="67"/>
      <c r="H1284" s="67"/>
      <c r="I1284" s="67"/>
      <c r="J1284" s="67"/>
    </row>
    <row r="1285" spans="1:10">
      <c r="A1285" s="67"/>
      <c r="B1285" s="67"/>
      <c r="C1285" s="67"/>
      <c r="D1285" s="67"/>
      <c r="E1285" s="67"/>
      <c r="F1285" s="67"/>
      <c r="G1285" s="67"/>
      <c r="H1285" s="67"/>
      <c r="I1285" s="67"/>
      <c r="J1285" s="67"/>
    </row>
    <row r="1286" spans="1:10">
      <c r="A1286" s="67"/>
      <c r="B1286" s="67"/>
      <c r="C1286" s="67"/>
      <c r="D1286" s="67"/>
      <c r="E1286" s="67"/>
      <c r="F1286" s="67"/>
      <c r="G1286" s="67"/>
      <c r="H1286" s="67"/>
      <c r="I1286" s="67"/>
      <c r="J1286" s="67"/>
    </row>
    <row r="1287" spans="1:10">
      <c r="A1287" s="67"/>
      <c r="B1287" s="67"/>
      <c r="C1287" s="67"/>
      <c r="D1287" s="67"/>
      <c r="E1287" s="67"/>
      <c r="F1287" s="67"/>
      <c r="G1287" s="67"/>
      <c r="H1287" s="67"/>
      <c r="I1287" s="67"/>
      <c r="J1287" s="67"/>
    </row>
    <row r="1288" spans="1:10">
      <c r="A1288" s="67"/>
      <c r="B1288" s="67"/>
      <c r="C1288" s="67"/>
      <c r="D1288" s="67"/>
      <c r="E1288" s="67"/>
      <c r="F1288" s="67"/>
      <c r="G1288" s="67"/>
      <c r="H1288" s="67"/>
      <c r="I1288" s="67"/>
      <c r="J1288" s="67"/>
    </row>
    <row r="1289" spans="1:10">
      <c r="A1289" s="67"/>
      <c r="B1289" s="67"/>
      <c r="C1289" s="67"/>
      <c r="D1289" s="67"/>
      <c r="E1289" s="67"/>
      <c r="F1289" s="67"/>
      <c r="G1289" s="67"/>
      <c r="H1289" s="67"/>
      <c r="I1289" s="67"/>
      <c r="J1289" s="67"/>
    </row>
    <row r="1290" spans="1:10">
      <c r="A1290" s="67"/>
      <c r="B1290" s="67"/>
      <c r="C1290" s="67"/>
      <c r="D1290" s="67"/>
      <c r="E1290" s="67"/>
      <c r="F1290" s="67"/>
      <c r="G1290" s="67"/>
      <c r="H1290" s="67"/>
      <c r="I1290" s="67"/>
      <c r="J1290" s="67"/>
    </row>
    <row r="1291" spans="1:10">
      <c r="A1291" s="67"/>
      <c r="B1291" s="67"/>
      <c r="C1291" s="67"/>
      <c r="D1291" s="67"/>
      <c r="E1291" s="67"/>
      <c r="F1291" s="67"/>
      <c r="G1291" s="67"/>
      <c r="H1291" s="67"/>
      <c r="I1291" s="67"/>
      <c r="J1291" s="67"/>
    </row>
    <row r="1292" spans="1:10">
      <c r="A1292" s="67"/>
      <c r="B1292" s="67"/>
      <c r="C1292" s="67"/>
      <c r="D1292" s="67"/>
      <c r="E1292" s="67"/>
      <c r="F1292" s="67"/>
      <c r="G1292" s="67"/>
      <c r="H1292" s="67"/>
      <c r="I1292" s="67"/>
      <c r="J1292" s="67"/>
    </row>
    <row r="1293" spans="1:10">
      <c r="A1293" s="67"/>
      <c r="B1293" s="67"/>
      <c r="C1293" s="67"/>
      <c r="D1293" s="67"/>
      <c r="E1293" s="67"/>
      <c r="F1293" s="67"/>
      <c r="G1293" s="67"/>
      <c r="H1293" s="67"/>
      <c r="I1293" s="67"/>
      <c r="J1293" s="67"/>
    </row>
    <row r="1294" spans="1:10">
      <c r="A1294" s="67"/>
      <c r="B1294" s="67"/>
      <c r="C1294" s="67"/>
      <c r="D1294" s="67"/>
      <c r="E1294" s="67"/>
      <c r="F1294" s="67"/>
      <c r="G1294" s="67"/>
      <c r="H1294" s="67"/>
      <c r="I1294" s="67"/>
      <c r="J1294" s="67"/>
    </row>
    <row r="1295" spans="1:10">
      <c r="A1295" s="67"/>
      <c r="B1295" s="67"/>
      <c r="C1295" s="67"/>
      <c r="D1295" s="67"/>
      <c r="E1295" s="67"/>
      <c r="F1295" s="67"/>
      <c r="G1295" s="67"/>
      <c r="H1295" s="67"/>
      <c r="I1295" s="67"/>
      <c r="J1295" s="67"/>
    </row>
    <row r="1296" spans="1:10">
      <c r="A1296" s="67"/>
      <c r="B1296" s="67"/>
      <c r="C1296" s="67"/>
      <c r="D1296" s="67"/>
      <c r="E1296" s="67"/>
      <c r="F1296" s="67"/>
      <c r="G1296" s="67"/>
      <c r="H1296" s="67"/>
      <c r="I1296" s="67"/>
      <c r="J1296" s="67"/>
    </row>
    <row r="1297" spans="1:10">
      <c r="A1297" s="67"/>
      <c r="B1297" s="67"/>
      <c r="C1297" s="67"/>
      <c r="D1297" s="67"/>
      <c r="E1297" s="67"/>
      <c r="F1297" s="67"/>
      <c r="G1297" s="67"/>
      <c r="H1297" s="67"/>
      <c r="I1297" s="67"/>
      <c r="J1297" s="67"/>
    </row>
    <row r="1298" spans="1:10">
      <c r="A1298" s="67"/>
      <c r="B1298" s="67"/>
      <c r="C1298" s="67"/>
      <c r="D1298" s="67"/>
      <c r="E1298" s="67"/>
      <c r="F1298" s="67"/>
      <c r="G1298" s="67"/>
      <c r="H1298" s="67"/>
      <c r="I1298" s="67"/>
      <c r="J1298" s="67"/>
    </row>
    <row r="1299" spans="1:10">
      <c r="A1299" s="67"/>
      <c r="B1299" s="67"/>
      <c r="C1299" s="67"/>
      <c r="D1299" s="67"/>
      <c r="E1299" s="67"/>
      <c r="F1299" s="67"/>
      <c r="G1299" s="67"/>
      <c r="H1299" s="67"/>
      <c r="I1299" s="67"/>
      <c r="J1299" s="67"/>
    </row>
    <row r="1300" spans="1:10">
      <c r="A1300" s="67"/>
      <c r="B1300" s="67"/>
      <c r="C1300" s="67"/>
      <c r="D1300" s="67"/>
      <c r="E1300" s="67"/>
      <c r="F1300" s="67"/>
      <c r="G1300" s="67"/>
      <c r="H1300" s="67"/>
      <c r="I1300" s="67"/>
      <c r="J1300" s="67"/>
    </row>
    <row r="1301" spans="1:10">
      <c r="A1301" s="67"/>
      <c r="B1301" s="67"/>
      <c r="C1301" s="67"/>
      <c r="D1301" s="67"/>
      <c r="E1301" s="67"/>
      <c r="F1301" s="67"/>
      <c r="G1301" s="67"/>
      <c r="H1301" s="67"/>
      <c r="I1301" s="67"/>
      <c r="J1301" s="67"/>
    </row>
    <row r="1302" spans="1:10">
      <c r="A1302" s="67"/>
      <c r="B1302" s="67"/>
      <c r="C1302" s="67"/>
      <c r="D1302" s="67"/>
      <c r="E1302" s="67"/>
      <c r="F1302" s="67"/>
      <c r="G1302" s="67"/>
      <c r="H1302" s="67"/>
      <c r="I1302" s="67"/>
      <c r="J1302" s="67"/>
    </row>
    <row r="1303" spans="1:10">
      <c r="A1303" s="67"/>
      <c r="B1303" s="67"/>
      <c r="C1303" s="67"/>
      <c r="D1303" s="67"/>
      <c r="E1303" s="67"/>
      <c r="F1303" s="67"/>
      <c r="G1303" s="67"/>
      <c r="H1303" s="67"/>
      <c r="I1303" s="67"/>
      <c r="J1303" s="67"/>
    </row>
    <row r="1304" spans="1:10">
      <c r="A1304" s="67"/>
      <c r="B1304" s="67"/>
      <c r="C1304" s="67"/>
      <c r="D1304" s="67"/>
      <c r="E1304" s="67"/>
      <c r="F1304" s="67"/>
      <c r="G1304" s="67"/>
      <c r="H1304" s="67"/>
      <c r="I1304" s="67"/>
      <c r="J1304" s="67"/>
    </row>
    <row r="1305" spans="1:10">
      <c r="A1305" s="67"/>
      <c r="B1305" s="67"/>
      <c r="C1305" s="67"/>
      <c r="D1305" s="67"/>
      <c r="E1305" s="67"/>
      <c r="F1305" s="67"/>
      <c r="G1305" s="67"/>
      <c r="H1305" s="67"/>
      <c r="I1305" s="67"/>
      <c r="J1305" s="67"/>
    </row>
    <row r="1306" spans="1:10">
      <c r="A1306" s="67"/>
      <c r="B1306" s="67"/>
      <c r="C1306" s="67"/>
      <c r="D1306" s="67"/>
      <c r="E1306" s="67"/>
      <c r="F1306" s="67"/>
      <c r="G1306" s="67"/>
      <c r="H1306" s="67"/>
      <c r="I1306" s="67"/>
      <c r="J1306" s="67"/>
    </row>
    <row r="1307" spans="1:10">
      <c r="A1307" s="67"/>
      <c r="B1307" s="67"/>
      <c r="C1307" s="67"/>
      <c r="D1307" s="67"/>
      <c r="E1307" s="67"/>
      <c r="F1307" s="67"/>
      <c r="G1307" s="67"/>
      <c r="H1307" s="67"/>
      <c r="I1307" s="67"/>
      <c r="J1307" s="67"/>
    </row>
    <row r="1308" spans="1:10">
      <c r="A1308" s="67"/>
      <c r="B1308" s="67"/>
      <c r="C1308" s="67"/>
      <c r="D1308" s="67"/>
      <c r="E1308" s="67"/>
      <c r="F1308" s="67"/>
      <c r="G1308" s="67"/>
      <c r="H1308" s="67"/>
      <c r="I1308" s="67"/>
      <c r="J1308" s="67"/>
    </row>
    <row r="1309" spans="1:10">
      <c r="A1309" s="67"/>
      <c r="B1309" s="67"/>
      <c r="C1309" s="67"/>
      <c r="D1309" s="67"/>
      <c r="E1309" s="67"/>
      <c r="F1309" s="67"/>
      <c r="G1309" s="67"/>
      <c r="H1309" s="67"/>
      <c r="I1309" s="67"/>
      <c r="J1309" s="67"/>
    </row>
    <row r="1310" spans="1:10">
      <c r="A1310" s="67"/>
      <c r="B1310" s="67"/>
      <c r="C1310" s="67"/>
      <c r="D1310" s="67"/>
      <c r="E1310" s="67"/>
      <c r="F1310" s="67"/>
      <c r="G1310" s="67"/>
      <c r="H1310" s="67"/>
      <c r="I1310" s="67"/>
      <c r="J1310" s="67"/>
    </row>
    <row r="1311" spans="1:10">
      <c r="A1311" s="67"/>
      <c r="B1311" s="67"/>
      <c r="C1311" s="67"/>
      <c r="D1311" s="67"/>
      <c r="E1311" s="67"/>
      <c r="F1311" s="67"/>
      <c r="G1311" s="67"/>
      <c r="H1311" s="67"/>
      <c r="I1311" s="67"/>
      <c r="J1311" s="67"/>
    </row>
    <row r="1312" spans="1:10">
      <c r="A1312" s="67"/>
      <c r="B1312" s="67"/>
      <c r="C1312" s="67"/>
      <c r="D1312" s="67"/>
      <c r="E1312" s="67"/>
      <c r="F1312" s="67"/>
      <c r="G1312" s="67"/>
      <c r="H1312" s="67"/>
      <c r="I1312" s="67"/>
      <c r="J1312" s="67"/>
    </row>
    <row r="1313" spans="1:10">
      <c r="A1313" s="67"/>
      <c r="B1313" s="67"/>
      <c r="C1313" s="67"/>
      <c r="D1313" s="67"/>
      <c r="E1313" s="67"/>
      <c r="F1313" s="67"/>
      <c r="G1313" s="67"/>
      <c r="H1313" s="67"/>
      <c r="I1313" s="67"/>
      <c r="J1313" s="67"/>
    </row>
    <row r="1314" spans="1:10">
      <c r="A1314" s="67"/>
      <c r="B1314" s="67"/>
      <c r="C1314" s="67"/>
      <c r="D1314" s="67"/>
      <c r="E1314" s="67"/>
      <c r="F1314" s="67"/>
      <c r="G1314" s="67"/>
      <c r="H1314" s="67"/>
      <c r="I1314" s="67"/>
      <c r="J1314" s="67"/>
    </row>
    <row r="1315" spans="1:10">
      <c r="A1315" s="67"/>
      <c r="B1315" s="67"/>
      <c r="C1315" s="67"/>
      <c r="D1315" s="67"/>
      <c r="E1315" s="67"/>
      <c r="F1315" s="67"/>
      <c r="G1315" s="67"/>
      <c r="H1315" s="67"/>
      <c r="I1315" s="67"/>
      <c r="J1315" s="67"/>
    </row>
    <row r="1316" spans="1:10">
      <c r="A1316" s="67"/>
      <c r="B1316" s="67"/>
      <c r="C1316" s="67"/>
      <c r="D1316" s="67"/>
      <c r="E1316" s="67"/>
      <c r="F1316" s="67"/>
      <c r="G1316" s="67"/>
      <c r="H1316" s="67"/>
      <c r="I1316" s="67"/>
      <c r="J1316" s="67"/>
    </row>
    <row r="1317" spans="1:10">
      <c r="A1317" s="67"/>
      <c r="B1317" s="67"/>
      <c r="C1317" s="67"/>
      <c r="D1317" s="67"/>
      <c r="E1317" s="67"/>
      <c r="F1317" s="67"/>
      <c r="G1317" s="67"/>
      <c r="H1317" s="67"/>
      <c r="I1317" s="67"/>
      <c r="J1317" s="67"/>
    </row>
    <row r="1318" spans="1:10">
      <c r="A1318" s="67"/>
      <c r="B1318" s="67"/>
      <c r="C1318" s="67"/>
      <c r="D1318" s="67"/>
      <c r="E1318" s="67"/>
      <c r="F1318" s="67"/>
      <c r="G1318" s="67"/>
      <c r="H1318" s="67"/>
      <c r="I1318" s="67"/>
      <c r="J1318" s="67"/>
    </row>
    <row r="1319" spans="1:10">
      <c r="A1319" s="67"/>
      <c r="B1319" s="67"/>
      <c r="C1319" s="67"/>
      <c r="D1319" s="67"/>
      <c r="E1319" s="67"/>
      <c r="F1319" s="67"/>
      <c r="G1319" s="67"/>
      <c r="H1319" s="67"/>
      <c r="I1319" s="67"/>
      <c r="J1319" s="67"/>
    </row>
    <row r="1320" spans="1:10">
      <c r="A1320" s="67"/>
      <c r="B1320" s="67"/>
      <c r="C1320" s="67"/>
      <c r="D1320" s="67"/>
      <c r="E1320" s="67"/>
      <c r="F1320" s="67"/>
      <c r="G1320" s="67"/>
      <c r="H1320" s="67"/>
      <c r="I1320" s="67"/>
      <c r="J1320" s="67"/>
    </row>
    <row r="1321" spans="1:10">
      <c r="A1321" s="67"/>
      <c r="B1321" s="67"/>
      <c r="C1321" s="67"/>
      <c r="D1321" s="67"/>
      <c r="E1321" s="67"/>
      <c r="F1321" s="67"/>
      <c r="G1321" s="67"/>
      <c r="H1321" s="67"/>
      <c r="I1321" s="67"/>
      <c r="J1321" s="67"/>
    </row>
    <row r="1322" spans="1:10">
      <c r="A1322" s="67"/>
      <c r="B1322" s="67"/>
      <c r="C1322" s="67"/>
      <c r="D1322" s="67"/>
      <c r="E1322" s="67"/>
      <c r="F1322" s="67"/>
      <c r="G1322" s="67"/>
      <c r="H1322" s="67"/>
      <c r="I1322" s="67"/>
      <c r="J1322" s="67"/>
    </row>
    <row r="1323" spans="1:10">
      <c r="A1323" s="67"/>
      <c r="B1323" s="67"/>
      <c r="C1323" s="67"/>
      <c r="D1323" s="67"/>
      <c r="E1323" s="67"/>
      <c r="F1323" s="67"/>
      <c r="G1323" s="67"/>
      <c r="H1323" s="67"/>
      <c r="I1323" s="67"/>
      <c r="J1323" s="67"/>
    </row>
    <row r="1324" spans="1:10">
      <c r="A1324" s="67"/>
      <c r="B1324" s="67"/>
      <c r="C1324" s="67"/>
      <c r="D1324" s="67"/>
      <c r="E1324" s="67"/>
      <c r="F1324" s="67"/>
      <c r="G1324" s="67"/>
      <c r="H1324" s="67"/>
      <c r="I1324" s="67"/>
      <c r="J1324" s="67"/>
    </row>
    <row r="1325" spans="1:10">
      <c r="A1325" s="67"/>
      <c r="B1325" s="67"/>
      <c r="C1325" s="67"/>
      <c r="D1325" s="67"/>
      <c r="E1325" s="67"/>
      <c r="F1325" s="67"/>
      <c r="G1325" s="67"/>
      <c r="H1325" s="67"/>
      <c r="I1325" s="67"/>
      <c r="J1325" s="67"/>
    </row>
    <row r="1326" spans="1:10">
      <c r="A1326" s="67"/>
      <c r="B1326" s="67"/>
      <c r="C1326" s="67"/>
      <c r="D1326" s="67"/>
      <c r="E1326" s="67"/>
      <c r="F1326" s="67"/>
      <c r="G1326" s="67"/>
      <c r="H1326" s="67"/>
      <c r="I1326" s="67"/>
      <c r="J1326" s="67"/>
    </row>
    <row r="1327" spans="1:10">
      <c r="A1327" s="67"/>
      <c r="B1327" s="67"/>
      <c r="C1327" s="67"/>
      <c r="D1327" s="67"/>
      <c r="E1327" s="67"/>
      <c r="F1327" s="67"/>
      <c r="G1327" s="67"/>
      <c r="H1327" s="67"/>
      <c r="I1327" s="67"/>
      <c r="J1327" s="67"/>
    </row>
    <row r="1328" spans="1:10">
      <c r="A1328" s="67"/>
      <c r="B1328" s="67"/>
      <c r="C1328" s="67"/>
      <c r="D1328" s="67"/>
      <c r="E1328" s="67"/>
      <c r="F1328" s="67"/>
      <c r="G1328" s="67"/>
      <c r="H1328" s="67"/>
      <c r="I1328" s="67"/>
      <c r="J1328" s="67"/>
    </row>
    <row r="1329" spans="1:10">
      <c r="A1329" s="67"/>
      <c r="B1329" s="67"/>
      <c r="C1329" s="67"/>
      <c r="D1329" s="67"/>
      <c r="E1329" s="67"/>
      <c r="F1329" s="67"/>
      <c r="G1329" s="67"/>
      <c r="H1329" s="67"/>
      <c r="I1329" s="67"/>
      <c r="J1329" s="67"/>
    </row>
    <row r="1330" spans="1:10">
      <c r="A1330" s="67"/>
      <c r="B1330" s="67"/>
      <c r="C1330" s="67"/>
      <c r="D1330" s="67"/>
      <c r="E1330" s="67"/>
      <c r="F1330" s="67"/>
      <c r="G1330" s="67"/>
      <c r="H1330" s="67"/>
      <c r="I1330" s="67"/>
      <c r="J1330" s="67"/>
    </row>
    <row r="1331" spans="1:10">
      <c r="A1331" s="67"/>
      <c r="B1331" s="67"/>
      <c r="C1331" s="67"/>
      <c r="D1331" s="67"/>
      <c r="E1331" s="67"/>
      <c r="F1331" s="67"/>
      <c r="G1331" s="67"/>
      <c r="H1331" s="67"/>
      <c r="I1331" s="67"/>
      <c r="J1331" s="67"/>
    </row>
    <row r="1332" spans="1:10">
      <c r="A1332" s="67"/>
      <c r="B1332" s="67"/>
      <c r="C1332" s="67"/>
      <c r="D1332" s="67"/>
      <c r="E1332" s="67"/>
      <c r="F1332" s="67"/>
      <c r="G1332" s="67"/>
      <c r="H1332" s="67"/>
      <c r="I1332" s="67"/>
      <c r="J1332" s="67"/>
    </row>
    <row r="1333" spans="1:10">
      <c r="A1333" s="67"/>
      <c r="B1333" s="67"/>
      <c r="C1333" s="67"/>
      <c r="D1333" s="67"/>
      <c r="E1333" s="67"/>
      <c r="F1333" s="67"/>
      <c r="G1333" s="67"/>
      <c r="H1333" s="67"/>
      <c r="I1333" s="67"/>
      <c r="J1333" s="67"/>
    </row>
    <row r="1334" spans="1:10">
      <c r="A1334" s="67"/>
      <c r="B1334" s="67"/>
      <c r="C1334" s="67"/>
      <c r="D1334" s="67"/>
      <c r="E1334" s="67"/>
      <c r="F1334" s="67"/>
      <c r="G1334" s="67"/>
      <c r="H1334" s="67"/>
      <c r="I1334" s="67"/>
      <c r="J1334" s="67"/>
    </row>
    <row r="1335" spans="1:10">
      <c r="A1335" s="67"/>
      <c r="B1335" s="67"/>
      <c r="C1335" s="67"/>
      <c r="D1335" s="67"/>
      <c r="E1335" s="67"/>
      <c r="F1335" s="67"/>
      <c r="G1335" s="67"/>
      <c r="H1335" s="67"/>
      <c r="I1335" s="67"/>
      <c r="J1335" s="67"/>
    </row>
    <row r="1336" spans="1:10">
      <c r="A1336" s="67"/>
      <c r="B1336" s="67"/>
      <c r="C1336" s="67"/>
      <c r="D1336" s="67"/>
      <c r="E1336" s="67"/>
      <c r="F1336" s="67"/>
      <c r="G1336" s="67"/>
      <c r="H1336" s="67"/>
      <c r="I1336" s="67"/>
      <c r="J1336" s="67"/>
    </row>
    <row r="1337" spans="1:10">
      <c r="A1337" s="67"/>
      <c r="B1337" s="67"/>
      <c r="C1337" s="67"/>
      <c r="D1337" s="67"/>
      <c r="E1337" s="67"/>
      <c r="F1337" s="67"/>
      <c r="G1337" s="67"/>
      <c r="H1337" s="67"/>
      <c r="I1337" s="67"/>
      <c r="J1337" s="67"/>
    </row>
    <row r="1338" spans="1:10">
      <c r="A1338" s="67"/>
      <c r="B1338" s="67"/>
      <c r="C1338" s="67"/>
      <c r="D1338" s="67"/>
      <c r="E1338" s="67"/>
      <c r="F1338" s="67"/>
      <c r="G1338" s="67"/>
      <c r="H1338" s="67"/>
      <c r="I1338" s="67"/>
      <c r="J1338" s="67"/>
    </row>
    <row r="1339" spans="1:10">
      <c r="A1339" s="67"/>
      <c r="B1339" s="67"/>
      <c r="C1339" s="67"/>
      <c r="D1339" s="67"/>
      <c r="E1339" s="67"/>
      <c r="F1339" s="67"/>
      <c r="G1339" s="67"/>
      <c r="H1339" s="67"/>
      <c r="I1339" s="67"/>
      <c r="J1339" s="67"/>
    </row>
    <row r="1340" spans="1:10">
      <c r="A1340" s="67"/>
      <c r="B1340" s="67"/>
      <c r="C1340" s="67"/>
      <c r="D1340" s="67"/>
      <c r="E1340" s="67"/>
      <c r="F1340" s="67"/>
      <c r="G1340" s="67"/>
      <c r="H1340" s="67"/>
      <c r="I1340" s="67"/>
      <c r="J1340" s="67"/>
    </row>
    <row r="1341" spans="1:10">
      <c r="A1341" s="67"/>
      <c r="B1341" s="67"/>
      <c r="C1341" s="67"/>
      <c r="D1341" s="67"/>
      <c r="E1341" s="67"/>
      <c r="F1341" s="67"/>
      <c r="G1341" s="67"/>
      <c r="H1341" s="67"/>
      <c r="I1341" s="67"/>
      <c r="J1341" s="67"/>
    </row>
    <row r="1342" spans="1:10">
      <c r="A1342" s="67"/>
      <c r="B1342" s="67"/>
      <c r="C1342" s="67"/>
      <c r="D1342" s="67"/>
      <c r="E1342" s="67"/>
      <c r="F1342" s="67"/>
      <c r="G1342" s="67"/>
      <c r="H1342" s="67"/>
      <c r="I1342" s="67"/>
      <c r="J1342" s="67"/>
    </row>
    <row r="1343" spans="1:10">
      <c r="A1343" s="67"/>
      <c r="B1343" s="67"/>
      <c r="C1343" s="67"/>
      <c r="D1343" s="67"/>
      <c r="E1343" s="67"/>
      <c r="F1343" s="67"/>
      <c r="G1343" s="67"/>
      <c r="H1343" s="67"/>
      <c r="I1343" s="67"/>
      <c r="J1343" s="67"/>
    </row>
    <row r="1344" spans="1:10">
      <c r="A1344" s="67"/>
      <c r="B1344" s="67"/>
      <c r="C1344" s="67"/>
      <c r="D1344" s="67"/>
      <c r="E1344" s="67"/>
      <c r="F1344" s="67"/>
      <c r="G1344" s="67"/>
      <c r="H1344" s="67"/>
      <c r="I1344" s="67"/>
      <c r="J1344" s="67"/>
    </row>
    <row r="1345" spans="1:10">
      <c r="A1345" s="67"/>
      <c r="B1345" s="67"/>
      <c r="C1345" s="67"/>
      <c r="D1345" s="67"/>
      <c r="E1345" s="67"/>
      <c r="F1345" s="67"/>
      <c r="G1345" s="67"/>
      <c r="H1345" s="67"/>
      <c r="I1345" s="67"/>
      <c r="J1345" s="67"/>
    </row>
    <row r="1346" spans="1:10">
      <c r="A1346" s="67"/>
      <c r="B1346" s="67"/>
      <c r="C1346" s="67"/>
      <c r="D1346" s="67"/>
      <c r="E1346" s="67"/>
      <c r="F1346" s="67"/>
      <c r="G1346" s="67"/>
      <c r="H1346" s="67"/>
      <c r="I1346" s="67"/>
      <c r="J1346" s="67"/>
    </row>
    <row r="1347" spans="1:10">
      <c r="A1347" s="67"/>
      <c r="B1347" s="67"/>
      <c r="C1347" s="67"/>
      <c r="D1347" s="67"/>
      <c r="E1347" s="67"/>
      <c r="F1347" s="67"/>
      <c r="G1347" s="67"/>
      <c r="H1347" s="67"/>
      <c r="I1347" s="67"/>
      <c r="J1347" s="67"/>
    </row>
    <row r="1348" spans="1:10">
      <c r="A1348" s="67"/>
      <c r="B1348" s="67"/>
      <c r="C1348" s="67"/>
      <c r="D1348" s="67"/>
      <c r="E1348" s="67"/>
      <c r="F1348" s="67"/>
      <c r="G1348" s="67"/>
      <c r="H1348" s="67"/>
      <c r="I1348" s="67"/>
      <c r="J1348" s="67"/>
    </row>
    <row r="1349" spans="1:10">
      <c r="A1349" s="67"/>
      <c r="B1349" s="67"/>
      <c r="C1349" s="67"/>
      <c r="D1349" s="67"/>
      <c r="E1349" s="67"/>
      <c r="F1349" s="67"/>
      <c r="G1349" s="67"/>
      <c r="H1349" s="67"/>
      <c r="I1349" s="67"/>
      <c r="J1349" s="67"/>
    </row>
    <row r="1350" spans="1:10">
      <c r="A1350" s="67"/>
      <c r="B1350" s="67"/>
      <c r="C1350" s="67"/>
      <c r="D1350" s="67"/>
      <c r="E1350" s="67"/>
      <c r="F1350" s="67"/>
      <c r="G1350" s="67"/>
      <c r="H1350" s="67"/>
      <c r="I1350" s="67"/>
      <c r="J1350" s="67"/>
    </row>
    <row r="1351" spans="1:10">
      <c r="A1351" s="67"/>
      <c r="B1351" s="67"/>
      <c r="C1351" s="67"/>
      <c r="D1351" s="67"/>
      <c r="E1351" s="67"/>
      <c r="F1351" s="67"/>
      <c r="G1351" s="67"/>
      <c r="H1351" s="67"/>
      <c r="I1351" s="67"/>
      <c r="J1351" s="67"/>
    </row>
    <row r="1352" spans="1:10">
      <c r="A1352" s="67"/>
      <c r="B1352" s="67"/>
      <c r="C1352" s="67"/>
      <c r="D1352" s="67"/>
      <c r="E1352" s="67"/>
      <c r="F1352" s="67"/>
      <c r="G1352" s="67"/>
      <c r="H1352" s="67"/>
      <c r="I1352" s="67"/>
      <c r="J1352" s="67"/>
    </row>
    <row r="1353" spans="1:10">
      <c r="A1353" s="67"/>
      <c r="B1353" s="67"/>
      <c r="C1353" s="67"/>
      <c r="D1353" s="67"/>
      <c r="E1353" s="67"/>
      <c r="F1353" s="67"/>
      <c r="G1353" s="67"/>
      <c r="H1353" s="67"/>
      <c r="I1353" s="67"/>
      <c r="J1353" s="67"/>
    </row>
    <row r="1354" spans="1:10">
      <c r="A1354" s="67"/>
      <c r="B1354" s="67"/>
      <c r="C1354" s="67"/>
      <c r="D1354" s="67"/>
      <c r="E1354" s="67"/>
      <c r="F1354" s="67"/>
      <c r="G1354" s="67"/>
      <c r="H1354" s="67"/>
      <c r="I1354" s="67"/>
      <c r="J1354" s="67"/>
    </row>
    <row r="1355" spans="1:10">
      <c r="A1355" s="67"/>
      <c r="B1355" s="67"/>
      <c r="C1355" s="67"/>
      <c r="D1355" s="67"/>
      <c r="E1355" s="67"/>
      <c r="F1355" s="67"/>
      <c r="G1355" s="67"/>
      <c r="H1355" s="67"/>
      <c r="I1355" s="67"/>
      <c r="J1355" s="67"/>
    </row>
    <row r="1356" spans="1:10">
      <c r="A1356" s="67"/>
      <c r="B1356" s="67"/>
      <c r="C1356" s="67"/>
      <c r="D1356" s="67"/>
      <c r="E1356" s="67"/>
      <c r="F1356" s="67"/>
      <c r="G1356" s="67"/>
      <c r="H1356" s="67"/>
      <c r="I1356" s="67"/>
      <c r="J1356" s="67"/>
    </row>
    <row r="1357" spans="1:10">
      <c r="A1357" s="67"/>
      <c r="B1357" s="67"/>
      <c r="C1357" s="67"/>
      <c r="D1357" s="67"/>
      <c r="E1357" s="67"/>
      <c r="F1357" s="67"/>
      <c r="G1357" s="67"/>
      <c r="H1357" s="67"/>
      <c r="I1357" s="67"/>
      <c r="J1357" s="67"/>
    </row>
    <row r="1358" spans="1:10">
      <c r="A1358" s="67"/>
      <c r="B1358" s="67"/>
      <c r="C1358" s="67"/>
      <c r="D1358" s="67"/>
      <c r="E1358" s="67"/>
      <c r="F1358" s="67"/>
      <c r="G1358" s="67"/>
      <c r="H1358" s="67"/>
      <c r="I1358" s="67"/>
      <c r="J1358" s="67"/>
    </row>
    <row r="1359" spans="1:10">
      <c r="A1359" s="67"/>
      <c r="B1359" s="67"/>
      <c r="C1359" s="67"/>
      <c r="D1359" s="67"/>
      <c r="E1359" s="67"/>
      <c r="F1359" s="67"/>
      <c r="G1359" s="67"/>
      <c r="H1359" s="67"/>
      <c r="I1359" s="67"/>
      <c r="J1359" s="67"/>
    </row>
    <row r="1360" spans="1:10">
      <c r="A1360" s="67"/>
      <c r="B1360" s="67"/>
      <c r="C1360" s="67"/>
      <c r="D1360" s="67"/>
      <c r="E1360" s="67"/>
      <c r="F1360" s="67"/>
      <c r="G1360" s="67"/>
      <c r="H1360" s="67"/>
      <c r="I1360" s="67"/>
      <c r="J1360" s="67"/>
    </row>
    <row r="1361" spans="1:10">
      <c r="A1361" s="67"/>
      <c r="B1361" s="67"/>
      <c r="C1361" s="67"/>
      <c r="D1361" s="67"/>
      <c r="E1361" s="67"/>
      <c r="F1361" s="67"/>
      <c r="G1361" s="67"/>
      <c r="H1361" s="67"/>
      <c r="I1361" s="67"/>
      <c r="J1361" s="67"/>
    </row>
    <row r="1362" spans="1:10">
      <c r="A1362" s="67"/>
      <c r="B1362" s="67"/>
      <c r="C1362" s="67"/>
      <c r="D1362" s="67"/>
      <c r="E1362" s="67"/>
      <c r="F1362" s="67"/>
      <c r="G1362" s="67"/>
      <c r="H1362" s="67"/>
      <c r="I1362" s="67"/>
      <c r="J1362" s="67"/>
    </row>
    <row r="1363" spans="1:10">
      <c r="A1363" s="67"/>
      <c r="B1363" s="67"/>
      <c r="C1363" s="67"/>
      <c r="D1363" s="67"/>
      <c r="E1363" s="67"/>
      <c r="F1363" s="67"/>
      <c r="G1363" s="67"/>
      <c r="H1363" s="67"/>
      <c r="I1363" s="67"/>
      <c r="J1363" s="67"/>
    </row>
    <row r="1364" spans="1:10">
      <c r="A1364" s="67"/>
      <c r="B1364" s="67"/>
      <c r="C1364" s="67"/>
      <c r="D1364" s="67"/>
      <c r="E1364" s="67"/>
      <c r="F1364" s="67"/>
      <c r="G1364" s="67"/>
      <c r="H1364" s="67"/>
      <c r="I1364" s="67"/>
      <c r="J1364" s="67"/>
    </row>
    <row r="1365" spans="1:10">
      <c r="A1365" s="67"/>
      <c r="B1365" s="67"/>
      <c r="C1365" s="67"/>
      <c r="D1365" s="67"/>
      <c r="E1365" s="67"/>
      <c r="F1365" s="67"/>
      <c r="G1365" s="67"/>
      <c r="H1365" s="67"/>
      <c r="I1365" s="67"/>
      <c r="J1365" s="67"/>
    </row>
    <row r="1366" spans="1:10">
      <c r="A1366" s="67"/>
      <c r="B1366" s="67"/>
      <c r="C1366" s="67"/>
      <c r="D1366" s="67"/>
      <c r="E1366" s="67"/>
      <c r="F1366" s="67"/>
      <c r="G1366" s="67"/>
      <c r="H1366" s="67"/>
      <c r="I1366" s="67"/>
      <c r="J1366" s="67"/>
    </row>
    <row r="1367" spans="1:10">
      <c r="A1367" s="67"/>
      <c r="B1367" s="67"/>
      <c r="C1367" s="67"/>
      <c r="D1367" s="67"/>
      <c r="E1367" s="67"/>
      <c r="F1367" s="67"/>
      <c r="G1367" s="67"/>
      <c r="H1367" s="67"/>
      <c r="I1367" s="67"/>
      <c r="J1367" s="67"/>
    </row>
    <row r="1368" spans="1:10">
      <c r="A1368" s="67"/>
      <c r="B1368" s="67"/>
      <c r="C1368" s="67"/>
      <c r="D1368" s="67"/>
      <c r="E1368" s="67"/>
      <c r="F1368" s="67"/>
      <c r="G1368" s="67"/>
      <c r="H1368" s="67"/>
      <c r="I1368" s="67"/>
      <c r="J1368" s="67"/>
    </row>
    <row r="1369" spans="1:10">
      <c r="A1369" s="67"/>
      <c r="B1369" s="67"/>
      <c r="C1369" s="67"/>
      <c r="D1369" s="67"/>
      <c r="E1369" s="67"/>
      <c r="F1369" s="67"/>
      <c r="G1369" s="67"/>
      <c r="H1369" s="67"/>
      <c r="I1369" s="67"/>
      <c r="J1369" s="67"/>
    </row>
    <row r="1370" spans="1:10">
      <c r="A1370" s="67"/>
      <c r="B1370" s="67"/>
      <c r="C1370" s="67"/>
      <c r="D1370" s="67"/>
      <c r="E1370" s="67"/>
      <c r="F1370" s="67"/>
      <c r="G1370" s="67"/>
      <c r="H1370" s="67"/>
      <c r="I1370" s="67"/>
      <c r="J1370" s="67"/>
    </row>
    <row r="1371" spans="1:10">
      <c r="A1371" s="67"/>
      <c r="B1371" s="67"/>
      <c r="C1371" s="67"/>
      <c r="D1371" s="67"/>
      <c r="E1371" s="67"/>
      <c r="F1371" s="67"/>
      <c r="G1371" s="67"/>
      <c r="H1371" s="67"/>
      <c r="I1371" s="67"/>
      <c r="J1371" s="67"/>
    </row>
    <row r="1372" spans="1:10">
      <c r="A1372" s="67"/>
      <c r="B1372" s="67"/>
      <c r="C1372" s="67"/>
      <c r="D1372" s="67"/>
      <c r="E1372" s="67"/>
      <c r="F1372" s="67"/>
      <c r="G1372" s="67"/>
      <c r="H1372" s="67"/>
      <c r="I1372" s="67"/>
      <c r="J1372" s="67"/>
    </row>
    <row r="1373" spans="1:10">
      <c r="A1373" s="67"/>
      <c r="B1373" s="67"/>
      <c r="C1373" s="67"/>
      <c r="D1373" s="67"/>
      <c r="E1373" s="67"/>
      <c r="F1373" s="67"/>
      <c r="G1373" s="67"/>
      <c r="H1373" s="67"/>
      <c r="I1373" s="67"/>
      <c r="J1373" s="67"/>
    </row>
    <row r="1374" spans="1:10">
      <c r="A1374" s="67"/>
      <c r="B1374" s="67"/>
      <c r="C1374" s="67"/>
      <c r="D1374" s="67"/>
      <c r="E1374" s="67"/>
      <c r="F1374" s="67"/>
      <c r="G1374" s="67"/>
      <c r="H1374" s="67"/>
      <c r="I1374" s="67"/>
      <c r="J1374" s="67"/>
    </row>
    <row r="1375" spans="1:10">
      <c r="A1375" s="67"/>
      <c r="B1375" s="67"/>
      <c r="C1375" s="67"/>
      <c r="D1375" s="67"/>
      <c r="E1375" s="67"/>
      <c r="F1375" s="67"/>
      <c r="G1375" s="67"/>
      <c r="H1375" s="67"/>
      <c r="I1375" s="67"/>
      <c r="J1375" s="67"/>
    </row>
    <row r="1376" spans="1:10">
      <c r="A1376" s="67"/>
      <c r="B1376" s="67"/>
      <c r="C1376" s="67"/>
      <c r="D1376" s="67"/>
      <c r="E1376" s="67"/>
      <c r="F1376" s="67"/>
      <c r="G1376" s="67"/>
      <c r="H1376" s="67"/>
      <c r="I1376" s="67"/>
      <c r="J1376" s="67"/>
    </row>
    <row r="1377" spans="1:10">
      <c r="A1377" s="67"/>
      <c r="B1377" s="67"/>
      <c r="C1377" s="67"/>
      <c r="D1377" s="67"/>
      <c r="E1377" s="67"/>
      <c r="F1377" s="67"/>
      <c r="G1377" s="67"/>
      <c r="H1377" s="67"/>
      <c r="I1377" s="67"/>
      <c r="J1377" s="67"/>
    </row>
    <row r="1378" spans="1:10">
      <c r="A1378" s="67"/>
      <c r="B1378" s="67"/>
      <c r="C1378" s="67"/>
      <c r="D1378" s="67"/>
      <c r="E1378" s="67"/>
      <c r="F1378" s="67"/>
      <c r="G1378" s="67"/>
      <c r="H1378" s="67"/>
      <c r="I1378" s="67"/>
      <c r="J1378" s="67"/>
    </row>
    <row r="1379" spans="1:10">
      <c r="A1379" s="67"/>
      <c r="B1379" s="67"/>
      <c r="C1379" s="67"/>
      <c r="D1379" s="67"/>
      <c r="E1379" s="67"/>
      <c r="F1379" s="67"/>
      <c r="G1379" s="67"/>
      <c r="H1379" s="67"/>
      <c r="I1379" s="67"/>
      <c r="J1379" s="67"/>
    </row>
    <row r="1380" spans="1:10">
      <c r="A1380" s="67"/>
      <c r="B1380" s="67"/>
      <c r="C1380" s="67"/>
      <c r="D1380" s="67"/>
      <c r="E1380" s="67"/>
      <c r="F1380" s="67"/>
      <c r="G1380" s="67"/>
      <c r="H1380" s="67"/>
      <c r="I1380" s="67"/>
      <c r="J1380" s="67"/>
    </row>
    <row r="1381" spans="1:10">
      <c r="A1381" s="67"/>
      <c r="B1381" s="67"/>
      <c r="C1381" s="67"/>
      <c r="D1381" s="67"/>
      <c r="E1381" s="67"/>
      <c r="F1381" s="67"/>
      <c r="G1381" s="67"/>
      <c r="H1381" s="67"/>
      <c r="I1381" s="67"/>
      <c r="J1381" s="67"/>
    </row>
    <row r="1382" spans="1:10">
      <c r="A1382" s="67"/>
      <c r="B1382" s="67"/>
      <c r="C1382" s="67"/>
      <c r="D1382" s="67"/>
      <c r="E1382" s="67"/>
      <c r="F1382" s="67"/>
      <c r="G1382" s="67"/>
      <c r="H1382" s="67"/>
      <c r="I1382" s="67"/>
      <c r="J1382" s="67"/>
    </row>
    <row r="1383" spans="1:10">
      <c r="A1383" s="67"/>
      <c r="B1383" s="67"/>
      <c r="C1383" s="67"/>
      <c r="D1383" s="67"/>
      <c r="E1383" s="67"/>
      <c r="F1383" s="67"/>
      <c r="G1383" s="67"/>
      <c r="H1383" s="67"/>
      <c r="I1383" s="67"/>
      <c r="J1383" s="67"/>
    </row>
    <row r="1384" spans="1:10">
      <c r="A1384" s="67"/>
      <c r="B1384" s="67"/>
      <c r="C1384" s="67"/>
      <c r="D1384" s="67"/>
      <c r="E1384" s="67"/>
      <c r="F1384" s="67"/>
      <c r="G1384" s="67"/>
      <c r="H1384" s="67"/>
      <c r="I1384" s="67"/>
      <c r="J1384" s="67"/>
    </row>
    <row r="1385" spans="1:10">
      <c r="A1385" s="67"/>
      <c r="B1385" s="67"/>
      <c r="C1385" s="67"/>
      <c r="D1385" s="67"/>
      <c r="E1385" s="67"/>
      <c r="F1385" s="67"/>
      <c r="G1385" s="67"/>
      <c r="H1385" s="67"/>
      <c r="I1385" s="67"/>
      <c r="J1385" s="67"/>
    </row>
    <row r="1386" spans="1:10">
      <c r="A1386" s="67"/>
      <c r="B1386" s="67"/>
      <c r="C1386" s="67"/>
      <c r="D1386" s="67"/>
      <c r="E1386" s="67"/>
      <c r="F1386" s="67"/>
      <c r="G1386" s="67"/>
      <c r="H1386" s="67"/>
      <c r="I1386" s="67"/>
      <c r="J1386" s="67"/>
    </row>
    <row r="1387" spans="1:10">
      <c r="A1387" s="67"/>
      <c r="B1387" s="67"/>
      <c r="C1387" s="67"/>
      <c r="D1387" s="67"/>
      <c r="E1387" s="67"/>
      <c r="F1387" s="67"/>
      <c r="G1387" s="67"/>
      <c r="H1387" s="67"/>
      <c r="I1387" s="67"/>
      <c r="J1387" s="67"/>
    </row>
    <row r="1388" spans="1:10">
      <c r="A1388" s="67"/>
      <c r="B1388" s="67"/>
      <c r="C1388" s="67"/>
      <c r="D1388" s="67"/>
      <c r="E1388" s="67"/>
      <c r="F1388" s="67"/>
      <c r="G1388" s="67"/>
      <c r="H1388" s="67"/>
      <c r="I1388" s="67"/>
      <c r="J1388" s="67"/>
    </row>
    <row r="1389" spans="1:10">
      <c r="A1389" s="67"/>
      <c r="B1389" s="67"/>
      <c r="C1389" s="67"/>
      <c r="D1389" s="67"/>
      <c r="E1389" s="67"/>
      <c r="F1389" s="67"/>
      <c r="G1389" s="67"/>
      <c r="H1389" s="67"/>
      <c r="I1389" s="67"/>
      <c r="J1389" s="67"/>
    </row>
    <row r="1390" spans="1:10">
      <c r="A1390" s="67"/>
      <c r="B1390" s="67"/>
      <c r="C1390" s="67"/>
      <c r="D1390" s="67"/>
      <c r="E1390" s="67"/>
      <c r="F1390" s="67"/>
      <c r="G1390" s="67"/>
      <c r="H1390" s="67"/>
      <c r="I1390" s="67"/>
      <c r="J1390" s="67"/>
    </row>
    <row r="1391" spans="1:10">
      <c r="A1391" s="67"/>
      <c r="B1391" s="67"/>
      <c r="C1391" s="67"/>
      <c r="D1391" s="67"/>
      <c r="E1391" s="67"/>
      <c r="F1391" s="67"/>
      <c r="G1391" s="67"/>
      <c r="H1391" s="67"/>
      <c r="I1391" s="67"/>
      <c r="J1391" s="67"/>
    </row>
    <row r="1392" spans="1:10">
      <c r="A1392" s="67"/>
      <c r="B1392" s="67"/>
      <c r="C1392" s="67"/>
      <c r="D1392" s="67"/>
      <c r="E1392" s="67"/>
      <c r="F1392" s="67"/>
      <c r="G1392" s="67"/>
      <c r="H1392" s="67"/>
      <c r="I1392" s="67"/>
      <c r="J1392" s="67"/>
    </row>
    <row r="1393" spans="1:10">
      <c r="A1393" s="67"/>
      <c r="B1393" s="67"/>
      <c r="C1393" s="67"/>
      <c r="D1393" s="67"/>
      <c r="E1393" s="67"/>
      <c r="F1393" s="67"/>
      <c r="G1393" s="67"/>
      <c r="H1393" s="67"/>
      <c r="I1393" s="67"/>
      <c r="J1393" s="67"/>
    </row>
    <row r="1394" spans="1:10">
      <c r="A1394" s="67"/>
      <c r="B1394" s="67"/>
      <c r="C1394" s="67"/>
      <c r="D1394" s="67"/>
      <c r="E1394" s="67"/>
      <c r="F1394" s="67"/>
      <c r="G1394" s="67"/>
      <c r="H1394" s="67"/>
      <c r="I1394" s="67"/>
      <c r="J1394" s="67"/>
    </row>
    <row r="1395" spans="1:10">
      <c r="A1395" s="67"/>
      <c r="B1395" s="67"/>
      <c r="C1395" s="67"/>
      <c r="D1395" s="67"/>
      <c r="E1395" s="67"/>
      <c r="F1395" s="67"/>
      <c r="G1395" s="67"/>
      <c r="H1395" s="67"/>
      <c r="I1395" s="67"/>
      <c r="J1395" s="67"/>
    </row>
    <row r="1396" spans="1:10">
      <c r="A1396" s="67"/>
      <c r="B1396" s="67"/>
      <c r="C1396" s="67"/>
      <c r="D1396" s="67"/>
      <c r="E1396" s="67"/>
      <c r="F1396" s="67"/>
      <c r="G1396" s="67"/>
      <c r="H1396" s="67"/>
      <c r="I1396" s="67"/>
      <c r="J1396" s="67"/>
    </row>
    <row r="1397" spans="1:10">
      <c r="A1397" s="67"/>
      <c r="B1397" s="67"/>
      <c r="C1397" s="67"/>
      <c r="D1397" s="67"/>
      <c r="E1397" s="67"/>
      <c r="F1397" s="67"/>
      <c r="G1397" s="67"/>
      <c r="H1397" s="67"/>
      <c r="I1397" s="67"/>
      <c r="J1397" s="67"/>
    </row>
    <row r="1398" spans="1:10">
      <c r="A1398" s="67"/>
      <c r="B1398" s="67"/>
      <c r="C1398" s="67"/>
      <c r="D1398" s="67"/>
      <c r="E1398" s="67"/>
      <c r="F1398" s="67"/>
      <c r="G1398" s="67"/>
      <c r="H1398" s="67"/>
      <c r="I1398" s="67"/>
      <c r="J1398" s="67"/>
    </row>
    <row r="1399" spans="1:10">
      <c r="A1399" s="67"/>
      <c r="B1399" s="67"/>
      <c r="C1399" s="67"/>
      <c r="D1399" s="67"/>
      <c r="E1399" s="67"/>
      <c r="F1399" s="67"/>
      <c r="G1399" s="67"/>
      <c r="H1399" s="67"/>
      <c r="I1399" s="67"/>
      <c r="J1399" s="67"/>
    </row>
    <row r="1400" spans="1:10">
      <c r="A1400" s="67"/>
      <c r="B1400" s="67"/>
      <c r="C1400" s="67"/>
      <c r="D1400" s="67"/>
      <c r="E1400" s="67"/>
      <c r="F1400" s="67"/>
      <c r="G1400" s="67"/>
      <c r="H1400" s="67"/>
      <c r="I1400" s="67"/>
      <c r="J1400" s="67"/>
    </row>
    <row r="1401" spans="1:10">
      <c r="A1401" s="67"/>
      <c r="B1401" s="67"/>
      <c r="C1401" s="67"/>
      <c r="D1401" s="67"/>
      <c r="E1401" s="67"/>
      <c r="F1401" s="67"/>
      <c r="G1401" s="67"/>
      <c r="H1401" s="67"/>
      <c r="I1401" s="67"/>
      <c r="J1401" s="67"/>
    </row>
    <row r="1402" spans="1:10">
      <c r="A1402" s="67"/>
      <c r="B1402" s="67"/>
      <c r="C1402" s="67"/>
      <c r="D1402" s="67"/>
      <c r="E1402" s="67"/>
      <c r="F1402" s="67"/>
      <c r="G1402" s="67"/>
      <c r="H1402" s="67"/>
      <c r="I1402" s="67"/>
      <c r="J1402" s="67"/>
    </row>
    <row r="1403" spans="1:10">
      <c r="A1403" s="67"/>
      <c r="B1403" s="67"/>
      <c r="C1403" s="67"/>
      <c r="D1403" s="67"/>
      <c r="E1403" s="67"/>
      <c r="F1403" s="67"/>
      <c r="G1403" s="67"/>
      <c r="H1403" s="67"/>
      <c r="I1403" s="67"/>
      <c r="J1403" s="67"/>
    </row>
    <row r="1404" spans="1:10">
      <c r="A1404" s="67"/>
      <c r="B1404" s="67"/>
      <c r="C1404" s="67"/>
      <c r="D1404" s="67"/>
      <c r="E1404" s="67"/>
      <c r="F1404" s="67"/>
      <c r="G1404" s="67"/>
      <c r="H1404" s="67"/>
      <c r="I1404" s="67"/>
      <c r="J1404" s="67"/>
    </row>
    <row r="1405" spans="1:10">
      <c r="A1405" s="67"/>
      <c r="B1405" s="67"/>
      <c r="C1405" s="67"/>
      <c r="D1405" s="67"/>
      <c r="E1405" s="67"/>
      <c r="F1405" s="67"/>
      <c r="G1405" s="67"/>
      <c r="H1405" s="67"/>
      <c r="I1405" s="67"/>
      <c r="J1405" s="67"/>
    </row>
    <row r="1406" spans="1:10">
      <c r="A1406" s="67"/>
      <c r="B1406" s="67"/>
      <c r="C1406" s="67"/>
      <c r="D1406" s="67"/>
      <c r="E1406" s="67"/>
      <c r="F1406" s="67"/>
      <c r="G1406" s="67"/>
      <c r="H1406" s="67"/>
      <c r="I1406" s="67"/>
      <c r="J1406" s="67"/>
    </row>
    <row r="1407" spans="1:10">
      <c r="A1407" s="67"/>
      <c r="B1407" s="67"/>
      <c r="C1407" s="67"/>
      <c r="D1407" s="67"/>
      <c r="E1407" s="67"/>
      <c r="F1407" s="67"/>
      <c r="G1407" s="67"/>
      <c r="H1407" s="67"/>
      <c r="I1407" s="67"/>
      <c r="J1407" s="67"/>
    </row>
    <row r="1408" spans="1:10">
      <c r="A1408" s="67"/>
      <c r="B1408" s="67"/>
      <c r="C1408" s="67"/>
      <c r="D1408" s="67"/>
      <c r="E1408" s="67"/>
      <c r="F1408" s="67"/>
      <c r="G1408" s="67"/>
      <c r="H1408" s="67"/>
      <c r="I1408" s="67"/>
      <c r="J1408" s="67"/>
    </row>
    <row r="1409" spans="1:10">
      <c r="A1409" s="67"/>
      <c r="B1409" s="67"/>
      <c r="C1409" s="67"/>
      <c r="D1409" s="67"/>
      <c r="E1409" s="67"/>
      <c r="F1409" s="67"/>
      <c r="G1409" s="67"/>
      <c r="H1409" s="67"/>
      <c r="I1409" s="67"/>
      <c r="J1409" s="67"/>
    </row>
    <row r="1410" spans="1:10">
      <c r="A1410" s="67"/>
      <c r="B1410" s="67"/>
      <c r="C1410" s="67"/>
      <c r="D1410" s="67"/>
      <c r="E1410" s="67"/>
      <c r="F1410" s="67"/>
      <c r="G1410" s="67"/>
      <c r="H1410" s="67"/>
      <c r="I1410" s="67"/>
      <c r="J1410" s="67"/>
    </row>
    <row r="1411" spans="1:10">
      <c r="A1411" s="67"/>
      <c r="B1411" s="67"/>
      <c r="C1411" s="67"/>
      <c r="D1411" s="67"/>
      <c r="E1411" s="67"/>
      <c r="F1411" s="67"/>
      <c r="G1411" s="67"/>
      <c r="H1411" s="67"/>
      <c r="I1411" s="67"/>
      <c r="J1411" s="67"/>
    </row>
    <row r="1412" spans="1:10">
      <c r="A1412" s="67"/>
      <c r="B1412" s="67"/>
      <c r="C1412" s="67"/>
      <c r="D1412" s="67"/>
      <c r="E1412" s="67"/>
      <c r="F1412" s="67"/>
      <c r="G1412" s="67"/>
      <c r="H1412" s="67"/>
      <c r="I1412" s="67"/>
      <c r="J1412" s="67"/>
    </row>
    <row r="1413" spans="1:10">
      <c r="A1413" s="67"/>
      <c r="B1413" s="67"/>
      <c r="C1413" s="67"/>
      <c r="D1413" s="67"/>
      <c r="E1413" s="67"/>
      <c r="F1413" s="67"/>
      <c r="G1413" s="67"/>
      <c r="H1413" s="67"/>
      <c r="I1413" s="67"/>
      <c r="J1413" s="67"/>
    </row>
    <row r="1414" spans="1:10">
      <c r="A1414" s="67"/>
      <c r="B1414" s="67"/>
      <c r="C1414" s="67"/>
      <c r="D1414" s="67"/>
      <c r="E1414" s="67"/>
      <c r="F1414" s="67"/>
      <c r="G1414" s="67"/>
      <c r="H1414" s="67"/>
      <c r="I1414" s="67"/>
      <c r="J1414" s="67"/>
    </row>
    <row r="1415" spans="1:10">
      <c r="A1415" s="67"/>
      <c r="B1415" s="67"/>
      <c r="C1415" s="67"/>
      <c r="D1415" s="67"/>
      <c r="E1415" s="67"/>
      <c r="F1415" s="67"/>
      <c r="G1415" s="67"/>
      <c r="H1415" s="67"/>
      <c r="I1415" s="67"/>
      <c r="J1415" s="67"/>
    </row>
    <row r="1416" spans="1:10">
      <c r="A1416" s="67"/>
      <c r="B1416" s="67"/>
      <c r="C1416" s="67"/>
      <c r="D1416" s="67"/>
      <c r="E1416" s="67"/>
      <c r="F1416" s="67"/>
      <c r="G1416" s="67"/>
      <c r="H1416" s="67"/>
      <c r="I1416" s="67"/>
      <c r="J1416" s="67"/>
    </row>
    <row r="1417" spans="1:10">
      <c r="A1417" s="67"/>
      <c r="B1417" s="67"/>
      <c r="C1417" s="67"/>
      <c r="D1417" s="67"/>
      <c r="E1417" s="67"/>
      <c r="F1417" s="67"/>
      <c r="G1417" s="67"/>
      <c r="H1417" s="67"/>
      <c r="I1417" s="67"/>
      <c r="J1417" s="67"/>
    </row>
    <row r="1418" spans="1:10">
      <c r="A1418" s="67"/>
      <c r="B1418" s="67"/>
      <c r="C1418" s="67"/>
      <c r="D1418" s="67"/>
      <c r="E1418" s="67"/>
      <c r="F1418" s="67"/>
      <c r="G1418" s="67"/>
      <c r="H1418" s="67"/>
      <c r="I1418" s="67"/>
      <c r="J1418" s="67"/>
    </row>
    <row r="1419" spans="1:10">
      <c r="A1419" s="67"/>
      <c r="B1419" s="67"/>
      <c r="C1419" s="67"/>
      <c r="D1419" s="67"/>
      <c r="E1419" s="67"/>
      <c r="F1419" s="67"/>
      <c r="G1419" s="67"/>
      <c r="H1419" s="67"/>
      <c r="I1419" s="67"/>
      <c r="J1419" s="67"/>
    </row>
    <row r="1420" spans="1:10">
      <c r="A1420" s="67"/>
      <c r="B1420" s="67"/>
      <c r="C1420" s="67"/>
      <c r="D1420" s="67"/>
      <c r="E1420" s="67"/>
      <c r="F1420" s="67"/>
      <c r="G1420" s="67"/>
      <c r="H1420" s="67"/>
      <c r="I1420" s="67"/>
      <c r="J1420" s="67"/>
    </row>
    <row r="1421" spans="1:10">
      <c r="A1421" s="67"/>
      <c r="B1421" s="67"/>
      <c r="C1421" s="67"/>
      <c r="D1421" s="67"/>
      <c r="E1421" s="67"/>
      <c r="F1421" s="67"/>
      <c r="G1421" s="67"/>
      <c r="H1421" s="67"/>
      <c r="I1421" s="67"/>
      <c r="J1421" s="67"/>
    </row>
    <row r="1422" spans="1:10">
      <c r="A1422" s="67"/>
      <c r="B1422" s="67"/>
      <c r="C1422" s="67"/>
      <c r="D1422" s="67"/>
      <c r="E1422" s="67"/>
      <c r="F1422" s="67"/>
      <c r="G1422" s="67"/>
      <c r="H1422" s="67"/>
      <c r="I1422" s="67"/>
      <c r="J1422" s="67"/>
    </row>
    <row r="1423" spans="1:10">
      <c r="A1423" s="67"/>
      <c r="B1423" s="67"/>
      <c r="C1423" s="67"/>
      <c r="D1423" s="67"/>
      <c r="E1423" s="67"/>
      <c r="F1423" s="67"/>
      <c r="G1423" s="67"/>
      <c r="H1423" s="67"/>
      <c r="I1423" s="67"/>
      <c r="J1423" s="67"/>
    </row>
    <row r="1424" spans="1:10">
      <c r="A1424" s="67"/>
      <c r="B1424" s="67"/>
      <c r="C1424" s="67"/>
      <c r="D1424" s="67"/>
      <c r="E1424" s="67"/>
      <c r="F1424" s="67"/>
      <c r="G1424" s="67"/>
      <c r="H1424" s="67"/>
      <c r="I1424" s="67"/>
      <c r="J1424" s="67"/>
    </row>
    <row r="1425" spans="1:10">
      <c r="A1425" s="67"/>
      <c r="B1425" s="67"/>
      <c r="C1425" s="67"/>
      <c r="D1425" s="67"/>
      <c r="E1425" s="67"/>
      <c r="F1425" s="67"/>
      <c r="G1425" s="67"/>
      <c r="H1425" s="67"/>
      <c r="I1425" s="67"/>
      <c r="J1425" s="67"/>
    </row>
    <row r="1426" spans="1:10">
      <c r="A1426" s="67"/>
      <c r="B1426" s="67"/>
      <c r="C1426" s="67"/>
      <c r="D1426" s="67"/>
      <c r="E1426" s="67"/>
      <c r="F1426" s="67"/>
      <c r="G1426" s="67"/>
      <c r="H1426" s="67"/>
      <c r="I1426" s="67"/>
      <c r="J1426" s="67"/>
    </row>
    <row r="1427" spans="1:10">
      <c r="A1427" s="67"/>
      <c r="B1427" s="67"/>
      <c r="C1427" s="67"/>
      <c r="D1427" s="67"/>
      <c r="E1427" s="67"/>
      <c r="F1427" s="67"/>
      <c r="G1427" s="67"/>
      <c r="H1427" s="67"/>
      <c r="I1427" s="67"/>
      <c r="J1427" s="67"/>
    </row>
    <row r="1428" spans="1:10">
      <c r="A1428" s="67"/>
      <c r="B1428" s="67"/>
      <c r="C1428" s="67"/>
      <c r="D1428" s="67"/>
      <c r="E1428" s="67"/>
      <c r="F1428" s="67"/>
      <c r="G1428" s="67"/>
      <c r="H1428" s="67"/>
      <c r="I1428" s="67"/>
      <c r="J1428" s="67"/>
    </row>
    <row r="1429" spans="1:10">
      <c r="A1429" s="67"/>
      <c r="B1429" s="67"/>
      <c r="C1429" s="67"/>
      <c r="D1429" s="67"/>
      <c r="E1429" s="67"/>
      <c r="F1429" s="67"/>
      <c r="G1429" s="67"/>
      <c r="H1429" s="67"/>
      <c r="I1429" s="67"/>
      <c r="J1429" s="67"/>
    </row>
    <row r="1430" spans="1:10">
      <c r="A1430" s="67"/>
      <c r="B1430" s="67"/>
      <c r="C1430" s="67"/>
      <c r="D1430" s="67"/>
      <c r="E1430" s="67"/>
      <c r="F1430" s="67"/>
      <c r="G1430" s="67"/>
      <c r="H1430" s="67"/>
      <c r="I1430" s="67"/>
      <c r="J1430" s="67"/>
    </row>
    <row r="1431" spans="1:10">
      <c r="A1431" s="67"/>
      <c r="B1431" s="67"/>
      <c r="C1431" s="67"/>
      <c r="D1431" s="67"/>
      <c r="E1431" s="67"/>
      <c r="F1431" s="67"/>
      <c r="G1431" s="67"/>
      <c r="H1431" s="67"/>
      <c r="I1431" s="67"/>
      <c r="J1431" s="67"/>
    </row>
    <row r="1432" spans="1:10">
      <c r="A1432" s="67"/>
      <c r="B1432" s="67"/>
      <c r="C1432" s="67"/>
      <c r="D1432" s="67"/>
      <c r="E1432" s="67"/>
      <c r="F1432" s="67"/>
      <c r="G1432" s="67"/>
      <c r="H1432" s="67"/>
      <c r="I1432" s="67"/>
      <c r="J1432" s="67"/>
    </row>
    <row r="1433" spans="1:10">
      <c r="A1433" s="67"/>
      <c r="B1433" s="67"/>
      <c r="C1433" s="67"/>
      <c r="D1433" s="67"/>
      <c r="E1433" s="67"/>
      <c r="F1433" s="67"/>
      <c r="G1433" s="67"/>
      <c r="H1433" s="67"/>
      <c r="I1433" s="67"/>
      <c r="J1433" s="67"/>
    </row>
    <row r="1434" spans="1:10">
      <c r="A1434" s="67"/>
      <c r="B1434" s="67"/>
      <c r="C1434" s="67"/>
      <c r="D1434" s="67"/>
      <c r="E1434" s="67"/>
      <c r="F1434" s="67"/>
      <c r="G1434" s="67"/>
      <c r="H1434" s="67"/>
      <c r="I1434" s="67"/>
      <c r="J1434" s="67"/>
    </row>
    <row r="1435" spans="1:10">
      <c r="A1435" s="67"/>
      <c r="B1435" s="67"/>
      <c r="C1435" s="67"/>
      <c r="D1435" s="67"/>
      <c r="E1435" s="67"/>
      <c r="F1435" s="67"/>
      <c r="G1435" s="67"/>
      <c r="H1435" s="67"/>
      <c r="I1435" s="67"/>
      <c r="J1435" s="67"/>
    </row>
    <row r="1436" spans="1:10">
      <c r="A1436" s="67"/>
      <c r="B1436" s="67"/>
      <c r="C1436" s="67"/>
      <c r="D1436" s="67"/>
      <c r="E1436" s="67"/>
      <c r="F1436" s="67"/>
      <c r="G1436" s="67"/>
      <c r="H1436" s="67"/>
      <c r="I1436" s="67"/>
      <c r="J1436" s="67"/>
    </row>
    <row r="1437" spans="1:10">
      <c r="A1437" s="67"/>
      <c r="B1437" s="67"/>
      <c r="C1437" s="67"/>
      <c r="D1437" s="67"/>
      <c r="E1437" s="67"/>
      <c r="F1437" s="67"/>
      <c r="G1437" s="67"/>
      <c r="H1437" s="67"/>
      <c r="I1437" s="67"/>
      <c r="J1437" s="67"/>
    </row>
    <row r="1438" spans="1:10">
      <c r="A1438" s="67"/>
      <c r="B1438" s="67"/>
      <c r="C1438" s="67"/>
      <c r="D1438" s="67"/>
      <c r="E1438" s="67"/>
      <c r="F1438" s="67"/>
      <c r="G1438" s="67"/>
      <c r="H1438" s="67"/>
      <c r="I1438" s="67"/>
      <c r="J1438" s="67"/>
    </row>
    <row r="1439" spans="1:10">
      <c r="A1439" s="67"/>
      <c r="B1439" s="67"/>
      <c r="C1439" s="67"/>
      <c r="D1439" s="67"/>
      <c r="E1439" s="67"/>
      <c r="F1439" s="67"/>
      <c r="G1439" s="67"/>
      <c r="H1439" s="67"/>
      <c r="I1439" s="67"/>
      <c r="J1439" s="67"/>
    </row>
    <row r="1440" spans="1:10">
      <c r="A1440" s="67"/>
      <c r="B1440" s="67"/>
      <c r="C1440" s="67"/>
      <c r="D1440" s="67"/>
      <c r="E1440" s="67"/>
      <c r="F1440" s="67"/>
      <c r="G1440" s="67"/>
      <c r="H1440" s="67"/>
      <c r="I1440" s="67"/>
      <c r="J1440" s="67"/>
    </row>
    <row r="1441" spans="1:10">
      <c r="A1441" s="67"/>
      <c r="B1441" s="67"/>
      <c r="C1441" s="67"/>
      <c r="D1441" s="67"/>
      <c r="E1441" s="67"/>
      <c r="F1441" s="67"/>
      <c r="G1441" s="67"/>
      <c r="H1441" s="67"/>
      <c r="I1441" s="67"/>
      <c r="J1441" s="67"/>
    </row>
    <row r="1442" spans="1:10">
      <c r="A1442" s="67"/>
      <c r="B1442" s="67"/>
      <c r="C1442" s="67"/>
      <c r="D1442" s="67"/>
      <c r="E1442" s="67"/>
      <c r="F1442" s="67"/>
      <c r="G1442" s="67"/>
      <c r="H1442" s="67"/>
      <c r="I1442" s="67"/>
      <c r="J1442" s="67"/>
    </row>
    <row r="1443" spans="1:10">
      <c r="A1443" s="67"/>
      <c r="B1443" s="67"/>
      <c r="C1443" s="67"/>
      <c r="D1443" s="67"/>
      <c r="E1443" s="67"/>
      <c r="F1443" s="67"/>
      <c r="G1443" s="67"/>
      <c r="H1443" s="67"/>
      <c r="I1443" s="67"/>
      <c r="J1443" s="67"/>
    </row>
    <row r="1444" spans="1:10">
      <c r="A1444" s="67"/>
      <c r="B1444" s="67"/>
      <c r="C1444" s="67"/>
      <c r="D1444" s="67"/>
      <c r="E1444" s="67"/>
      <c r="F1444" s="67"/>
      <c r="G1444" s="67"/>
      <c r="H1444" s="67"/>
      <c r="I1444" s="67"/>
      <c r="J1444" s="67"/>
    </row>
    <row r="1445" spans="1:10">
      <c r="A1445" s="67"/>
      <c r="B1445" s="67"/>
      <c r="C1445" s="67"/>
      <c r="D1445" s="67"/>
      <c r="E1445" s="67"/>
      <c r="F1445" s="67"/>
      <c r="G1445" s="67"/>
      <c r="H1445" s="67"/>
      <c r="I1445" s="67"/>
      <c r="J1445" s="67"/>
    </row>
    <row r="1446" spans="1:10">
      <c r="A1446" s="67"/>
      <c r="B1446" s="67"/>
      <c r="C1446" s="67"/>
      <c r="D1446" s="67"/>
      <c r="E1446" s="67"/>
      <c r="F1446" s="67"/>
      <c r="G1446" s="67"/>
      <c r="H1446" s="67"/>
      <c r="I1446" s="67"/>
      <c r="J1446" s="67"/>
    </row>
    <row r="1447" spans="1:10">
      <c r="A1447" s="67"/>
      <c r="B1447" s="67"/>
      <c r="C1447" s="67"/>
      <c r="D1447" s="67"/>
      <c r="E1447" s="67"/>
      <c r="F1447" s="67"/>
      <c r="G1447" s="67"/>
      <c r="H1447" s="67"/>
      <c r="I1447" s="67"/>
      <c r="J1447" s="67"/>
    </row>
    <row r="1448" spans="1:10">
      <c r="A1448" s="67"/>
      <c r="B1448" s="67"/>
      <c r="C1448" s="67"/>
      <c r="D1448" s="67"/>
      <c r="E1448" s="67"/>
      <c r="F1448" s="67"/>
      <c r="G1448" s="67"/>
      <c r="H1448" s="67"/>
      <c r="I1448" s="67"/>
      <c r="J1448" s="67"/>
    </row>
    <row r="1449" spans="1:10">
      <c r="A1449" s="67"/>
      <c r="B1449" s="67"/>
      <c r="C1449" s="67"/>
      <c r="D1449" s="67"/>
      <c r="E1449" s="67"/>
      <c r="F1449" s="67"/>
      <c r="G1449" s="67"/>
      <c r="H1449" s="67"/>
      <c r="I1449" s="67"/>
      <c r="J1449" s="67"/>
    </row>
    <row r="1450" spans="1:10">
      <c r="A1450" s="67"/>
      <c r="B1450" s="67"/>
      <c r="C1450" s="67"/>
      <c r="D1450" s="67"/>
      <c r="E1450" s="67"/>
      <c r="F1450" s="67"/>
      <c r="G1450" s="67"/>
      <c r="H1450" s="67"/>
      <c r="I1450" s="67"/>
      <c r="J1450" s="67"/>
    </row>
    <row r="1451" spans="1:10">
      <c r="A1451" s="67"/>
      <c r="B1451" s="67"/>
      <c r="C1451" s="67"/>
      <c r="D1451" s="67"/>
      <c r="E1451" s="67"/>
      <c r="F1451" s="67"/>
      <c r="G1451" s="67"/>
      <c r="H1451" s="67"/>
      <c r="I1451" s="67"/>
      <c r="J1451" s="67"/>
    </row>
    <row r="1452" spans="1:10">
      <c r="A1452" s="67"/>
      <c r="B1452" s="67"/>
      <c r="C1452" s="67"/>
      <c r="D1452" s="67"/>
      <c r="E1452" s="67"/>
      <c r="F1452" s="67"/>
      <c r="G1452" s="67"/>
      <c r="H1452" s="67"/>
      <c r="I1452" s="67"/>
      <c r="J1452" s="67"/>
    </row>
    <row r="1453" spans="1:10">
      <c r="A1453" s="67"/>
      <c r="B1453" s="67"/>
      <c r="C1453" s="67"/>
      <c r="D1453" s="67"/>
      <c r="E1453" s="67"/>
      <c r="F1453" s="67"/>
      <c r="G1453" s="67"/>
      <c r="H1453" s="67"/>
      <c r="I1453" s="67"/>
      <c r="J1453" s="67"/>
    </row>
    <row r="1454" spans="1:10">
      <c r="A1454" s="67"/>
      <c r="B1454" s="67"/>
      <c r="C1454" s="67"/>
      <c r="D1454" s="67"/>
      <c r="E1454" s="67"/>
      <c r="F1454" s="67"/>
      <c r="G1454" s="67"/>
      <c r="H1454" s="67"/>
      <c r="I1454" s="67"/>
      <c r="J1454" s="67"/>
    </row>
    <row r="1455" spans="1:10">
      <c r="A1455" s="67"/>
      <c r="B1455" s="67"/>
      <c r="C1455" s="67"/>
      <c r="D1455" s="67"/>
      <c r="E1455" s="67"/>
      <c r="F1455" s="67"/>
      <c r="G1455" s="67"/>
      <c r="H1455" s="67"/>
      <c r="I1455" s="67"/>
      <c r="J1455" s="67"/>
    </row>
    <row r="1456" spans="1:10">
      <c r="A1456" s="67"/>
      <c r="B1456" s="67"/>
      <c r="C1456" s="67"/>
      <c r="D1456" s="67"/>
      <c r="E1456" s="67"/>
      <c r="F1456" s="67"/>
      <c r="G1456" s="67"/>
      <c r="H1456" s="67"/>
      <c r="I1456" s="67"/>
      <c r="J1456" s="67"/>
    </row>
    <row r="1457" spans="1:10">
      <c r="A1457" s="67"/>
      <c r="B1457" s="67"/>
      <c r="C1457" s="67"/>
      <c r="D1457" s="67"/>
      <c r="E1457" s="67"/>
      <c r="F1457" s="67"/>
      <c r="G1457" s="67"/>
      <c r="H1457" s="67"/>
      <c r="I1457" s="67"/>
      <c r="J1457" s="67"/>
    </row>
    <row r="1458" spans="1:10">
      <c r="A1458" s="67"/>
      <c r="B1458" s="67"/>
      <c r="C1458" s="67"/>
      <c r="D1458" s="67"/>
      <c r="E1458" s="67"/>
      <c r="F1458" s="67"/>
      <c r="G1458" s="67"/>
      <c r="H1458" s="67"/>
      <c r="I1458" s="67"/>
      <c r="J1458" s="67"/>
    </row>
    <row r="1459" spans="1:10">
      <c r="A1459" s="67"/>
      <c r="B1459" s="67"/>
      <c r="C1459" s="67"/>
      <c r="D1459" s="67"/>
      <c r="E1459" s="67"/>
      <c r="F1459" s="67"/>
      <c r="G1459" s="67"/>
      <c r="H1459" s="67"/>
      <c r="I1459" s="67"/>
      <c r="J1459" s="67"/>
    </row>
    <row r="1460" spans="1:10">
      <c r="A1460" s="67"/>
      <c r="B1460" s="67"/>
      <c r="C1460" s="67"/>
      <c r="D1460" s="67"/>
      <c r="E1460" s="67"/>
      <c r="F1460" s="67"/>
      <c r="G1460" s="67"/>
      <c r="H1460" s="67"/>
      <c r="I1460" s="67"/>
      <c r="J1460" s="67"/>
    </row>
    <row r="1461" spans="1:10">
      <c r="A1461" s="67"/>
      <c r="B1461" s="67"/>
      <c r="C1461" s="67"/>
      <c r="D1461" s="67"/>
      <c r="E1461" s="67"/>
      <c r="F1461" s="67"/>
      <c r="G1461" s="67"/>
      <c r="H1461" s="67"/>
      <c r="I1461" s="67"/>
      <c r="J1461" s="67"/>
    </row>
    <row r="1462" spans="1:10">
      <c r="A1462" s="67"/>
      <c r="B1462" s="67"/>
      <c r="C1462" s="67"/>
      <c r="D1462" s="67"/>
      <c r="E1462" s="67"/>
      <c r="F1462" s="67"/>
      <c r="G1462" s="67"/>
      <c r="H1462" s="67"/>
      <c r="I1462" s="67"/>
      <c r="J1462" s="67"/>
    </row>
    <row r="1463" spans="1:10">
      <c r="A1463" s="67"/>
      <c r="B1463" s="67"/>
      <c r="C1463" s="67"/>
      <c r="D1463" s="67"/>
      <c r="E1463" s="67"/>
      <c r="F1463" s="67"/>
      <c r="G1463" s="67"/>
      <c r="H1463" s="67"/>
      <c r="I1463" s="67"/>
      <c r="J1463" s="67"/>
    </row>
    <row r="1464" spans="1:10">
      <c r="A1464" s="67"/>
      <c r="B1464" s="67"/>
      <c r="C1464" s="67"/>
      <c r="D1464" s="67"/>
      <c r="E1464" s="67"/>
      <c r="F1464" s="67"/>
      <c r="G1464" s="67"/>
      <c r="H1464" s="67"/>
      <c r="I1464" s="67"/>
      <c r="J1464" s="67"/>
    </row>
    <row r="1465" spans="1:10">
      <c r="A1465" s="67"/>
      <c r="B1465" s="67"/>
      <c r="C1465" s="67"/>
      <c r="D1465" s="67"/>
      <c r="E1465" s="67"/>
      <c r="F1465" s="67"/>
      <c r="G1465" s="67"/>
      <c r="H1465" s="67"/>
      <c r="I1465" s="67"/>
      <c r="J1465" s="67"/>
    </row>
    <row r="1466" spans="1:10">
      <c r="A1466" s="67"/>
      <c r="B1466" s="67"/>
      <c r="C1466" s="67"/>
      <c r="D1466" s="67"/>
      <c r="E1466" s="67"/>
      <c r="F1466" s="67"/>
      <c r="G1466" s="67"/>
      <c r="H1466" s="67"/>
      <c r="I1466" s="67"/>
      <c r="J1466" s="67"/>
    </row>
    <row r="1467" spans="1:10">
      <c r="A1467" s="67"/>
      <c r="B1467" s="67"/>
      <c r="C1467" s="67"/>
      <c r="D1467" s="67"/>
      <c r="E1467" s="67"/>
      <c r="F1467" s="67"/>
      <c r="G1467" s="67"/>
      <c r="H1467" s="67"/>
      <c r="I1467" s="67"/>
      <c r="J1467" s="67"/>
    </row>
    <row r="1468" spans="1:10">
      <c r="A1468" s="67"/>
      <c r="B1468" s="67"/>
      <c r="C1468" s="67"/>
      <c r="D1468" s="67"/>
      <c r="E1468" s="67"/>
      <c r="F1468" s="67"/>
      <c r="G1468" s="67"/>
      <c r="H1468" s="67"/>
      <c r="I1468" s="67"/>
      <c r="J1468" s="67"/>
    </row>
    <row r="1469" spans="1:10">
      <c r="A1469" s="67"/>
      <c r="B1469" s="67"/>
      <c r="C1469" s="67"/>
      <c r="D1469" s="67"/>
      <c r="E1469" s="67"/>
      <c r="F1469" s="67"/>
      <c r="G1469" s="67"/>
      <c r="H1469" s="67"/>
      <c r="I1469" s="67"/>
      <c r="J1469" s="67"/>
    </row>
    <row r="1470" spans="1:10">
      <c r="A1470" s="67"/>
      <c r="B1470" s="67"/>
      <c r="C1470" s="67"/>
      <c r="D1470" s="67"/>
      <c r="E1470" s="67"/>
      <c r="F1470" s="67"/>
      <c r="G1470" s="67"/>
      <c r="H1470" s="67"/>
      <c r="I1470" s="67"/>
      <c r="J1470" s="67"/>
    </row>
    <row r="1471" spans="1:10">
      <c r="A1471" s="67"/>
      <c r="B1471" s="67"/>
      <c r="C1471" s="67"/>
      <c r="D1471" s="67"/>
      <c r="E1471" s="67"/>
      <c r="F1471" s="67"/>
      <c r="G1471" s="67"/>
      <c r="H1471" s="67"/>
      <c r="I1471" s="67"/>
      <c r="J1471" s="67"/>
    </row>
    <row r="1472" spans="1:10">
      <c r="A1472" s="67"/>
      <c r="B1472" s="67"/>
      <c r="C1472" s="67"/>
      <c r="D1472" s="67"/>
      <c r="E1472" s="67"/>
      <c r="F1472" s="67"/>
      <c r="G1472" s="67"/>
      <c r="H1472" s="67"/>
      <c r="I1472" s="67"/>
      <c r="J1472" s="67"/>
    </row>
    <row r="1473" spans="1:10">
      <c r="A1473" s="67"/>
      <c r="B1473" s="67"/>
      <c r="C1473" s="67"/>
      <c r="D1473" s="67"/>
      <c r="E1473" s="67"/>
      <c r="F1473" s="67"/>
      <c r="G1473" s="67"/>
      <c r="H1473" s="67"/>
      <c r="I1473" s="67"/>
      <c r="J1473" s="67"/>
    </row>
    <row r="1474" spans="1:10">
      <c r="A1474" s="67"/>
      <c r="B1474" s="67"/>
      <c r="C1474" s="67"/>
      <c r="D1474" s="67"/>
      <c r="E1474" s="67"/>
      <c r="F1474" s="67"/>
      <c r="G1474" s="67"/>
      <c r="H1474" s="67"/>
      <c r="I1474" s="67"/>
      <c r="J1474" s="67"/>
    </row>
    <row r="1475" spans="1:10">
      <c r="A1475" s="67"/>
      <c r="B1475" s="67"/>
      <c r="C1475" s="67"/>
      <c r="D1475" s="67"/>
      <c r="E1475" s="67"/>
      <c r="F1475" s="67"/>
      <c r="G1475" s="67"/>
      <c r="H1475" s="67"/>
      <c r="I1475" s="67"/>
      <c r="J1475" s="67"/>
    </row>
    <row r="1476" spans="1:10">
      <c r="A1476" s="67"/>
      <c r="B1476" s="67"/>
      <c r="C1476" s="67"/>
      <c r="D1476" s="67"/>
      <c r="E1476" s="67"/>
      <c r="F1476" s="67"/>
      <c r="G1476" s="67"/>
      <c r="H1476" s="67"/>
      <c r="I1476" s="67"/>
      <c r="J1476" s="67"/>
    </row>
    <row r="1477" spans="1:10">
      <c r="A1477" s="67"/>
      <c r="B1477" s="67"/>
      <c r="C1477" s="67"/>
      <c r="D1477" s="67"/>
      <c r="E1477" s="67"/>
      <c r="F1477" s="67"/>
      <c r="G1477" s="67"/>
      <c r="H1477" s="67"/>
      <c r="I1477" s="67"/>
      <c r="J1477" s="67"/>
    </row>
    <row r="1478" spans="1:10">
      <c r="A1478" s="67"/>
      <c r="B1478" s="67"/>
      <c r="C1478" s="67"/>
      <c r="D1478" s="67"/>
      <c r="E1478" s="67"/>
      <c r="F1478" s="67"/>
      <c r="G1478" s="67"/>
      <c r="H1478" s="67"/>
      <c r="I1478" s="67"/>
      <c r="J1478" s="67"/>
    </row>
    <row r="1479" spans="1:10">
      <c r="A1479" s="67"/>
      <c r="B1479" s="67"/>
      <c r="C1479" s="67"/>
      <c r="D1479" s="67"/>
      <c r="E1479" s="67"/>
      <c r="F1479" s="67"/>
      <c r="G1479" s="67"/>
      <c r="H1479" s="67"/>
      <c r="I1479" s="67"/>
      <c r="J1479" s="67"/>
    </row>
    <row r="1480" spans="1:10">
      <c r="A1480" s="67"/>
      <c r="B1480" s="67"/>
      <c r="C1480" s="67"/>
      <c r="D1480" s="67"/>
      <c r="E1480" s="67"/>
      <c r="F1480" s="67"/>
      <c r="G1480" s="67"/>
      <c r="H1480" s="67"/>
      <c r="I1480" s="67"/>
      <c r="J1480" s="67"/>
    </row>
    <row r="1481" spans="1:10">
      <c r="A1481" s="67"/>
      <c r="B1481" s="67"/>
      <c r="C1481" s="67"/>
      <c r="D1481" s="67"/>
      <c r="E1481" s="67"/>
      <c r="F1481" s="67"/>
      <c r="G1481" s="67"/>
      <c r="H1481" s="67"/>
      <c r="I1481" s="67"/>
      <c r="J1481" s="67"/>
    </row>
    <row r="1482" spans="1:10">
      <c r="A1482" s="67"/>
      <c r="B1482" s="67"/>
      <c r="C1482" s="67"/>
      <c r="D1482" s="67"/>
      <c r="E1482" s="67"/>
      <c r="F1482" s="67"/>
      <c r="G1482" s="67"/>
      <c r="H1482" s="67"/>
      <c r="I1482" s="67"/>
      <c r="J1482" s="67"/>
    </row>
    <row r="1483" spans="1:10">
      <c r="A1483" s="67"/>
      <c r="B1483" s="67"/>
      <c r="C1483" s="67"/>
      <c r="D1483" s="67"/>
      <c r="E1483" s="67"/>
      <c r="F1483" s="67"/>
      <c r="G1483" s="67"/>
      <c r="H1483" s="67"/>
      <c r="I1483" s="67"/>
      <c r="J1483" s="67"/>
    </row>
    <row r="1484" spans="1:10">
      <c r="A1484" s="67"/>
      <c r="B1484" s="67"/>
      <c r="C1484" s="67"/>
      <c r="D1484" s="67"/>
      <c r="E1484" s="67"/>
      <c r="F1484" s="67"/>
      <c r="G1484" s="67"/>
      <c r="H1484" s="67"/>
      <c r="I1484" s="67"/>
      <c r="J1484" s="67"/>
    </row>
    <row r="1485" spans="1:10">
      <c r="A1485" s="67"/>
      <c r="B1485" s="67"/>
      <c r="C1485" s="67"/>
      <c r="D1485" s="67"/>
      <c r="E1485" s="67"/>
      <c r="F1485" s="67"/>
      <c r="G1485" s="67"/>
      <c r="H1485" s="67"/>
      <c r="I1485" s="67"/>
      <c r="J1485" s="67"/>
    </row>
    <row r="1486" spans="1:10">
      <c r="A1486" s="67"/>
      <c r="B1486" s="67"/>
      <c r="C1486" s="67"/>
      <c r="D1486" s="67"/>
      <c r="E1486" s="67"/>
      <c r="F1486" s="67"/>
      <c r="G1486" s="67"/>
      <c r="H1486" s="67"/>
      <c r="I1486" s="67"/>
      <c r="J1486" s="67"/>
    </row>
    <row r="1487" spans="1:10">
      <c r="A1487" s="67"/>
      <c r="B1487" s="67"/>
      <c r="C1487" s="67"/>
      <c r="D1487" s="67"/>
      <c r="E1487" s="67"/>
      <c r="F1487" s="67"/>
      <c r="G1487" s="67"/>
      <c r="H1487" s="67"/>
      <c r="I1487" s="67"/>
      <c r="J1487" s="67"/>
    </row>
    <row r="1488" spans="1:10">
      <c r="A1488" s="67"/>
      <c r="B1488" s="67"/>
      <c r="C1488" s="67"/>
      <c r="D1488" s="67"/>
      <c r="E1488" s="67"/>
      <c r="F1488" s="67"/>
      <c r="G1488" s="67"/>
      <c r="H1488" s="67"/>
      <c r="I1488" s="67"/>
      <c r="J1488" s="67"/>
    </row>
    <row r="1489" spans="1:10">
      <c r="A1489" s="67"/>
      <c r="B1489" s="67"/>
      <c r="C1489" s="67"/>
      <c r="D1489" s="67"/>
      <c r="E1489" s="67"/>
      <c r="F1489" s="67"/>
      <c r="G1489" s="67"/>
      <c r="H1489" s="67"/>
      <c r="I1489" s="67"/>
      <c r="J1489" s="67"/>
    </row>
    <row r="1490" spans="1:10">
      <c r="A1490" s="67"/>
      <c r="B1490" s="67"/>
      <c r="C1490" s="67"/>
      <c r="D1490" s="67"/>
      <c r="E1490" s="67"/>
      <c r="F1490" s="67"/>
      <c r="G1490" s="67"/>
      <c r="H1490" s="67"/>
      <c r="I1490" s="67"/>
      <c r="J1490" s="67"/>
    </row>
    <row r="1491" spans="1:10">
      <c r="A1491" s="67"/>
      <c r="B1491" s="67"/>
      <c r="C1491" s="67"/>
      <c r="D1491" s="67"/>
      <c r="E1491" s="67"/>
      <c r="F1491" s="67"/>
      <c r="G1491" s="67"/>
      <c r="H1491" s="67"/>
      <c r="I1491" s="67"/>
      <c r="J1491" s="67"/>
    </row>
    <row r="1492" spans="1:10">
      <c r="A1492" s="67"/>
      <c r="B1492" s="67"/>
      <c r="C1492" s="67"/>
      <c r="D1492" s="67"/>
      <c r="E1492" s="67"/>
      <c r="F1492" s="67"/>
      <c r="G1492" s="67"/>
      <c r="H1492" s="67"/>
      <c r="I1492" s="67"/>
      <c r="J1492" s="67"/>
    </row>
    <row r="1493" spans="1:10">
      <c r="A1493" s="67"/>
      <c r="B1493" s="67"/>
      <c r="C1493" s="67"/>
      <c r="D1493" s="67"/>
      <c r="E1493" s="67"/>
      <c r="F1493" s="67"/>
      <c r="G1493" s="67"/>
      <c r="H1493" s="67"/>
      <c r="I1493" s="67"/>
      <c r="J1493" s="67"/>
    </row>
    <row r="1494" spans="1:10">
      <c r="A1494" s="67"/>
      <c r="B1494" s="67"/>
      <c r="C1494" s="67"/>
      <c r="D1494" s="67"/>
      <c r="E1494" s="67"/>
      <c r="F1494" s="67"/>
      <c r="G1494" s="67"/>
      <c r="H1494" s="67"/>
      <c r="I1494" s="67"/>
      <c r="J1494" s="67"/>
    </row>
    <row r="1495" spans="1:10">
      <c r="A1495" s="67"/>
      <c r="B1495" s="67"/>
      <c r="C1495" s="67"/>
      <c r="D1495" s="67"/>
      <c r="E1495" s="67"/>
      <c r="F1495" s="67"/>
      <c r="G1495" s="67"/>
      <c r="H1495" s="67"/>
      <c r="I1495" s="67"/>
      <c r="J1495" s="67"/>
    </row>
    <row r="1496" spans="1:10">
      <c r="A1496" s="67"/>
      <c r="B1496" s="67"/>
      <c r="C1496" s="67"/>
      <c r="D1496" s="67"/>
      <c r="E1496" s="67"/>
      <c r="F1496" s="67"/>
      <c r="G1496" s="67"/>
      <c r="H1496" s="67"/>
      <c r="I1496" s="67"/>
      <c r="J1496" s="67"/>
    </row>
    <row r="1497" spans="1:10">
      <c r="A1497" s="67"/>
      <c r="B1497" s="67"/>
      <c r="C1497" s="67"/>
      <c r="D1497" s="67"/>
      <c r="E1497" s="67"/>
      <c r="F1497" s="67"/>
      <c r="G1497" s="67"/>
      <c r="H1497" s="67"/>
      <c r="I1497" s="67"/>
      <c r="J1497" s="67"/>
    </row>
    <row r="1498" spans="1:10">
      <c r="A1498" s="67"/>
      <c r="B1498" s="67"/>
      <c r="C1498" s="67"/>
      <c r="D1498" s="67"/>
      <c r="E1498" s="67"/>
      <c r="F1498" s="67"/>
      <c r="G1498" s="67"/>
      <c r="H1498" s="67"/>
      <c r="I1498" s="67"/>
      <c r="J1498" s="67"/>
    </row>
    <row r="1499" spans="1:10">
      <c r="A1499" s="67"/>
      <c r="B1499" s="67"/>
      <c r="C1499" s="67"/>
      <c r="D1499" s="67"/>
      <c r="E1499" s="67"/>
      <c r="F1499" s="67"/>
      <c r="G1499" s="67"/>
      <c r="H1499" s="67"/>
      <c r="I1499" s="67"/>
      <c r="J1499" s="67"/>
    </row>
    <row r="1500" spans="1:10">
      <c r="A1500" s="67"/>
      <c r="B1500" s="67"/>
      <c r="C1500" s="67"/>
      <c r="D1500" s="67"/>
      <c r="E1500" s="67"/>
      <c r="F1500" s="67"/>
      <c r="G1500" s="67"/>
      <c r="H1500" s="67"/>
      <c r="I1500" s="67"/>
      <c r="J1500" s="67"/>
    </row>
    <row r="1501" spans="1:10">
      <c r="A1501" s="67"/>
      <c r="B1501" s="67"/>
      <c r="C1501" s="67"/>
      <c r="D1501" s="67"/>
      <c r="E1501" s="67"/>
      <c r="F1501" s="67"/>
      <c r="G1501" s="67"/>
      <c r="H1501" s="67"/>
      <c r="I1501" s="67"/>
      <c r="J1501" s="67"/>
    </row>
    <row r="1502" spans="1:10">
      <c r="A1502" s="67"/>
      <c r="B1502" s="67"/>
      <c r="C1502" s="67"/>
      <c r="D1502" s="67"/>
      <c r="E1502" s="67"/>
      <c r="F1502" s="67"/>
      <c r="G1502" s="67"/>
      <c r="H1502" s="67"/>
      <c r="I1502" s="67"/>
      <c r="J1502" s="67"/>
    </row>
    <row r="1503" spans="1:10">
      <c r="A1503" s="67"/>
      <c r="B1503" s="67"/>
      <c r="C1503" s="67"/>
      <c r="D1503" s="67"/>
      <c r="E1503" s="67"/>
      <c r="F1503" s="67"/>
      <c r="G1503" s="67"/>
      <c r="H1503" s="67"/>
      <c r="I1503" s="67"/>
      <c r="J1503" s="67"/>
    </row>
    <row r="1504" spans="1:10">
      <c r="A1504" s="67"/>
      <c r="B1504" s="67"/>
      <c r="C1504" s="67"/>
      <c r="D1504" s="67"/>
      <c r="E1504" s="67"/>
      <c r="F1504" s="67"/>
      <c r="G1504" s="67"/>
      <c r="H1504" s="67"/>
      <c r="I1504" s="67"/>
      <c r="J1504" s="67"/>
    </row>
    <row r="1505" spans="1:10">
      <c r="A1505" s="67"/>
      <c r="B1505" s="67"/>
      <c r="C1505" s="67"/>
      <c r="D1505" s="67"/>
      <c r="E1505" s="67"/>
      <c r="F1505" s="67"/>
      <c r="G1505" s="67"/>
      <c r="H1505" s="67"/>
      <c r="I1505" s="67"/>
      <c r="J1505" s="67"/>
    </row>
    <row r="1506" spans="1:10">
      <c r="A1506" s="67"/>
      <c r="B1506" s="67"/>
      <c r="C1506" s="67"/>
      <c r="D1506" s="67"/>
      <c r="E1506" s="67"/>
      <c r="F1506" s="67"/>
      <c r="G1506" s="67"/>
      <c r="H1506" s="67"/>
      <c r="I1506" s="67"/>
      <c r="J1506" s="67"/>
    </row>
    <row r="1507" spans="1:10">
      <c r="A1507" s="67"/>
      <c r="B1507" s="67"/>
      <c r="C1507" s="67"/>
      <c r="D1507" s="67"/>
      <c r="E1507" s="67"/>
      <c r="F1507" s="67"/>
      <c r="G1507" s="67"/>
      <c r="H1507" s="67"/>
      <c r="I1507" s="67"/>
      <c r="J1507" s="67"/>
    </row>
    <row r="1508" spans="1:10">
      <c r="A1508" s="67"/>
      <c r="B1508" s="67"/>
      <c r="C1508" s="67"/>
      <c r="D1508" s="67"/>
      <c r="E1508" s="67"/>
      <c r="F1508" s="67"/>
      <c r="G1508" s="67"/>
      <c r="H1508" s="67"/>
      <c r="I1508" s="67"/>
      <c r="J1508" s="67"/>
    </row>
    <row r="1509" spans="1:10">
      <c r="A1509" s="67"/>
      <c r="B1509" s="67"/>
      <c r="C1509" s="67"/>
      <c r="D1509" s="67"/>
      <c r="E1509" s="67"/>
      <c r="F1509" s="67"/>
      <c r="G1509" s="67"/>
      <c r="H1509" s="67"/>
      <c r="I1509" s="67"/>
      <c r="J1509" s="67"/>
    </row>
    <row r="1510" spans="1:10">
      <c r="A1510" s="67"/>
      <c r="B1510" s="67"/>
      <c r="C1510" s="67"/>
      <c r="D1510" s="67"/>
      <c r="E1510" s="67"/>
      <c r="F1510" s="67"/>
      <c r="G1510" s="67"/>
      <c r="H1510" s="67"/>
      <c r="I1510" s="67"/>
      <c r="J1510" s="67"/>
    </row>
    <row r="1511" spans="1:10">
      <c r="A1511" s="67"/>
      <c r="B1511" s="67"/>
      <c r="C1511" s="67"/>
      <c r="D1511" s="67"/>
      <c r="E1511" s="67"/>
      <c r="F1511" s="67"/>
      <c r="G1511" s="67"/>
      <c r="H1511" s="67"/>
      <c r="I1511" s="67"/>
      <c r="J1511" s="67"/>
    </row>
    <row r="1512" spans="1:10">
      <c r="A1512" s="67"/>
      <c r="B1512" s="67"/>
      <c r="C1512" s="67"/>
      <c r="D1512" s="67"/>
      <c r="E1512" s="67"/>
      <c r="F1512" s="67"/>
      <c r="G1512" s="67"/>
      <c r="H1512" s="67"/>
      <c r="I1512" s="67"/>
      <c r="J1512" s="67"/>
    </row>
    <row r="1513" spans="1:10">
      <c r="A1513" s="67"/>
      <c r="B1513" s="67"/>
      <c r="C1513" s="67"/>
      <c r="D1513" s="67"/>
      <c r="E1513" s="67"/>
      <c r="F1513" s="67"/>
      <c r="G1513" s="67"/>
      <c r="H1513" s="67"/>
      <c r="I1513" s="67"/>
      <c r="J1513" s="67"/>
    </row>
    <row r="1514" spans="1:10">
      <c r="A1514" s="67"/>
      <c r="B1514" s="67"/>
      <c r="C1514" s="67"/>
      <c r="D1514" s="67"/>
      <c r="E1514" s="67"/>
      <c r="F1514" s="67"/>
      <c r="G1514" s="67"/>
      <c r="H1514" s="67"/>
      <c r="I1514" s="67"/>
      <c r="J1514" s="67"/>
    </row>
    <row r="1515" spans="1:10">
      <c r="A1515" s="67"/>
      <c r="B1515" s="67"/>
      <c r="C1515" s="67"/>
      <c r="D1515" s="67"/>
      <c r="E1515" s="67"/>
      <c r="F1515" s="67"/>
      <c r="G1515" s="67"/>
      <c r="H1515" s="67"/>
      <c r="I1515" s="67"/>
      <c r="J1515" s="67"/>
    </row>
    <row r="1516" spans="1:10">
      <c r="A1516" s="67"/>
      <c r="B1516" s="67"/>
      <c r="C1516" s="67"/>
      <c r="D1516" s="67"/>
      <c r="E1516" s="67"/>
      <c r="F1516" s="67"/>
      <c r="G1516" s="67"/>
      <c r="H1516" s="67"/>
      <c r="I1516" s="67"/>
      <c r="J1516" s="67"/>
    </row>
    <row r="1517" spans="1:10">
      <c r="A1517" s="67"/>
      <c r="B1517" s="67"/>
      <c r="C1517" s="67"/>
      <c r="D1517" s="67"/>
      <c r="E1517" s="67"/>
      <c r="F1517" s="67"/>
      <c r="G1517" s="67"/>
      <c r="H1517" s="67"/>
      <c r="I1517" s="67"/>
      <c r="J1517" s="67"/>
    </row>
    <row r="1518" spans="1:10">
      <c r="A1518" s="67"/>
      <c r="B1518" s="67"/>
      <c r="C1518" s="67"/>
      <c r="D1518" s="67"/>
      <c r="E1518" s="67"/>
      <c r="F1518" s="67"/>
      <c r="G1518" s="67"/>
      <c r="H1518" s="67"/>
      <c r="I1518" s="67"/>
      <c r="J1518" s="67"/>
    </row>
    <row r="1519" spans="1:10">
      <c r="A1519" s="67"/>
      <c r="B1519" s="67"/>
      <c r="C1519" s="67"/>
      <c r="D1519" s="67"/>
      <c r="E1519" s="67"/>
      <c r="F1519" s="67"/>
      <c r="G1519" s="67"/>
      <c r="H1519" s="67"/>
      <c r="I1519" s="67"/>
      <c r="J1519" s="67"/>
    </row>
    <row r="1520" spans="1:10">
      <c r="A1520" s="67"/>
      <c r="B1520" s="67"/>
      <c r="C1520" s="67"/>
      <c r="D1520" s="67"/>
      <c r="E1520" s="67"/>
      <c r="F1520" s="67"/>
      <c r="G1520" s="67"/>
      <c r="H1520" s="67"/>
      <c r="I1520" s="67"/>
      <c r="J1520" s="67"/>
    </row>
    <row r="1521" spans="1:10">
      <c r="A1521" s="67"/>
      <c r="B1521" s="67"/>
      <c r="C1521" s="67"/>
      <c r="D1521" s="67"/>
      <c r="E1521" s="67"/>
      <c r="F1521" s="67"/>
      <c r="G1521" s="67"/>
      <c r="H1521" s="67"/>
      <c r="I1521" s="67"/>
      <c r="J1521" s="67"/>
    </row>
    <row r="1522" spans="1:10">
      <c r="A1522" s="67"/>
      <c r="B1522" s="67"/>
      <c r="C1522" s="67"/>
      <c r="D1522" s="67"/>
      <c r="E1522" s="67"/>
      <c r="F1522" s="67"/>
      <c r="G1522" s="67"/>
      <c r="H1522" s="67"/>
      <c r="I1522" s="67"/>
      <c r="J1522" s="67"/>
    </row>
    <row r="1523" spans="1:10">
      <c r="A1523" s="67"/>
      <c r="B1523" s="67"/>
      <c r="C1523" s="67"/>
      <c r="D1523" s="67"/>
      <c r="E1523" s="67"/>
      <c r="F1523" s="67"/>
      <c r="G1523" s="67"/>
      <c r="H1523" s="67"/>
      <c r="I1523" s="67"/>
      <c r="J1523" s="67"/>
    </row>
    <row r="1524" spans="1:10">
      <c r="A1524" s="67"/>
      <c r="B1524" s="67"/>
      <c r="C1524" s="67"/>
      <c r="D1524" s="67"/>
      <c r="E1524" s="67"/>
      <c r="F1524" s="67"/>
      <c r="G1524" s="67"/>
      <c r="H1524" s="67"/>
      <c r="I1524" s="67"/>
      <c r="J1524" s="67"/>
    </row>
    <row r="1525" spans="1:10">
      <c r="A1525" s="67"/>
      <c r="B1525" s="67"/>
      <c r="C1525" s="67"/>
      <c r="D1525" s="67"/>
      <c r="E1525" s="67"/>
      <c r="F1525" s="67"/>
      <c r="G1525" s="67"/>
      <c r="H1525" s="67"/>
      <c r="I1525" s="67"/>
      <c r="J1525" s="67"/>
    </row>
    <row r="1526" spans="1:10">
      <c r="A1526" s="67"/>
      <c r="B1526" s="67"/>
      <c r="C1526" s="67"/>
      <c r="D1526" s="67"/>
      <c r="E1526" s="67"/>
      <c r="F1526" s="67"/>
      <c r="G1526" s="67"/>
      <c r="H1526" s="67"/>
      <c r="I1526" s="67"/>
      <c r="J1526" s="67"/>
    </row>
    <row r="1527" spans="1:10">
      <c r="A1527" s="67"/>
      <c r="B1527" s="67"/>
      <c r="C1527" s="67"/>
      <c r="D1527" s="67"/>
      <c r="E1527" s="67"/>
      <c r="F1527" s="67"/>
      <c r="G1527" s="67"/>
      <c r="H1527" s="67"/>
      <c r="I1527" s="67"/>
      <c r="J1527" s="67"/>
    </row>
    <row r="1528" spans="1:10">
      <c r="A1528" s="67"/>
      <c r="B1528" s="67"/>
      <c r="C1528" s="67"/>
      <c r="D1528" s="67"/>
      <c r="E1528" s="67"/>
      <c r="F1528" s="67"/>
      <c r="G1528" s="67"/>
      <c r="H1528" s="67"/>
      <c r="I1528" s="67"/>
      <c r="J1528" s="67"/>
    </row>
    <row r="1529" spans="1:10">
      <c r="A1529" s="67"/>
      <c r="B1529" s="67"/>
      <c r="C1529" s="67"/>
      <c r="D1529" s="67"/>
      <c r="E1529" s="67"/>
      <c r="F1529" s="67"/>
      <c r="G1529" s="67"/>
      <c r="H1529" s="67"/>
      <c r="I1529" s="67"/>
      <c r="J1529" s="67"/>
    </row>
    <row r="1530" spans="1:10">
      <c r="A1530" s="67"/>
      <c r="B1530" s="67"/>
      <c r="C1530" s="67"/>
      <c r="D1530" s="67"/>
      <c r="E1530" s="67"/>
      <c r="F1530" s="67"/>
      <c r="G1530" s="67"/>
      <c r="H1530" s="67"/>
      <c r="I1530" s="67"/>
      <c r="J1530" s="67"/>
    </row>
    <row r="1531" spans="1:10">
      <c r="A1531" s="67"/>
      <c r="B1531" s="67"/>
      <c r="C1531" s="67"/>
      <c r="D1531" s="67"/>
      <c r="E1531" s="67"/>
      <c r="F1531" s="67"/>
      <c r="G1531" s="67"/>
      <c r="H1531" s="67"/>
      <c r="I1531" s="67"/>
      <c r="J1531" s="67"/>
    </row>
    <row r="1532" spans="1:10">
      <c r="A1532" s="67"/>
      <c r="B1532" s="67"/>
      <c r="C1532" s="67"/>
      <c r="D1532" s="67"/>
      <c r="E1532" s="67"/>
      <c r="F1532" s="67"/>
      <c r="G1532" s="67"/>
      <c r="H1532" s="67"/>
      <c r="I1532" s="67"/>
      <c r="J1532" s="67"/>
    </row>
    <row r="1533" spans="1:10">
      <c r="A1533" s="67"/>
      <c r="B1533" s="67"/>
      <c r="C1533" s="67"/>
      <c r="D1533" s="67"/>
      <c r="E1533" s="67"/>
      <c r="F1533" s="67"/>
      <c r="G1533" s="67"/>
      <c r="H1533" s="67"/>
      <c r="I1533" s="67"/>
      <c r="J1533" s="67"/>
    </row>
    <row r="1534" spans="1:10">
      <c r="A1534" s="67"/>
      <c r="B1534" s="67"/>
      <c r="C1534" s="67"/>
      <c r="D1534" s="67"/>
      <c r="E1534" s="67"/>
      <c r="F1534" s="67"/>
      <c r="G1534" s="67"/>
      <c r="H1534" s="67"/>
      <c r="I1534" s="67"/>
      <c r="J1534" s="67"/>
    </row>
    <row r="1535" spans="1:10">
      <c r="A1535" s="67"/>
      <c r="B1535" s="67"/>
      <c r="C1535" s="67"/>
      <c r="D1535" s="67"/>
      <c r="E1535" s="67"/>
      <c r="F1535" s="67"/>
      <c r="G1535" s="67"/>
      <c r="H1535" s="67"/>
      <c r="I1535" s="67"/>
      <c r="J1535" s="67"/>
    </row>
    <row r="1536" spans="1:10">
      <c r="A1536" s="67"/>
      <c r="B1536" s="67"/>
      <c r="C1536" s="67"/>
      <c r="D1536" s="67"/>
      <c r="E1536" s="67"/>
      <c r="F1536" s="67"/>
      <c r="G1536" s="67"/>
      <c r="H1536" s="67"/>
      <c r="I1536" s="67"/>
      <c r="J1536" s="67"/>
    </row>
    <row r="1537" spans="1:10">
      <c r="A1537" s="67"/>
      <c r="B1537" s="67"/>
      <c r="C1537" s="67"/>
      <c r="D1537" s="67"/>
      <c r="E1537" s="67"/>
      <c r="F1537" s="67"/>
      <c r="G1537" s="67"/>
      <c r="H1537" s="67"/>
      <c r="I1537" s="67"/>
      <c r="J1537" s="67"/>
    </row>
    <row r="1538" spans="1:10">
      <c r="A1538" s="67"/>
      <c r="B1538" s="67"/>
      <c r="C1538" s="67"/>
      <c r="D1538" s="67"/>
      <c r="E1538" s="67"/>
      <c r="F1538" s="67"/>
      <c r="G1538" s="67"/>
      <c r="H1538" s="67"/>
      <c r="I1538" s="67"/>
      <c r="J1538" s="67"/>
    </row>
    <row r="1539" spans="1:10">
      <c r="A1539" s="67"/>
      <c r="B1539" s="67"/>
      <c r="C1539" s="67"/>
      <c r="D1539" s="67"/>
      <c r="E1539" s="67"/>
      <c r="F1539" s="67"/>
      <c r="G1539" s="67"/>
      <c r="H1539" s="67"/>
      <c r="I1539" s="67"/>
      <c r="J1539" s="67"/>
    </row>
    <row r="1540" spans="1:10">
      <c r="A1540" s="67"/>
      <c r="B1540" s="67"/>
      <c r="C1540" s="67"/>
      <c r="D1540" s="67"/>
      <c r="E1540" s="67"/>
      <c r="F1540" s="67"/>
      <c r="G1540" s="67"/>
      <c r="H1540" s="67"/>
      <c r="I1540" s="67"/>
      <c r="J1540" s="67"/>
    </row>
    <row r="1541" spans="1:10">
      <c r="A1541" s="67"/>
      <c r="B1541" s="67"/>
      <c r="C1541" s="67"/>
      <c r="D1541" s="67"/>
      <c r="E1541" s="67"/>
      <c r="F1541" s="67"/>
      <c r="G1541" s="67"/>
      <c r="H1541" s="67"/>
      <c r="I1541" s="67"/>
      <c r="J1541" s="67"/>
    </row>
    <row r="1542" spans="1:10">
      <c r="A1542" s="67"/>
      <c r="B1542" s="67"/>
      <c r="C1542" s="67"/>
      <c r="D1542" s="67"/>
      <c r="E1542" s="67"/>
      <c r="F1542" s="67"/>
      <c r="G1542" s="67"/>
      <c r="H1542" s="67"/>
      <c r="I1542" s="67"/>
      <c r="J1542" s="67"/>
    </row>
    <row r="1543" spans="1:10">
      <c r="A1543" s="67"/>
      <c r="B1543" s="67"/>
      <c r="C1543" s="67"/>
      <c r="D1543" s="67"/>
      <c r="E1543" s="67"/>
      <c r="F1543" s="67"/>
      <c r="G1543" s="67"/>
      <c r="H1543" s="67"/>
      <c r="I1543" s="67"/>
      <c r="J1543" s="67"/>
    </row>
    <row r="1544" spans="1:10">
      <c r="A1544" s="67"/>
      <c r="B1544" s="67"/>
      <c r="C1544" s="67"/>
      <c r="D1544" s="67"/>
      <c r="E1544" s="67"/>
      <c r="F1544" s="67"/>
      <c r="G1544" s="67"/>
      <c r="H1544" s="67"/>
      <c r="I1544" s="67"/>
      <c r="J1544" s="67"/>
    </row>
    <row r="1545" spans="1:10">
      <c r="A1545" s="67"/>
      <c r="B1545" s="67"/>
      <c r="C1545" s="67"/>
      <c r="D1545" s="67"/>
      <c r="E1545" s="67"/>
      <c r="F1545" s="67"/>
      <c r="G1545" s="67"/>
      <c r="H1545" s="67"/>
      <c r="I1545" s="67"/>
      <c r="J1545" s="67"/>
    </row>
    <row r="1546" spans="1:10">
      <c r="A1546" s="67"/>
      <c r="B1546" s="67"/>
      <c r="C1546" s="67"/>
      <c r="D1546" s="67"/>
      <c r="E1546" s="67"/>
      <c r="F1546" s="67"/>
      <c r="G1546" s="67"/>
      <c r="H1546" s="67"/>
      <c r="I1546" s="67"/>
      <c r="J1546" s="67"/>
    </row>
    <row r="1547" spans="1:10">
      <c r="A1547" s="67"/>
      <c r="B1547" s="67"/>
      <c r="C1547" s="67"/>
      <c r="D1547" s="67"/>
      <c r="E1547" s="67"/>
      <c r="F1547" s="67"/>
      <c r="G1547" s="67"/>
      <c r="H1547" s="67"/>
      <c r="I1547" s="67"/>
      <c r="J1547" s="67"/>
    </row>
    <row r="1548" spans="1:10">
      <c r="A1548" s="67"/>
      <c r="B1548" s="67"/>
      <c r="C1548" s="67"/>
      <c r="D1548" s="67"/>
      <c r="E1548" s="67"/>
      <c r="F1548" s="67"/>
      <c r="G1548" s="67"/>
      <c r="H1548" s="67"/>
      <c r="I1548" s="67"/>
      <c r="J1548" s="67"/>
    </row>
    <row r="1549" spans="1:10">
      <c r="A1549" s="67"/>
      <c r="B1549" s="67"/>
      <c r="C1549" s="67"/>
      <c r="D1549" s="67"/>
      <c r="E1549" s="67"/>
      <c r="F1549" s="67"/>
      <c r="G1549" s="67"/>
      <c r="H1549" s="67"/>
      <c r="I1549" s="67"/>
      <c r="J1549" s="67"/>
    </row>
    <row r="1550" spans="1:10">
      <c r="A1550" s="67"/>
      <c r="B1550" s="67"/>
      <c r="C1550" s="67"/>
      <c r="D1550" s="67"/>
      <c r="E1550" s="67"/>
      <c r="F1550" s="67"/>
      <c r="G1550" s="67"/>
      <c r="H1550" s="67"/>
      <c r="I1550" s="67"/>
      <c r="J1550" s="67"/>
    </row>
    <row r="1551" spans="1:10">
      <c r="A1551" s="67"/>
      <c r="B1551" s="67"/>
      <c r="C1551" s="67"/>
      <c r="D1551" s="67"/>
      <c r="E1551" s="67"/>
      <c r="F1551" s="67"/>
      <c r="G1551" s="67"/>
      <c r="H1551" s="67"/>
      <c r="I1551" s="67"/>
      <c r="J1551" s="67"/>
    </row>
    <row r="1552" spans="1:10">
      <c r="A1552" s="67"/>
      <c r="B1552" s="67"/>
      <c r="C1552" s="67"/>
      <c r="D1552" s="67"/>
      <c r="E1552" s="67"/>
      <c r="F1552" s="67"/>
      <c r="G1552" s="67"/>
      <c r="H1552" s="67"/>
      <c r="I1552" s="67"/>
      <c r="J1552" s="67"/>
    </row>
    <row r="1553" spans="1:10">
      <c r="A1553" s="67"/>
      <c r="B1553" s="67"/>
      <c r="C1553" s="67"/>
      <c r="D1553" s="67"/>
      <c r="E1553" s="67"/>
      <c r="F1553" s="67"/>
      <c r="G1553" s="67"/>
      <c r="H1553" s="67"/>
      <c r="I1553" s="67"/>
      <c r="J1553" s="67"/>
    </row>
    <row r="1554" spans="1:10">
      <c r="A1554" s="67"/>
      <c r="B1554" s="67"/>
      <c r="C1554" s="67"/>
      <c r="D1554" s="67"/>
      <c r="E1554" s="67"/>
      <c r="F1554" s="67"/>
      <c r="G1554" s="67"/>
      <c r="H1554" s="67"/>
      <c r="I1554" s="67"/>
      <c r="J1554" s="67"/>
    </row>
    <row r="1555" spans="1:10">
      <c r="A1555" s="67"/>
      <c r="B1555" s="67"/>
      <c r="C1555" s="67"/>
      <c r="D1555" s="67"/>
      <c r="E1555" s="67"/>
      <c r="F1555" s="67"/>
      <c r="G1555" s="67"/>
      <c r="H1555" s="67"/>
      <c r="I1555" s="67"/>
      <c r="J1555" s="67"/>
    </row>
    <row r="1556" spans="1:10">
      <c r="A1556" s="67"/>
      <c r="B1556" s="67"/>
      <c r="C1556" s="67"/>
      <c r="D1556" s="67"/>
      <c r="E1556" s="67"/>
      <c r="F1556" s="67"/>
      <c r="G1556" s="67"/>
      <c r="H1556" s="67"/>
      <c r="I1556" s="67"/>
      <c r="J1556" s="67"/>
    </row>
    <row r="1557" spans="1:10">
      <c r="A1557" s="67"/>
      <c r="B1557" s="67"/>
      <c r="C1557" s="67"/>
      <c r="D1557" s="67"/>
      <c r="E1557" s="67"/>
      <c r="F1557" s="67"/>
      <c r="G1557" s="67"/>
      <c r="H1557" s="67"/>
      <c r="I1557" s="67"/>
      <c r="J1557" s="67"/>
    </row>
    <row r="1558" spans="1:10">
      <c r="A1558" s="67"/>
      <c r="B1558" s="67"/>
      <c r="C1558" s="67"/>
      <c r="D1558" s="67"/>
      <c r="E1558" s="67"/>
      <c r="F1558" s="67"/>
      <c r="G1558" s="67"/>
      <c r="H1558" s="67"/>
      <c r="I1558" s="67"/>
      <c r="J1558" s="67"/>
    </row>
    <row r="1559" spans="1:10">
      <c r="A1559" s="67"/>
      <c r="B1559" s="67"/>
      <c r="C1559" s="67"/>
      <c r="D1559" s="67"/>
      <c r="E1559" s="67"/>
      <c r="F1559" s="67"/>
      <c r="G1559" s="67"/>
      <c r="H1559" s="67"/>
      <c r="I1559" s="67"/>
      <c r="J1559" s="67"/>
    </row>
    <row r="1560" spans="1:10">
      <c r="A1560" s="67"/>
      <c r="B1560" s="67"/>
      <c r="C1560" s="67"/>
      <c r="D1560" s="67"/>
      <c r="E1560" s="67"/>
      <c r="F1560" s="67"/>
      <c r="G1560" s="67"/>
      <c r="H1560" s="67"/>
      <c r="I1560" s="67"/>
      <c r="J1560" s="67"/>
    </row>
    <row r="1561" spans="1:10">
      <c r="A1561" s="67"/>
      <c r="B1561" s="67"/>
      <c r="C1561" s="67"/>
      <c r="D1561" s="67"/>
      <c r="E1561" s="67"/>
      <c r="F1561" s="67"/>
      <c r="G1561" s="67"/>
      <c r="H1561" s="67"/>
      <c r="I1561" s="67"/>
      <c r="J1561" s="67"/>
    </row>
    <row r="1562" spans="1:10">
      <c r="A1562" s="67"/>
      <c r="B1562" s="67"/>
      <c r="C1562" s="67"/>
      <c r="D1562" s="67"/>
      <c r="E1562" s="67"/>
      <c r="F1562" s="67"/>
      <c r="G1562" s="67"/>
      <c r="H1562" s="67"/>
      <c r="I1562" s="67"/>
      <c r="J1562" s="67"/>
    </row>
    <row r="1563" spans="1:10">
      <c r="A1563" s="67"/>
      <c r="B1563" s="67"/>
      <c r="C1563" s="67"/>
      <c r="D1563" s="67"/>
      <c r="E1563" s="67"/>
      <c r="F1563" s="67"/>
      <c r="G1563" s="67"/>
      <c r="H1563" s="67"/>
      <c r="I1563" s="67"/>
      <c r="J1563" s="67"/>
    </row>
    <row r="1564" spans="1:10">
      <c r="A1564" s="67"/>
      <c r="B1564" s="67"/>
      <c r="C1564" s="67"/>
      <c r="D1564" s="67"/>
      <c r="E1564" s="67"/>
      <c r="F1564" s="67"/>
      <c r="G1564" s="67"/>
      <c r="H1564" s="67"/>
      <c r="I1564" s="67"/>
      <c r="J1564" s="67"/>
    </row>
    <row r="1565" spans="1:10">
      <c r="A1565" s="67"/>
      <c r="B1565" s="67"/>
      <c r="C1565" s="67"/>
      <c r="D1565" s="67"/>
      <c r="E1565" s="67"/>
      <c r="F1565" s="67"/>
      <c r="G1565" s="67"/>
      <c r="H1565" s="67"/>
      <c r="I1565" s="67"/>
      <c r="J1565" s="67"/>
    </row>
    <row r="1566" spans="1:10">
      <c r="A1566" s="67"/>
      <c r="B1566" s="67"/>
      <c r="C1566" s="67"/>
      <c r="D1566" s="67"/>
      <c r="E1566" s="67"/>
      <c r="F1566" s="67"/>
      <c r="G1566" s="67"/>
      <c r="H1566" s="67"/>
      <c r="I1566" s="67"/>
      <c r="J1566" s="67"/>
    </row>
    <row r="1567" spans="1:10">
      <c r="A1567" s="67"/>
      <c r="B1567" s="67"/>
      <c r="C1567" s="67"/>
      <c r="D1567" s="67"/>
      <c r="E1567" s="67"/>
      <c r="F1567" s="67"/>
      <c r="G1567" s="67"/>
      <c r="H1567" s="67"/>
      <c r="I1567" s="67"/>
      <c r="J1567" s="67"/>
    </row>
    <row r="1568" spans="1:10">
      <c r="A1568" s="67"/>
      <c r="B1568" s="67"/>
      <c r="C1568" s="67"/>
      <c r="D1568" s="67"/>
      <c r="E1568" s="67"/>
      <c r="F1568" s="67"/>
      <c r="G1568" s="67"/>
      <c r="H1568" s="67"/>
      <c r="I1568" s="67"/>
      <c r="J1568" s="67"/>
    </row>
    <row r="1569" spans="1:10">
      <c r="A1569" s="67"/>
      <c r="B1569" s="67"/>
      <c r="C1569" s="67"/>
      <c r="D1569" s="67"/>
      <c r="E1569" s="67"/>
      <c r="F1569" s="67"/>
      <c r="G1569" s="67"/>
      <c r="H1569" s="67"/>
      <c r="I1569" s="67"/>
      <c r="J1569" s="67"/>
    </row>
    <row r="1570" spans="1:10">
      <c r="A1570" s="67"/>
      <c r="B1570" s="67"/>
      <c r="C1570" s="67"/>
      <c r="D1570" s="67"/>
      <c r="E1570" s="67"/>
      <c r="F1570" s="67"/>
      <c r="G1570" s="67"/>
      <c r="H1570" s="67"/>
      <c r="I1570" s="67"/>
      <c r="J1570" s="67"/>
    </row>
    <row r="1571" spans="1:10">
      <c r="A1571" s="67"/>
      <c r="B1571" s="67"/>
      <c r="C1571" s="67"/>
      <c r="D1571" s="67"/>
      <c r="E1571" s="67"/>
      <c r="F1571" s="67"/>
      <c r="G1571" s="67"/>
      <c r="H1571" s="67"/>
      <c r="I1571" s="67"/>
      <c r="J1571" s="67"/>
    </row>
    <row r="1572" spans="1:10">
      <c r="A1572" s="67"/>
      <c r="B1572" s="67"/>
      <c r="C1572" s="67"/>
      <c r="D1572" s="67"/>
      <c r="E1572" s="67"/>
      <c r="F1572" s="67"/>
      <c r="G1572" s="67"/>
      <c r="H1572" s="67"/>
      <c r="I1572" s="67"/>
      <c r="J1572" s="67"/>
    </row>
    <row r="1573" spans="1:10">
      <c r="A1573" s="67"/>
      <c r="B1573" s="67"/>
      <c r="C1573" s="67"/>
      <c r="D1573" s="67"/>
      <c r="E1573" s="67"/>
      <c r="F1573" s="67"/>
      <c r="G1573" s="67"/>
      <c r="H1573" s="67"/>
      <c r="I1573" s="67"/>
      <c r="J1573" s="67"/>
    </row>
    <row r="1574" spans="1:10">
      <c r="A1574" s="67"/>
      <c r="B1574" s="67"/>
      <c r="C1574" s="67"/>
      <c r="D1574" s="67"/>
      <c r="E1574" s="67"/>
      <c r="F1574" s="67"/>
      <c r="G1574" s="67"/>
      <c r="H1574" s="67"/>
      <c r="I1574" s="67"/>
      <c r="J1574" s="67"/>
    </row>
    <row r="1575" spans="1:10">
      <c r="A1575" s="67"/>
      <c r="B1575" s="67"/>
      <c r="C1575" s="67"/>
      <c r="D1575" s="67"/>
      <c r="E1575" s="67"/>
      <c r="F1575" s="67"/>
      <c r="G1575" s="67"/>
      <c r="H1575" s="67"/>
      <c r="I1575" s="67"/>
      <c r="J1575" s="67"/>
    </row>
    <row r="1576" spans="1:10">
      <c r="A1576" s="67"/>
      <c r="B1576" s="67"/>
      <c r="C1576" s="67"/>
      <c r="D1576" s="67"/>
      <c r="E1576" s="67"/>
      <c r="F1576" s="67"/>
      <c r="G1576" s="67"/>
      <c r="H1576" s="67"/>
      <c r="I1576" s="67"/>
      <c r="J1576" s="67"/>
    </row>
    <row r="1577" spans="1:10">
      <c r="A1577" s="67"/>
      <c r="B1577" s="67"/>
      <c r="C1577" s="67"/>
      <c r="D1577" s="67"/>
      <c r="E1577" s="67"/>
      <c r="F1577" s="67"/>
      <c r="G1577" s="67"/>
      <c r="H1577" s="67"/>
      <c r="I1577" s="67"/>
      <c r="J1577" s="67"/>
    </row>
    <row r="1578" spans="1:10">
      <c r="A1578" s="67"/>
      <c r="B1578" s="67"/>
      <c r="C1578" s="67"/>
      <c r="D1578" s="67"/>
      <c r="E1578" s="67"/>
      <c r="F1578" s="67"/>
      <c r="G1578" s="67"/>
      <c r="H1578" s="67"/>
      <c r="I1578" s="67"/>
      <c r="J1578" s="67"/>
    </row>
    <row r="1579" spans="1:10">
      <c r="A1579" s="67"/>
      <c r="B1579" s="67"/>
      <c r="C1579" s="67"/>
      <c r="D1579" s="67"/>
      <c r="E1579" s="67"/>
      <c r="F1579" s="67"/>
      <c r="G1579" s="67"/>
      <c r="H1579" s="67"/>
      <c r="I1579" s="67"/>
      <c r="J1579" s="67"/>
    </row>
    <row r="1580" spans="1:10">
      <c r="A1580" s="67"/>
      <c r="B1580" s="67"/>
      <c r="C1580" s="67"/>
      <c r="D1580" s="67"/>
      <c r="E1580" s="67"/>
      <c r="F1580" s="67"/>
      <c r="G1580" s="67"/>
      <c r="H1580" s="67"/>
      <c r="I1580" s="67"/>
      <c r="J1580" s="67"/>
    </row>
    <row r="1581" spans="1:10">
      <c r="A1581" s="67"/>
      <c r="B1581" s="67"/>
      <c r="C1581" s="67"/>
      <c r="D1581" s="67"/>
      <c r="E1581" s="67"/>
      <c r="F1581" s="67"/>
      <c r="G1581" s="67"/>
      <c r="H1581" s="67"/>
      <c r="I1581" s="67"/>
      <c r="J1581" s="67"/>
    </row>
    <row r="1582" spans="1:10">
      <c r="A1582" s="67"/>
      <c r="B1582" s="67"/>
      <c r="C1582" s="67"/>
      <c r="D1582" s="67"/>
      <c r="E1582" s="67"/>
      <c r="F1582" s="67"/>
      <c r="G1582" s="67"/>
      <c r="H1582" s="67"/>
      <c r="I1582" s="67"/>
      <c r="J1582" s="67"/>
    </row>
    <row r="1583" spans="1:10">
      <c r="A1583" s="67"/>
      <c r="B1583" s="67"/>
      <c r="C1583" s="67"/>
      <c r="D1583" s="67"/>
      <c r="E1583" s="67"/>
      <c r="F1583" s="67"/>
      <c r="G1583" s="67"/>
      <c r="H1583" s="67"/>
      <c r="I1583" s="67"/>
      <c r="J1583" s="67"/>
    </row>
    <row r="1584" spans="1:10">
      <c r="A1584" s="67"/>
      <c r="B1584" s="67"/>
      <c r="C1584" s="67"/>
      <c r="D1584" s="67"/>
      <c r="E1584" s="67"/>
      <c r="F1584" s="67"/>
      <c r="G1584" s="67"/>
      <c r="H1584" s="67"/>
      <c r="I1584" s="67"/>
      <c r="J1584" s="67"/>
    </row>
    <row r="1585" spans="1:10">
      <c r="A1585" s="67"/>
      <c r="B1585" s="67"/>
      <c r="C1585" s="67"/>
      <c r="D1585" s="67"/>
      <c r="E1585" s="67"/>
      <c r="F1585" s="67"/>
      <c r="G1585" s="67"/>
      <c r="H1585" s="67"/>
      <c r="I1585" s="67"/>
      <c r="J1585" s="67"/>
    </row>
    <row r="1586" spans="1:10">
      <c r="A1586" s="67"/>
      <c r="B1586" s="67"/>
      <c r="C1586" s="67"/>
      <c r="D1586" s="67"/>
      <c r="E1586" s="67"/>
      <c r="F1586" s="67"/>
      <c r="G1586" s="67"/>
      <c r="H1586" s="67"/>
      <c r="I1586" s="67"/>
      <c r="J1586" s="67"/>
    </row>
    <row r="1587" spans="1:10">
      <c r="A1587" s="67"/>
      <c r="B1587" s="67"/>
      <c r="C1587" s="67"/>
      <c r="D1587" s="67"/>
      <c r="E1587" s="67"/>
      <c r="F1587" s="67"/>
      <c r="G1587" s="67"/>
      <c r="H1587" s="67"/>
      <c r="I1587" s="67"/>
      <c r="J1587" s="67"/>
    </row>
    <row r="1588" spans="1:10">
      <c r="A1588" s="67"/>
      <c r="B1588" s="67"/>
      <c r="C1588" s="67"/>
      <c r="D1588" s="67"/>
      <c r="E1588" s="67"/>
      <c r="F1588" s="67"/>
      <c r="G1588" s="67"/>
      <c r="H1588" s="67"/>
      <c r="I1588" s="67"/>
      <c r="J1588" s="67"/>
    </row>
    <row r="1589" spans="1:10">
      <c r="A1589" s="67"/>
      <c r="B1589" s="67"/>
      <c r="C1589" s="67"/>
      <c r="D1589" s="67"/>
      <c r="E1589" s="67"/>
      <c r="F1589" s="67"/>
      <c r="G1589" s="67"/>
      <c r="H1589" s="67"/>
      <c r="I1589" s="67"/>
      <c r="J1589" s="67"/>
    </row>
    <row r="1590" spans="1:10">
      <c r="A1590" s="67"/>
      <c r="B1590" s="67"/>
      <c r="C1590" s="67"/>
      <c r="D1590" s="67"/>
      <c r="E1590" s="67"/>
      <c r="F1590" s="67"/>
      <c r="G1590" s="67"/>
      <c r="H1590" s="67"/>
      <c r="I1590" s="67"/>
      <c r="J1590" s="67"/>
    </row>
    <row r="1591" spans="1:10">
      <c r="A1591" s="67"/>
      <c r="B1591" s="67"/>
      <c r="C1591" s="67"/>
      <c r="D1591" s="67"/>
      <c r="E1591" s="67"/>
      <c r="F1591" s="67"/>
      <c r="G1591" s="67"/>
      <c r="H1591" s="67"/>
      <c r="I1591" s="67"/>
      <c r="J1591" s="67"/>
    </row>
    <row r="1592" spans="1:10">
      <c r="A1592" s="67"/>
      <c r="B1592" s="67"/>
      <c r="C1592" s="67"/>
      <c r="D1592" s="67"/>
      <c r="E1592" s="67"/>
      <c r="F1592" s="67"/>
      <c r="G1592" s="67"/>
      <c r="H1592" s="67"/>
      <c r="I1592" s="67"/>
      <c r="J1592" s="67"/>
    </row>
    <row r="1593" spans="1:10">
      <c r="A1593" s="67"/>
      <c r="B1593" s="67"/>
      <c r="C1593" s="67"/>
      <c r="D1593" s="67"/>
      <c r="E1593" s="67"/>
      <c r="F1593" s="67"/>
      <c r="G1593" s="67"/>
      <c r="H1593" s="67"/>
      <c r="I1593" s="67"/>
      <c r="J1593" s="67"/>
    </row>
    <row r="1594" spans="1:10">
      <c r="A1594" s="67"/>
      <c r="B1594" s="67"/>
      <c r="C1594" s="67"/>
      <c r="D1594" s="67"/>
      <c r="E1594" s="67"/>
      <c r="F1594" s="67"/>
      <c r="G1594" s="67"/>
      <c r="H1594" s="67"/>
      <c r="I1594" s="67"/>
      <c r="J1594" s="67"/>
    </row>
    <row r="1595" spans="1:10">
      <c r="A1595" s="67"/>
      <c r="B1595" s="67"/>
      <c r="C1595" s="67"/>
      <c r="D1595" s="67"/>
      <c r="E1595" s="67"/>
      <c r="F1595" s="67"/>
      <c r="G1595" s="67"/>
      <c r="H1595" s="67"/>
      <c r="I1595" s="67"/>
      <c r="J1595" s="67"/>
    </row>
    <row r="1596" spans="1:10">
      <c r="A1596" s="67"/>
      <c r="B1596" s="67"/>
      <c r="C1596" s="67"/>
      <c r="D1596" s="67"/>
      <c r="E1596" s="67"/>
      <c r="F1596" s="67"/>
      <c r="G1596" s="67"/>
      <c r="H1596" s="67"/>
      <c r="I1596" s="67"/>
      <c r="J1596" s="67"/>
    </row>
    <row r="1597" spans="1:10">
      <c r="A1597" s="67"/>
      <c r="B1597" s="67"/>
      <c r="C1597" s="67"/>
      <c r="D1597" s="67"/>
      <c r="E1597" s="67"/>
      <c r="F1597" s="67"/>
      <c r="G1597" s="67"/>
      <c r="H1597" s="67"/>
      <c r="I1597" s="67"/>
      <c r="J1597" s="67"/>
    </row>
    <row r="1598" spans="1:10">
      <c r="A1598" s="67"/>
      <c r="B1598" s="67"/>
      <c r="C1598" s="67"/>
      <c r="D1598" s="67"/>
      <c r="E1598" s="67"/>
      <c r="F1598" s="67"/>
      <c r="G1598" s="67"/>
      <c r="H1598" s="67"/>
      <c r="I1598" s="67"/>
      <c r="J1598" s="67"/>
    </row>
    <row r="1599" spans="1:10">
      <c r="A1599" s="67"/>
      <c r="B1599" s="67"/>
      <c r="C1599" s="67"/>
      <c r="D1599" s="67"/>
      <c r="E1599" s="67"/>
      <c r="F1599" s="67"/>
      <c r="G1599" s="67"/>
      <c r="H1599" s="67"/>
      <c r="I1599" s="67"/>
      <c r="J1599" s="67"/>
    </row>
    <row r="1600" spans="1:10">
      <c r="A1600" s="67"/>
      <c r="B1600" s="67"/>
      <c r="C1600" s="67"/>
      <c r="D1600" s="67"/>
      <c r="E1600" s="67"/>
      <c r="F1600" s="67"/>
      <c r="G1600" s="67"/>
      <c r="H1600" s="67"/>
      <c r="I1600" s="67"/>
      <c r="J1600" s="67"/>
    </row>
    <row r="1601" spans="1:10">
      <c r="A1601" s="67"/>
      <c r="B1601" s="67"/>
      <c r="C1601" s="67"/>
      <c r="D1601" s="67"/>
      <c r="E1601" s="67"/>
      <c r="F1601" s="67"/>
      <c r="G1601" s="67"/>
      <c r="H1601" s="67"/>
      <c r="I1601" s="67"/>
      <c r="J1601" s="67"/>
    </row>
    <row r="1602" spans="1:10">
      <c r="A1602" s="67"/>
      <c r="B1602" s="67"/>
      <c r="C1602" s="67"/>
      <c r="D1602" s="67"/>
      <c r="E1602" s="67"/>
      <c r="F1602" s="67"/>
      <c r="G1602" s="67"/>
      <c r="H1602" s="67"/>
      <c r="I1602" s="67"/>
      <c r="J1602" s="67"/>
    </row>
    <row r="1603" spans="1:10">
      <c r="A1603" s="67"/>
      <c r="B1603" s="67"/>
      <c r="C1603" s="67"/>
      <c r="D1603" s="67"/>
      <c r="E1603" s="67"/>
      <c r="F1603" s="67"/>
      <c r="G1603" s="67"/>
      <c r="H1603" s="67"/>
      <c r="I1603" s="67"/>
      <c r="J1603" s="67"/>
    </row>
    <row r="1604" spans="1:10">
      <c r="A1604" s="67"/>
      <c r="B1604" s="67"/>
      <c r="C1604" s="67"/>
      <c r="D1604" s="67"/>
      <c r="E1604" s="67"/>
      <c r="F1604" s="67"/>
      <c r="G1604" s="67"/>
      <c r="H1604" s="67"/>
      <c r="I1604" s="67"/>
      <c r="J1604" s="67"/>
    </row>
    <row r="1605" spans="1:10">
      <c r="A1605" s="67"/>
      <c r="B1605" s="67"/>
      <c r="C1605" s="67"/>
      <c r="D1605" s="67"/>
      <c r="E1605" s="67"/>
      <c r="F1605" s="67"/>
      <c r="G1605" s="67"/>
      <c r="H1605" s="67"/>
      <c r="I1605" s="67"/>
      <c r="J1605" s="67"/>
    </row>
    <row r="1606" spans="1:10">
      <c r="A1606" s="67"/>
      <c r="B1606" s="67"/>
      <c r="C1606" s="67"/>
      <c r="D1606" s="67"/>
      <c r="E1606" s="67"/>
      <c r="F1606" s="67"/>
      <c r="G1606" s="67"/>
      <c r="H1606" s="67"/>
      <c r="I1606" s="67"/>
      <c r="J1606" s="67"/>
    </row>
    <row r="1607" spans="1:10">
      <c r="A1607" s="67"/>
      <c r="B1607" s="67"/>
      <c r="C1607" s="67"/>
      <c r="D1607" s="67"/>
      <c r="E1607" s="67"/>
      <c r="F1607" s="67"/>
      <c r="G1607" s="67"/>
      <c r="H1607" s="67"/>
      <c r="I1607" s="67"/>
      <c r="J1607" s="67"/>
    </row>
    <row r="1608" spans="1:10">
      <c r="A1608" s="67"/>
      <c r="B1608" s="67"/>
      <c r="C1608" s="67"/>
      <c r="D1608" s="67"/>
      <c r="E1608" s="67"/>
      <c r="F1608" s="67"/>
      <c r="G1608" s="67"/>
      <c r="H1608" s="67"/>
      <c r="I1608" s="67"/>
      <c r="J1608" s="67"/>
    </row>
    <row r="1609" spans="1:10">
      <c r="A1609" s="67"/>
      <c r="B1609" s="67"/>
      <c r="C1609" s="67"/>
      <c r="D1609" s="67"/>
      <c r="E1609" s="67"/>
      <c r="F1609" s="67"/>
      <c r="G1609" s="67"/>
      <c r="H1609" s="67"/>
      <c r="I1609" s="67"/>
      <c r="J1609" s="67"/>
    </row>
    <row r="1610" spans="1:10">
      <c r="A1610" s="67"/>
      <c r="B1610" s="67"/>
      <c r="C1610" s="67"/>
      <c r="D1610" s="67"/>
      <c r="E1610" s="67"/>
      <c r="F1610" s="67"/>
      <c r="G1610" s="67"/>
      <c r="H1610" s="67"/>
      <c r="I1610" s="67"/>
      <c r="J1610" s="67"/>
    </row>
    <row r="1611" spans="1:10">
      <c r="A1611" s="67"/>
      <c r="B1611" s="67"/>
      <c r="C1611" s="67"/>
      <c r="D1611" s="67"/>
      <c r="E1611" s="67"/>
      <c r="F1611" s="67"/>
      <c r="G1611" s="67"/>
      <c r="H1611" s="67"/>
      <c r="I1611" s="67"/>
      <c r="J1611" s="67"/>
    </row>
    <row r="1612" spans="1:10">
      <c r="A1612" s="67"/>
      <c r="B1612" s="67"/>
      <c r="C1612" s="67"/>
      <c r="D1612" s="67"/>
      <c r="E1612" s="67"/>
      <c r="F1612" s="67"/>
      <c r="G1612" s="67"/>
      <c r="H1612" s="67"/>
      <c r="I1612" s="67"/>
      <c r="J1612" s="67"/>
    </row>
    <row r="1613" spans="1:10">
      <c r="A1613" s="67"/>
      <c r="B1613" s="67"/>
      <c r="C1613" s="67"/>
      <c r="D1613" s="67"/>
      <c r="E1613" s="67"/>
      <c r="F1613" s="67"/>
      <c r="G1613" s="67"/>
      <c r="H1613" s="67"/>
      <c r="I1613" s="67"/>
      <c r="J1613" s="67"/>
    </row>
    <row r="1614" spans="1:10">
      <c r="A1614" s="67"/>
      <c r="B1614" s="67"/>
      <c r="C1614" s="67"/>
      <c r="D1614" s="67"/>
      <c r="E1614" s="67"/>
      <c r="F1614" s="67"/>
      <c r="G1614" s="67"/>
      <c r="H1614" s="67"/>
      <c r="I1614" s="67"/>
      <c r="J1614" s="67"/>
    </row>
    <row r="1615" spans="1:10">
      <c r="A1615" s="67"/>
      <c r="B1615" s="67"/>
      <c r="C1615" s="67"/>
      <c r="D1615" s="67"/>
      <c r="E1615" s="67"/>
      <c r="F1615" s="67"/>
      <c r="G1615" s="67"/>
      <c r="H1615" s="67"/>
      <c r="I1615" s="67"/>
      <c r="J1615" s="67"/>
    </row>
    <row r="1616" spans="1:10">
      <c r="A1616" s="67"/>
      <c r="B1616" s="67"/>
      <c r="C1616" s="67"/>
      <c r="D1616" s="67"/>
      <c r="E1616" s="67"/>
      <c r="F1616" s="67"/>
      <c r="G1616" s="67"/>
      <c r="H1616" s="67"/>
      <c r="I1616" s="67"/>
      <c r="J1616" s="67"/>
    </row>
    <row r="1617" spans="1:10">
      <c r="A1617" s="67"/>
      <c r="B1617" s="67"/>
      <c r="C1617" s="67"/>
      <c r="D1617" s="67"/>
      <c r="E1617" s="67"/>
      <c r="F1617" s="67"/>
      <c r="G1617" s="67"/>
      <c r="H1617" s="67"/>
      <c r="I1617" s="67"/>
      <c r="J1617" s="67"/>
    </row>
    <row r="1618" spans="1:10">
      <c r="A1618" s="67"/>
      <c r="B1618" s="67"/>
      <c r="C1618" s="67"/>
      <c r="D1618" s="67"/>
      <c r="E1618" s="67"/>
      <c r="F1618" s="67"/>
      <c r="G1618" s="67"/>
      <c r="H1618" s="67"/>
      <c r="I1618" s="67"/>
      <c r="J1618" s="67"/>
    </row>
    <row r="1619" spans="1:10">
      <c r="A1619" s="67"/>
      <c r="B1619" s="67"/>
      <c r="C1619" s="67"/>
      <c r="D1619" s="67"/>
      <c r="E1619" s="67"/>
      <c r="F1619" s="67"/>
      <c r="G1619" s="67"/>
      <c r="H1619" s="67"/>
      <c r="I1619" s="67"/>
      <c r="J1619" s="67"/>
    </row>
  </sheetData>
  <autoFilter ref="A1:J1" xr:uid="{6CA2C3C4-E720-4CA4-B125-4D7A3ABB2AAB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97"/>
  <sheetViews>
    <sheetView topLeftCell="B1" zoomScaleNormal="100" workbookViewId="0">
      <pane ySplit="2" topLeftCell="A3" activePane="bottomLeft" state="frozen"/>
      <selection pane="bottomLeft" activeCell="C7" sqref="C7"/>
    </sheetView>
  </sheetViews>
  <sheetFormatPr defaultRowHeight="15"/>
  <cols>
    <col min="1" max="1" width="6.28515625" style="27" customWidth="1"/>
    <col min="2" max="2" width="83.7109375" customWidth="1"/>
    <col min="3" max="3" width="21.85546875" style="6" customWidth="1"/>
    <col min="4" max="4" width="12.28515625" style="6" bestFit="1" customWidth="1"/>
    <col min="5" max="5" width="9.42578125" style="6" customWidth="1"/>
    <col min="6" max="6" width="11.42578125" style="6" bestFit="1" customWidth="1"/>
    <col min="7" max="8" width="10.7109375" customWidth="1"/>
    <col min="9" max="9" width="10.7109375" bestFit="1" customWidth="1"/>
  </cols>
  <sheetData>
    <row r="2" spans="2:7">
      <c r="B2" s="3" t="s">
        <v>1666</v>
      </c>
      <c r="C2" t="s">
        <v>12</v>
      </c>
    </row>
    <row r="3" spans="2:7">
      <c r="B3" s="3" t="s">
        <v>3</v>
      </c>
      <c r="C3" t="s">
        <v>13</v>
      </c>
    </row>
    <row r="5" spans="2:7">
      <c r="B5" s="3" t="s">
        <v>1671</v>
      </c>
      <c r="C5" s="5" t="s">
        <v>1672</v>
      </c>
      <c r="G5" s="6"/>
    </row>
    <row r="6" spans="2:7">
      <c r="B6" s="3" t="s">
        <v>1673</v>
      </c>
      <c r="C6" t="s">
        <v>1667</v>
      </c>
      <c r="D6" t="s">
        <v>1668</v>
      </c>
      <c r="E6" t="s">
        <v>1669</v>
      </c>
      <c r="F6" t="s">
        <v>1670</v>
      </c>
      <c r="G6" s="6" t="s">
        <v>1674</v>
      </c>
    </row>
    <row r="7" spans="2:7">
      <c r="B7" s="21" t="s">
        <v>10</v>
      </c>
      <c r="C7" s="7">
        <v>220831.54</v>
      </c>
      <c r="D7" s="7">
        <v>117149.2</v>
      </c>
      <c r="E7" s="7">
        <v>43366.74</v>
      </c>
      <c r="F7" s="7">
        <v>9000</v>
      </c>
      <c r="G7" s="7">
        <v>390347.48</v>
      </c>
    </row>
    <row r="8" spans="2:7">
      <c r="B8" s="21" t="s">
        <v>19</v>
      </c>
      <c r="C8" s="7">
        <v>173283.5</v>
      </c>
      <c r="D8" s="7">
        <v>239874.2</v>
      </c>
      <c r="E8" s="7">
        <v>41587.1</v>
      </c>
      <c r="F8" s="7">
        <v>17580</v>
      </c>
      <c r="G8" s="7">
        <v>472324.79999999987</v>
      </c>
    </row>
    <row r="9" spans="2:7">
      <c r="B9" s="21" t="s">
        <v>37</v>
      </c>
      <c r="C9" s="7">
        <v>20964</v>
      </c>
      <c r="D9" s="7">
        <v>28379</v>
      </c>
      <c r="E9" s="7"/>
      <c r="F9" s="7"/>
      <c r="G9" s="7">
        <v>49343</v>
      </c>
    </row>
    <row r="10" spans="2:7">
      <c r="B10" s="21" t="s">
        <v>45</v>
      </c>
      <c r="C10" s="7">
        <v>69100</v>
      </c>
      <c r="D10" s="7">
        <v>221010</v>
      </c>
      <c r="E10" s="7"/>
      <c r="F10" s="7">
        <v>30140</v>
      </c>
      <c r="G10" s="7">
        <v>320250</v>
      </c>
    </row>
    <row r="11" spans="2:7">
      <c r="B11" s="21" t="s">
        <v>56</v>
      </c>
      <c r="C11" s="7">
        <v>10894</v>
      </c>
      <c r="D11" s="7">
        <v>36974.449999999997</v>
      </c>
      <c r="E11" s="7">
        <v>7565</v>
      </c>
      <c r="F11" s="7">
        <v>12750</v>
      </c>
      <c r="G11" s="7">
        <v>68183.45</v>
      </c>
    </row>
    <row r="12" spans="2:7">
      <c r="B12" s="21" t="s">
        <v>62</v>
      </c>
      <c r="C12" s="7">
        <v>18138.25</v>
      </c>
      <c r="D12" s="7">
        <v>43457</v>
      </c>
      <c r="E12" s="7">
        <v>7131.3549999999996</v>
      </c>
      <c r="F12" s="7">
        <v>14240</v>
      </c>
      <c r="G12" s="7">
        <v>82966.604999999981</v>
      </c>
    </row>
    <row r="13" spans="2:7">
      <c r="B13" s="21" t="s">
        <v>79</v>
      </c>
      <c r="C13" s="7">
        <v>19905.16</v>
      </c>
      <c r="D13" s="7">
        <v>53131</v>
      </c>
      <c r="E13" s="7">
        <v>5120</v>
      </c>
      <c r="F13" s="7">
        <v>17240</v>
      </c>
      <c r="G13" s="7">
        <v>95396.160000000003</v>
      </c>
    </row>
    <row r="14" spans="2:7">
      <c r="B14" s="21" t="s">
        <v>85</v>
      </c>
      <c r="C14" s="7">
        <v>8900</v>
      </c>
      <c r="D14" s="7">
        <v>36460</v>
      </c>
      <c r="E14" s="7"/>
      <c r="F14" s="7">
        <v>32710</v>
      </c>
      <c r="G14" s="7">
        <v>78070</v>
      </c>
    </row>
    <row r="15" spans="2:7">
      <c r="B15" s="21" t="s">
        <v>91</v>
      </c>
      <c r="C15" s="7">
        <v>23026.6</v>
      </c>
      <c r="D15" s="7">
        <v>38850</v>
      </c>
      <c r="E15" s="7">
        <v>10583</v>
      </c>
      <c r="F15" s="7"/>
      <c r="G15" s="7">
        <v>72459.600000000006</v>
      </c>
    </row>
    <row r="16" spans="2:7">
      <c r="B16" s="21" t="s">
        <v>108</v>
      </c>
      <c r="C16" s="7">
        <v>58279.040000000001</v>
      </c>
      <c r="D16" s="7">
        <v>6580</v>
      </c>
      <c r="E16" s="7">
        <v>28958</v>
      </c>
      <c r="F16" s="7"/>
      <c r="G16" s="7">
        <v>93817.040000000008</v>
      </c>
    </row>
    <row r="17" spans="2:7">
      <c r="B17" s="21" t="s">
        <v>126</v>
      </c>
      <c r="C17" s="7">
        <v>7955</v>
      </c>
      <c r="D17" s="7">
        <v>20230</v>
      </c>
      <c r="E17" s="7">
        <v>3806.8</v>
      </c>
      <c r="F17" s="7">
        <v>10260</v>
      </c>
      <c r="G17" s="7">
        <v>42251.8</v>
      </c>
    </row>
    <row r="18" spans="2:7">
      <c r="B18" s="21" t="s">
        <v>140</v>
      </c>
      <c r="C18" s="7">
        <v>20054</v>
      </c>
      <c r="D18" s="7">
        <v>32668</v>
      </c>
      <c r="E18" s="7">
        <v>1800</v>
      </c>
      <c r="F18" s="7"/>
      <c r="G18" s="7">
        <v>54522</v>
      </c>
    </row>
    <row r="19" spans="2:7">
      <c r="B19" s="21" t="s">
        <v>156</v>
      </c>
      <c r="C19" s="7">
        <v>70369.399999999994</v>
      </c>
      <c r="D19" s="7">
        <v>79604</v>
      </c>
      <c r="E19" s="7">
        <v>1550</v>
      </c>
      <c r="F19" s="7">
        <v>43470</v>
      </c>
      <c r="G19" s="7">
        <v>194993.4</v>
      </c>
    </row>
    <row r="20" spans="2:7">
      <c r="B20" s="21" t="s">
        <v>161</v>
      </c>
      <c r="C20" s="7">
        <v>4158</v>
      </c>
      <c r="D20" s="7">
        <v>10654</v>
      </c>
      <c r="E20" s="7">
        <v>2880</v>
      </c>
      <c r="F20" s="7">
        <v>1035</v>
      </c>
      <c r="G20" s="7">
        <v>18727</v>
      </c>
    </row>
    <row r="21" spans="2:7">
      <c r="B21" s="21" t="s">
        <v>171</v>
      </c>
      <c r="C21" s="7">
        <v>176754</v>
      </c>
      <c r="D21" s="7">
        <v>204510.1</v>
      </c>
      <c r="E21" s="7">
        <v>56810.3</v>
      </c>
      <c r="F21" s="7">
        <v>42700</v>
      </c>
      <c r="G21" s="7">
        <v>480774.40000000002</v>
      </c>
    </row>
    <row r="22" spans="2:7">
      <c r="B22" s="21" t="s">
        <v>208</v>
      </c>
      <c r="C22" s="7">
        <v>165800</v>
      </c>
      <c r="D22" s="7">
        <v>204680</v>
      </c>
      <c r="E22" s="7">
        <v>74950</v>
      </c>
      <c r="F22" s="7">
        <v>15880</v>
      </c>
      <c r="G22" s="7">
        <v>461310</v>
      </c>
    </row>
    <row r="23" spans="2:7">
      <c r="B23" s="21" t="s">
        <v>214</v>
      </c>
      <c r="C23" s="7">
        <v>6570</v>
      </c>
      <c r="D23" s="7">
        <v>14090</v>
      </c>
      <c r="E23" s="7"/>
      <c r="F23" s="7"/>
      <c r="G23" s="7">
        <v>20660</v>
      </c>
    </row>
    <row r="24" spans="2:7">
      <c r="B24" s="21" t="s">
        <v>224</v>
      </c>
      <c r="C24" s="7">
        <v>61361.2</v>
      </c>
      <c r="D24" s="7">
        <v>255830</v>
      </c>
      <c r="E24" s="7">
        <v>9295</v>
      </c>
      <c r="F24" s="7">
        <v>18050</v>
      </c>
      <c r="G24" s="7">
        <v>344536.2</v>
      </c>
    </row>
    <row r="25" spans="2:7">
      <c r="B25" s="21" t="s">
        <v>240</v>
      </c>
      <c r="C25" s="7">
        <v>7470.4000000000005</v>
      </c>
      <c r="D25" s="7">
        <v>24242.5</v>
      </c>
      <c r="E25" s="7">
        <v>4779.6000000000004</v>
      </c>
      <c r="F25" s="7">
        <v>3100</v>
      </c>
      <c r="G25" s="7">
        <v>39592.5</v>
      </c>
    </row>
    <row r="26" spans="2:7">
      <c r="B26" s="21" t="s">
        <v>261</v>
      </c>
      <c r="C26" s="7">
        <v>14940</v>
      </c>
      <c r="D26" s="7">
        <v>19830</v>
      </c>
      <c r="E26" s="7">
        <v>3920</v>
      </c>
      <c r="F26" s="7"/>
      <c r="G26" s="7">
        <v>38690</v>
      </c>
    </row>
    <row r="27" spans="2:7">
      <c r="B27" s="21" t="s">
        <v>267</v>
      </c>
      <c r="C27" s="7">
        <v>18786</v>
      </c>
      <c r="D27" s="7">
        <v>74902</v>
      </c>
      <c r="E27" s="7">
        <v>7400</v>
      </c>
      <c r="F27" s="7">
        <v>16810</v>
      </c>
      <c r="G27" s="7">
        <v>117898</v>
      </c>
    </row>
    <row r="28" spans="2:7">
      <c r="B28" s="21" t="s">
        <v>273</v>
      </c>
      <c r="C28" s="7">
        <v>47595</v>
      </c>
      <c r="D28" s="7">
        <v>46507.5</v>
      </c>
      <c r="E28" s="7">
        <v>4720</v>
      </c>
      <c r="F28" s="7">
        <v>8560</v>
      </c>
      <c r="G28" s="7">
        <v>107382.5</v>
      </c>
    </row>
    <row r="29" spans="2:7">
      <c r="B29" s="21" t="s">
        <v>283</v>
      </c>
      <c r="C29" s="7">
        <v>28184.1</v>
      </c>
      <c r="D29" s="7">
        <v>81926</v>
      </c>
      <c r="E29" s="7">
        <v>15750</v>
      </c>
      <c r="F29" s="7">
        <v>52280</v>
      </c>
      <c r="G29" s="7">
        <v>178140.1</v>
      </c>
    </row>
    <row r="30" spans="2:7">
      <c r="B30" s="21" t="s">
        <v>288</v>
      </c>
      <c r="C30" s="7">
        <v>87780</v>
      </c>
      <c r="D30" s="7">
        <v>69980</v>
      </c>
      <c r="E30" s="7">
        <v>49635</v>
      </c>
      <c r="F30" s="7">
        <v>58190</v>
      </c>
      <c r="G30" s="7">
        <v>265585</v>
      </c>
    </row>
    <row r="31" spans="2:7">
      <c r="B31" s="21" t="s">
        <v>312</v>
      </c>
      <c r="C31" s="7">
        <v>17270.8</v>
      </c>
      <c r="D31" s="7">
        <v>61784</v>
      </c>
      <c r="E31" s="7"/>
      <c r="F31" s="7">
        <v>15700</v>
      </c>
      <c r="G31" s="7">
        <v>94754.8</v>
      </c>
    </row>
    <row r="32" spans="2:7">
      <c r="B32" s="21" t="s">
        <v>322</v>
      </c>
      <c r="C32" s="7">
        <v>25290</v>
      </c>
      <c r="D32" s="7">
        <v>30650</v>
      </c>
      <c r="E32" s="7">
        <v>6955.4</v>
      </c>
      <c r="F32" s="7"/>
      <c r="G32" s="7">
        <v>62895.4</v>
      </c>
    </row>
    <row r="33" spans="2:7">
      <c r="B33" s="21" t="s">
        <v>327</v>
      </c>
      <c r="C33" s="7">
        <v>13829.205</v>
      </c>
      <c r="D33" s="7">
        <v>13582.52</v>
      </c>
      <c r="E33" s="7">
        <v>4828.4049999999997</v>
      </c>
      <c r="F33" s="7"/>
      <c r="G33" s="7">
        <v>32240.13</v>
      </c>
    </row>
    <row r="34" spans="2:7">
      <c r="B34" s="21" t="s">
        <v>349</v>
      </c>
      <c r="C34" s="7">
        <v>25410.9</v>
      </c>
      <c r="D34" s="7">
        <v>32762</v>
      </c>
      <c r="E34" s="7">
        <v>10899.36</v>
      </c>
      <c r="F34" s="7"/>
      <c r="G34" s="7">
        <v>69072.259999999995</v>
      </c>
    </row>
    <row r="35" spans="2:7">
      <c r="B35" s="21" t="s">
        <v>354</v>
      </c>
      <c r="C35" s="7">
        <v>35719.35</v>
      </c>
      <c r="D35" s="7">
        <v>24668.85</v>
      </c>
      <c r="E35" s="7"/>
      <c r="F35" s="7">
        <v>2244</v>
      </c>
      <c r="G35" s="7">
        <v>62632.2</v>
      </c>
    </row>
    <row r="36" spans="2:7">
      <c r="B36" s="21" t="s">
        <v>368</v>
      </c>
      <c r="C36" s="7">
        <v>50990</v>
      </c>
      <c r="D36" s="7">
        <v>108720</v>
      </c>
      <c r="E36" s="7">
        <v>9850</v>
      </c>
      <c r="F36" s="7">
        <v>8760</v>
      </c>
      <c r="G36" s="7">
        <v>178320</v>
      </c>
    </row>
    <row r="37" spans="2:7">
      <c r="B37" s="21" t="s">
        <v>378</v>
      </c>
      <c r="C37" s="7">
        <v>7216</v>
      </c>
      <c r="D37" s="7">
        <v>26520</v>
      </c>
      <c r="E37" s="7">
        <v>22930</v>
      </c>
      <c r="F37" s="7">
        <v>5360</v>
      </c>
      <c r="G37" s="7">
        <v>62026</v>
      </c>
    </row>
    <row r="38" spans="2:7">
      <c r="B38" s="21" t="s">
        <v>389</v>
      </c>
      <c r="C38" s="7">
        <v>13152</v>
      </c>
      <c r="D38" s="7">
        <v>34110</v>
      </c>
      <c r="E38" s="7">
        <v>2.2000000000000002</v>
      </c>
      <c r="F38" s="7">
        <v>6510</v>
      </c>
      <c r="G38" s="7">
        <v>53774.2</v>
      </c>
    </row>
    <row r="39" spans="2:7">
      <c r="B39" s="21" t="s">
        <v>395</v>
      </c>
      <c r="C39" s="7">
        <v>25381.5</v>
      </c>
      <c r="D39" s="7">
        <v>59889.05</v>
      </c>
      <c r="E39" s="7">
        <v>11045.1</v>
      </c>
      <c r="F39" s="7">
        <v>19790</v>
      </c>
      <c r="G39" s="7">
        <v>116105.65</v>
      </c>
    </row>
    <row r="40" spans="2:7">
      <c r="B40" s="21" t="s">
        <v>400</v>
      </c>
      <c r="C40" s="7">
        <v>33303</v>
      </c>
      <c r="D40" s="7">
        <v>192608</v>
      </c>
      <c r="E40" s="7">
        <v>1845</v>
      </c>
      <c r="F40" s="7">
        <v>104300</v>
      </c>
      <c r="G40" s="7">
        <v>332056</v>
      </c>
    </row>
    <row r="41" spans="2:7">
      <c r="B41" s="21" t="s">
        <v>406</v>
      </c>
      <c r="C41" s="7">
        <v>12660</v>
      </c>
      <c r="D41" s="7">
        <v>12067</v>
      </c>
      <c r="E41" s="7"/>
      <c r="F41" s="7"/>
      <c r="G41" s="7">
        <v>24727</v>
      </c>
    </row>
    <row r="42" spans="2:7">
      <c r="B42" s="21" t="s">
        <v>411</v>
      </c>
      <c r="C42" s="7">
        <v>23235.67</v>
      </c>
      <c r="D42" s="7">
        <v>64056.5</v>
      </c>
      <c r="E42" s="7">
        <v>6720</v>
      </c>
      <c r="F42" s="7">
        <v>2945</v>
      </c>
      <c r="G42" s="7">
        <v>96957.17</v>
      </c>
    </row>
    <row r="43" spans="2:7">
      <c r="B43" s="21" t="s">
        <v>427</v>
      </c>
      <c r="C43" s="7">
        <v>20480</v>
      </c>
      <c r="D43" s="7">
        <v>102400.4</v>
      </c>
      <c r="E43" s="7">
        <v>8428</v>
      </c>
      <c r="F43" s="7">
        <v>10950</v>
      </c>
      <c r="G43" s="7">
        <v>142258.4</v>
      </c>
    </row>
    <row r="44" spans="2:7">
      <c r="B44" s="21" t="s">
        <v>437</v>
      </c>
      <c r="C44" s="7">
        <v>2433</v>
      </c>
      <c r="D44" s="7">
        <v>9039</v>
      </c>
      <c r="E44" s="7"/>
      <c r="F44" s="7"/>
      <c r="G44" s="7">
        <v>11472</v>
      </c>
    </row>
    <row r="45" spans="2:7">
      <c r="B45" s="21" t="s">
        <v>443</v>
      </c>
      <c r="C45" s="7">
        <v>21148.3</v>
      </c>
      <c r="D45" s="7">
        <v>73006.600000000006</v>
      </c>
      <c r="E45" s="7"/>
      <c r="F45" s="7">
        <v>13330</v>
      </c>
      <c r="G45" s="7">
        <v>107484.9</v>
      </c>
    </row>
    <row r="46" spans="2:7">
      <c r="B46" s="21" t="s">
        <v>455</v>
      </c>
      <c r="C46" s="7">
        <v>34331</v>
      </c>
      <c r="D46" s="7">
        <v>146778.5</v>
      </c>
      <c r="E46" s="7">
        <v>7569.6</v>
      </c>
      <c r="F46" s="7">
        <v>41758</v>
      </c>
      <c r="G46" s="7">
        <v>230437.1</v>
      </c>
    </row>
    <row r="47" spans="2:7">
      <c r="B47" s="21" t="s">
        <v>470</v>
      </c>
      <c r="C47" s="7">
        <v>61390</v>
      </c>
      <c r="D47" s="7">
        <v>229590.8</v>
      </c>
      <c r="E47" s="7">
        <v>3440</v>
      </c>
      <c r="F47" s="7">
        <v>154960.22</v>
      </c>
      <c r="G47" s="7">
        <v>449381.02</v>
      </c>
    </row>
    <row r="48" spans="2:7">
      <c r="B48" s="21" t="s">
        <v>476</v>
      </c>
      <c r="C48" s="7">
        <v>130900</v>
      </c>
      <c r="D48" s="7"/>
      <c r="E48" s="7"/>
      <c r="F48" s="7">
        <v>45060</v>
      </c>
      <c r="G48" s="7">
        <v>175960</v>
      </c>
    </row>
    <row r="49" spans="2:7">
      <c r="B49" s="21" t="s">
        <v>482</v>
      </c>
      <c r="C49" s="7">
        <v>22440</v>
      </c>
      <c r="D49" s="7">
        <v>70866.399999999994</v>
      </c>
      <c r="E49" s="7"/>
      <c r="F49" s="7">
        <v>12720</v>
      </c>
      <c r="G49" s="7">
        <v>106026.4</v>
      </c>
    </row>
    <row r="50" spans="2:7">
      <c r="B50" s="21" t="s">
        <v>488</v>
      </c>
      <c r="C50" s="7">
        <v>15040</v>
      </c>
      <c r="D50" s="7">
        <v>28680</v>
      </c>
      <c r="E50" s="7"/>
      <c r="F50" s="7">
        <v>11100</v>
      </c>
      <c r="G50" s="7">
        <v>54820</v>
      </c>
    </row>
    <row r="51" spans="2:7">
      <c r="B51" s="21" t="s">
        <v>529</v>
      </c>
      <c r="C51" s="7">
        <v>7937.6</v>
      </c>
      <c r="D51" s="7">
        <v>24216.36</v>
      </c>
      <c r="E51" s="7">
        <v>6369.71</v>
      </c>
      <c r="F51" s="7"/>
      <c r="G51" s="7">
        <v>38523.67</v>
      </c>
    </row>
    <row r="52" spans="2:7">
      <c r="B52" s="21" t="s">
        <v>535</v>
      </c>
      <c r="C52" s="7">
        <v>7520</v>
      </c>
      <c r="D52" s="7">
        <v>29990</v>
      </c>
      <c r="E52" s="7">
        <v>1440</v>
      </c>
      <c r="F52" s="7">
        <v>65080</v>
      </c>
      <c r="G52" s="7">
        <v>104030</v>
      </c>
    </row>
    <row r="53" spans="2:7">
      <c r="B53" s="21" t="s">
        <v>551</v>
      </c>
      <c r="C53" s="7">
        <v>4075.5</v>
      </c>
      <c r="D53" s="7">
        <v>37087.5</v>
      </c>
      <c r="E53" s="7">
        <v>386.2</v>
      </c>
      <c r="F53" s="7">
        <v>5970</v>
      </c>
      <c r="G53" s="7">
        <v>47519.199999999997</v>
      </c>
    </row>
    <row r="54" spans="2:7">
      <c r="B54" s="21" t="s">
        <v>577</v>
      </c>
      <c r="C54" s="7">
        <v>21278</v>
      </c>
      <c r="D54" s="7">
        <v>105975.03999999999</v>
      </c>
      <c r="E54" s="7">
        <v>6242.380000000001</v>
      </c>
      <c r="F54" s="7">
        <v>21000</v>
      </c>
      <c r="G54" s="7">
        <v>154495.42000000001</v>
      </c>
    </row>
    <row r="55" spans="2:7">
      <c r="B55" s="21" t="s">
        <v>593</v>
      </c>
      <c r="C55" s="7">
        <v>23272.6</v>
      </c>
      <c r="D55" s="7">
        <v>64897.1</v>
      </c>
      <c r="E55" s="7"/>
      <c r="F55" s="7"/>
      <c r="G55" s="7">
        <v>88169.7</v>
      </c>
    </row>
    <row r="56" spans="2:7">
      <c r="B56" s="21" t="s">
        <v>602</v>
      </c>
      <c r="C56" s="7">
        <v>13660</v>
      </c>
      <c r="D56" s="7">
        <v>68810</v>
      </c>
      <c r="E56" s="7">
        <v>3486.2</v>
      </c>
      <c r="F56" s="7">
        <v>11090</v>
      </c>
      <c r="G56" s="7">
        <v>97046.2</v>
      </c>
    </row>
    <row r="57" spans="2:7">
      <c r="B57" s="21" t="s">
        <v>608</v>
      </c>
      <c r="C57" s="7">
        <v>16374.3</v>
      </c>
      <c r="D57" s="7">
        <v>35403.800000000003</v>
      </c>
      <c r="E57" s="7"/>
      <c r="F57" s="7"/>
      <c r="G57" s="7">
        <v>51778.1</v>
      </c>
    </row>
    <row r="58" spans="2:7">
      <c r="B58" s="21" t="s">
        <v>620</v>
      </c>
      <c r="C58" s="7">
        <v>16871.5</v>
      </c>
      <c r="D58" s="7">
        <v>38635.5</v>
      </c>
      <c r="E58" s="7">
        <v>7301.8</v>
      </c>
      <c r="F58" s="7">
        <v>15870</v>
      </c>
      <c r="G58" s="7">
        <v>78678.8</v>
      </c>
    </row>
    <row r="59" spans="2:7">
      <c r="B59" s="21" t="s">
        <v>637</v>
      </c>
      <c r="C59" s="7">
        <v>112123.84</v>
      </c>
      <c r="D59" s="7">
        <v>331764.78000000003</v>
      </c>
      <c r="E59" s="7">
        <v>26260.249999999989</v>
      </c>
      <c r="F59" s="7">
        <v>89400</v>
      </c>
      <c r="G59" s="7">
        <v>559548.87</v>
      </c>
    </row>
    <row r="60" spans="2:7">
      <c r="B60" s="21" t="s">
        <v>643</v>
      </c>
      <c r="C60" s="7">
        <v>5492.1</v>
      </c>
      <c r="D60" s="7">
        <v>21930</v>
      </c>
      <c r="E60" s="7"/>
      <c r="F60" s="7"/>
      <c r="G60" s="7">
        <v>27422.1</v>
      </c>
    </row>
    <row r="61" spans="2:7">
      <c r="B61" s="21" t="s">
        <v>652</v>
      </c>
      <c r="C61" s="7">
        <v>84529</v>
      </c>
      <c r="D61" s="7">
        <v>579164.5</v>
      </c>
      <c r="E61" s="7">
        <v>3878.01</v>
      </c>
      <c r="F61" s="7">
        <v>102260</v>
      </c>
      <c r="G61" s="7">
        <v>769831.51</v>
      </c>
    </row>
    <row r="62" spans="2:7">
      <c r="B62" s="21" t="s">
        <v>664</v>
      </c>
      <c r="C62" s="7">
        <v>17173</v>
      </c>
      <c r="D62" s="7">
        <v>44793.25</v>
      </c>
      <c r="E62" s="7"/>
      <c r="F62" s="7"/>
      <c r="G62" s="7">
        <v>61966.25</v>
      </c>
    </row>
    <row r="63" spans="2:7">
      <c r="B63" s="21" t="s">
        <v>675</v>
      </c>
      <c r="C63" s="7">
        <v>17850</v>
      </c>
      <c r="D63" s="7">
        <v>82260</v>
      </c>
      <c r="E63" s="7">
        <v>6860</v>
      </c>
      <c r="F63" s="7">
        <v>122175</v>
      </c>
      <c r="G63" s="7">
        <v>229145</v>
      </c>
    </row>
    <row r="64" spans="2:7">
      <c r="B64" s="21" t="s">
        <v>686</v>
      </c>
      <c r="C64" s="7">
        <v>72501</v>
      </c>
      <c r="D64" s="7">
        <v>122641.5</v>
      </c>
      <c r="E64" s="7">
        <v>63813</v>
      </c>
      <c r="F64" s="7">
        <v>42360</v>
      </c>
      <c r="G64" s="7">
        <v>301315.5</v>
      </c>
    </row>
    <row r="65" spans="2:7">
      <c r="B65" s="21" t="s">
        <v>691</v>
      </c>
      <c r="C65" s="7">
        <v>14086</v>
      </c>
      <c r="D65" s="7">
        <v>45414</v>
      </c>
      <c r="E65" s="7">
        <v>4328.5</v>
      </c>
      <c r="F65" s="7">
        <v>8680</v>
      </c>
      <c r="G65" s="7">
        <v>72508.5</v>
      </c>
    </row>
    <row r="66" spans="2:7">
      <c r="B66" s="21" t="s">
        <v>697</v>
      </c>
      <c r="C66" s="7">
        <v>7270</v>
      </c>
      <c r="D66" s="7">
        <v>17240</v>
      </c>
      <c r="E66" s="7"/>
      <c r="F66" s="7">
        <v>4500</v>
      </c>
      <c r="G66" s="7">
        <v>29010</v>
      </c>
    </row>
    <row r="67" spans="2:7">
      <c r="B67" s="21" t="s">
        <v>707</v>
      </c>
      <c r="C67" s="7">
        <v>78736.100000000006</v>
      </c>
      <c r="D67" s="7">
        <v>179032</v>
      </c>
      <c r="E67" s="7">
        <v>11999.3</v>
      </c>
      <c r="F67" s="7">
        <v>42420</v>
      </c>
      <c r="G67" s="7">
        <v>312187.40000000002</v>
      </c>
    </row>
    <row r="68" spans="2:7">
      <c r="B68" s="21" t="s">
        <v>713</v>
      </c>
      <c r="C68" s="7">
        <v>12140</v>
      </c>
      <c r="D68" s="7">
        <v>73179</v>
      </c>
      <c r="E68" s="7">
        <v>15467.31</v>
      </c>
      <c r="F68" s="7">
        <v>33170</v>
      </c>
      <c r="G68" s="7">
        <v>133956.31</v>
      </c>
    </row>
    <row r="69" spans="2:7">
      <c r="B69" s="21" t="s">
        <v>724</v>
      </c>
      <c r="C69" s="7">
        <v>11605.1</v>
      </c>
      <c r="D69" s="7">
        <v>21589.200000000001</v>
      </c>
      <c r="E69" s="7"/>
      <c r="F69" s="7"/>
      <c r="G69" s="7">
        <v>33194.300000000003</v>
      </c>
    </row>
    <row r="70" spans="2:7">
      <c r="B70" s="21" t="s">
        <v>734</v>
      </c>
      <c r="C70" s="7">
        <v>20360</v>
      </c>
      <c r="D70" s="7">
        <v>102650</v>
      </c>
      <c r="E70" s="7"/>
      <c r="F70" s="7">
        <v>21480</v>
      </c>
      <c r="G70" s="7">
        <v>144490</v>
      </c>
    </row>
    <row r="71" spans="2:7">
      <c r="B71" s="21" t="s">
        <v>756</v>
      </c>
      <c r="C71" s="7">
        <v>26818.21</v>
      </c>
      <c r="D71" s="7">
        <v>88216.72</v>
      </c>
      <c r="E71" s="7">
        <v>12038.6222</v>
      </c>
      <c r="F71" s="7">
        <v>47151.720999999998</v>
      </c>
      <c r="G71" s="7">
        <v>174225.2732</v>
      </c>
    </row>
    <row r="72" spans="2:7">
      <c r="B72" s="21" t="s">
        <v>769</v>
      </c>
      <c r="C72" s="7">
        <v>4455</v>
      </c>
      <c r="D72" s="7">
        <v>17062</v>
      </c>
      <c r="E72" s="7">
        <v>14394</v>
      </c>
      <c r="F72" s="7"/>
      <c r="G72" s="7">
        <v>35911</v>
      </c>
    </row>
    <row r="73" spans="2:7">
      <c r="B73" s="21" t="s">
        <v>775</v>
      </c>
      <c r="C73" s="7">
        <v>19130</v>
      </c>
      <c r="D73" s="7">
        <v>148643.1</v>
      </c>
      <c r="E73" s="7">
        <v>4535.5</v>
      </c>
      <c r="F73" s="7">
        <v>102145</v>
      </c>
      <c r="G73" s="7">
        <v>274453.59999999998</v>
      </c>
    </row>
    <row r="74" spans="2:7">
      <c r="B74" s="21" t="s">
        <v>788</v>
      </c>
      <c r="C74" s="7">
        <v>33150</v>
      </c>
      <c r="D74" s="7">
        <v>41512</v>
      </c>
      <c r="E74" s="7">
        <v>4040</v>
      </c>
      <c r="F74" s="7">
        <v>147065</v>
      </c>
      <c r="G74" s="7">
        <v>225767</v>
      </c>
    </row>
    <row r="75" spans="2:7">
      <c r="B75" s="21" t="s">
        <v>795</v>
      </c>
      <c r="C75" s="7">
        <v>25730</v>
      </c>
      <c r="D75" s="7">
        <v>48134</v>
      </c>
      <c r="E75" s="7">
        <v>2400</v>
      </c>
      <c r="F75" s="7"/>
      <c r="G75" s="7">
        <v>76264</v>
      </c>
    </row>
    <row r="76" spans="2:7">
      <c r="B76" s="21" t="s">
        <v>800</v>
      </c>
      <c r="C76" s="7">
        <v>20629.2</v>
      </c>
      <c r="D76" s="7">
        <v>95580</v>
      </c>
      <c r="E76" s="7">
        <v>10068.07</v>
      </c>
      <c r="F76" s="7">
        <v>28670</v>
      </c>
      <c r="G76" s="7">
        <v>154947.26999999999</v>
      </c>
    </row>
    <row r="77" spans="2:7">
      <c r="B77" s="21" t="s">
        <v>806</v>
      </c>
      <c r="C77" s="7">
        <v>36019</v>
      </c>
      <c r="D77" s="7">
        <v>119654.7</v>
      </c>
      <c r="E77" s="7"/>
      <c r="F77" s="7"/>
      <c r="G77" s="7">
        <v>155673.70000000001</v>
      </c>
    </row>
    <row r="78" spans="2:7">
      <c r="B78" s="21" t="s">
        <v>822</v>
      </c>
      <c r="C78" s="7">
        <v>20956.5</v>
      </c>
      <c r="D78" s="7">
        <v>106633.5</v>
      </c>
      <c r="E78" s="7">
        <v>5816.5</v>
      </c>
      <c r="F78" s="7">
        <v>118685</v>
      </c>
      <c r="G78" s="7">
        <v>252091.5</v>
      </c>
    </row>
    <row r="79" spans="2:7">
      <c r="B79" s="21" t="s">
        <v>828</v>
      </c>
      <c r="C79" s="7">
        <v>6029.8</v>
      </c>
      <c r="D79" s="7">
        <v>11067</v>
      </c>
      <c r="E79" s="7">
        <v>2150</v>
      </c>
      <c r="F79" s="7">
        <v>12500</v>
      </c>
      <c r="G79" s="7">
        <v>31746.799999999999</v>
      </c>
    </row>
    <row r="80" spans="2:7">
      <c r="B80" s="21" t="s">
        <v>833</v>
      </c>
      <c r="C80" s="7">
        <v>80714</v>
      </c>
      <c r="D80" s="7">
        <v>157568</v>
      </c>
      <c r="E80" s="7">
        <v>14556.8</v>
      </c>
      <c r="F80" s="7">
        <v>98760</v>
      </c>
      <c r="G80" s="7">
        <v>351598.8</v>
      </c>
    </row>
    <row r="81" spans="2:7">
      <c r="B81" s="21" t="s">
        <v>839</v>
      </c>
      <c r="C81" s="7">
        <v>108687.18</v>
      </c>
      <c r="D81" s="7">
        <v>274717</v>
      </c>
      <c r="E81" s="7">
        <v>45776.499999999993</v>
      </c>
      <c r="F81" s="7">
        <v>54340</v>
      </c>
      <c r="G81" s="7">
        <v>483520.68000000011</v>
      </c>
    </row>
    <row r="82" spans="2:7">
      <c r="B82" s="21" t="s">
        <v>845</v>
      </c>
      <c r="C82" s="7">
        <v>4055</v>
      </c>
      <c r="D82" s="7">
        <v>43962</v>
      </c>
      <c r="E82" s="7"/>
      <c r="F82" s="7"/>
      <c r="G82" s="7">
        <v>48017</v>
      </c>
    </row>
    <row r="83" spans="2:7">
      <c r="B83" s="21" t="s">
        <v>850</v>
      </c>
      <c r="C83" s="7">
        <v>21794</v>
      </c>
      <c r="D83" s="7">
        <v>75531.5</v>
      </c>
      <c r="E83" s="7">
        <v>12470</v>
      </c>
      <c r="F83" s="7">
        <v>44890</v>
      </c>
      <c r="G83" s="7">
        <v>154685.5</v>
      </c>
    </row>
    <row r="84" spans="2:7">
      <c r="B84" s="21" t="s">
        <v>856</v>
      </c>
      <c r="C84" s="7">
        <v>17250</v>
      </c>
      <c r="D84" s="7">
        <v>47950</v>
      </c>
      <c r="E84" s="7"/>
      <c r="F84" s="7">
        <v>20000</v>
      </c>
      <c r="G84" s="7">
        <v>85200</v>
      </c>
    </row>
    <row r="85" spans="2:7">
      <c r="B85" s="21" t="s">
        <v>862</v>
      </c>
      <c r="C85" s="7">
        <v>176279</v>
      </c>
      <c r="D85" s="7">
        <v>41260</v>
      </c>
      <c r="E85" s="7"/>
      <c r="F85" s="7"/>
      <c r="G85" s="7">
        <v>217539</v>
      </c>
    </row>
    <row r="86" spans="2:7">
      <c r="B86" s="21" t="s">
        <v>867</v>
      </c>
      <c r="C86" s="7">
        <v>2658</v>
      </c>
      <c r="D86" s="7">
        <v>14793</v>
      </c>
      <c r="E86" s="7"/>
      <c r="F86" s="7"/>
      <c r="G86" s="7">
        <v>17451</v>
      </c>
    </row>
    <row r="87" spans="2:7">
      <c r="B87" s="21" t="s">
        <v>872</v>
      </c>
      <c r="C87" s="7">
        <v>30490.799999999999</v>
      </c>
      <c r="D87" s="7">
        <v>130440</v>
      </c>
      <c r="E87" s="7">
        <v>14040</v>
      </c>
      <c r="F87" s="7">
        <v>53610</v>
      </c>
      <c r="G87" s="7">
        <v>228580.8</v>
      </c>
    </row>
    <row r="88" spans="2:7">
      <c r="B88" s="21" t="s">
        <v>905</v>
      </c>
      <c r="C88" s="7">
        <v>5890</v>
      </c>
      <c r="D88" s="7">
        <v>31980</v>
      </c>
      <c r="E88" s="7">
        <v>1534</v>
      </c>
      <c r="F88" s="7"/>
      <c r="G88" s="7">
        <v>39404</v>
      </c>
    </row>
    <row r="89" spans="2:7">
      <c r="B89" s="21" t="s">
        <v>921</v>
      </c>
      <c r="C89" s="7">
        <v>83808.366000000009</v>
      </c>
      <c r="D89" s="7">
        <v>54590.576000000001</v>
      </c>
      <c r="E89" s="7">
        <v>15307.485000000001</v>
      </c>
      <c r="F89" s="7"/>
      <c r="G89" s="7">
        <v>153706.427</v>
      </c>
    </row>
    <row r="90" spans="2:7">
      <c r="B90" s="21" t="s">
        <v>927</v>
      </c>
      <c r="C90" s="7">
        <v>55377.530000000013</v>
      </c>
      <c r="D90" s="7">
        <v>87997.37</v>
      </c>
      <c r="E90" s="7">
        <v>33084.6</v>
      </c>
      <c r="F90" s="7"/>
      <c r="G90" s="7">
        <v>176459.5</v>
      </c>
    </row>
    <row r="91" spans="2:7">
      <c r="B91" s="21" t="s">
        <v>933</v>
      </c>
      <c r="C91" s="7">
        <v>27445</v>
      </c>
      <c r="D91" s="7">
        <v>16904</v>
      </c>
      <c r="E91" s="7">
        <v>5090</v>
      </c>
      <c r="F91" s="7">
        <v>18030</v>
      </c>
      <c r="G91" s="7">
        <v>67469</v>
      </c>
    </row>
    <row r="92" spans="2:7">
      <c r="B92" s="21" t="s">
        <v>938</v>
      </c>
      <c r="C92" s="7">
        <v>34240</v>
      </c>
      <c r="D92" s="7">
        <v>67016</v>
      </c>
      <c r="E92" s="7"/>
      <c r="F92" s="7">
        <v>12650</v>
      </c>
      <c r="G92" s="7">
        <v>113906</v>
      </c>
    </row>
    <row r="93" spans="2:7">
      <c r="B93" s="21" t="s">
        <v>944</v>
      </c>
      <c r="C93" s="7">
        <v>16640</v>
      </c>
      <c r="D93" s="7">
        <v>54930</v>
      </c>
      <c r="E93" s="7">
        <v>24011</v>
      </c>
      <c r="F93" s="7">
        <v>8720</v>
      </c>
      <c r="G93" s="7">
        <v>104301</v>
      </c>
    </row>
    <row r="94" spans="2:7">
      <c r="B94" s="21" t="s">
        <v>954</v>
      </c>
      <c r="C94" s="7">
        <v>39995</v>
      </c>
      <c r="D94" s="7">
        <v>42433</v>
      </c>
      <c r="E94" s="7"/>
      <c r="F94" s="7"/>
      <c r="G94" s="7">
        <v>82428</v>
      </c>
    </row>
    <row r="95" spans="2:7">
      <c r="B95" s="21" t="s">
        <v>959</v>
      </c>
      <c r="C95" s="7">
        <v>20864.5</v>
      </c>
      <c r="D95" s="7">
        <v>69710</v>
      </c>
      <c r="E95" s="7">
        <v>14490</v>
      </c>
      <c r="F95" s="7"/>
      <c r="G95" s="7">
        <v>105064.5</v>
      </c>
    </row>
    <row r="96" spans="2:7">
      <c r="B96" s="21" t="s">
        <v>976</v>
      </c>
      <c r="C96" s="7">
        <v>19126.66</v>
      </c>
      <c r="D96" s="7">
        <v>21027.1</v>
      </c>
      <c r="E96" s="7">
        <v>3234.3</v>
      </c>
      <c r="F96" s="7">
        <v>9370</v>
      </c>
      <c r="G96" s="7">
        <v>52758.06</v>
      </c>
    </row>
    <row r="97" spans="2:7">
      <c r="B97" s="21" t="s">
        <v>981</v>
      </c>
      <c r="C97" s="7">
        <v>9140</v>
      </c>
      <c r="D97" s="7">
        <v>19920</v>
      </c>
      <c r="E97" s="7">
        <v>380</v>
      </c>
      <c r="F97" s="7">
        <v>10400</v>
      </c>
      <c r="G97" s="7">
        <v>39840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7"/>
  <sheetViews>
    <sheetView zoomScale="85" zoomScaleNormal="85" workbookViewId="0">
      <pane ySplit="10" topLeftCell="A11" activePane="bottomLeft" state="frozen"/>
      <selection pane="bottomLeft" activeCell="G16" sqref="G16"/>
    </sheetView>
  </sheetViews>
  <sheetFormatPr defaultRowHeight="15"/>
  <cols>
    <col min="1" max="1" width="23.85546875" customWidth="1"/>
    <col min="2" max="9" width="17.28515625" customWidth="1"/>
    <col min="10" max="10" width="14.5703125" customWidth="1"/>
  </cols>
  <sheetData>
    <row r="1" spans="1:10" ht="26.25" customHeight="1">
      <c r="A1" s="16" t="s">
        <v>1675</v>
      </c>
      <c r="B1" s="16" t="s">
        <v>1676</v>
      </c>
      <c r="C1" s="16" t="s">
        <v>1677</v>
      </c>
      <c r="D1" s="16" t="s">
        <v>1678</v>
      </c>
      <c r="E1" s="16" t="s">
        <v>1679</v>
      </c>
    </row>
    <row r="2" spans="1:10">
      <c r="A2" s="2" t="s">
        <v>1669</v>
      </c>
      <c r="B2" s="15">
        <v>0.17647058823529399</v>
      </c>
      <c r="C2" s="14">
        <f>C6*B2</f>
        <v>160747.67647058811</v>
      </c>
      <c r="D2" s="13">
        <f>B10</f>
        <v>873370.9972000001</v>
      </c>
      <c r="E2" s="57">
        <f>C2/D2</f>
        <v>0.18405428733715695</v>
      </c>
    </row>
    <row r="3" spans="1:10">
      <c r="A3" s="2" t="s">
        <v>1668</v>
      </c>
      <c r="B3" s="15">
        <v>0.14705882352941199</v>
      </c>
      <c r="C3" s="14">
        <f>C6*B3</f>
        <v>133956.39705882373</v>
      </c>
      <c r="D3" s="13">
        <f>C10</f>
        <v>7239204.6659999993</v>
      </c>
      <c r="E3" s="57">
        <f>C3/D3</f>
        <v>1.8504297535331452E-2</v>
      </c>
    </row>
    <row r="4" spans="1:10" ht="15.75" customHeight="1">
      <c r="A4" s="2" t="s">
        <v>1667</v>
      </c>
      <c r="B4" s="15">
        <v>0.38235294117647101</v>
      </c>
      <c r="C4" s="14">
        <f>C6*B4</f>
        <v>348286.63235294155</v>
      </c>
      <c r="D4" s="13">
        <f>D10</f>
        <v>3444948.3010000004</v>
      </c>
      <c r="E4" s="57">
        <f>C4/D4</f>
        <v>0.10110068480616699</v>
      </c>
      <c r="G4" s="36"/>
    </row>
    <row r="5" spans="1:10">
      <c r="A5" s="2" t="s">
        <v>1670</v>
      </c>
      <c r="B5" s="15">
        <v>0.29411764705882398</v>
      </c>
      <c r="C5" s="14">
        <f>C6*B5</f>
        <v>267912.79411764746</v>
      </c>
      <c r="D5" s="13">
        <f>E10</f>
        <v>2231923.9409999996</v>
      </c>
      <c r="E5" s="57">
        <f>C5/D5</f>
        <v>0.12003670429629909</v>
      </c>
    </row>
    <row r="6" spans="1:10">
      <c r="A6" s="17" t="s">
        <v>1680</v>
      </c>
      <c r="B6" s="18">
        <f>SUM(B2:B5)</f>
        <v>1.0000000000000009</v>
      </c>
      <c r="C6" s="35">
        <v>910903.5</v>
      </c>
      <c r="D6" s="35">
        <f>SUM(D2:D5)</f>
        <v>13789447.905199999</v>
      </c>
      <c r="E6" s="17"/>
    </row>
    <row r="7" spans="1:10" ht="15.75" customHeight="1" thickBot="1"/>
    <row r="8" spans="1:10" ht="15.75" customHeight="1" thickBot="1">
      <c r="A8" s="72" t="s">
        <v>1681</v>
      </c>
      <c r="B8" s="69" t="s">
        <v>1682</v>
      </c>
      <c r="C8" s="70"/>
      <c r="D8" s="70"/>
      <c r="E8" s="71"/>
      <c r="F8" s="69" t="s">
        <v>1683</v>
      </c>
      <c r="G8" s="70"/>
      <c r="H8" s="70"/>
      <c r="I8" s="71"/>
      <c r="J8" s="12" t="s">
        <v>1680</v>
      </c>
    </row>
    <row r="9" spans="1:10">
      <c r="A9" s="73"/>
      <c r="B9" s="8" t="s">
        <v>1669</v>
      </c>
      <c r="C9" s="40" t="s">
        <v>1668</v>
      </c>
      <c r="D9" s="8" t="s">
        <v>1667</v>
      </c>
      <c r="E9" s="8" t="s">
        <v>1670</v>
      </c>
      <c r="F9" s="8" t="s">
        <v>1669</v>
      </c>
      <c r="G9" s="8" t="s">
        <v>1668</v>
      </c>
      <c r="H9" s="8" t="s">
        <v>1667</v>
      </c>
      <c r="I9" s="8" t="s">
        <v>1670</v>
      </c>
      <c r="J9" s="9" t="s">
        <v>1680</v>
      </c>
    </row>
    <row r="10" spans="1:10">
      <c r="A10" s="4" t="s">
        <v>1674</v>
      </c>
      <c r="B10" s="19">
        <f t="shared" ref="B10:I10" si="0">SUM(B11:B199)</f>
        <v>873370.9972000001</v>
      </c>
      <c r="C10" s="19">
        <f t="shared" si="0"/>
        <v>7239204.6659999993</v>
      </c>
      <c r="D10" s="19">
        <f t="shared" si="0"/>
        <v>3444948.3010000004</v>
      </c>
      <c r="E10" s="19">
        <f t="shared" si="0"/>
        <v>2231923.9409999996</v>
      </c>
      <c r="F10" s="19">
        <f t="shared" si="0"/>
        <v>160747.67647058802</v>
      </c>
      <c r="G10" s="19">
        <f t="shared" si="0"/>
        <v>133956.39705882376</v>
      </c>
      <c r="H10" s="19">
        <f t="shared" si="0"/>
        <v>348286.63235294155</v>
      </c>
      <c r="I10" s="19">
        <f t="shared" si="0"/>
        <v>267912.79411764746</v>
      </c>
      <c r="J10" s="10">
        <f t="shared" ref="J10:J41" si="1">SUM(F10:I10)</f>
        <v>910903.50000000081</v>
      </c>
    </row>
    <row r="11" spans="1:10" ht="73.5" customHeight="1">
      <c r="A11" s="51" t="str">
        <f>'PLANILHA DINÂMICA'!B7</f>
        <v>3 R's SOLUÇÕES SUSTENTÁVEIS - Associação de Catadores de Materiais Recicláveis de Montes Claros - 42.533.785/0001-08</v>
      </c>
      <c r="B11" s="7">
        <f>'PLANILHA DINÂMICA'!E7</f>
        <v>43366.74</v>
      </c>
      <c r="C11" s="7">
        <f>'PLANILHA DINÂMICA'!D7</f>
        <v>117149.2</v>
      </c>
      <c r="D11" s="7">
        <f>'PLANILHA DINÂMICA'!C7</f>
        <v>220831.54</v>
      </c>
      <c r="E11" s="7">
        <f>'PLANILHA DINÂMICA'!F7</f>
        <v>9000</v>
      </c>
      <c r="F11" s="11">
        <f t="shared" ref="F11:F42" si="2">$E$2*B11</f>
        <v>7981.8344248357771</v>
      </c>
      <c r="G11" s="11">
        <f t="shared" ref="G11:G42" si="3">$E$3*C11</f>
        <v>2167.7636528260514</v>
      </c>
      <c r="H11" s="11">
        <f t="shared" ref="H11:H42" si="4">$E$4*D11</f>
        <v>22326.21992080046</v>
      </c>
      <c r="I11" s="11">
        <f t="shared" ref="I11:I42" si="5">$E$5*E11</f>
        <v>1080.3303386666919</v>
      </c>
      <c r="J11" s="11">
        <f t="shared" si="1"/>
        <v>33556.14833712898</v>
      </c>
    </row>
    <row r="12" spans="1:10" ht="73.5" customHeight="1">
      <c r="A12" s="51" t="str">
        <f>'PLANILHA DINÂMICA'!B8</f>
        <v>ABRCS - Associação Brasileira de Reciclagem e Coleta Seletiva - 17.029.139/0001-60</v>
      </c>
      <c r="B12" s="7">
        <f>'PLANILHA DINÂMICA'!E8</f>
        <v>41587.1</v>
      </c>
      <c r="C12" s="7">
        <f>'PLANILHA DINÂMICA'!D8</f>
        <v>239874.2</v>
      </c>
      <c r="D12" s="7">
        <f>'PLANILHA DINÂMICA'!C8</f>
        <v>173283.5</v>
      </c>
      <c r="E12" s="7">
        <f>'PLANILHA DINÂMICA'!F8</f>
        <v>17580</v>
      </c>
      <c r="F12" s="11">
        <f t="shared" si="2"/>
        <v>7654.2840529190798</v>
      </c>
      <c r="G12" s="11">
        <f t="shared" si="3"/>
        <v>4438.703567849604</v>
      </c>
      <c r="H12" s="11">
        <f t="shared" si="4"/>
        <v>17519.080515609439</v>
      </c>
      <c r="I12" s="11">
        <f t="shared" si="5"/>
        <v>2110.245261528938</v>
      </c>
      <c r="J12" s="11">
        <f t="shared" si="1"/>
        <v>31722.313397907059</v>
      </c>
    </row>
    <row r="13" spans="1:10" ht="73.5" customHeight="1">
      <c r="A13" s="51" t="str">
        <f>'PLANILHA DINÂMICA'!B9</f>
        <v>ACAM – Associação de Catadores de Materiais Recicláveis do Município de Mantena - MG - 52.531.063/0001-78</v>
      </c>
      <c r="B13" s="7">
        <f>'PLANILHA DINÂMICA'!E9</f>
        <v>0</v>
      </c>
      <c r="C13" s="7">
        <f>'PLANILHA DINÂMICA'!D9</f>
        <v>28379</v>
      </c>
      <c r="D13" s="7">
        <f>'PLANILHA DINÂMICA'!C9</f>
        <v>20964</v>
      </c>
      <c r="E13" s="7">
        <f>'PLANILHA DINÂMICA'!F9</f>
        <v>0</v>
      </c>
      <c r="F13" s="11">
        <f t="shared" si="2"/>
        <v>0</v>
      </c>
      <c r="G13" s="11">
        <f t="shared" si="3"/>
        <v>525.13345975517132</v>
      </c>
      <c r="H13" s="11">
        <f t="shared" si="4"/>
        <v>2119.4747562764846</v>
      </c>
      <c r="I13" s="11">
        <f t="shared" si="5"/>
        <v>0</v>
      </c>
      <c r="J13" s="11">
        <f t="shared" si="1"/>
        <v>2644.608216031656</v>
      </c>
    </row>
    <row r="14" spans="1:10" ht="73.5" customHeight="1">
      <c r="A14" s="51" t="str">
        <f>'PLANILHA DINÂMICA'!B10</f>
        <v>ACAMAR - Assoc. dos Catadores de Materiais Recicláveis de Lavras - 07.278.554/0001-02</v>
      </c>
      <c r="B14" s="7">
        <f>'PLANILHA DINÂMICA'!E10</f>
        <v>0</v>
      </c>
      <c r="C14" s="7">
        <f>'PLANILHA DINÂMICA'!D10</f>
        <v>221010</v>
      </c>
      <c r="D14" s="7">
        <f>'PLANILHA DINÂMICA'!C10</f>
        <v>69100</v>
      </c>
      <c r="E14" s="7">
        <f>'PLANILHA DINÂMICA'!F10</f>
        <v>30140</v>
      </c>
      <c r="F14" s="11">
        <f t="shared" si="2"/>
        <v>0</v>
      </c>
      <c r="G14" s="11">
        <f t="shared" si="3"/>
        <v>4089.6347982836041</v>
      </c>
      <c r="H14" s="11">
        <f t="shared" si="4"/>
        <v>6986.0573201061388</v>
      </c>
      <c r="I14" s="11">
        <f t="shared" si="5"/>
        <v>3617.9062674904544</v>
      </c>
      <c r="J14" s="11">
        <f t="shared" si="1"/>
        <v>14693.598385880197</v>
      </c>
    </row>
    <row r="15" spans="1:10" ht="73.5" customHeight="1">
      <c r="A15" s="51" t="str">
        <f>'PLANILHA DINÂMICA'!B11</f>
        <v>ACAMARE - Associação dos Trabalhadores da Usina de Triagem e Reciclagem de Viçosa -MG - 09.638.608/0001-10</v>
      </c>
      <c r="B15" s="7">
        <f>'PLANILHA DINÂMICA'!E11</f>
        <v>7565</v>
      </c>
      <c r="C15" s="7">
        <f>'PLANILHA DINÂMICA'!D11</f>
        <v>36974.449999999997</v>
      </c>
      <c r="D15" s="7">
        <f>'PLANILHA DINÂMICA'!C11</f>
        <v>10894</v>
      </c>
      <c r="E15" s="7">
        <f>'PLANILHA DINÂMICA'!F11</f>
        <v>12750</v>
      </c>
      <c r="F15" s="11">
        <f t="shared" si="2"/>
        <v>1392.3706837055925</v>
      </c>
      <c r="G15" s="11">
        <f t="shared" si="3"/>
        <v>684.186224005236</v>
      </c>
      <c r="H15" s="11">
        <f t="shared" si="4"/>
        <v>1101.3908602783831</v>
      </c>
      <c r="I15" s="11">
        <f t="shared" si="5"/>
        <v>1530.4679797778133</v>
      </c>
      <c r="J15" s="11">
        <f t="shared" si="1"/>
        <v>4708.4157477670251</v>
      </c>
    </row>
    <row r="16" spans="1:10" ht="73.5" customHeight="1">
      <c r="A16" s="51" t="str">
        <f>'PLANILHA DINÂMICA'!B12</f>
        <v>ACAMARES - Associação de Catadores de Materiais Recicláveis de Sarzedo - 21.072.622/0001-03</v>
      </c>
      <c r="B16" s="7">
        <f>'PLANILHA DINÂMICA'!E12</f>
        <v>7131.3549999999996</v>
      </c>
      <c r="C16" s="7">
        <f>'PLANILHA DINÂMICA'!D12</f>
        <v>43457</v>
      </c>
      <c r="D16" s="7">
        <f>'PLANILHA DINÂMICA'!C12</f>
        <v>18138.25</v>
      </c>
      <c r="E16" s="7">
        <f>'PLANILHA DINÂMICA'!F12</f>
        <v>14240</v>
      </c>
      <c r="F16" s="11">
        <f t="shared" si="2"/>
        <v>1312.5564622732709</v>
      </c>
      <c r="G16" s="11">
        <f t="shared" si="3"/>
        <v>804.14125799289889</v>
      </c>
      <c r="H16" s="11">
        <f t="shared" si="4"/>
        <v>1833.7894961854583</v>
      </c>
      <c r="I16" s="11">
        <f t="shared" si="5"/>
        <v>1709.3226691792991</v>
      </c>
      <c r="J16" s="11">
        <f t="shared" si="1"/>
        <v>5659.8098856309271</v>
      </c>
    </row>
    <row r="17" spans="1:10" ht="73.5" customHeight="1">
      <c r="A17" s="51" t="str">
        <f>'PLANILHA DINÂMICA'!B13</f>
        <v>ACAMTC - Assoc. de Catadores de Material Reciclável de Três Corações - 09.159.017/0001-60</v>
      </c>
      <c r="B17" s="7">
        <f>'PLANILHA DINÂMICA'!E13</f>
        <v>5120</v>
      </c>
      <c r="C17" s="7">
        <f>'PLANILHA DINÂMICA'!D13</f>
        <v>53131</v>
      </c>
      <c r="D17" s="7">
        <f>'PLANILHA DINÂMICA'!C13</f>
        <v>19905.16</v>
      </c>
      <c r="E17" s="7">
        <f>'PLANILHA DINÂMICA'!F13</f>
        <v>17240</v>
      </c>
      <c r="F17" s="11">
        <f t="shared" si="2"/>
        <v>942.35795116624354</v>
      </c>
      <c r="G17" s="11">
        <f t="shared" si="3"/>
        <v>983.15183234969538</v>
      </c>
      <c r="H17" s="11">
        <f t="shared" si="4"/>
        <v>2012.425307176323</v>
      </c>
      <c r="I17" s="11">
        <f t="shared" si="5"/>
        <v>2069.4327820681965</v>
      </c>
      <c r="J17" s="11">
        <f t="shared" si="1"/>
        <v>6007.3678727604583</v>
      </c>
    </row>
    <row r="18" spans="1:10" ht="73.5" customHeight="1">
      <c r="A18" s="51" t="str">
        <f>'PLANILHA DINÂMICA'!B14</f>
        <v>AÇÃO RECICLAR - Cooperativa de Trabalhadores de Materiais Recicláveis de Poços de Caldas - 08.669.443/0001-81</v>
      </c>
      <c r="B18" s="7">
        <f>'PLANILHA DINÂMICA'!E14</f>
        <v>0</v>
      </c>
      <c r="C18" s="7">
        <f>'PLANILHA DINÂMICA'!D14</f>
        <v>36460</v>
      </c>
      <c r="D18" s="7">
        <f>'PLANILHA DINÂMICA'!C14</f>
        <v>8900</v>
      </c>
      <c r="E18" s="7">
        <f>'PLANILHA DINÂMICA'!F14</f>
        <v>32710</v>
      </c>
      <c r="F18" s="11">
        <f t="shared" si="2"/>
        <v>0</v>
      </c>
      <c r="G18" s="11">
        <f t="shared" si="3"/>
        <v>674.66668813818478</v>
      </c>
      <c r="H18" s="11">
        <f t="shared" si="4"/>
        <v>899.79609477488623</v>
      </c>
      <c r="I18" s="11">
        <f t="shared" si="5"/>
        <v>3926.4005975319433</v>
      </c>
      <c r="J18" s="11">
        <f t="shared" si="1"/>
        <v>5500.8633804450146</v>
      </c>
    </row>
    <row r="19" spans="1:10" ht="73.5" customHeight="1">
      <c r="A19" s="51" t="str">
        <f>'PLANILHA DINÂMICA'!B15</f>
        <v>ACAP - Assoc. de Catadores Amigos de Pains - 08.626.229/0001-48</v>
      </c>
      <c r="B19" s="7">
        <f>'PLANILHA DINÂMICA'!E15</f>
        <v>10583</v>
      </c>
      <c r="C19" s="7">
        <f>'PLANILHA DINÂMICA'!D15</f>
        <v>38850</v>
      </c>
      <c r="D19" s="7">
        <f>'PLANILHA DINÂMICA'!C15</f>
        <v>23026.6</v>
      </c>
      <c r="E19" s="7">
        <f>'PLANILHA DINÂMICA'!F15</f>
        <v>0</v>
      </c>
      <c r="F19" s="11">
        <f t="shared" si="2"/>
        <v>1947.8465228891321</v>
      </c>
      <c r="G19" s="11">
        <f t="shared" si="3"/>
        <v>718.89195924762691</v>
      </c>
      <c r="H19" s="11">
        <f t="shared" si="4"/>
        <v>2328.0050287576846</v>
      </c>
      <c r="I19" s="11">
        <f t="shared" si="5"/>
        <v>0</v>
      </c>
      <c r="J19" s="11">
        <f t="shared" si="1"/>
        <v>4994.7435108944437</v>
      </c>
    </row>
    <row r="20" spans="1:10" ht="73.5" customHeight="1">
      <c r="A20" s="51" t="str">
        <f>'PLANILHA DINÂMICA'!B16</f>
        <v>ACARI - Associação de Catadores Autônomos de Reciclagem Itajubense - 14.081.655/0001-46</v>
      </c>
      <c r="B20" s="7">
        <f>'PLANILHA DINÂMICA'!E16</f>
        <v>28958</v>
      </c>
      <c r="C20" s="7">
        <f>'PLANILHA DINÂMICA'!D16</f>
        <v>6580</v>
      </c>
      <c r="D20" s="7">
        <f>'PLANILHA DINÂMICA'!C16</f>
        <v>58279.040000000001</v>
      </c>
      <c r="E20" s="7">
        <f>'PLANILHA DINÂMICA'!F16</f>
        <v>0</v>
      </c>
      <c r="F20" s="11">
        <f t="shared" si="2"/>
        <v>5329.8440527093908</v>
      </c>
      <c r="G20" s="11">
        <f t="shared" si="3"/>
        <v>121.75827778248096</v>
      </c>
      <c r="H20" s="11">
        <f t="shared" si="4"/>
        <v>5892.0508538459981</v>
      </c>
      <c r="I20" s="11">
        <f t="shared" si="5"/>
        <v>0</v>
      </c>
      <c r="J20" s="11">
        <f t="shared" si="1"/>
        <v>11343.653184337869</v>
      </c>
    </row>
    <row r="21" spans="1:10" ht="73.5" customHeight="1">
      <c r="A21" s="51" t="str">
        <f>'PLANILHA DINÂMICA'!B17</f>
        <v>ACAT - Assoc. dos Catadores de Materiais recicláveis de Viçosa - 08.149.252/0001-99</v>
      </c>
      <c r="B21" s="7">
        <f>'PLANILHA DINÂMICA'!E17</f>
        <v>3806.8</v>
      </c>
      <c r="C21" s="7">
        <f>'PLANILHA DINÂMICA'!D17</f>
        <v>20230</v>
      </c>
      <c r="D21" s="7">
        <f>'PLANILHA DINÂMICA'!C17</f>
        <v>7955</v>
      </c>
      <c r="E21" s="7">
        <f>'PLANILHA DINÂMICA'!F17</f>
        <v>10260</v>
      </c>
      <c r="F21" s="11">
        <f t="shared" si="2"/>
        <v>700.65786103508913</v>
      </c>
      <c r="G21" s="11">
        <f t="shared" si="3"/>
        <v>374.34193913975525</v>
      </c>
      <c r="H21" s="11">
        <f t="shared" si="4"/>
        <v>804.25594763305844</v>
      </c>
      <c r="I21" s="11">
        <f t="shared" si="5"/>
        <v>1231.5765860800286</v>
      </c>
      <c r="J21" s="11">
        <f t="shared" si="1"/>
        <v>3110.8323338879318</v>
      </c>
    </row>
    <row r="22" spans="1:10" ht="73.5" customHeight="1">
      <c r="A22" s="51" t="str">
        <f>'PLANILHA DINÂMICA'!B18</f>
        <v>ACLAMA - Assoc. De Cachoeira de Minas - 09.034.002/0001-76</v>
      </c>
      <c r="B22" s="7">
        <f>'PLANILHA DINÂMICA'!E18</f>
        <v>1800</v>
      </c>
      <c r="C22" s="7">
        <f>'PLANILHA DINÂMICA'!D18</f>
        <v>32668</v>
      </c>
      <c r="D22" s="7">
        <f>'PLANILHA DINÂMICA'!C18</f>
        <v>20054</v>
      </c>
      <c r="E22" s="7">
        <f>'PLANILHA DINÂMICA'!F18</f>
        <v>0</v>
      </c>
      <c r="F22" s="11">
        <f t="shared" si="2"/>
        <v>331.29771720688251</v>
      </c>
      <c r="G22" s="11">
        <f t="shared" si="3"/>
        <v>604.49839188420788</v>
      </c>
      <c r="H22" s="11">
        <f t="shared" si="4"/>
        <v>2027.4731331028729</v>
      </c>
      <c r="I22" s="11">
        <f t="shared" si="5"/>
        <v>0</v>
      </c>
      <c r="J22" s="11">
        <f t="shared" si="1"/>
        <v>2963.2692421939632</v>
      </c>
    </row>
    <row r="23" spans="1:10" ht="73.5" customHeight="1">
      <c r="A23" s="51" t="str">
        <f>'PLANILHA DINÂMICA'!B19</f>
        <v>ACMR - Assoc. dos Catadores de Materiais Recicláveis de Sete Lagoas - 06.697.728/0001-09</v>
      </c>
      <c r="B23" s="7">
        <f>'PLANILHA DINÂMICA'!E19</f>
        <v>1550</v>
      </c>
      <c r="C23" s="7">
        <f>'PLANILHA DINÂMICA'!D19</f>
        <v>79604</v>
      </c>
      <c r="D23" s="7">
        <f>'PLANILHA DINÂMICA'!C19</f>
        <v>70369.399999999994</v>
      </c>
      <c r="E23" s="7">
        <f>'PLANILHA DINÂMICA'!F19</f>
        <v>43470</v>
      </c>
      <c r="F23" s="11">
        <f t="shared" si="2"/>
        <v>285.28414537259329</v>
      </c>
      <c r="G23" s="11">
        <f t="shared" si="3"/>
        <v>1473.0161010025249</v>
      </c>
      <c r="H23" s="11">
        <f t="shared" si="4"/>
        <v>7114.3945293990864</v>
      </c>
      <c r="I23" s="11">
        <f t="shared" si="5"/>
        <v>5217.9955357601211</v>
      </c>
      <c r="J23" s="11">
        <f t="shared" si="1"/>
        <v>14090.690311534327</v>
      </c>
    </row>
    <row r="24" spans="1:10" ht="73.5" customHeight="1">
      <c r="A24" s="51" t="str">
        <f>'PLANILHA DINÂMICA'!B20</f>
        <v>ACMR - Associação de Catadores de Materiais Recicláveis do Município de José Gonçalves de Minas - 38.289.956/0001-28</v>
      </c>
      <c r="B24" s="7">
        <f>'PLANILHA DINÂMICA'!E20</f>
        <v>2880</v>
      </c>
      <c r="C24" s="7">
        <f>'PLANILHA DINÂMICA'!D20</f>
        <v>10654</v>
      </c>
      <c r="D24" s="7">
        <f>'PLANILHA DINÂMICA'!C20</f>
        <v>4158</v>
      </c>
      <c r="E24" s="7">
        <f>'PLANILHA DINÂMICA'!F20</f>
        <v>1035</v>
      </c>
      <c r="F24" s="11">
        <f t="shared" si="2"/>
        <v>530.07634753101206</v>
      </c>
      <c r="G24" s="11">
        <f t="shared" si="3"/>
        <v>197.1447859414213</v>
      </c>
      <c r="H24" s="11">
        <f t="shared" si="4"/>
        <v>420.37664742404235</v>
      </c>
      <c r="I24" s="11">
        <f t="shared" si="5"/>
        <v>124.23798894666956</v>
      </c>
      <c r="J24" s="11">
        <f t="shared" si="1"/>
        <v>1271.8357698431453</v>
      </c>
    </row>
    <row r="25" spans="1:10" ht="73.5" customHeight="1">
      <c r="A25" s="51" t="str">
        <f>'PLANILHA DINÂMICA'!B21</f>
        <v>ACOPPPMAR - Assoc. de Coletores de Plático, Pet, PVC e Outros Materiais Recicláveis - 12.732.999/0001-42</v>
      </c>
      <c r="B25" s="7">
        <f>'PLANILHA DINÂMICA'!E21</f>
        <v>56810.3</v>
      </c>
      <c r="C25" s="7">
        <f>'PLANILHA DINÂMICA'!D21</f>
        <v>204510.1</v>
      </c>
      <c r="D25" s="7">
        <f>'PLANILHA DINÂMICA'!C21</f>
        <v>176754</v>
      </c>
      <c r="E25" s="7">
        <f>'PLANILHA DINÂMICA'!F21</f>
        <v>42700</v>
      </c>
      <c r="F25" s="11">
        <f t="shared" si="2"/>
        <v>10456.179279910088</v>
      </c>
      <c r="G25" s="11">
        <f t="shared" si="3"/>
        <v>3784.315739380389</v>
      </c>
      <c r="H25" s="11">
        <f t="shared" si="4"/>
        <v>17869.950442229241</v>
      </c>
      <c r="I25" s="11">
        <f t="shared" si="5"/>
        <v>5125.5672734519712</v>
      </c>
      <c r="J25" s="11">
        <f t="shared" si="1"/>
        <v>37236.012734971686</v>
      </c>
    </row>
    <row r="26" spans="1:10" ht="73.5" customHeight="1">
      <c r="A26" s="51" t="str">
        <f>'PLANILHA DINÂMICA'!B22</f>
        <v>ACRU - Assoc. de Catadores e Recicladores de Uberlândia - 13.751.203/0001-61</v>
      </c>
      <c r="B26" s="7">
        <f>'PLANILHA DINÂMICA'!E22</f>
        <v>74950</v>
      </c>
      <c r="C26" s="7">
        <f>'PLANILHA DINÂMICA'!D22</f>
        <v>204680</v>
      </c>
      <c r="D26" s="7">
        <f>'PLANILHA DINÂMICA'!C22</f>
        <v>165800</v>
      </c>
      <c r="E26" s="7">
        <f>'PLANILHA DINÂMICA'!F22</f>
        <v>15880</v>
      </c>
      <c r="F26" s="11">
        <f t="shared" si="2"/>
        <v>13794.868835919913</v>
      </c>
      <c r="G26" s="11">
        <f t="shared" si="3"/>
        <v>3787.4596195316417</v>
      </c>
      <c r="H26" s="11">
        <f t="shared" si="4"/>
        <v>16762.493540862488</v>
      </c>
      <c r="I26" s="11">
        <f t="shared" si="5"/>
        <v>1906.1828642252297</v>
      </c>
      <c r="J26" s="11">
        <f t="shared" si="1"/>
        <v>36251.004860539273</v>
      </c>
    </row>
    <row r="27" spans="1:10" ht="73.5" customHeight="1">
      <c r="A27" s="51" t="str">
        <f>'PLANILHA DINÂMICA'!B23</f>
        <v>AERPI - Associação Ecológica dos Recicladores e Produtores de Igarapé - 29.478.525/0001-19</v>
      </c>
      <c r="B27" s="7">
        <f>'PLANILHA DINÂMICA'!E23</f>
        <v>0</v>
      </c>
      <c r="C27" s="7">
        <f>'PLANILHA DINÂMICA'!D23</f>
        <v>14090</v>
      </c>
      <c r="D27" s="7">
        <f>'PLANILHA DINÂMICA'!C23</f>
        <v>6570</v>
      </c>
      <c r="E27" s="7">
        <f>'PLANILHA DINÂMICA'!F23</f>
        <v>0</v>
      </c>
      <c r="F27" s="11">
        <f t="shared" si="2"/>
        <v>0</v>
      </c>
      <c r="G27" s="11">
        <f t="shared" si="3"/>
        <v>260.72555227282015</v>
      </c>
      <c r="H27" s="11">
        <f t="shared" si="4"/>
        <v>664.2314991765171</v>
      </c>
      <c r="I27" s="11">
        <f t="shared" si="5"/>
        <v>0</v>
      </c>
      <c r="J27" s="11">
        <f t="shared" si="1"/>
        <v>924.95705144933731</v>
      </c>
    </row>
    <row r="28" spans="1:10" ht="73.5" customHeight="1">
      <c r="A28" s="51" t="str">
        <f>'PLANILHA DINÂMICA'!B24</f>
        <v>AGUAPE - Cooperativa Mista de Trabalho e Produção de Coleta Seletiva, Reaproveitamento e Reciclagem de Lixo Ltda - 08.727.960/0001-60</v>
      </c>
      <c r="B28" s="7">
        <f>'PLANILHA DINÂMICA'!E24</f>
        <v>9295</v>
      </c>
      <c r="C28" s="7">
        <f>'PLANILHA DINÂMICA'!D24</f>
        <v>255830</v>
      </c>
      <c r="D28" s="7">
        <f>'PLANILHA DINÂMICA'!C24</f>
        <v>61361.2</v>
      </c>
      <c r="E28" s="7">
        <f>'PLANILHA DINÂMICA'!F24</f>
        <v>18050</v>
      </c>
      <c r="F28" s="11">
        <f t="shared" si="2"/>
        <v>1710.784600798874</v>
      </c>
      <c r="G28" s="11">
        <f t="shared" si="3"/>
        <v>4733.9544384638457</v>
      </c>
      <c r="H28" s="11">
        <f t="shared" si="4"/>
        <v>6203.6593405281737</v>
      </c>
      <c r="I28" s="11">
        <f t="shared" si="5"/>
        <v>2166.6625125481987</v>
      </c>
      <c r="J28" s="11">
        <f t="shared" si="1"/>
        <v>14815.060892339092</v>
      </c>
    </row>
    <row r="29" spans="1:10" ht="73.5" customHeight="1">
      <c r="A29" s="51" t="str">
        <f>'PLANILHA DINÂMICA'!B25</f>
        <v>APACO - Associação Preservando o Meio Ambiente de Conceição dos Ouros - 33.746.189/0001-15</v>
      </c>
      <c r="B29" s="7">
        <f>'PLANILHA DINÂMICA'!E25</f>
        <v>4779.6000000000004</v>
      </c>
      <c r="C29" s="7">
        <f>'PLANILHA DINÂMICA'!D25</f>
        <v>24242.5</v>
      </c>
      <c r="D29" s="7">
        <f>'PLANILHA DINÂMICA'!C25</f>
        <v>7470.4000000000005</v>
      </c>
      <c r="E29" s="7">
        <f>'PLANILHA DINÂMICA'!F25</f>
        <v>3100</v>
      </c>
      <c r="F29" s="11">
        <f t="shared" si="2"/>
        <v>879.70587175667538</v>
      </c>
      <c r="G29" s="11">
        <f t="shared" si="3"/>
        <v>448.59043300027275</v>
      </c>
      <c r="H29" s="11">
        <f t="shared" si="4"/>
        <v>755.26255577598999</v>
      </c>
      <c r="I29" s="11">
        <f t="shared" si="5"/>
        <v>372.11378331852717</v>
      </c>
      <c r="J29" s="11">
        <f t="shared" si="1"/>
        <v>2455.6726438514652</v>
      </c>
    </row>
    <row r="30" spans="1:10" ht="73.5" customHeight="1">
      <c r="A30" s="51" t="str">
        <f>'PLANILHA DINÂMICA'!B26</f>
        <v>ARA - Assoc. de Recicladores Arcoenses - 05.496.924/0001-44</v>
      </c>
      <c r="B30" s="7">
        <f>'PLANILHA DINÂMICA'!E26</f>
        <v>3920</v>
      </c>
      <c r="C30" s="7">
        <f>'PLANILHA DINÂMICA'!D26</f>
        <v>19830</v>
      </c>
      <c r="D30" s="7">
        <f>'PLANILHA DINÂMICA'!C26</f>
        <v>14940</v>
      </c>
      <c r="E30" s="7">
        <f>'PLANILHA DINÂMICA'!F26</f>
        <v>0</v>
      </c>
      <c r="F30" s="11">
        <f t="shared" si="2"/>
        <v>721.4928063616552</v>
      </c>
      <c r="G30" s="11">
        <f t="shared" si="3"/>
        <v>366.94022012562272</v>
      </c>
      <c r="H30" s="11">
        <f t="shared" si="4"/>
        <v>1510.4442310041347</v>
      </c>
      <c r="I30" s="11">
        <f t="shared" si="5"/>
        <v>0</v>
      </c>
      <c r="J30" s="11">
        <f t="shared" si="1"/>
        <v>2598.8772574914128</v>
      </c>
    </row>
    <row r="31" spans="1:10" ht="73.5" customHeight="1">
      <c r="A31" s="51" t="str">
        <f>'PLANILHA DINÂMICA'!B27</f>
        <v>ARBE - Assoc. de Recicladores Boa Esperança - 14.784.866/0001-45</v>
      </c>
      <c r="B31" s="7">
        <f>'PLANILHA DINÂMICA'!E27</f>
        <v>7400</v>
      </c>
      <c r="C31" s="7">
        <f>'PLANILHA DINÂMICA'!D27</f>
        <v>74902</v>
      </c>
      <c r="D31" s="7">
        <f>'PLANILHA DINÂMICA'!C27</f>
        <v>18786</v>
      </c>
      <c r="E31" s="7">
        <f>'PLANILHA DINÂMICA'!F27</f>
        <v>16810</v>
      </c>
      <c r="F31" s="11">
        <f t="shared" si="2"/>
        <v>1362.0017262949614</v>
      </c>
      <c r="G31" s="11">
        <f t="shared" si="3"/>
        <v>1386.0088939913965</v>
      </c>
      <c r="H31" s="11">
        <f t="shared" si="4"/>
        <v>1899.2774647686531</v>
      </c>
      <c r="I31" s="11">
        <f t="shared" si="5"/>
        <v>2017.8169992207877</v>
      </c>
      <c r="J31" s="11">
        <f t="shared" si="1"/>
        <v>6665.1050842757986</v>
      </c>
    </row>
    <row r="32" spans="1:10" ht="73.5" customHeight="1">
      <c r="A32" s="51" t="str">
        <f>'PLANILHA DINÂMICA'!B28</f>
        <v>ARC - Associação dos Agentes Recicladores de Crucilândia e Região - 11.681.965/0001-03</v>
      </c>
      <c r="B32" s="7">
        <f>'PLANILHA DINÂMICA'!E28</f>
        <v>4720</v>
      </c>
      <c r="C32" s="7">
        <f>'PLANILHA DINÂMICA'!D28</f>
        <v>46507.5</v>
      </c>
      <c r="D32" s="7">
        <f>'PLANILHA DINÂMICA'!C28</f>
        <v>47595</v>
      </c>
      <c r="E32" s="7">
        <f>'PLANILHA DINÂMICA'!F28</f>
        <v>8560</v>
      </c>
      <c r="F32" s="11">
        <f t="shared" si="2"/>
        <v>868.73623623138076</v>
      </c>
      <c r="G32" s="11">
        <f t="shared" si="3"/>
        <v>860.58861762442746</v>
      </c>
      <c r="H32" s="11">
        <f t="shared" si="4"/>
        <v>4811.8870933495182</v>
      </c>
      <c r="I32" s="11">
        <f t="shared" si="5"/>
        <v>1027.5141887763202</v>
      </c>
      <c r="J32" s="11">
        <f t="shared" si="1"/>
        <v>7568.7261359816466</v>
      </c>
    </row>
    <row r="33" spans="1:10" ht="73.5" customHeight="1">
      <c r="A33" s="51" t="str">
        <f>'PLANILHA DINÂMICA'!B29</f>
        <v>ARCA -Assoc. de Recicladores e Catadores Autônomos - 08.663.397/0001-03</v>
      </c>
      <c r="B33" s="7">
        <f>'PLANILHA DINÂMICA'!E29</f>
        <v>15750</v>
      </c>
      <c r="C33" s="7">
        <f>'PLANILHA DINÂMICA'!D29</f>
        <v>81926</v>
      </c>
      <c r="D33" s="7">
        <f>'PLANILHA DINÂMICA'!C29</f>
        <v>28184.1</v>
      </c>
      <c r="E33" s="7">
        <f>'PLANILHA DINÂMICA'!F29</f>
        <v>52280</v>
      </c>
      <c r="F33" s="11">
        <f t="shared" si="2"/>
        <v>2898.8550255602222</v>
      </c>
      <c r="G33" s="11">
        <f t="shared" si="3"/>
        <v>1515.9830798795645</v>
      </c>
      <c r="H33" s="11">
        <f t="shared" si="4"/>
        <v>2849.4318106454907</v>
      </c>
      <c r="I33" s="11">
        <f t="shared" si="5"/>
        <v>6275.5189006105165</v>
      </c>
      <c r="J33" s="11">
        <f t="shared" si="1"/>
        <v>13539.788816695793</v>
      </c>
    </row>
    <row r="34" spans="1:10" ht="73.5" customHeight="1">
      <c r="A34" s="51" t="str">
        <f>'PLANILHA DINÂMICA'!B30</f>
        <v>ARCBS – Associação Recicle Consciente em Bom Sucesso - 29.315.217/0001-72</v>
      </c>
      <c r="B34" s="7">
        <f>'PLANILHA DINÂMICA'!E30</f>
        <v>49635</v>
      </c>
      <c r="C34" s="7">
        <f>'PLANILHA DINÂMICA'!D30</f>
        <v>69980</v>
      </c>
      <c r="D34" s="7">
        <f>'PLANILHA DINÂMICA'!C30</f>
        <v>87780</v>
      </c>
      <c r="E34" s="7">
        <f>'PLANILHA DINÂMICA'!F30</f>
        <v>58190</v>
      </c>
      <c r="F34" s="11">
        <f t="shared" si="2"/>
        <v>9135.5345519797847</v>
      </c>
      <c r="G34" s="11">
        <f t="shared" si="3"/>
        <v>1294.9307415224951</v>
      </c>
      <c r="H34" s="11">
        <f t="shared" si="4"/>
        <v>8874.6181122853377</v>
      </c>
      <c r="I34" s="11">
        <f t="shared" si="5"/>
        <v>6984.9358230016442</v>
      </c>
      <c r="J34" s="11">
        <f t="shared" si="1"/>
        <v>26290.019228789264</v>
      </c>
    </row>
    <row r="35" spans="1:10" ht="73.5" customHeight="1">
      <c r="A35" s="51" t="str">
        <f>'PLANILHA DINÂMICA'!B31</f>
        <v>ARMARRESOL - Associação dos Recicladores de Materiais Reutilizáveis e Recicláveis de Sete Lagoas - 20.068.986/0001-49</v>
      </c>
      <c r="B35" s="7">
        <f>'PLANILHA DINÂMICA'!E31</f>
        <v>0</v>
      </c>
      <c r="C35" s="7">
        <f>'PLANILHA DINÂMICA'!D31</f>
        <v>61784</v>
      </c>
      <c r="D35" s="7">
        <f>'PLANILHA DINÂMICA'!C31</f>
        <v>17270.8</v>
      </c>
      <c r="E35" s="7">
        <f>'PLANILHA DINÂMICA'!F31</f>
        <v>15700</v>
      </c>
      <c r="F35" s="11">
        <f t="shared" si="2"/>
        <v>0</v>
      </c>
      <c r="G35" s="11">
        <f t="shared" si="3"/>
        <v>1143.2695189229185</v>
      </c>
      <c r="H35" s="11">
        <f t="shared" si="4"/>
        <v>1746.0897071503489</v>
      </c>
      <c r="I35" s="11">
        <f t="shared" si="5"/>
        <v>1884.5762574518958</v>
      </c>
      <c r="J35" s="11">
        <f t="shared" si="1"/>
        <v>4773.9354835251634</v>
      </c>
    </row>
    <row r="36" spans="1:10" ht="73.5" customHeight="1">
      <c r="A36" s="51" t="str">
        <f>'PLANILHA DINÂMICA'!B32</f>
        <v>ASCABEV - Associação dos Catadores de Materiais Recicláveis de Belo Vale - 11.914.044/0001-43</v>
      </c>
      <c r="B36" s="7">
        <f>'PLANILHA DINÂMICA'!E32</f>
        <v>6955.4</v>
      </c>
      <c r="C36" s="7">
        <f>'PLANILHA DINÂMICA'!D32</f>
        <v>30650</v>
      </c>
      <c r="D36" s="7">
        <f>'PLANILHA DINÂMICA'!C32</f>
        <v>25290</v>
      </c>
      <c r="E36" s="7">
        <f>'PLANILHA DINÂMICA'!F32</f>
        <v>0</v>
      </c>
      <c r="F36" s="11">
        <f t="shared" si="2"/>
        <v>1280.1711901448614</v>
      </c>
      <c r="G36" s="11">
        <f t="shared" si="3"/>
        <v>567.15671945790905</v>
      </c>
      <c r="H36" s="11">
        <f t="shared" si="4"/>
        <v>2556.8363187479631</v>
      </c>
      <c r="I36" s="11">
        <f t="shared" si="5"/>
        <v>0</v>
      </c>
      <c r="J36" s="11">
        <f t="shared" si="1"/>
        <v>4404.1642283507335</v>
      </c>
    </row>
    <row r="37" spans="1:10" ht="73.5" customHeight="1">
      <c r="A37" s="51" t="str">
        <f>'PLANILHA DINÂMICA'!B33</f>
        <v>ASCABOC - ASSOCIAÇÃO DE CATADORES DE MATERIAIS RECICLÁVEIS DE BOCAIÚVA - 06.864.281/0001-07</v>
      </c>
      <c r="B37" s="7">
        <f>'PLANILHA DINÂMICA'!E33</f>
        <v>4828.4049999999997</v>
      </c>
      <c r="C37" s="7">
        <f>'PLANILHA DINÂMICA'!D33</f>
        <v>13582.52</v>
      </c>
      <c r="D37" s="7">
        <f>'PLANILHA DINÂMICA'!C33</f>
        <v>13829.205</v>
      </c>
      <c r="E37" s="7">
        <f>'PLANILHA DINÂMICA'!F33</f>
        <v>0</v>
      </c>
      <c r="F37" s="11">
        <f t="shared" si="2"/>
        <v>888.68864125016523</v>
      </c>
      <c r="G37" s="11">
        <f t="shared" si="3"/>
        <v>251.33499135959016</v>
      </c>
      <c r="H37" s="11">
        <f t="shared" si="4"/>
        <v>1398.1420958248686</v>
      </c>
      <c r="I37" s="11">
        <f t="shared" si="5"/>
        <v>0</v>
      </c>
      <c r="J37" s="11">
        <f t="shared" si="1"/>
        <v>2538.1657284346238</v>
      </c>
    </row>
    <row r="38" spans="1:10" ht="73.5" customHeight="1">
      <c r="A38" s="51" t="str">
        <f>'PLANILHA DINÂMICA'!B34</f>
        <v>ASCAFRU - Associação de Catadores de Materiais Recicláveis do Município de Frutal - 28.910.934/0001-80</v>
      </c>
      <c r="B38" s="7">
        <f>'PLANILHA DINÂMICA'!E34</f>
        <v>10899.36</v>
      </c>
      <c r="C38" s="7">
        <f>'PLANILHA DINÂMICA'!D34</f>
        <v>32762</v>
      </c>
      <c r="D38" s="7">
        <f>'PLANILHA DINÂMICA'!C34</f>
        <v>25410.9</v>
      </c>
      <c r="E38" s="7">
        <f>'PLANILHA DINÂMICA'!F34</f>
        <v>0</v>
      </c>
      <c r="F38" s="11">
        <f t="shared" si="2"/>
        <v>2006.073937231115</v>
      </c>
      <c r="G38" s="11">
        <f t="shared" si="3"/>
        <v>606.23779585252908</v>
      </c>
      <c r="H38" s="11">
        <f t="shared" si="4"/>
        <v>2569.0593915410291</v>
      </c>
      <c r="I38" s="11">
        <f t="shared" si="5"/>
        <v>0</v>
      </c>
      <c r="J38" s="11">
        <f t="shared" si="1"/>
        <v>5181.371124624673</v>
      </c>
    </row>
    <row r="39" spans="1:10" ht="73.5" customHeight="1">
      <c r="A39" s="51" t="str">
        <f>'PLANILHA DINÂMICA'!B35</f>
        <v>ASCAJ - Assoc. dos Catadores de Materiais Recicláveis Unidos por Janauba - 10.538.357/0001-81</v>
      </c>
      <c r="B39" s="7">
        <f>'PLANILHA DINÂMICA'!E35</f>
        <v>0</v>
      </c>
      <c r="C39" s="7">
        <f>'PLANILHA DINÂMICA'!D35</f>
        <v>24668.85</v>
      </c>
      <c r="D39" s="7">
        <f>'PLANILHA DINÂMICA'!C35</f>
        <v>35719.35</v>
      </c>
      <c r="E39" s="7">
        <f>'PLANILHA DINÂMICA'!F35</f>
        <v>2244</v>
      </c>
      <c r="F39" s="11">
        <f t="shared" si="2"/>
        <v>0</v>
      </c>
      <c r="G39" s="11">
        <f t="shared" si="3"/>
        <v>456.47974025446126</v>
      </c>
      <c r="H39" s="11">
        <f t="shared" si="4"/>
        <v>3611.2507458311607</v>
      </c>
      <c r="I39" s="11">
        <f t="shared" si="5"/>
        <v>269.36236444089513</v>
      </c>
      <c r="J39" s="11">
        <f t="shared" si="1"/>
        <v>4337.0928505265174</v>
      </c>
    </row>
    <row r="40" spans="1:10" ht="73.5" customHeight="1">
      <c r="A40" s="51" t="str">
        <f>'PLANILHA DINÂMICA'!B36</f>
        <v>ASCALP - Assoc. de Catadores de Papel, Papelão e Materiais Reaproveitáveis de Lagoa da Prata - 05.318.859/0001-67</v>
      </c>
      <c r="B40" s="7">
        <f>'PLANILHA DINÂMICA'!E36</f>
        <v>9850</v>
      </c>
      <c r="C40" s="7">
        <f>'PLANILHA DINÂMICA'!D36</f>
        <v>108720</v>
      </c>
      <c r="D40" s="7">
        <f>'PLANILHA DINÂMICA'!C36</f>
        <v>50990</v>
      </c>
      <c r="E40" s="7">
        <f>'PLANILHA DINÂMICA'!F36</f>
        <v>8760</v>
      </c>
      <c r="F40" s="11">
        <f t="shared" si="2"/>
        <v>1812.9347302709959</v>
      </c>
      <c r="G40" s="11">
        <f t="shared" si="3"/>
        <v>2011.7872280412355</v>
      </c>
      <c r="H40" s="11">
        <f t="shared" si="4"/>
        <v>5155.1239182664549</v>
      </c>
      <c r="I40" s="11">
        <f t="shared" si="5"/>
        <v>1051.52152963558</v>
      </c>
      <c r="J40" s="11">
        <f t="shared" si="1"/>
        <v>10031.367406214265</v>
      </c>
    </row>
    <row r="41" spans="1:10" ht="73.5" customHeight="1">
      <c r="A41" s="51" t="str">
        <f>'PLANILHA DINÂMICA'!B37</f>
        <v>ASCAM – Associação dos Catadores de Materiais Recicláveis de Matipó - 29.302.789/0001-17</v>
      </c>
      <c r="B41" s="7">
        <f>'PLANILHA DINÂMICA'!E37</f>
        <v>22930</v>
      </c>
      <c r="C41" s="7">
        <f>'PLANILHA DINÂMICA'!D37</f>
        <v>26520</v>
      </c>
      <c r="D41" s="7">
        <f>'PLANILHA DINÂMICA'!C37</f>
        <v>7216</v>
      </c>
      <c r="E41" s="7">
        <f>'PLANILHA DINÂMICA'!F37</f>
        <v>5360</v>
      </c>
      <c r="F41" s="11">
        <f t="shared" si="2"/>
        <v>4220.3648086410085</v>
      </c>
      <c r="G41" s="11">
        <f t="shared" si="3"/>
        <v>490.73397063699014</v>
      </c>
      <c r="H41" s="11">
        <f t="shared" si="4"/>
        <v>729.54254156130105</v>
      </c>
      <c r="I41" s="11">
        <f t="shared" si="5"/>
        <v>643.39673502816311</v>
      </c>
      <c r="J41" s="11">
        <f t="shared" si="1"/>
        <v>6084.0380558674624</v>
      </c>
    </row>
    <row r="42" spans="1:10" ht="73.5" customHeight="1">
      <c r="A42" s="51" t="str">
        <f>'PLANILHA DINÂMICA'!B38</f>
        <v>ASCAMARC - Assoc. dos Catadores de Materiais Recicláveis de Caxambú - 17.209.317/0001-35</v>
      </c>
      <c r="B42" s="7">
        <f>'PLANILHA DINÂMICA'!E38</f>
        <v>2.2000000000000002</v>
      </c>
      <c r="C42" s="7">
        <f>'PLANILHA DINÂMICA'!D38</f>
        <v>34110</v>
      </c>
      <c r="D42" s="7">
        <f>'PLANILHA DINÂMICA'!C38</f>
        <v>13152</v>
      </c>
      <c r="E42" s="7">
        <f>'PLANILHA DINÂMICA'!F38</f>
        <v>6510</v>
      </c>
      <c r="F42" s="11">
        <f t="shared" si="2"/>
        <v>0.40491943214174531</v>
      </c>
      <c r="G42" s="11">
        <f t="shared" si="3"/>
        <v>631.18158893015584</v>
      </c>
      <c r="H42" s="11">
        <f t="shared" si="4"/>
        <v>1329.6762065707082</v>
      </c>
      <c r="I42" s="11">
        <f t="shared" si="5"/>
        <v>781.43894496890709</v>
      </c>
      <c r="J42" s="11">
        <f t="shared" ref="J42:J73" si="6">SUM(F42:I42)</f>
        <v>2742.701659901913</v>
      </c>
    </row>
    <row r="43" spans="1:10" ht="73.5" customHeight="1">
      <c r="A43" s="51" t="str">
        <f>'PLANILHA DINÂMICA'!B39</f>
        <v>ASCAMARE ESMERALDAS - Associação dos Catadores de Materiais Recicláveis de Esmeraldas - 29.460.106/0001-50</v>
      </c>
      <c r="B43" s="7">
        <f>'PLANILHA DINÂMICA'!E39</f>
        <v>11045.1</v>
      </c>
      <c r="C43" s="7">
        <f>'PLANILHA DINÂMICA'!D39</f>
        <v>59889.05</v>
      </c>
      <c r="D43" s="7">
        <f>'PLANILHA DINÂMICA'!C39</f>
        <v>25381.5</v>
      </c>
      <c r="E43" s="7">
        <f>'PLANILHA DINÂMICA'!F39</f>
        <v>19790</v>
      </c>
      <c r="F43" s="11">
        <f t="shared" ref="F43:F74" si="7">$E$2*B43</f>
        <v>2032.8980090676323</v>
      </c>
      <c r="G43" s="11">
        <f t="shared" ref="G43:G74" si="8">$E$3*C43</f>
        <v>1108.2048003083421</v>
      </c>
      <c r="H43" s="11">
        <f t="shared" ref="H43:H74" si="9">$E$4*D43</f>
        <v>2566.0870314077274</v>
      </c>
      <c r="I43" s="11">
        <f t="shared" ref="I43:I74" si="10">$E$5*E43</f>
        <v>2375.5263780237592</v>
      </c>
      <c r="J43" s="11">
        <f t="shared" si="6"/>
        <v>8082.7162188074608</v>
      </c>
    </row>
    <row r="44" spans="1:10" ht="73.5" customHeight="1">
      <c r="A44" s="51" t="str">
        <f>'PLANILHA DINÂMICA'!B40</f>
        <v>ASCAMARE L. SANTA - Assoc. dos Catadores de Materiais Recicláveis de Lagoa Santa - 05.742.826/0001-40</v>
      </c>
      <c r="B44" s="7">
        <f>'PLANILHA DINÂMICA'!E40</f>
        <v>1845</v>
      </c>
      <c r="C44" s="7">
        <f>'PLANILHA DINÂMICA'!D40</f>
        <v>192608</v>
      </c>
      <c r="D44" s="7">
        <f>'PLANILHA DINÂMICA'!C40</f>
        <v>33303</v>
      </c>
      <c r="E44" s="7">
        <f>'PLANILHA DINÂMICA'!F40</f>
        <v>104300</v>
      </c>
      <c r="F44" s="11">
        <f t="shared" si="7"/>
        <v>339.58016013705458</v>
      </c>
      <c r="G44" s="11">
        <f t="shared" si="8"/>
        <v>3564.0757396851204</v>
      </c>
      <c r="H44" s="11">
        <f t="shared" si="9"/>
        <v>3366.9561060997794</v>
      </c>
      <c r="I44" s="11">
        <f t="shared" si="10"/>
        <v>12519.828258103995</v>
      </c>
      <c r="J44" s="11">
        <f t="shared" si="6"/>
        <v>19790.44026402595</v>
      </c>
    </row>
    <row r="45" spans="1:10" ht="73.5" customHeight="1">
      <c r="A45" s="51" t="str">
        <f>'PLANILHA DINÂMICA'!B41</f>
        <v>ASCAMARE P. MORAIS – Associação de Catadores de Materiais Recicláveis de Prudente de Morais - 33.332.616/0001-19</v>
      </c>
      <c r="B45" s="7">
        <f>'PLANILHA DINÂMICA'!E41</f>
        <v>0</v>
      </c>
      <c r="C45" s="7">
        <f>'PLANILHA DINÂMICA'!D41</f>
        <v>12067</v>
      </c>
      <c r="D45" s="7">
        <f>'PLANILHA DINÂMICA'!C41</f>
        <v>12660</v>
      </c>
      <c r="E45" s="7">
        <f>'PLANILHA DINÂMICA'!F41</f>
        <v>0</v>
      </c>
      <c r="F45" s="11">
        <f t="shared" si="7"/>
        <v>0</v>
      </c>
      <c r="G45" s="11">
        <f t="shared" si="8"/>
        <v>223.29135835884463</v>
      </c>
      <c r="H45" s="11">
        <f t="shared" si="9"/>
        <v>1279.9346696460741</v>
      </c>
      <c r="I45" s="11">
        <f t="shared" si="10"/>
        <v>0</v>
      </c>
      <c r="J45" s="11">
        <f t="shared" si="6"/>
        <v>1503.2260280049188</v>
      </c>
    </row>
    <row r="46" spans="1:10" ht="73.5" customHeight="1">
      <c r="A46" s="51" t="str">
        <f>'PLANILHA DINÂMICA'!B42</f>
        <v>ASCAMAREM - Assoc. dos Trabalhadores e Coletadores de Materiais Recicláveis de Muriaé - 12.373.657/0001-83</v>
      </c>
      <c r="B46" s="7">
        <f>'PLANILHA DINÂMICA'!E42</f>
        <v>6720</v>
      </c>
      <c r="C46" s="7">
        <f>'PLANILHA DINÂMICA'!D42</f>
        <v>64056.5</v>
      </c>
      <c r="D46" s="7">
        <f>'PLANILHA DINÂMICA'!C42</f>
        <v>23235.67</v>
      </c>
      <c r="E46" s="7">
        <f>'PLANILHA DINÂMICA'!F42</f>
        <v>2945</v>
      </c>
      <c r="F46" s="11">
        <f t="shared" si="7"/>
        <v>1236.8448109056947</v>
      </c>
      <c r="G46" s="11">
        <f t="shared" si="8"/>
        <v>1185.3205350719591</v>
      </c>
      <c r="H46" s="11">
        <f t="shared" si="9"/>
        <v>2349.1421489301101</v>
      </c>
      <c r="I46" s="11">
        <f t="shared" si="10"/>
        <v>353.50809415260085</v>
      </c>
      <c r="J46" s="11">
        <f t="shared" si="6"/>
        <v>5124.8155890603648</v>
      </c>
    </row>
    <row r="47" spans="1:10" ht="73.5" customHeight="1">
      <c r="A47" s="51" t="str">
        <f>'PLANILHA DINÂMICA'!B43</f>
        <v>ASCAMATO - Associação de Catadores de Materiais Recicláveis do Município de Conceição do Mato Dentro - 19.308.537/0001-41</v>
      </c>
      <c r="B47" s="7">
        <f>'PLANILHA DINÂMICA'!E43</f>
        <v>8428</v>
      </c>
      <c r="C47" s="7">
        <f>'PLANILHA DINÂMICA'!D43</f>
        <v>102400.4</v>
      </c>
      <c r="D47" s="7">
        <f>'PLANILHA DINÂMICA'!C43</f>
        <v>20480</v>
      </c>
      <c r="E47" s="7">
        <f>'PLANILHA DINÂMICA'!F43</f>
        <v>10950</v>
      </c>
      <c r="F47" s="11">
        <f t="shared" si="7"/>
        <v>1551.2095336775587</v>
      </c>
      <c r="G47" s="11">
        <f t="shared" si="8"/>
        <v>1894.8474693369546</v>
      </c>
      <c r="H47" s="11">
        <f t="shared" si="9"/>
        <v>2070.5420248302999</v>
      </c>
      <c r="I47" s="11">
        <f t="shared" si="10"/>
        <v>1314.401912044475</v>
      </c>
      <c r="J47" s="11">
        <f t="shared" si="6"/>
        <v>6831.0009398892889</v>
      </c>
    </row>
    <row r="48" spans="1:10" ht="73.5" customHeight="1">
      <c r="A48" s="51" t="str">
        <f>'PLANILHA DINÂMICA'!B44</f>
        <v>ASCAMINAS - Associação de Catadores de Materiais Recicláveis do Município de Alvorada de Minas - 29.865.803/0001-90</v>
      </c>
      <c r="B48" s="7">
        <f>'PLANILHA DINÂMICA'!E44</f>
        <v>0</v>
      </c>
      <c r="C48" s="7">
        <f>'PLANILHA DINÂMICA'!D44</f>
        <v>9039</v>
      </c>
      <c r="D48" s="7">
        <f>'PLANILHA DINÂMICA'!C44</f>
        <v>2433</v>
      </c>
      <c r="E48" s="7">
        <f>'PLANILHA DINÂMICA'!F44</f>
        <v>0</v>
      </c>
      <c r="F48" s="11">
        <f t="shared" si="7"/>
        <v>0</v>
      </c>
      <c r="G48" s="11">
        <f t="shared" si="8"/>
        <v>167.26034542186099</v>
      </c>
      <c r="H48" s="11">
        <f t="shared" si="9"/>
        <v>245.97796613340429</v>
      </c>
      <c r="I48" s="11">
        <f t="shared" si="10"/>
        <v>0</v>
      </c>
      <c r="J48" s="11">
        <f t="shared" si="6"/>
        <v>413.23831155526528</v>
      </c>
    </row>
    <row r="49" spans="1:10" ht="73.5" customHeight="1">
      <c r="A49" s="51" t="str">
        <f>'PLANILHA DINÂMICA'!B45</f>
        <v>ASCAMP - Assoc. dos Catadores de Materiais Recicláveis de Pará de Minas - 05.365.033/0001-59</v>
      </c>
      <c r="B49" s="7">
        <f>'PLANILHA DINÂMICA'!E45</f>
        <v>0</v>
      </c>
      <c r="C49" s="7">
        <f>'PLANILHA DINÂMICA'!D45</f>
        <v>73006.600000000006</v>
      </c>
      <c r="D49" s="7">
        <f>'PLANILHA DINÂMICA'!C45</f>
        <v>21148.3</v>
      </c>
      <c r="E49" s="7">
        <f>'PLANILHA DINÂMICA'!F45</f>
        <v>13330</v>
      </c>
      <c r="F49" s="11">
        <f t="shared" si="7"/>
        <v>0</v>
      </c>
      <c r="G49" s="11">
        <f t="shared" si="8"/>
        <v>1350.9358484429292</v>
      </c>
      <c r="H49" s="11">
        <f t="shared" si="9"/>
        <v>2138.1076124862611</v>
      </c>
      <c r="I49" s="11">
        <f t="shared" si="10"/>
        <v>1600.0892682696669</v>
      </c>
      <c r="J49" s="11">
        <f t="shared" si="6"/>
        <v>5089.1327291988573</v>
      </c>
    </row>
    <row r="50" spans="1:10" ht="73.5" customHeight="1">
      <c r="A50" s="51" t="str">
        <f>'PLANILHA DINÂMICA'!B46</f>
        <v>ASCANAVI - Assoc. dos Catadores de Materiais Recicláveis, Natureza Viva Governador Valadares - 04.893.644/0001-07</v>
      </c>
      <c r="B50" s="7">
        <f>'PLANILHA DINÂMICA'!E46</f>
        <v>7569.6</v>
      </c>
      <c r="C50" s="7">
        <f>'PLANILHA DINÂMICA'!D46</f>
        <v>146778.5</v>
      </c>
      <c r="D50" s="7">
        <f>'PLANILHA DINÂMICA'!C46</f>
        <v>34331</v>
      </c>
      <c r="E50" s="7">
        <f>'PLANILHA DINÂMICA'!F46</f>
        <v>41758</v>
      </c>
      <c r="F50" s="11">
        <f t="shared" si="7"/>
        <v>1393.2173334273434</v>
      </c>
      <c r="G50" s="11">
        <f t="shared" si="8"/>
        <v>2716.0330357896473</v>
      </c>
      <c r="H50" s="11">
        <f t="shared" si="9"/>
        <v>3470.8876100805192</v>
      </c>
      <c r="I50" s="11">
        <f t="shared" si="10"/>
        <v>5012.4926980048576</v>
      </c>
      <c r="J50" s="11">
        <f t="shared" si="6"/>
        <v>12592.630677302368</v>
      </c>
    </row>
    <row r="51" spans="1:10" ht="73.5" customHeight="1">
      <c r="A51" s="51" t="str">
        <f>'PLANILHA DINÂMICA'!B47</f>
        <v>ASCAP - Assoc. dos Catadores de Papel e Material Reciclável de Nova Lima - 05.267.111/0001-82</v>
      </c>
      <c r="B51" s="7">
        <f>'PLANILHA DINÂMICA'!E47</f>
        <v>3440</v>
      </c>
      <c r="C51" s="7">
        <f>'PLANILHA DINÂMICA'!D47</f>
        <v>229590.8</v>
      </c>
      <c r="D51" s="7">
        <f>'PLANILHA DINÂMICA'!C47</f>
        <v>61390</v>
      </c>
      <c r="E51" s="7">
        <f>'PLANILHA DINÂMICA'!F47</f>
        <v>154960.22</v>
      </c>
      <c r="F51" s="11">
        <f t="shared" si="7"/>
        <v>633.14674843981993</v>
      </c>
      <c r="G51" s="11">
        <f t="shared" si="8"/>
        <v>4248.4164745747757</v>
      </c>
      <c r="H51" s="11">
        <f t="shared" si="9"/>
        <v>6206.571040250592</v>
      </c>
      <c r="I51" s="11">
        <f t="shared" si="10"/>
        <v>18600.914105829452</v>
      </c>
      <c r="J51" s="11">
        <f t="shared" si="6"/>
        <v>29689.048369094638</v>
      </c>
    </row>
    <row r="52" spans="1:10" ht="73.5" customHeight="1">
      <c r="A52" s="51" t="str">
        <f>'PLANILHA DINÂMICA'!B48</f>
        <v>ASCAP CARMO DO PARANAÍBA - Assoc. dos Catadores de Materiais Recicláveis de Carmo do Paranaiba - 14.504.627/0001-94</v>
      </c>
      <c r="B52" s="7">
        <f>'PLANILHA DINÂMICA'!E48</f>
        <v>0</v>
      </c>
      <c r="C52" s="7">
        <f>'PLANILHA DINÂMICA'!D48</f>
        <v>0</v>
      </c>
      <c r="D52" s="7">
        <f>'PLANILHA DINÂMICA'!C48</f>
        <v>130900</v>
      </c>
      <c r="E52" s="7">
        <f>'PLANILHA DINÂMICA'!F48</f>
        <v>45060</v>
      </c>
      <c r="F52" s="11">
        <f t="shared" si="7"/>
        <v>0</v>
      </c>
      <c r="G52" s="11">
        <f t="shared" si="8"/>
        <v>0</v>
      </c>
      <c r="H52" s="11">
        <f t="shared" si="9"/>
        <v>13234.079641127259</v>
      </c>
      <c r="I52" s="11">
        <f t="shared" si="10"/>
        <v>5408.8538955912372</v>
      </c>
      <c r="J52" s="11">
        <f t="shared" si="6"/>
        <v>18642.933536718498</v>
      </c>
    </row>
    <row r="53" spans="1:10" ht="73.5" customHeight="1">
      <c r="A53" s="51" t="str">
        <f>'PLANILHA DINÂMICA'!B49</f>
        <v>ASCAPEL BETIM - Assoc. dos Catadores de Papel, Papelão e Mat. Reaprov. de Betim - 05.192.748/0001-57</v>
      </c>
      <c r="B53" s="7">
        <f>'PLANILHA DINÂMICA'!E49</f>
        <v>0</v>
      </c>
      <c r="C53" s="7">
        <f>'PLANILHA DINÂMICA'!D49</f>
        <v>70866.399999999994</v>
      </c>
      <c r="D53" s="7">
        <f>'PLANILHA DINÂMICA'!C49</f>
        <v>22440</v>
      </c>
      <c r="E53" s="7">
        <f>'PLANILHA DINÂMICA'!F49</f>
        <v>12720</v>
      </c>
      <c r="F53" s="11">
        <f t="shared" si="7"/>
        <v>0</v>
      </c>
      <c r="G53" s="11">
        <f t="shared" si="8"/>
        <v>1311.3329508578126</v>
      </c>
      <c r="H53" s="11">
        <f t="shared" si="9"/>
        <v>2268.6993670503871</v>
      </c>
      <c r="I53" s="11">
        <f t="shared" si="10"/>
        <v>1526.8668786489245</v>
      </c>
      <c r="J53" s="11">
        <f t="shared" si="6"/>
        <v>5106.899196557124</v>
      </c>
    </row>
    <row r="54" spans="1:10" ht="73.5" customHeight="1">
      <c r="A54" s="51" t="str">
        <f>'PLANILHA DINÂMICA'!B50</f>
        <v>ASCAPEL PEDRO LEOPOLDO - Assoc. dos Catadores de Pedro Leopoldo - 08.621.519/0001-07</v>
      </c>
      <c r="B54" s="7">
        <f>'PLANILHA DINÂMICA'!E50</f>
        <v>0</v>
      </c>
      <c r="C54" s="7">
        <f>'PLANILHA DINÂMICA'!D50</f>
        <v>28680</v>
      </c>
      <c r="D54" s="7">
        <f>'PLANILHA DINÂMICA'!C50</f>
        <v>15040</v>
      </c>
      <c r="E54" s="7">
        <f>'PLANILHA DINÂMICA'!F50</f>
        <v>11100</v>
      </c>
      <c r="F54" s="11">
        <f t="shared" si="7"/>
        <v>0</v>
      </c>
      <c r="G54" s="11">
        <f t="shared" si="8"/>
        <v>530.70325331330605</v>
      </c>
      <c r="H54" s="11">
        <f t="shared" si="9"/>
        <v>1520.5542994847515</v>
      </c>
      <c r="I54" s="11">
        <f t="shared" si="10"/>
        <v>1332.4074176889198</v>
      </c>
      <c r="J54" s="11">
        <f t="shared" si="6"/>
        <v>3383.6649704869774</v>
      </c>
    </row>
    <row r="55" spans="1:10" ht="73.5" customHeight="1">
      <c r="A55" s="51" t="str">
        <f>'PLANILHA DINÂMICA'!B51</f>
        <v>ASCARIPI - Assoc. dos Catadores de Rio Piracicaba - 06.634.995/0001-29</v>
      </c>
      <c r="B55" s="7">
        <f>'PLANILHA DINÂMICA'!E51</f>
        <v>6369.71</v>
      </c>
      <c r="C55" s="7">
        <f>'PLANILHA DINÂMICA'!D51</f>
        <v>24216.36</v>
      </c>
      <c r="D55" s="7">
        <f>'PLANILHA DINÂMICA'!C51</f>
        <v>7937.6</v>
      </c>
      <c r="E55" s="7">
        <f>'PLANILHA DINÂMICA'!F51</f>
        <v>0</v>
      </c>
      <c r="F55" s="11">
        <f t="shared" si="7"/>
        <v>1172.3724345943619</v>
      </c>
      <c r="G55" s="11">
        <f t="shared" si="8"/>
        <v>448.10673066269919</v>
      </c>
      <c r="H55" s="11">
        <f t="shared" si="9"/>
        <v>802.49679571743116</v>
      </c>
      <c r="I55" s="11">
        <f t="shared" si="10"/>
        <v>0</v>
      </c>
      <c r="J55" s="11">
        <f t="shared" si="6"/>
        <v>2422.9759609744924</v>
      </c>
    </row>
    <row r="56" spans="1:10" ht="73.5" customHeight="1">
      <c r="A56" s="51" t="str">
        <f>'PLANILHA DINÂMICA'!B52</f>
        <v>ASCARMARITA – Associação dos Catadores de Recicláveis e Materiais Reaproveitáveis de Itabira - 11.722.955/0001-79</v>
      </c>
      <c r="B56" s="7">
        <f>'PLANILHA DINÂMICA'!E52</f>
        <v>1440</v>
      </c>
      <c r="C56" s="7">
        <f>'PLANILHA DINÂMICA'!D52</f>
        <v>29990</v>
      </c>
      <c r="D56" s="7">
        <f>'PLANILHA DINÂMICA'!C52</f>
        <v>7520</v>
      </c>
      <c r="E56" s="7">
        <f>'PLANILHA DINÂMICA'!F52</f>
        <v>65080</v>
      </c>
      <c r="F56" s="11">
        <f t="shared" si="7"/>
        <v>265.03817376550603</v>
      </c>
      <c r="G56" s="11">
        <f t="shared" si="8"/>
        <v>554.9438830845902</v>
      </c>
      <c r="H56" s="11">
        <f t="shared" si="9"/>
        <v>760.27714974237574</v>
      </c>
      <c r="I56" s="11">
        <f t="shared" si="10"/>
        <v>7811.9887156031446</v>
      </c>
      <c r="J56" s="11">
        <f t="shared" si="6"/>
        <v>9392.2479221956164</v>
      </c>
    </row>
    <row r="57" spans="1:10" ht="73.5" customHeight="1">
      <c r="A57" s="51" t="str">
        <f>'PLANILHA DINÂMICA'!B53</f>
        <v>ASCAS - Assoc. dos Catadores de Materiais Recicláveis de São João Del Rei - 06.329.323/0001-00</v>
      </c>
      <c r="B57" s="7">
        <f>'PLANILHA DINÂMICA'!E53</f>
        <v>386.2</v>
      </c>
      <c r="C57" s="7">
        <f>'PLANILHA DINÂMICA'!D53</f>
        <v>37087.5</v>
      </c>
      <c r="D57" s="7">
        <f>'PLANILHA DINÂMICA'!C53</f>
        <v>4075.5</v>
      </c>
      <c r="E57" s="7">
        <f>'PLANILHA DINÂMICA'!F53</f>
        <v>5970</v>
      </c>
      <c r="F57" s="11">
        <f t="shared" si="7"/>
        <v>71.081765769610016</v>
      </c>
      <c r="G57" s="11">
        <f t="shared" si="8"/>
        <v>686.27813484160527</v>
      </c>
      <c r="H57" s="11">
        <f t="shared" si="9"/>
        <v>412.03584092753357</v>
      </c>
      <c r="I57" s="11">
        <f t="shared" si="10"/>
        <v>716.61912464890554</v>
      </c>
      <c r="J57" s="11">
        <f t="shared" si="6"/>
        <v>1886.0148661876542</v>
      </c>
    </row>
    <row r="58" spans="1:10" ht="73.5" customHeight="1">
      <c r="A58" s="51" t="str">
        <f>'PLANILHA DINÂMICA'!B54</f>
        <v>ASCATI - Assoc. dos Catadores de Materiais Recicláveis de Timóteo - 05.916.197/0001-27</v>
      </c>
      <c r="B58" s="7">
        <f>'PLANILHA DINÂMICA'!E54</f>
        <v>6242.380000000001</v>
      </c>
      <c r="C58" s="7">
        <f>'PLANILHA DINÂMICA'!D54</f>
        <v>105975.03999999999</v>
      </c>
      <c r="D58" s="7">
        <f>'PLANILHA DINÂMICA'!C54</f>
        <v>21278</v>
      </c>
      <c r="E58" s="7">
        <f>'PLANILHA DINÂMICA'!F54</f>
        <v>21000</v>
      </c>
      <c r="F58" s="11">
        <f t="shared" si="7"/>
        <v>1148.9368021877219</v>
      </c>
      <c r="G58" s="11">
        <f t="shared" si="8"/>
        <v>1960.993671478652</v>
      </c>
      <c r="H58" s="11">
        <f t="shared" si="9"/>
        <v>2151.220371305621</v>
      </c>
      <c r="I58" s="11">
        <f t="shared" si="10"/>
        <v>2520.770790222281</v>
      </c>
      <c r="J58" s="11">
        <f t="shared" si="6"/>
        <v>7781.921635194276</v>
      </c>
    </row>
    <row r="59" spans="1:10" ht="73.5" customHeight="1">
      <c r="A59" s="51" t="str">
        <f>'PLANILHA DINÂMICA'!B55</f>
        <v>ASCITO - Assoc. dos Catadores de Materiais Recicláveis de Itabirito - 05.684.273/0001-16</v>
      </c>
      <c r="B59" s="7">
        <f>'PLANILHA DINÂMICA'!E55</f>
        <v>0</v>
      </c>
      <c r="C59" s="7">
        <f>'PLANILHA DINÂMICA'!D55</f>
        <v>64897.1</v>
      </c>
      <c r="D59" s="7">
        <f>'PLANILHA DINÂMICA'!C55</f>
        <v>23272.6</v>
      </c>
      <c r="E59" s="7">
        <f>'PLANILHA DINÂMICA'!F55</f>
        <v>0</v>
      </c>
      <c r="F59" s="11">
        <f t="shared" si="7"/>
        <v>0</v>
      </c>
      <c r="G59" s="11">
        <f t="shared" si="8"/>
        <v>1200.8752475801587</v>
      </c>
      <c r="H59" s="11">
        <f t="shared" si="9"/>
        <v>2352.8757972200019</v>
      </c>
      <c r="I59" s="11">
        <f t="shared" si="10"/>
        <v>0</v>
      </c>
      <c r="J59" s="11">
        <f t="shared" si="6"/>
        <v>3553.7510448001603</v>
      </c>
    </row>
    <row r="60" spans="1:10" ht="73.5" customHeight="1">
      <c r="A60" s="51" t="str">
        <f>'PLANILHA DINÂMICA'!B56</f>
        <v>ASCOB - Assoc. dos Catadores de Materiais Recicláveis e Reaproveitáveis de Ouro Branco - 10.771.546/0001-08</v>
      </c>
      <c r="B60" s="7">
        <f>'PLANILHA DINÂMICA'!E56</f>
        <v>3486.2</v>
      </c>
      <c r="C60" s="7">
        <f>'PLANILHA DINÂMICA'!D56</f>
        <v>68810</v>
      </c>
      <c r="D60" s="7">
        <f>'PLANILHA DINÂMICA'!C56</f>
        <v>13660</v>
      </c>
      <c r="E60" s="7">
        <f>'PLANILHA DINÂMICA'!F56</f>
        <v>11090</v>
      </c>
      <c r="F60" s="11">
        <f t="shared" si="7"/>
        <v>641.65005651479657</v>
      </c>
      <c r="G60" s="11">
        <f t="shared" si="8"/>
        <v>1273.2807134061572</v>
      </c>
      <c r="H60" s="11">
        <f t="shared" si="9"/>
        <v>1381.0353544522411</v>
      </c>
      <c r="I60" s="11">
        <f t="shared" si="10"/>
        <v>1331.207050645957</v>
      </c>
      <c r="J60" s="11">
        <f t="shared" si="6"/>
        <v>4627.173175019152</v>
      </c>
    </row>
    <row r="61" spans="1:10" ht="73.5" customHeight="1">
      <c r="A61" s="51" t="str">
        <f>'PLANILHA DINÂMICA'!B57</f>
        <v>ASCOL - Assoc. dos Catadores de Materiais Recicláveis de Oliveira - 09.425.479/0001-82</v>
      </c>
      <c r="B61" s="7">
        <f>'PLANILHA DINÂMICA'!E57</f>
        <v>0</v>
      </c>
      <c r="C61" s="7">
        <f>'PLANILHA DINÂMICA'!D57</f>
        <v>35403.800000000003</v>
      </c>
      <c r="D61" s="7">
        <f>'PLANILHA DINÂMICA'!C57</f>
        <v>16374.3</v>
      </c>
      <c r="E61" s="7">
        <f>'PLANILHA DINÂMICA'!F57</f>
        <v>0</v>
      </c>
      <c r="F61" s="11">
        <f t="shared" si="7"/>
        <v>0</v>
      </c>
      <c r="G61" s="11">
        <f t="shared" si="8"/>
        <v>655.12244908136768</v>
      </c>
      <c r="H61" s="11">
        <f t="shared" si="9"/>
        <v>1655.45294322162</v>
      </c>
      <c r="I61" s="11">
        <f t="shared" si="10"/>
        <v>0</v>
      </c>
      <c r="J61" s="11">
        <f t="shared" si="6"/>
        <v>2310.5753923029879</v>
      </c>
    </row>
    <row r="62" spans="1:10" ht="73.5" customHeight="1">
      <c r="A62" s="51" t="str">
        <f>'PLANILHA DINÂMICA'!B58</f>
        <v>ASCREPI - Assoc. de Catadores de Recicláveis de Pimenta - 19.011.333/0001-44</v>
      </c>
      <c r="B62" s="7">
        <f>'PLANILHA DINÂMICA'!E58</f>
        <v>7301.8</v>
      </c>
      <c r="C62" s="7">
        <f>'PLANILHA DINÂMICA'!D58</f>
        <v>38635.5</v>
      </c>
      <c r="D62" s="7">
        <f>'PLANILHA DINÂMICA'!C58</f>
        <v>16871.5</v>
      </c>
      <c r="E62" s="7">
        <f>'PLANILHA DINÂMICA'!F58</f>
        <v>15870</v>
      </c>
      <c r="F62" s="11">
        <f t="shared" si="7"/>
        <v>1343.9275952784526</v>
      </c>
      <c r="G62" s="11">
        <f t="shared" si="8"/>
        <v>714.92278742629833</v>
      </c>
      <c r="H62" s="11">
        <f t="shared" si="9"/>
        <v>1705.7202037072464</v>
      </c>
      <c r="I62" s="11">
        <f t="shared" si="10"/>
        <v>1904.9824971822666</v>
      </c>
      <c r="J62" s="11">
        <f t="shared" si="6"/>
        <v>5669.5530835942636</v>
      </c>
    </row>
    <row r="63" spans="1:10" ht="73.5" customHeight="1">
      <c r="A63" s="51" t="str">
        <f>'PLANILHA DINÂMICA'!B59</f>
        <v>ASMAC - Assoc. dos Catadores Autônomos de Mat.Recicláveis de Contagem - 05.316.015/0001-87</v>
      </c>
      <c r="B63" s="7">
        <f>'PLANILHA DINÂMICA'!E59</f>
        <v>26260.249999999989</v>
      </c>
      <c r="C63" s="7">
        <f>'PLANILHA DINÂMICA'!D59</f>
        <v>331764.78000000003</v>
      </c>
      <c r="D63" s="7">
        <f>'PLANILHA DINÂMICA'!C59</f>
        <v>112123.84</v>
      </c>
      <c r="E63" s="7">
        <f>'PLANILHA DINÂMICA'!F59</f>
        <v>89400</v>
      </c>
      <c r="F63" s="11">
        <f t="shared" si="7"/>
        <v>4833.3115990455735</v>
      </c>
      <c r="G63" s="11">
        <f t="shared" si="8"/>
        <v>6139.0742008637817</v>
      </c>
      <c r="H63" s="11">
        <f t="shared" si="9"/>
        <v>11335.797007097099</v>
      </c>
      <c r="I63" s="11">
        <f t="shared" si="10"/>
        <v>10731.281364089138</v>
      </c>
      <c r="J63" s="11">
        <f t="shared" si="6"/>
        <v>33039.464171095591</v>
      </c>
    </row>
    <row r="64" spans="1:10" ht="73.5" customHeight="1">
      <c r="A64" s="51" t="str">
        <f>'PLANILHA DINÂMICA'!B60</f>
        <v>ASMARC - Associação de Seletores de Materiais Recicláveis de Caratinga - 05.274.582/0001-18</v>
      </c>
      <c r="B64" s="7">
        <f>'PLANILHA DINÂMICA'!E60</f>
        <v>0</v>
      </c>
      <c r="C64" s="7">
        <f>'PLANILHA DINÂMICA'!D60</f>
        <v>21930</v>
      </c>
      <c r="D64" s="7">
        <f>'PLANILHA DINÂMICA'!C60</f>
        <v>5492.1</v>
      </c>
      <c r="E64" s="7">
        <f>'PLANILHA DINÂMICA'!F60</f>
        <v>0</v>
      </c>
      <c r="F64" s="11">
        <f t="shared" si="7"/>
        <v>0</v>
      </c>
      <c r="G64" s="11">
        <f t="shared" si="8"/>
        <v>405.79924494981873</v>
      </c>
      <c r="H64" s="11">
        <f t="shared" si="9"/>
        <v>555.25507102394977</v>
      </c>
      <c r="I64" s="11">
        <f t="shared" si="10"/>
        <v>0</v>
      </c>
      <c r="J64" s="11">
        <f t="shared" si="6"/>
        <v>961.05431597376855</v>
      </c>
    </row>
    <row r="65" spans="1:10" ht="73.5" customHeight="1">
      <c r="A65" s="51" t="str">
        <f>'PLANILHA DINÂMICA'!B61</f>
        <v>ASMARE - Assoc. dos Catadores de Papel, Papelão e Material Reaproveitavél - 38.743.035/0001-93</v>
      </c>
      <c r="B65" s="7">
        <f>'PLANILHA DINÂMICA'!E61</f>
        <v>3878.01</v>
      </c>
      <c r="C65" s="7">
        <f>'PLANILHA DINÂMICA'!D61</f>
        <v>579164.5</v>
      </c>
      <c r="D65" s="7">
        <f>'PLANILHA DINÂMICA'!C61</f>
        <v>84529</v>
      </c>
      <c r="E65" s="7">
        <f>'PLANILHA DINÂMICA'!F61</f>
        <v>102260</v>
      </c>
      <c r="F65" s="11">
        <f t="shared" si="7"/>
        <v>713.76436683636803</v>
      </c>
      <c r="G65" s="11">
        <f t="shared" si="8"/>
        <v>10717.032229901473</v>
      </c>
      <c r="H65" s="11">
        <f t="shared" si="9"/>
        <v>8545.9397859804903</v>
      </c>
      <c r="I65" s="11">
        <f t="shared" si="10"/>
        <v>12274.953381339545</v>
      </c>
      <c r="J65" s="11">
        <f t="shared" si="6"/>
        <v>32251.689764057875</v>
      </c>
    </row>
    <row r="66" spans="1:10" ht="73.5" customHeight="1">
      <c r="A66" s="51" t="str">
        <f>'PLANILHA DINÂMICA'!B62</f>
        <v>ASSECRUZ - Associação ecológica de Cruzília - 07.303.440/0001-67</v>
      </c>
      <c r="B66" s="7">
        <f>'PLANILHA DINÂMICA'!E62</f>
        <v>0</v>
      </c>
      <c r="C66" s="7">
        <f>'PLANILHA DINÂMICA'!D62</f>
        <v>44793.25</v>
      </c>
      <c r="D66" s="7">
        <f>'PLANILHA DINÂMICA'!C62</f>
        <v>17173</v>
      </c>
      <c r="E66" s="7">
        <f>'PLANILHA DINÂMICA'!F62</f>
        <v>0</v>
      </c>
      <c r="F66" s="11">
        <f t="shared" si="7"/>
        <v>0</v>
      </c>
      <c r="G66" s="11">
        <f t="shared" si="8"/>
        <v>828.8676255744856</v>
      </c>
      <c r="H66" s="11">
        <f t="shared" si="9"/>
        <v>1736.2020601763056</v>
      </c>
      <c r="I66" s="11">
        <f t="shared" si="10"/>
        <v>0</v>
      </c>
      <c r="J66" s="11">
        <f t="shared" si="6"/>
        <v>2565.069685750791</v>
      </c>
    </row>
    <row r="67" spans="1:10" ht="73.5" customHeight="1">
      <c r="A67" s="51" t="str">
        <f>'PLANILHA DINÂMICA'!B63</f>
        <v>ASSOCIRECICLE - Assoc. dos Recicladores de Belo Horizonte - 07.564.394/0001-50</v>
      </c>
      <c r="B67" s="7">
        <f>'PLANILHA DINÂMICA'!E63</f>
        <v>6860</v>
      </c>
      <c r="C67" s="7">
        <f>'PLANILHA DINÂMICA'!D63</f>
        <v>82260</v>
      </c>
      <c r="D67" s="7">
        <f>'PLANILHA DINÂMICA'!C63</f>
        <v>17850</v>
      </c>
      <c r="E67" s="7">
        <f>'PLANILHA DINÂMICA'!F63</f>
        <v>122175</v>
      </c>
      <c r="F67" s="11">
        <f t="shared" si="7"/>
        <v>1262.6124111328968</v>
      </c>
      <c r="G67" s="11">
        <f t="shared" si="8"/>
        <v>1522.1635152563651</v>
      </c>
      <c r="H67" s="11">
        <f t="shared" si="9"/>
        <v>1804.6472237900807</v>
      </c>
      <c r="I67" s="11">
        <f t="shared" si="10"/>
        <v>14665.484347400341</v>
      </c>
      <c r="J67" s="11">
        <f t="shared" si="6"/>
        <v>19254.907497579683</v>
      </c>
    </row>
    <row r="68" spans="1:10" ht="73.5" customHeight="1">
      <c r="A68" s="51" t="str">
        <f>'PLANILHA DINÂMICA'!B64</f>
        <v>ASSOTAIAMAN - Assoc. dos Catadores de Materiais Recicláveis do Bairro Taiaman - 15.350.557/0001-20</v>
      </c>
      <c r="B68" s="7">
        <f>'PLANILHA DINÂMICA'!E64</f>
        <v>63813</v>
      </c>
      <c r="C68" s="7">
        <f>'PLANILHA DINÂMICA'!D64</f>
        <v>122641.5</v>
      </c>
      <c r="D68" s="7">
        <f>'PLANILHA DINÂMICA'!C64</f>
        <v>72501</v>
      </c>
      <c r="E68" s="7">
        <f>'PLANILHA DINÂMICA'!F64</f>
        <v>42360</v>
      </c>
      <c r="F68" s="11">
        <f t="shared" si="7"/>
        <v>11745.056237845996</v>
      </c>
      <c r="G68" s="11">
        <f t="shared" si="8"/>
        <v>2269.3948061793521</v>
      </c>
      <c r="H68" s="11">
        <f t="shared" si="9"/>
        <v>7329.9007491319126</v>
      </c>
      <c r="I68" s="11">
        <f t="shared" si="10"/>
        <v>5084.7547939912292</v>
      </c>
      <c r="J68" s="11">
        <f t="shared" si="6"/>
        <v>26429.10658714849</v>
      </c>
    </row>
    <row r="69" spans="1:10" ht="73.5" customHeight="1">
      <c r="A69" s="51" t="str">
        <f>'PLANILHA DINÂMICA'!B65</f>
        <v>ASTRAPI - Assoc. dos Trabalhadores com Materiais Recicláveis de Ibirité - 04.497.879/0001-80</v>
      </c>
      <c r="B69" s="7">
        <f>'PLANILHA DINÂMICA'!E65</f>
        <v>4328.5</v>
      </c>
      <c r="C69" s="7">
        <f>'PLANILHA DINÂMICA'!D65</f>
        <v>45414</v>
      </c>
      <c r="D69" s="7">
        <f>'PLANILHA DINÂMICA'!C65</f>
        <v>14086</v>
      </c>
      <c r="E69" s="7">
        <f>'PLANILHA DINÂMICA'!F65</f>
        <v>8680</v>
      </c>
      <c r="F69" s="11">
        <f t="shared" si="7"/>
        <v>796.67898273888386</v>
      </c>
      <c r="G69" s="11">
        <f t="shared" si="8"/>
        <v>840.35416826954258</v>
      </c>
      <c r="H69" s="11">
        <f t="shared" si="9"/>
        <v>1424.1042461796683</v>
      </c>
      <c r="I69" s="11">
        <f t="shared" si="10"/>
        <v>1041.918593291876</v>
      </c>
      <c r="J69" s="11">
        <f t="shared" si="6"/>
        <v>4103.0559904799711</v>
      </c>
    </row>
    <row r="70" spans="1:10" ht="73.5" customHeight="1">
      <c r="A70" s="51" t="str">
        <f>'PLANILHA DINÂMICA'!B66</f>
        <v>ASTRIFLORES - Associação dos Catadores e Triadores de Materiais Recicláveis de Florestal - 09.636.570/0001-47</v>
      </c>
      <c r="B70" s="7">
        <f>'PLANILHA DINÂMICA'!E66</f>
        <v>0</v>
      </c>
      <c r="C70" s="7">
        <f>'PLANILHA DINÂMICA'!D66</f>
        <v>17240</v>
      </c>
      <c r="D70" s="7">
        <f>'PLANILHA DINÂMICA'!C66</f>
        <v>7270</v>
      </c>
      <c r="E70" s="7">
        <f>'PLANILHA DINÂMICA'!F66</f>
        <v>4500</v>
      </c>
      <c r="F70" s="11">
        <f t="shared" si="7"/>
        <v>0</v>
      </c>
      <c r="G70" s="11">
        <f t="shared" si="8"/>
        <v>319.01408950911423</v>
      </c>
      <c r="H70" s="11">
        <f t="shared" si="9"/>
        <v>735.00197854083399</v>
      </c>
      <c r="I70" s="11">
        <f t="shared" si="10"/>
        <v>540.16516933334594</v>
      </c>
      <c r="J70" s="11">
        <f t="shared" si="6"/>
        <v>1594.181237383294</v>
      </c>
    </row>
    <row r="71" spans="1:10" ht="73.5" customHeight="1">
      <c r="A71" s="51" t="str">
        <f>'PLANILHA DINÂMICA'!B67</f>
        <v>ATLIMARJOM - Assoc. dos Trab.de Limpeza e Mat.Recicláveis de João Monlevade - 04.709.727/0001-01</v>
      </c>
      <c r="B71" s="7">
        <f>'PLANILHA DINÂMICA'!E67</f>
        <v>11999.3</v>
      </c>
      <c r="C71" s="7">
        <f>'PLANILHA DINÂMICA'!D67</f>
        <v>179032</v>
      </c>
      <c r="D71" s="7">
        <f>'PLANILHA DINÂMICA'!C67</f>
        <v>78736.100000000006</v>
      </c>
      <c r="E71" s="7">
        <f>'PLANILHA DINÂMICA'!F67</f>
        <v>42420</v>
      </c>
      <c r="F71" s="11">
        <f t="shared" si="7"/>
        <v>2208.5226100447471</v>
      </c>
      <c r="G71" s="11">
        <f t="shared" si="8"/>
        <v>3312.8613963454604</v>
      </c>
      <c r="H71" s="11">
        <f t="shared" si="9"/>
        <v>7960.2736289668455</v>
      </c>
      <c r="I71" s="11">
        <f t="shared" si="10"/>
        <v>5091.9569962490077</v>
      </c>
      <c r="J71" s="11">
        <f t="shared" si="6"/>
        <v>18573.614631606062</v>
      </c>
    </row>
    <row r="72" spans="1:10" ht="73.5" customHeight="1">
      <c r="A72" s="51" t="str">
        <f>'PLANILHA DINÂMICA'!B68</f>
        <v>ATREMAR - Assoc. Trêspontana dos Catadores de Materais Recicláveis - 09.411.353/0001-59</v>
      </c>
      <c r="B72" s="7">
        <f>'PLANILHA DINÂMICA'!E68</f>
        <v>15467.31</v>
      </c>
      <c r="C72" s="7">
        <f>'PLANILHA DINÂMICA'!D68</f>
        <v>73179</v>
      </c>
      <c r="D72" s="7">
        <f>'PLANILHA DINÂMICA'!C68</f>
        <v>12140</v>
      </c>
      <c r="E72" s="7">
        <f>'PLANILHA DINÂMICA'!F68</f>
        <v>33170</v>
      </c>
      <c r="F72" s="11">
        <f t="shared" si="7"/>
        <v>2846.8247190728812</v>
      </c>
      <c r="G72" s="11">
        <f t="shared" si="8"/>
        <v>1354.1259893380204</v>
      </c>
      <c r="H72" s="11">
        <f t="shared" si="9"/>
        <v>1227.3623135468672</v>
      </c>
      <c r="I72" s="11">
        <f t="shared" si="10"/>
        <v>3981.6174815082409</v>
      </c>
      <c r="J72" s="11">
        <f t="shared" si="6"/>
        <v>9409.9305034660101</v>
      </c>
    </row>
    <row r="73" spans="1:10" ht="73.5" customHeight="1">
      <c r="A73" s="51" t="str">
        <f>'PLANILHA DINÂMICA'!B69</f>
        <v>AVICAT - Associação Vicenciana de Catadores - 31.758.604/1000-25</v>
      </c>
      <c r="B73" s="7">
        <f>'PLANILHA DINÂMICA'!E69</f>
        <v>0</v>
      </c>
      <c r="C73" s="7">
        <f>'PLANILHA DINÂMICA'!D69</f>
        <v>21589.200000000001</v>
      </c>
      <c r="D73" s="7">
        <f>'PLANILHA DINÂMICA'!C69</f>
        <v>11605.1</v>
      </c>
      <c r="E73" s="7">
        <f>'PLANILHA DINÂMICA'!F69</f>
        <v>0</v>
      </c>
      <c r="F73" s="11">
        <f t="shared" si="7"/>
        <v>0</v>
      </c>
      <c r="G73" s="11">
        <f t="shared" si="8"/>
        <v>399.49298034977778</v>
      </c>
      <c r="H73" s="11">
        <f t="shared" si="9"/>
        <v>1173.2835572440486</v>
      </c>
      <c r="I73" s="11">
        <f t="shared" si="10"/>
        <v>0</v>
      </c>
      <c r="J73" s="11">
        <f t="shared" si="6"/>
        <v>1572.7765375938263</v>
      </c>
    </row>
    <row r="74" spans="1:10" ht="73.5" customHeight="1">
      <c r="A74" s="51" t="str">
        <f>'PLANILHA DINÂMICA'!B70</f>
        <v>CAMAR - Assoc. de Catadores de Material Reciclável de Mariana - 12.264.337/0001-95</v>
      </c>
      <c r="B74" s="7">
        <f>'PLANILHA DINÂMICA'!E70</f>
        <v>0</v>
      </c>
      <c r="C74" s="7">
        <f>'PLANILHA DINÂMICA'!D70</f>
        <v>102650</v>
      </c>
      <c r="D74" s="7">
        <f>'PLANILHA DINÂMICA'!C70</f>
        <v>20360</v>
      </c>
      <c r="E74" s="7">
        <f>'PLANILHA DINÂMICA'!F70</f>
        <v>21480</v>
      </c>
      <c r="F74" s="11">
        <f t="shared" si="7"/>
        <v>0</v>
      </c>
      <c r="G74" s="11">
        <f t="shared" si="8"/>
        <v>1899.4661420017735</v>
      </c>
      <c r="H74" s="11">
        <f t="shared" si="9"/>
        <v>2058.4099426535599</v>
      </c>
      <c r="I74" s="11">
        <f t="shared" si="10"/>
        <v>2578.3884082845043</v>
      </c>
      <c r="J74" s="11">
        <f t="shared" ref="J74:J105" si="11">SUM(F74:I74)</f>
        <v>6536.2644929398375</v>
      </c>
    </row>
    <row r="75" spans="1:10" ht="73.5" customHeight="1">
      <c r="A75" s="51" t="str">
        <f>'PLANILHA DINÂMICA'!B71</f>
        <v>CO.R.U. - Coop. dos Recicladores de Uberlândia - 06.051.218/0001-51</v>
      </c>
      <c r="B75" s="7">
        <f>'PLANILHA DINÂMICA'!E71</f>
        <v>12038.6222</v>
      </c>
      <c r="C75" s="7">
        <f>'PLANILHA DINÂMICA'!D71</f>
        <v>88216.72</v>
      </c>
      <c r="D75" s="7">
        <f>'PLANILHA DINÂMICA'!C71</f>
        <v>26818.21</v>
      </c>
      <c r="E75" s="7">
        <f>'PLANILHA DINÂMICA'!F71</f>
        <v>47151.720999999998</v>
      </c>
      <c r="F75" s="11">
        <f t="shared" ref="F75:F106" si="12">$E$2*B75</f>
        <v>2215.7600295422767</v>
      </c>
      <c r="G75" s="11">
        <f t="shared" ref="G75:G106" si="13">$E$3*C75</f>
        <v>1632.3884344710248</v>
      </c>
      <c r="H75" s="11">
        <f t="shared" ref="H75:H106" si="14">$E$4*D75</f>
        <v>2711.3393962755954</v>
      </c>
      <c r="I75" s="11">
        <f t="shared" ref="I75:I106" si="15">$E$5*E75</f>
        <v>5659.9371907385957</v>
      </c>
      <c r="J75" s="11">
        <f t="shared" si="11"/>
        <v>12219.425051027492</v>
      </c>
    </row>
    <row r="76" spans="1:10" ht="73.5" customHeight="1">
      <c r="A76" s="51" t="str">
        <f>'PLANILHA DINÂMICA'!B72</f>
        <v>COOLIMP - Cooperativa de Trabalho dos Catadores de Materiais Recicláveis Campo Limpo - 38.124.051/0001-06</v>
      </c>
      <c r="B76" s="7">
        <f>'PLANILHA DINÂMICA'!E72</f>
        <v>14394</v>
      </c>
      <c r="C76" s="7">
        <f>'PLANILHA DINÂMICA'!D72</f>
        <v>17062</v>
      </c>
      <c r="D76" s="7">
        <f>'PLANILHA DINÂMICA'!C72</f>
        <v>4455</v>
      </c>
      <c r="E76" s="7">
        <f>'PLANILHA DINÂMICA'!F72</f>
        <v>0</v>
      </c>
      <c r="F76" s="11">
        <f t="shared" si="12"/>
        <v>2649.277411931037</v>
      </c>
      <c r="G76" s="11">
        <f t="shared" si="13"/>
        <v>315.72032454782521</v>
      </c>
      <c r="H76" s="11">
        <f t="shared" si="14"/>
        <v>450.40355081147396</v>
      </c>
      <c r="I76" s="11">
        <f t="shared" si="15"/>
        <v>0</v>
      </c>
      <c r="J76" s="11">
        <f t="shared" si="11"/>
        <v>3415.4012872903363</v>
      </c>
    </row>
    <row r="77" spans="1:10" ht="73.5" customHeight="1">
      <c r="A77" s="51" t="str">
        <f>'PLANILHA DINÂMICA'!B73</f>
        <v>COOMARP Pampulha - Coop. dos Trabalhadores com Mat.Recicláveis da Pampulha Ltda. - 10.880.302/0001-55</v>
      </c>
      <c r="B77" s="7">
        <f>'PLANILHA DINÂMICA'!E73</f>
        <v>4535.5</v>
      </c>
      <c r="C77" s="7">
        <f>'PLANILHA DINÂMICA'!D73</f>
        <v>148643.1</v>
      </c>
      <c r="D77" s="7">
        <f>'PLANILHA DINÂMICA'!C73</f>
        <v>19130</v>
      </c>
      <c r="E77" s="7">
        <f>'PLANILHA DINÂMICA'!F73</f>
        <v>102145</v>
      </c>
      <c r="F77" s="11">
        <f t="shared" si="12"/>
        <v>834.77822021767531</v>
      </c>
      <c r="G77" s="11">
        <f t="shared" si="13"/>
        <v>2750.5361489740267</v>
      </c>
      <c r="H77" s="11">
        <f t="shared" si="14"/>
        <v>1934.0561003419746</v>
      </c>
      <c r="I77" s="11">
        <f t="shared" si="15"/>
        <v>12261.149160345471</v>
      </c>
      <c r="J77" s="11">
        <f t="shared" si="11"/>
        <v>17780.519629879149</v>
      </c>
    </row>
    <row r="78" spans="1:10" ht="73.5" customHeight="1">
      <c r="A78" s="51" t="str">
        <f>'PLANILHA DINÂMICA'!B74</f>
        <v>COOPEMAR - Coop. de Catadores de Materiais Recicláveis da Região Oeste de Belo Horizonte - 07.121.298/0001-37</v>
      </c>
      <c r="B78" s="7">
        <f>'PLANILHA DINÂMICA'!E74</f>
        <v>4040</v>
      </c>
      <c r="C78" s="7">
        <f>'PLANILHA DINÂMICA'!D74</f>
        <v>41512</v>
      </c>
      <c r="D78" s="7">
        <f>'PLANILHA DINÂMICA'!C74</f>
        <v>33150</v>
      </c>
      <c r="E78" s="7">
        <f>'PLANILHA DINÂMICA'!F74</f>
        <v>147065</v>
      </c>
      <c r="F78" s="11">
        <f t="shared" si="12"/>
        <v>743.57932084211404</v>
      </c>
      <c r="G78" s="11">
        <f t="shared" si="13"/>
        <v>768.1503992866792</v>
      </c>
      <c r="H78" s="11">
        <f t="shared" si="14"/>
        <v>3351.4877013244359</v>
      </c>
      <c r="I78" s="11">
        <f t="shared" si="15"/>
        <v>17653.197917335227</v>
      </c>
      <c r="J78" s="11">
        <f t="shared" si="11"/>
        <v>22516.415338788458</v>
      </c>
    </row>
    <row r="79" spans="1:10" ht="73.5" customHeight="1">
      <c r="A79" s="51" t="str">
        <f>'PLANILHA DINÂMICA'!B75</f>
        <v>COOPERARE - Coop. dos Produtores de Materiais Recicláveis de Araxá - 06.327.689/0001-40</v>
      </c>
      <c r="B79" s="7">
        <f>'PLANILHA DINÂMICA'!E75</f>
        <v>2400</v>
      </c>
      <c r="C79" s="7">
        <f>'PLANILHA DINÂMICA'!D75</f>
        <v>48134</v>
      </c>
      <c r="D79" s="7">
        <f>'PLANILHA DINÂMICA'!C75</f>
        <v>25730</v>
      </c>
      <c r="E79" s="7">
        <f>'PLANILHA DINÂMICA'!F75</f>
        <v>0</v>
      </c>
      <c r="F79" s="11">
        <f t="shared" si="12"/>
        <v>441.73028960917668</v>
      </c>
      <c r="G79" s="11">
        <f t="shared" si="13"/>
        <v>890.68585756564414</v>
      </c>
      <c r="H79" s="11">
        <f t="shared" si="14"/>
        <v>2601.3206200626769</v>
      </c>
      <c r="I79" s="11">
        <f t="shared" si="15"/>
        <v>0</v>
      </c>
      <c r="J79" s="11">
        <f t="shared" si="11"/>
        <v>3933.7367672374976</v>
      </c>
    </row>
    <row r="80" spans="1:10" ht="91.5" customHeight="1">
      <c r="A80" s="51" t="str">
        <f>'PLANILHA DINÂMICA'!B76</f>
        <v>COOPERCATA - Coop. Rede Solidaria de Contagem - 20.750.889/0001-31</v>
      </c>
      <c r="B80" s="7">
        <f>'PLANILHA DINÂMICA'!E76</f>
        <v>10068.07</v>
      </c>
      <c r="C80" s="7">
        <f>'PLANILHA DINÂMICA'!D76</f>
        <v>95580</v>
      </c>
      <c r="D80" s="7">
        <f>'PLANILHA DINÂMICA'!C76</f>
        <v>20629.2</v>
      </c>
      <c r="E80" s="7">
        <f>'PLANILHA DINÂMICA'!F76</f>
        <v>28670</v>
      </c>
      <c r="F80" s="11">
        <f t="shared" si="12"/>
        <v>1853.0714487106097</v>
      </c>
      <c r="G80" s="11">
        <f t="shared" si="13"/>
        <v>1768.6407584269803</v>
      </c>
      <c r="H80" s="11">
        <f t="shared" si="14"/>
        <v>2085.6262470033803</v>
      </c>
      <c r="I80" s="11">
        <f t="shared" si="15"/>
        <v>3441.4523121748948</v>
      </c>
      <c r="J80" s="11">
        <f t="shared" si="11"/>
        <v>9148.7907663158658</v>
      </c>
    </row>
    <row r="81" spans="1:10" ht="91.5" customHeight="1">
      <c r="A81" s="51" t="str">
        <f>'PLANILHA DINÂMICA'!B77</f>
        <v>COOPERCICLA (PARACATU) - Coop. dos Catadores e Recicladores do Noroeste de Minas LTDA - 09.913.001/0001-00</v>
      </c>
      <c r="B81" s="7">
        <f>'PLANILHA DINÂMICA'!E77</f>
        <v>0</v>
      </c>
      <c r="C81" s="7">
        <f>'PLANILHA DINÂMICA'!D77</f>
        <v>119654.7</v>
      </c>
      <c r="D81" s="7">
        <f>'PLANILHA DINÂMICA'!C77</f>
        <v>36019</v>
      </c>
      <c r="E81" s="7">
        <f>'PLANILHA DINÂMICA'!F77</f>
        <v>0</v>
      </c>
      <c r="F81" s="11">
        <f t="shared" si="12"/>
        <v>0</v>
      </c>
      <c r="G81" s="11">
        <f t="shared" si="13"/>
        <v>2214.1261703008245</v>
      </c>
      <c r="H81" s="11">
        <f t="shared" si="14"/>
        <v>3641.5455660333287</v>
      </c>
      <c r="I81" s="11">
        <f t="shared" si="15"/>
        <v>0</v>
      </c>
      <c r="J81" s="11">
        <f t="shared" si="11"/>
        <v>5855.6717363341531</v>
      </c>
    </row>
    <row r="82" spans="1:10" ht="91.5" customHeight="1">
      <c r="A82" s="51" t="str">
        <f>'PLANILHA DINÂMICA'!B78</f>
        <v>COOPERSOLI - Coop. Solidária dos Recicladores e Grupos Prod.do Barreiro e Região - 06.226.584/0001-02</v>
      </c>
      <c r="B82" s="7">
        <f>'PLANILHA DINÂMICA'!E78</f>
        <v>5816.5</v>
      </c>
      <c r="C82" s="7">
        <f>'PLANILHA DINÂMICA'!D78</f>
        <v>106633.5</v>
      </c>
      <c r="D82" s="7">
        <f>'PLANILHA DINÂMICA'!C78</f>
        <v>20956.5</v>
      </c>
      <c r="E82" s="7">
        <f>'PLANILHA DINÂMICA'!F78</f>
        <v>118685</v>
      </c>
      <c r="F82" s="11">
        <f t="shared" si="12"/>
        <v>1070.5517622965733</v>
      </c>
      <c r="G82" s="11">
        <f t="shared" si="13"/>
        <v>1973.1780112337665</v>
      </c>
      <c r="H82" s="11">
        <f t="shared" si="14"/>
        <v>2118.7165011404386</v>
      </c>
      <c r="I82" s="11">
        <f t="shared" si="15"/>
        <v>14246.556249406258</v>
      </c>
      <c r="J82" s="11">
        <f t="shared" si="11"/>
        <v>19409.002524077037</v>
      </c>
    </row>
    <row r="83" spans="1:10" ht="91.5" customHeight="1">
      <c r="A83" s="51" t="str">
        <f>'PLANILHA DINÂMICA'!B79</f>
        <v>COOPERSUL - Cooperativa de Trabalho Regional Sul de Reciclagem e Preservação de Poços de Caldas Ltda - 16.422.589/0001-56</v>
      </c>
      <c r="B83" s="7">
        <f>'PLANILHA DINÂMICA'!E79</f>
        <v>2150</v>
      </c>
      <c r="C83" s="7">
        <f>'PLANILHA DINÂMICA'!D79</f>
        <v>11067</v>
      </c>
      <c r="D83" s="7">
        <f>'PLANILHA DINÂMICA'!C79</f>
        <v>6029.8</v>
      </c>
      <c r="E83" s="7">
        <f>'PLANILHA DINÂMICA'!F79</f>
        <v>12500</v>
      </c>
      <c r="F83" s="11">
        <f t="shared" si="12"/>
        <v>395.71671777488746</v>
      </c>
      <c r="G83" s="11">
        <f t="shared" si="13"/>
        <v>204.78706082351317</v>
      </c>
      <c r="H83" s="11">
        <f t="shared" si="14"/>
        <v>609.61690924422578</v>
      </c>
      <c r="I83" s="11">
        <f t="shared" si="15"/>
        <v>1500.4588037037386</v>
      </c>
      <c r="J83" s="11">
        <f t="shared" si="11"/>
        <v>2710.5794915463648</v>
      </c>
    </row>
    <row r="84" spans="1:10" ht="91.5" customHeight="1">
      <c r="A84" s="51" t="str">
        <f>'PLANILHA DINÂMICA'!B80</f>
        <v>COOPERT - Coop. de Reciclagem e Trabalho - 03.154.785/0001-45</v>
      </c>
      <c r="B84" s="7">
        <f>'PLANILHA DINÂMICA'!E80</f>
        <v>14556.8</v>
      </c>
      <c r="C84" s="7">
        <f>'PLANILHA DINÂMICA'!D80</f>
        <v>157568</v>
      </c>
      <c r="D84" s="7">
        <f>'PLANILHA DINÂMICA'!C80</f>
        <v>80714</v>
      </c>
      <c r="E84" s="7">
        <f>'PLANILHA DINÂMICA'!F80</f>
        <v>98760</v>
      </c>
      <c r="F84" s="11">
        <f t="shared" si="12"/>
        <v>2679.2414499095262</v>
      </c>
      <c r="G84" s="11">
        <f t="shared" si="13"/>
        <v>2915.6851540471062</v>
      </c>
      <c r="H84" s="11">
        <f t="shared" si="14"/>
        <v>8160.2406734449623</v>
      </c>
      <c r="I84" s="11">
        <f t="shared" si="15"/>
        <v>11854.824916302498</v>
      </c>
      <c r="J84" s="11">
        <f t="shared" si="11"/>
        <v>25609.992193704093</v>
      </c>
    </row>
    <row r="85" spans="1:10" ht="91.5" customHeight="1">
      <c r="A85" s="51" t="str">
        <f>'PLANILHA DINÂMICA'!B81</f>
        <v>COOPERU - Coop. Recolhedores Autônomos de Resíduos Solídos e Mat. Recicl. Uberaba - 05.843.802/0001-87</v>
      </c>
      <c r="B85" s="7">
        <f>'PLANILHA DINÂMICA'!E81</f>
        <v>45776.499999999993</v>
      </c>
      <c r="C85" s="7">
        <f>'PLANILHA DINÂMICA'!D81</f>
        <v>274717</v>
      </c>
      <c r="D85" s="7">
        <f>'PLANILHA DINÂMICA'!C81</f>
        <v>108687.18</v>
      </c>
      <c r="E85" s="7">
        <f>'PLANILHA DINÂMICA'!F81</f>
        <v>54340</v>
      </c>
      <c r="F85" s="11">
        <f t="shared" si="12"/>
        <v>8425.3610842893631</v>
      </c>
      <c r="G85" s="11">
        <f t="shared" si="13"/>
        <v>5083.4451060136507</v>
      </c>
      <c r="H85" s="11">
        <f t="shared" si="14"/>
        <v>10988.348327651136</v>
      </c>
      <c r="I85" s="11">
        <f t="shared" si="15"/>
        <v>6522.7945114608929</v>
      </c>
      <c r="J85" s="11">
        <f t="shared" si="11"/>
        <v>31019.949029415042</v>
      </c>
    </row>
    <row r="86" spans="1:10" ht="91.5" customHeight="1">
      <c r="A86" s="51" t="str">
        <f>'PLANILHA DINÂMICA'!B82</f>
        <v>COOPERVESP - Assoc. de Recicladores e Grupos Produtivos da Vila Esportiva e Região - 10.320.334/0001-04</v>
      </c>
      <c r="B86" s="7">
        <f>'PLANILHA DINÂMICA'!E82</f>
        <v>0</v>
      </c>
      <c r="C86" s="7">
        <f>'PLANILHA DINÂMICA'!D82</f>
        <v>43962</v>
      </c>
      <c r="D86" s="7">
        <f>'PLANILHA DINÂMICA'!C82</f>
        <v>4055</v>
      </c>
      <c r="E86" s="7">
        <f>'PLANILHA DINÂMICA'!F82</f>
        <v>0</v>
      </c>
      <c r="F86" s="11">
        <f t="shared" si="12"/>
        <v>0</v>
      </c>
      <c r="G86" s="11">
        <f t="shared" si="13"/>
        <v>813.48592824824129</v>
      </c>
      <c r="H86" s="11">
        <f t="shared" si="14"/>
        <v>409.96327688900715</v>
      </c>
      <c r="I86" s="11">
        <f t="shared" si="15"/>
        <v>0</v>
      </c>
      <c r="J86" s="11">
        <f t="shared" si="11"/>
        <v>1223.4492051372486</v>
      </c>
    </row>
    <row r="87" spans="1:10" ht="91.5" customHeight="1">
      <c r="A87" s="51" t="str">
        <f>'PLANILHA DINÂMICA'!B83</f>
        <v>COOPESOL Leste - Coop. Solidária dos Trab. e Grupos Produtivos da Região Leste - 08.067.920/0001-39</v>
      </c>
      <c r="B87" s="7">
        <f>'PLANILHA DINÂMICA'!E83</f>
        <v>12470</v>
      </c>
      <c r="C87" s="7">
        <f>'PLANILHA DINÂMICA'!D83</f>
        <v>75531.5</v>
      </c>
      <c r="D87" s="7">
        <f>'PLANILHA DINÂMICA'!C83</f>
        <v>21794</v>
      </c>
      <c r="E87" s="7">
        <f>'PLANILHA DINÂMICA'!F83</f>
        <v>44890</v>
      </c>
      <c r="F87" s="11">
        <f t="shared" si="12"/>
        <v>2295.1569630943472</v>
      </c>
      <c r="G87" s="11">
        <f t="shared" si="13"/>
        <v>1397.6573492898876</v>
      </c>
      <c r="H87" s="11">
        <f t="shared" si="14"/>
        <v>2203.3883246656032</v>
      </c>
      <c r="I87" s="11">
        <f t="shared" si="15"/>
        <v>5388.4476558608658</v>
      </c>
      <c r="J87" s="11">
        <f t="shared" si="11"/>
        <v>11284.650292910705</v>
      </c>
    </row>
    <row r="88" spans="1:10" ht="91.5" customHeight="1">
      <c r="A88" s="51" t="str">
        <f>'PLANILHA DINÂMICA'!B84</f>
        <v>COOPRARTE - Coop. de Produção Artezanal Ltda - 07.036.587/0001-38</v>
      </c>
      <c r="B88" s="7">
        <f>'PLANILHA DINÂMICA'!E84</f>
        <v>0</v>
      </c>
      <c r="C88" s="7">
        <f>'PLANILHA DINÂMICA'!D84</f>
        <v>47950</v>
      </c>
      <c r="D88" s="7">
        <f>'PLANILHA DINÂMICA'!C84</f>
        <v>17250</v>
      </c>
      <c r="E88" s="7">
        <f>'PLANILHA DINÂMICA'!F84</f>
        <v>20000</v>
      </c>
      <c r="F88" s="11">
        <f t="shared" si="12"/>
        <v>0</v>
      </c>
      <c r="G88" s="11">
        <f t="shared" si="13"/>
        <v>887.28106681914312</v>
      </c>
      <c r="H88" s="11">
        <f t="shared" si="14"/>
        <v>1743.9868129063807</v>
      </c>
      <c r="I88" s="11">
        <f t="shared" si="15"/>
        <v>2400.7340859259816</v>
      </c>
      <c r="J88" s="11">
        <f t="shared" si="11"/>
        <v>5032.0019656515051</v>
      </c>
    </row>
    <row r="89" spans="1:10" ht="91.5" customHeight="1">
      <c r="A89" s="51" t="str">
        <f>'PLANILHA DINÂMICA'!B85</f>
        <v>COOPTAL – Cooperativa de Reciclagem do Pontal - 24.986.628/0001-76</v>
      </c>
      <c r="B89" s="7">
        <f>'PLANILHA DINÂMICA'!E85</f>
        <v>0</v>
      </c>
      <c r="C89" s="7">
        <f>'PLANILHA DINÂMICA'!D85</f>
        <v>41260</v>
      </c>
      <c r="D89" s="7">
        <f>'PLANILHA DINÂMICA'!C85</f>
        <v>176279</v>
      </c>
      <c r="E89" s="7">
        <f>'PLANILHA DINÂMICA'!F85</f>
        <v>0</v>
      </c>
      <c r="F89" s="11">
        <f t="shared" si="12"/>
        <v>0</v>
      </c>
      <c r="G89" s="11">
        <f t="shared" si="13"/>
        <v>763.4873163077757</v>
      </c>
      <c r="H89" s="11">
        <f t="shared" si="14"/>
        <v>17821.927616946312</v>
      </c>
      <c r="I89" s="11">
        <f t="shared" si="15"/>
        <v>0</v>
      </c>
      <c r="J89" s="11">
        <f t="shared" si="11"/>
        <v>18585.414933254087</v>
      </c>
    </row>
    <row r="90" spans="1:10" ht="91.5" customHeight="1">
      <c r="A90" s="51" t="str">
        <f>'PLANILHA DINÂMICA'!B86</f>
        <v>COORPNOVA - Cooperativa dos Recicladores de Ponte Nova - 19.234.451/0001-11</v>
      </c>
      <c r="B90" s="7">
        <f>'PLANILHA DINÂMICA'!E86</f>
        <v>0</v>
      </c>
      <c r="C90" s="7">
        <f>'PLANILHA DINÂMICA'!D86</f>
        <v>14793</v>
      </c>
      <c r="D90" s="7">
        <f>'PLANILHA DINÂMICA'!C86</f>
        <v>2658</v>
      </c>
      <c r="E90" s="7">
        <f>'PLANILHA DINÂMICA'!F86</f>
        <v>0</v>
      </c>
      <c r="F90" s="11">
        <f t="shared" si="12"/>
        <v>0</v>
      </c>
      <c r="G90" s="11">
        <f t="shared" si="13"/>
        <v>273.73407344015817</v>
      </c>
      <c r="H90" s="11">
        <f t="shared" si="14"/>
        <v>268.72562021479189</v>
      </c>
      <c r="I90" s="11">
        <f t="shared" si="15"/>
        <v>0</v>
      </c>
      <c r="J90" s="11">
        <f t="shared" si="11"/>
        <v>542.45969365495012</v>
      </c>
    </row>
    <row r="91" spans="1:10" ht="91.5" customHeight="1">
      <c r="A91" s="51" t="str">
        <f>'PLANILHA DINÂMICA'!B87</f>
        <v>COPERCICLA - Coop. de Reciclagem de Ituiutaba - 06.190.202/0001-20</v>
      </c>
      <c r="B91" s="7">
        <f>'PLANILHA DINÂMICA'!E87</f>
        <v>14040</v>
      </c>
      <c r="C91" s="7">
        <f>'PLANILHA DINÂMICA'!D87</f>
        <v>130440</v>
      </c>
      <c r="D91" s="7">
        <f>'PLANILHA DINÂMICA'!C87</f>
        <v>30490.799999999999</v>
      </c>
      <c r="E91" s="7">
        <f>'PLANILHA DINÂMICA'!F87</f>
        <v>53610</v>
      </c>
      <c r="F91" s="11">
        <f t="shared" si="12"/>
        <v>2584.1221942136835</v>
      </c>
      <c r="G91" s="11">
        <f t="shared" si="13"/>
        <v>2413.7005705086344</v>
      </c>
      <c r="H91" s="11">
        <f t="shared" si="14"/>
        <v>3082.6407602878762</v>
      </c>
      <c r="I91" s="11">
        <f t="shared" si="15"/>
        <v>6435.1677173245944</v>
      </c>
      <c r="J91" s="11">
        <f t="shared" si="11"/>
        <v>14515.631242334788</v>
      </c>
    </row>
    <row r="92" spans="1:10" ht="91.5" customHeight="1">
      <c r="A92" s="51" t="str">
        <f>'PLANILHA DINÂMICA'!B88</f>
        <v>NATUREZA VIVA - Assoc. dos Catadores e Recicladores - 13.930.030/0001-49</v>
      </c>
      <c r="B92" s="7">
        <f>'PLANILHA DINÂMICA'!E88</f>
        <v>1534</v>
      </c>
      <c r="C92" s="7">
        <f>'PLANILHA DINÂMICA'!D88</f>
        <v>31980</v>
      </c>
      <c r="D92" s="7">
        <f>'PLANILHA DINÂMICA'!C88</f>
        <v>5890</v>
      </c>
      <c r="E92" s="7">
        <f>'PLANILHA DINÂMICA'!F88</f>
        <v>0</v>
      </c>
      <c r="F92" s="11">
        <f t="shared" si="12"/>
        <v>282.33927677519875</v>
      </c>
      <c r="G92" s="11">
        <f t="shared" si="13"/>
        <v>591.76743517989985</v>
      </c>
      <c r="H92" s="11">
        <f t="shared" si="14"/>
        <v>595.48303350832362</v>
      </c>
      <c r="I92" s="11">
        <f t="shared" si="15"/>
        <v>0</v>
      </c>
      <c r="J92" s="11">
        <f t="shared" si="11"/>
        <v>1469.5897454634223</v>
      </c>
    </row>
    <row r="93" spans="1:10" ht="91.5" customHeight="1">
      <c r="A93" s="51" t="str">
        <f>'PLANILHA DINÂMICA'!B89</f>
        <v>RECICARMO(RIO CLARO)- Assoc. de Agentes de Meio Ambiente de Carmo do Rio Claro - 07.109.445/0001-53</v>
      </c>
      <c r="B93" s="7">
        <f>'PLANILHA DINÂMICA'!E89</f>
        <v>15307.485000000001</v>
      </c>
      <c r="C93" s="7">
        <f>'PLANILHA DINÂMICA'!D89</f>
        <v>54590.576000000001</v>
      </c>
      <c r="D93" s="7">
        <f>'PLANILHA DINÂMICA'!C89</f>
        <v>83808.366000000009</v>
      </c>
      <c r="E93" s="7">
        <f>'PLANILHA DINÂMICA'!F89</f>
        <v>0</v>
      </c>
      <c r="F93" s="11">
        <f t="shared" si="12"/>
        <v>2817.4082425992201</v>
      </c>
      <c r="G93" s="11">
        <f t="shared" si="13"/>
        <v>1010.1602609291243</v>
      </c>
      <c r="H93" s="11">
        <f t="shared" si="14"/>
        <v>8473.0831950858828</v>
      </c>
      <c r="I93" s="11">
        <f t="shared" si="15"/>
        <v>0</v>
      </c>
      <c r="J93" s="11">
        <f t="shared" si="11"/>
        <v>12300.651698614227</v>
      </c>
    </row>
    <row r="94" spans="1:10" ht="91.5" customHeight="1">
      <c r="A94" s="51" t="str">
        <f>'PLANILHA DINÂMICA'!B90</f>
        <v>RECICLA (GUAXUPÉ) - Cooperativa de Reciclagem de Guaxupé e Região - 39.987.531/0001-55</v>
      </c>
      <c r="B94" s="7">
        <f>'PLANILHA DINÂMICA'!E90</f>
        <v>33084.6</v>
      </c>
      <c r="C94" s="7">
        <f>'PLANILHA DINÂMICA'!D90</f>
        <v>87997.37</v>
      </c>
      <c r="D94" s="7">
        <f>'PLANILHA DINÂMICA'!C90</f>
        <v>55377.530000000013</v>
      </c>
      <c r="E94" s="7">
        <f>'PLANILHA DINÂMICA'!F90</f>
        <v>0</v>
      </c>
      <c r="F94" s="11">
        <f t="shared" si="12"/>
        <v>6089.362474834903</v>
      </c>
      <c r="G94" s="11">
        <f t="shared" si="13"/>
        <v>1628.3295168066497</v>
      </c>
      <c r="H94" s="11">
        <f t="shared" si="14"/>
        <v>5598.7062058740585</v>
      </c>
      <c r="I94" s="11">
        <f t="shared" si="15"/>
        <v>0</v>
      </c>
      <c r="J94" s="11">
        <f t="shared" si="11"/>
        <v>13316.398197515611</v>
      </c>
    </row>
    <row r="95" spans="1:10" ht="91.5" customHeight="1">
      <c r="A95" s="51" t="str">
        <f>'PLANILHA DINÂMICA'!B91</f>
        <v>RECICLAJU - Associação de Catadores de Materiais Recicláveis de Juruaia - 28.443.269/0001-61</v>
      </c>
      <c r="B95" s="7">
        <f>'PLANILHA DINÂMICA'!E91</f>
        <v>5090</v>
      </c>
      <c r="C95" s="7">
        <f>'PLANILHA DINÂMICA'!D91</f>
        <v>16904</v>
      </c>
      <c r="D95" s="7">
        <f>'PLANILHA DINÂMICA'!C91</f>
        <v>27445</v>
      </c>
      <c r="E95" s="7">
        <f>'PLANILHA DINÂMICA'!F91</f>
        <v>18030</v>
      </c>
      <c r="F95" s="11">
        <f t="shared" si="12"/>
        <v>936.83632254612894</v>
      </c>
      <c r="G95" s="11">
        <f t="shared" si="13"/>
        <v>312.79664553724285</v>
      </c>
      <c r="H95" s="11">
        <f t="shared" si="14"/>
        <v>2774.708294505253</v>
      </c>
      <c r="I95" s="11">
        <f t="shared" si="15"/>
        <v>2164.2617784622726</v>
      </c>
      <c r="J95" s="11">
        <f t="shared" si="11"/>
        <v>6188.6030410508974</v>
      </c>
    </row>
    <row r="96" spans="1:10" ht="91.5" customHeight="1">
      <c r="A96" s="51" t="str">
        <f>'PLANILHA DINÂMICA'!B92</f>
        <v>RECICLANEP - Coop de Trab dos Profissionais em Coleta, Processamento e Comercialização de Mat Recicláveis e Reutilizáveis de Nepomuceno LTDA - 16.675.907/0001-90</v>
      </c>
      <c r="B96" s="7">
        <f>'PLANILHA DINÂMICA'!E92</f>
        <v>0</v>
      </c>
      <c r="C96" s="7">
        <f>'PLANILHA DINÂMICA'!D92</f>
        <v>67016</v>
      </c>
      <c r="D96" s="7">
        <f>'PLANILHA DINÂMICA'!C92</f>
        <v>34240</v>
      </c>
      <c r="E96" s="7">
        <f>'PLANILHA DINÂMICA'!F92</f>
        <v>12650</v>
      </c>
      <c r="F96" s="11">
        <f t="shared" si="12"/>
        <v>0</v>
      </c>
      <c r="G96" s="11">
        <f t="shared" si="13"/>
        <v>1240.0840036277725</v>
      </c>
      <c r="H96" s="11">
        <f t="shared" si="14"/>
        <v>3461.6874477631577</v>
      </c>
      <c r="I96" s="11">
        <f t="shared" si="15"/>
        <v>1518.4643093481834</v>
      </c>
      <c r="J96" s="11">
        <f t="shared" si="11"/>
        <v>6220.2357607391141</v>
      </c>
    </row>
    <row r="97" spans="1:10" ht="91.5" customHeight="1">
      <c r="A97" s="51" t="str">
        <f>'PLANILHA DINÂMICA'!B93</f>
        <v>RECICLAR - Assoc. Mineira de Catadores de Materiais Recicláveis - 24.472.825/0001-77</v>
      </c>
      <c r="B97" s="7">
        <f>'PLANILHA DINÂMICA'!E93</f>
        <v>24011</v>
      </c>
      <c r="C97" s="7">
        <f>'PLANILHA DINÂMICA'!D93</f>
        <v>54930</v>
      </c>
      <c r="D97" s="7">
        <f>'PLANILHA DINÂMICA'!C93</f>
        <v>16640</v>
      </c>
      <c r="E97" s="7">
        <f>'PLANILHA DINÂMICA'!F93</f>
        <v>8720</v>
      </c>
      <c r="F97" s="11">
        <f t="shared" si="12"/>
        <v>4419.3274932524755</v>
      </c>
      <c r="G97" s="11">
        <f t="shared" si="13"/>
        <v>1016.4410636157567</v>
      </c>
      <c r="H97" s="11">
        <f t="shared" si="14"/>
        <v>1682.3153951746187</v>
      </c>
      <c r="I97" s="11">
        <f t="shared" si="15"/>
        <v>1046.7200614637281</v>
      </c>
      <c r="J97" s="11">
        <f t="shared" si="11"/>
        <v>8164.8040135065785</v>
      </c>
    </row>
    <row r="98" spans="1:10" ht="91.5" customHeight="1">
      <c r="A98" s="51" t="str">
        <f>'PLANILHA DINÂMICA'!B94</f>
        <v>RECICLASIM - Associação de Apanhadores de Materiais Recicláveis de Simonésia - 15.291.940/0001-54</v>
      </c>
      <c r="B98" s="7">
        <f>'PLANILHA DINÂMICA'!E94</f>
        <v>0</v>
      </c>
      <c r="C98" s="7">
        <f>'PLANILHA DINÂMICA'!D94</f>
        <v>42433</v>
      </c>
      <c r="D98" s="7">
        <f>'PLANILHA DINÂMICA'!C94</f>
        <v>39995</v>
      </c>
      <c r="E98" s="7">
        <f>'PLANILHA DINÂMICA'!F94</f>
        <v>0</v>
      </c>
      <c r="F98" s="11">
        <f t="shared" si="12"/>
        <v>0</v>
      </c>
      <c r="G98" s="11">
        <f t="shared" si="13"/>
        <v>785.19285731671948</v>
      </c>
      <c r="H98" s="11">
        <f t="shared" si="14"/>
        <v>4043.5218888226486</v>
      </c>
      <c r="I98" s="11">
        <f t="shared" si="15"/>
        <v>0</v>
      </c>
      <c r="J98" s="11">
        <f t="shared" si="11"/>
        <v>4828.7147461393679</v>
      </c>
    </row>
    <row r="99" spans="1:10" ht="91.5" customHeight="1">
      <c r="A99" s="51" t="str">
        <f>'PLANILHA DINÂMICA'!B95</f>
        <v>RECICLAU - Associação dos Catadores de Papel, Papelão e Material Reciclável de Ubá - 04.782.852/0001-39</v>
      </c>
      <c r="B99" s="7">
        <f>'PLANILHA DINÂMICA'!E95</f>
        <v>14490</v>
      </c>
      <c r="C99" s="7">
        <f>'PLANILHA DINÂMICA'!D95</f>
        <v>69710</v>
      </c>
      <c r="D99" s="7">
        <f>'PLANILHA DINÂMICA'!C95</f>
        <v>20864.5</v>
      </c>
      <c r="E99" s="7">
        <f>'PLANILHA DINÂMICA'!F95</f>
        <v>0</v>
      </c>
      <c r="F99" s="11">
        <f t="shared" si="12"/>
        <v>2666.9466235154041</v>
      </c>
      <c r="G99" s="11">
        <f t="shared" si="13"/>
        <v>1289.9345811879555</v>
      </c>
      <c r="H99" s="11">
        <f t="shared" si="14"/>
        <v>2109.415238138271</v>
      </c>
      <c r="I99" s="11">
        <f t="shared" si="15"/>
        <v>0</v>
      </c>
      <c r="J99" s="11">
        <f t="shared" si="11"/>
        <v>6066.2964428416308</v>
      </c>
    </row>
    <row r="100" spans="1:10" ht="91.5" customHeight="1">
      <c r="A100" s="51" t="str">
        <f>'PLANILHA DINÂMICA'!B96</f>
        <v>UNICAP - União dos Catadores de Piranguçu - 10.560.015/0001-68</v>
      </c>
      <c r="B100" s="7">
        <f>'PLANILHA DINÂMICA'!E96</f>
        <v>3234.3</v>
      </c>
      <c r="C100" s="7">
        <f>'PLANILHA DINÂMICA'!D96</f>
        <v>21027.1</v>
      </c>
      <c r="D100" s="7">
        <f>'PLANILHA DINÂMICA'!C96</f>
        <v>19126.66</v>
      </c>
      <c r="E100" s="7">
        <f>'PLANILHA DINÂMICA'!F96</f>
        <v>9370</v>
      </c>
      <c r="F100" s="11">
        <f t="shared" si="12"/>
        <v>595.28678153456679</v>
      </c>
      <c r="G100" s="11">
        <f t="shared" si="13"/>
        <v>389.09171470516793</v>
      </c>
      <c r="H100" s="11">
        <f t="shared" si="14"/>
        <v>1933.7184240547219</v>
      </c>
      <c r="I100" s="11">
        <f t="shared" si="15"/>
        <v>1124.7439192563224</v>
      </c>
      <c r="J100" s="11">
        <f t="shared" si="11"/>
        <v>4042.840839550779</v>
      </c>
    </row>
    <row r="101" spans="1:10" ht="91.5" customHeight="1">
      <c r="A101" s="51" t="str">
        <f>'PLANILHA DINÂMICA'!B97</f>
        <v>UNICICLA - Associação dos Catadores de Materiais Recicláveis de Nova união - 23.105.692/0001-38</v>
      </c>
      <c r="B101" s="7">
        <f>'PLANILHA DINÂMICA'!E97</f>
        <v>380</v>
      </c>
      <c r="C101" s="7">
        <f>'PLANILHA DINÂMICA'!D97</f>
        <v>19920</v>
      </c>
      <c r="D101" s="7">
        <f>'PLANILHA DINÂMICA'!C97</f>
        <v>9140</v>
      </c>
      <c r="E101" s="7">
        <f>'PLANILHA DINÂMICA'!F97</f>
        <v>10400</v>
      </c>
      <c r="F101" s="11">
        <f t="shared" si="12"/>
        <v>69.940629188119644</v>
      </c>
      <c r="G101" s="11">
        <f t="shared" si="13"/>
        <v>368.60560690380254</v>
      </c>
      <c r="H101" s="11">
        <f t="shared" si="14"/>
        <v>924.06025912836628</v>
      </c>
      <c r="I101" s="11">
        <f t="shared" si="15"/>
        <v>1248.3817246815106</v>
      </c>
      <c r="J101" s="11">
        <f t="shared" si="11"/>
        <v>2610.9882199017993</v>
      </c>
    </row>
    <row r="102" spans="1:10" ht="91.5" customHeight="1">
      <c r="A102" s="51">
        <f>'PLANILHA DINÂMICA'!B98</f>
        <v>0</v>
      </c>
      <c r="B102" s="7">
        <f>'PLANILHA DINÂMICA'!E98</f>
        <v>0</v>
      </c>
      <c r="C102" s="7">
        <f>'PLANILHA DINÂMICA'!D98</f>
        <v>0</v>
      </c>
      <c r="D102" s="7">
        <f>'PLANILHA DINÂMICA'!C98</f>
        <v>0</v>
      </c>
      <c r="E102" s="7">
        <f>'PLANILHA DINÂMICA'!F98</f>
        <v>0</v>
      </c>
      <c r="F102" s="11">
        <f t="shared" si="12"/>
        <v>0</v>
      </c>
      <c r="G102" s="11">
        <f t="shared" si="13"/>
        <v>0</v>
      </c>
      <c r="H102" s="11">
        <f t="shared" si="14"/>
        <v>0</v>
      </c>
      <c r="I102" s="11">
        <f t="shared" si="15"/>
        <v>0</v>
      </c>
      <c r="J102" s="11">
        <f t="shared" si="11"/>
        <v>0</v>
      </c>
    </row>
    <row r="103" spans="1:10" ht="91.5" customHeight="1">
      <c r="A103" s="51">
        <f>'PLANILHA DINÂMICA'!B99</f>
        <v>0</v>
      </c>
      <c r="B103" s="7">
        <f>'PLANILHA DINÂMICA'!E99</f>
        <v>0</v>
      </c>
      <c r="C103" s="7">
        <f>'PLANILHA DINÂMICA'!D99</f>
        <v>0</v>
      </c>
      <c r="D103" s="7">
        <f>'PLANILHA DINÂMICA'!C99</f>
        <v>0</v>
      </c>
      <c r="E103" s="7">
        <f>'PLANILHA DINÂMICA'!F99</f>
        <v>0</v>
      </c>
      <c r="F103" s="11">
        <f t="shared" si="12"/>
        <v>0</v>
      </c>
      <c r="G103" s="11">
        <f t="shared" si="13"/>
        <v>0</v>
      </c>
      <c r="H103" s="11">
        <f t="shared" si="14"/>
        <v>0</v>
      </c>
      <c r="I103" s="11">
        <f t="shared" si="15"/>
        <v>0</v>
      </c>
      <c r="J103" s="11">
        <f t="shared" si="11"/>
        <v>0</v>
      </c>
    </row>
    <row r="104" spans="1:10" ht="91.5" customHeight="1">
      <c r="A104" s="51">
        <f>'PLANILHA DINÂMICA'!B100</f>
        <v>0</v>
      </c>
      <c r="B104" s="7">
        <f>'PLANILHA DINÂMICA'!E100</f>
        <v>0</v>
      </c>
      <c r="C104" s="7">
        <f>'PLANILHA DINÂMICA'!D100</f>
        <v>0</v>
      </c>
      <c r="D104" s="7">
        <f>'PLANILHA DINÂMICA'!C100</f>
        <v>0</v>
      </c>
      <c r="E104" s="7">
        <f>'PLANILHA DINÂMICA'!F100</f>
        <v>0</v>
      </c>
      <c r="F104" s="11">
        <f t="shared" si="12"/>
        <v>0</v>
      </c>
      <c r="G104" s="11">
        <f t="shared" si="13"/>
        <v>0</v>
      </c>
      <c r="H104" s="11">
        <f t="shared" si="14"/>
        <v>0</v>
      </c>
      <c r="I104" s="11">
        <f t="shared" si="15"/>
        <v>0</v>
      </c>
      <c r="J104" s="11">
        <f t="shared" si="11"/>
        <v>0</v>
      </c>
    </row>
    <row r="105" spans="1:10" ht="91.5" customHeight="1">
      <c r="A105" s="51">
        <f>'PLANILHA DINÂMICA'!B101</f>
        <v>0</v>
      </c>
      <c r="B105" s="7">
        <f>'PLANILHA DINÂMICA'!E101</f>
        <v>0</v>
      </c>
      <c r="C105" s="7">
        <f>'PLANILHA DINÂMICA'!D101</f>
        <v>0</v>
      </c>
      <c r="D105" s="7">
        <f>'PLANILHA DINÂMICA'!C101</f>
        <v>0</v>
      </c>
      <c r="E105" s="7">
        <f>'PLANILHA DINÂMICA'!F101</f>
        <v>0</v>
      </c>
      <c r="F105" s="11">
        <f t="shared" si="12"/>
        <v>0</v>
      </c>
      <c r="G105" s="11">
        <f t="shared" si="13"/>
        <v>0</v>
      </c>
      <c r="H105" s="11">
        <f t="shared" si="14"/>
        <v>0</v>
      </c>
      <c r="I105" s="11">
        <f t="shared" si="15"/>
        <v>0</v>
      </c>
      <c r="J105" s="11">
        <f t="shared" si="11"/>
        <v>0</v>
      </c>
    </row>
    <row r="106" spans="1:10" ht="91.5" customHeight="1">
      <c r="A106" s="51">
        <f>'PLANILHA DINÂMICA'!B102</f>
        <v>0</v>
      </c>
      <c r="B106" s="7">
        <f>'PLANILHA DINÂMICA'!E102</f>
        <v>0</v>
      </c>
      <c r="C106" s="7">
        <f>'PLANILHA DINÂMICA'!D102</f>
        <v>0</v>
      </c>
      <c r="D106" s="7">
        <f>'PLANILHA DINÂMICA'!C102</f>
        <v>0</v>
      </c>
      <c r="E106" s="7">
        <f>'PLANILHA DINÂMICA'!F102</f>
        <v>0</v>
      </c>
      <c r="F106" s="11">
        <f t="shared" si="12"/>
        <v>0</v>
      </c>
      <c r="G106" s="11">
        <f t="shared" si="13"/>
        <v>0</v>
      </c>
      <c r="H106" s="11">
        <f t="shared" si="14"/>
        <v>0</v>
      </c>
      <c r="I106" s="11">
        <f t="shared" si="15"/>
        <v>0</v>
      </c>
      <c r="J106" s="11">
        <f t="shared" ref="J106:J137" si="16">SUM(F106:I106)</f>
        <v>0</v>
      </c>
    </row>
    <row r="107" spans="1:10" ht="91.5" customHeight="1">
      <c r="A107" s="51">
        <f>'PLANILHA DINÂMICA'!B103</f>
        <v>0</v>
      </c>
      <c r="B107" s="7">
        <f>'PLANILHA DINÂMICA'!E103</f>
        <v>0</v>
      </c>
      <c r="C107" s="7">
        <f>'PLANILHA DINÂMICA'!D103</f>
        <v>0</v>
      </c>
      <c r="D107" s="7">
        <f>'PLANILHA DINÂMICA'!C103</f>
        <v>0</v>
      </c>
      <c r="E107" s="7">
        <f>'PLANILHA DINÂMICA'!F103</f>
        <v>0</v>
      </c>
      <c r="F107" s="11">
        <f t="shared" ref="F107:F138" si="17">$E$2*B107</f>
        <v>0</v>
      </c>
      <c r="G107" s="11">
        <f t="shared" ref="G107:G138" si="18">$E$3*C107</f>
        <v>0</v>
      </c>
      <c r="H107" s="11">
        <f t="shared" ref="H107:H138" si="19">$E$4*D107</f>
        <v>0</v>
      </c>
      <c r="I107" s="11">
        <f t="shared" ref="I107:I138" si="20">$E$5*E107</f>
        <v>0</v>
      </c>
      <c r="J107" s="11">
        <f t="shared" si="16"/>
        <v>0</v>
      </c>
    </row>
    <row r="108" spans="1:10" ht="91.5" customHeight="1">
      <c r="A108" s="51">
        <f>'PLANILHA DINÂMICA'!B104</f>
        <v>0</v>
      </c>
      <c r="B108" s="7">
        <f>'PLANILHA DINÂMICA'!E104</f>
        <v>0</v>
      </c>
      <c r="C108" s="7">
        <f>'PLANILHA DINÂMICA'!D104</f>
        <v>0</v>
      </c>
      <c r="D108" s="7">
        <f>'PLANILHA DINÂMICA'!C104</f>
        <v>0</v>
      </c>
      <c r="E108" s="7">
        <f>'PLANILHA DINÂMICA'!F104</f>
        <v>0</v>
      </c>
      <c r="F108" s="11">
        <f t="shared" si="17"/>
        <v>0</v>
      </c>
      <c r="G108" s="11">
        <f t="shared" si="18"/>
        <v>0</v>
      </c>
      <c r="H108" s="11">
        <f t="shared" si="19"/>
        <v>0</v>
      </c>
      <c r="I108" s="11">
        <f t="shared" si="20"/>
        <v>0</v>
      </c>
      <c r="J108" s="11">
        <f t="shared" si="16"/>
        <v>0</v>
      </c>
    </row>
    <row r="109" spans="1:10" ht="91.5" customHeight="1">
      <c r="A109" s="51">
        <f>'PLANILHA DINÂMICA'!B105</f>
        <v>0</v>
      </c>
      <c r="B109" s="7">
        <f>'PLANILHA DINÂMICA'!E105</f>
        <v>0</v>
      </c>
      <c r="C109" s="7">
        <f>'PLANILHA DINÂMICA'!D105</f>
        <v>0</v>
      </c>
      <c r="D109" s="7">
        <f>'PLANILHA DINÂMICA'!C105</f>
        <v>0</v>
      </c>
      <c r="E109" s="7">
        <f>'PLANILHA DINÂMICA'!F105</f>
        <v>0</v>
      </c>
      <c r="F109" s="11">
        <f t="shared" si="17"/>
        <v>0</v>
      </c>
      <c r="G109" s="11">
        <f t="shared" si="18"/>
        <v>0</v>
      </c>
      <c r="H109" s="11">
        <f t="shared" si="19"/>
        <v>0</v>
      </c>
      <c r="I109" s="11">
        <f t="shared" si="20"/>
        <v>0</v>
      </c>
      <c r="J109" s="11">
        <f t="shared" si="16"/>
        <v>0</v>
      </c>
    </row>
    <row r="110" spans="1:10" ht="91.5" customHeight="1">
      <c r="A110" s="51">
        <f>'PLANILHA DINÂMICA'!B106</f>
        <v>0</v>
      </c>
      <c r="B110" s="7">
        <f>'PLANILHA DINÂMICA'!E106</f>
        <v>0</v>
      </c>
      <c r="C110" s="7">
        <f>'PLANILHA DINÂMICA'!D106</f>
        <v>0</v>
      </c>
      <c r="D110" s="7">
        <f>'PLANILHA DINÂMICA'!C106</f>
        <v>0</v>
      </c>
      <c r="E110" s="7">
        <f>'PLANILHA DINÂMICA'!F106</f>
        <v>0</v>
      </c>
      <c r="F110" s="11">
        <f t="shared" si="17"/>
        <v>0</v>
      </c>
      <c r="G110" s="11">
        <f t="shared" si="18"/>
        <v>0</v>
      </c>
      <c r="H110" s="11">
        <f t="shared" si="19"/>
        <v>0</v>
      </c>
      <c r="I110" s="11">
        <f t="shared" si="20"/>
        <v>0</v>
      </c>
      <c r="J110" s="11">
        <f t="shared" si="16"/>
        <v>0</v>
      </c>
    </row>
    <row r="111" spans="1:10" ht="91.5" customHeight="1">
      <c r="A111" s="51">
        <f>'PLANILHA DINÂMICA'!B107</f>
        <v>0</v>
      </c>
      <c r="B111" s="7">
        <f>'PLANILHA DINÂMICA'!E107</f>
        <v>0</v>
      </c>
      <c r="C111" s="7">
        <f>'PLANILHA DINÂMICA'!D107</f>
        <v>0</v>
      </c>
      <c r="D111" s="7">
        <f>'PLANILHA DINÂMICA'!C107</f>
        <v>0</v>
      </c>
      <c r="E111" s="7">
        <f>'PLANILHA DINÂMICA'!F107</f>
        <v>0</v>
      </c>
      <c r="F111" s="11">
        <f t="shared" si="17"/>
        <v>0</v>
      </c>
      <c r="G111" s="11">
        <f t="shared" si="18"/>
        <v>0</v>
      </c>
      <c r="H111" s="11">
        <f t="shared" si="19"/>
        <v>0</v>
      </c>
      <c r="I111" s="11">
        <f t="shared" si="20"/>
        <v>0</v>
      </c>
      <c r="J111" s="11">
        <f t="shared" si="16"/>
        <v>0</v>
      </c>
    </row>
    <row r="112" spans="1:10" ht="91.5" customHeight="1">
      <c r="A112" s="51">
        <f>'PLANILHA DINÂMICA'!B108</f>
        <v>0</v>
      </c>
      <c r="B112" s="7">
        <f>'PLANILHA DINÂMICA'!E108</f>
        <v>0</v>
      </c>
      <c r="C112" s="7">
        <f>'PLANILHA DINÂMICA'!D108</f>
        <v>0</v>
      </c>
      <c r="D112" s="7">
        <f>'PLANILHA DINÂMICA'!C108</f>
        <v>0</v>
      </c>
      <c r="E112" s="7">
        <f>'PLANILHA DINÂMICA'!F108</f>
        <v>0</v>
      </c>
      <c r="F112" s="11">
        <f t="shared" si="17"/>
        <v>0</v>
      </c>
      <c r="G112" s="11">
        <f t="shared" si="18"/>
        <v>0</v>
      </c>
      <c r="H112" s="11">
        <f t="shared" si="19"/>
        <v>0</v>
      </c>
      <c r="I112" s="11">
        <f t="shared" si="20"/>
        <v>0</v>
      </c>
      <c r="J112" s="11">
        <f t="shared" si="16"/>
        <v>0</v>
      </c>
    </row>
    <row r="113" spans="1:10" ht="91.5" customHeight="1">
      <c r="A113" s="51">
        <f>'PLANILHA DINÂMICA'!B109</f>
        <v>0</v>
      </c>
      <c r="B113" s="7">
        <f>'PLANILHA DINÂMICA'!E109</f>
        <v>0</v>
      </c>
      <c r="C113" s="7">
        <f>'PLANILHA DINÂMICA'!D109</f>
        <v>0</v>
      </c>
      <c r="D113" s="7">
        <f>'PLANILHA DINÂMICA'!C109</f>
        <v>0</v>
      </c>
      <c r="E113" s="7">
        <f>'PLANILHA DINÂMICA'!F109</f>
        <v>0</v>
      </c>
      <c r="F113" s="11">
        <f t="shared" si="17"/>
        <v>0</v>
      </c>
      <c r="G113" s="11">
        <f t="shared" si="18"/>
        <v>0</v>
      </c>
      <c r="H113" s="11">
        <f t="shared" si="19"/>
        <v>0</v>
      </c>
      <c r="I113" s="11">
        <f t="shared" si="20"/>
        <v>0</v>
      </c>
      <c r="J113" s="11">
        <f t="shared" si="16"/>
        <v>0</v>
      </c>
    </row>
    <row r="114" spans="1:10" ht="91.5" customHeight="1">
      <c r="A114" s="51">
        <f>'PLANILHA DINÂMICA'!B110</f>
        <v>0</v>
      </c>
      <c r="B114" s="7">
        <f>'PLANILHA DINÂMICA'!E110</f>
        <v>0</v>
      </c>
      <c r="C114" s="7">
        <f>'PLANILHA DINÂMICA'!D110</f>
        <v>0</v>
      </c>
      <c r="D114" s="7">
        <f>'PLANILHA DINÂMICA'!C110</f>
        <v>0</v>
      </c>
      <c r="E114" s="7">
        <f>'PLANILHA DINÂMICA'!F110</f>
        <v>0</v>
      </c>
      <c r="F114" s="11">
        <f t="shared" si="17"/>
        <v>0</v>
      </c>
      <c r="G114" s="11">
        <f t="shared" si="18"/>
        <v>0</v>
      </c>
      <c r="H114" s="11">
        <f t="shared" si="19"/>
        <v>0</v>
      </c>
      <c r="I114" s="11">
        <f t="shared" si="20"/>
        <v>0</v>
      </c>
      <c r="J114" s="11">
        <f t="shared" si="16"/>
        <v>0</v>
      </c>
    </row>
    <row r="115" spans="1:10" ht="91.5" customHeight="1">
      <c r="A115" s="51">
        <f>'PLANILHA DINÂMICA'!B111</f>
        <v>0</v>
      </c>
      <c r="B115" s="7">
        <f>'PLANILHA DINÂMICA'!E111</f>
        <v>0</v>
      </c>
      <c r="C115" s="7">
        <f>'PLANILHA DINÂMICA'!D111</f>
        <v>0</v>
      </c>
      <c r="D115" s="7">
        <f>'PLANILHA DINÂMICA'!C111</f>
        <v>0</v>
      </c>
      <c r="E115" s="7">
        <f>'PLANILHA DINÂMICA'!F111</f>
        <v>0</v>
      </c>
      <c r="F115" s="11">
        <f t="shared" si="17"/>
        <v>0</v>
      </c>
      <c r="G115" s="11">
        <f t="shared" si="18"/>
        <v>0</v>
      </c>
      <c r="H115" s="11">
        <f t="shared" si="19"/>
        <v>0</v>
      </c>
      <c r="I115" s="11">
        <f t="shared" si="20"/>
        <v>0</v>
      </c>
      <c r="J115" s="11">
        <f t="shared" si="16"/>
        <v>0</v>
      </c>
    </row>
    <row r="116" spans="1:10" ht="91.5" customHeight="1">
      <c r="A116" s="51">
        <f>'PLANILHA DINÂMICA'!B112</f>
        <v>0</v>
      </c>
      <c r="B116" s="7">
        <f>'PLANILHA DINÂMICA'!E112</f>
        <v>0</v>
      </c>
      <c r="C116" s="7">
        <f>'PLANILHA DINÂMICA'!D112</f>
        <v>0</v>
      </c>
      <c r="D116" s="7">
        <f>'PLANILHA DINÂMICA'!C112</f>
        <v>0</v>
      </c>
      <c r="E116" s="7">
        <f>'PLANILHA DINÂMICA'!F112</f>
        <v>0</v>
      </c>
      <c r="F116" s="11">
        <f t="shared" si="17"/>
        <v>0</v>
      </c>
      <c r="G116" s="11">
        <f t="shared" si="18"/>
        <v>0</v>
      </c>
      <c r="H116" s="11">
        <f t="shared" si="19"/>
        <v>0</v>
      </c>
      <c r="I116" s="11">
        <f t="shared" si="20"/>
        <v>0</v>
      </c>
      <c r="J116" s="11">
        <f t="shared" si="16"/>
        <v>0</v>
      </c>
    </row>
    <row r="117" spans="1:10" ht="91.5" customHeight="1">
      <c r="A117" s="51">
        <f>'PLANILHA DINÂMICA'!B113</f>
        <v>0</v>
      </c>
      <c r="B117" s="7">
        <f>'PLANILHA DINÂMICA'!E113</f>
        <v>0</v>
      </c>
      <c r="C117" s="7">
        <f>'PLANILHA DINÂMICA'!D113</f>
        <v>0</v>
      </c>
      <c r="D117" s="7">
        <f>'PLANILHA DINÂMICA'!C113</f>
        <v>0</v>
      </c>
      <c r="E117" s="7">
        <f>'PLANILHA DINÂMICA'!F113</f>
        <v>0</v>
      </c>
      <c r="F117" s="11">
        <f t="shared" si="17"/>
        <v>0</v>
      </c>
      <c r="G117" s="11">
        <f t="shared" si="18"/>
        <v>0</v>
      </c>
      <c r="H117" s="11">
        <f t="shared" si="19"/>
        <v>0</v>
      </c>
      <c r="I117" s="11">
        <f t="shared" si="20"/>
        <v>0</v>
      </c>
      <c r="J117" s="11">
        <f t="shared" si="16"/>
        <v>0</v>
      </c>
    </row>
    <row r="118" spans="1:10" ht="91.5" customHeight="1">
      <c r="A118" s="51">
        <f>'PLANILHA DINÂMICA'!B114</f>
        <v>0</v>
      </c>
      <c r="B118" s="7">
        <f>'PLANILHA DINÂMICA'!E114</f>
        <v>0</v>
      </c>
      <c r="C118" s="7">
        <f>'PLANILHA DINÂMICA'!D114</f>
        <v>0</v>
      </c>
      <c r="D118" s="7">
        <f>'PLANILHA DINÂMICA'!C114</f>
        <v>0</v>
      </c>
      <c r="E118" s="7">
        <f>'PLANILHA DINÂMICA'!F114</f>
        <v>0</v>
      </c>
      <c r="F118" s="11">
        <f t="shared" si="17"/>
        <v>0</v>
      </c>
      <c r="G118" s="11">
        <f t="shared" si="18"/>
        <v>0</v>
      </c>
      <c r="H118" s="11">
        <f t="shared" si="19"/>
        <v>0</v>
      </c>
      <c r="I118" s="11">
        <f t="shared" si="20"/>
        <v>0</v>
      </c>
      <c r="J118" s="11">
        <f t="shared" si="16"/>
        <v>0</v>
      </c>
    </row>
    <row r="119" spans="1:10" ht="91.5" customHeight="1">
      <c r="A119" s="51">
        <f>'PLANILHA DINÂMICA'!B115</f>
        <v>0</v>
      </c>
      <c r="B119" s="7">
        <f>'PLANILHA DINÂMICA'!E115</f>
        <v>0</v>
      </c>
      <c r="C119" s="7">
        <f>'PLANILHA DINÂMICA'!D115</f>
        <v>0</v>
      </c>
      <c r="D119" s="7">
        <f>'PLANILHA DINÂMICA'!C115</f>
        <v>0</v>
      </c>
      <c r="E119" s="7">
        <f>'PLANILHA DINÂMICA'!F115</f>
        <v>0</v>
      </c>
      <c r="F119" s="11">
        <f t="shared" si="17"/>
        <v>0</v>
      </c>
      <c r="G119" s="11">
        <f t="shared" si="18"/>
        <v>0</v>
      </c>
      <c r="H119" s="11">
        <f t="shared" si="19"/>
        <v>0</v>
      </c>
      <c r="I119" s="11">
        <f t="shared" si="20"/>
        <v>0</v>
      </c>
      <c r="J119" s="11">
        <f t="shared" si="16"/>
        <v>0</v>
      </c>
    </row>
    <row r="120" spans="1:10" ht="91.5" customHeight="1">
      <c r="A120" s="51">
        <f>'PLANILHA DINÂMICA'!B116</f>
        <v>0</v>
      </c>
      <c r="B120" s="7">
        <f>'PLANILHA DINÂMICA'!E116</f>
        <v>0</v>
      </c>
      <c r="C120" s="7">
        <f>'PLANILHA DINÂMICA'!D116</f>
        <v>0</v>
      </c>
      <c r="D120" s="7">
        <f>'PLANILHA DINÂMICA'!C116</f>
        <v>0</v>
      </c>
      <c r="E120" s="7">
        <f>'PLANILHA DINÂMICA'!F116</f>
        <v>0</v>
      </c>
      <c r="F120" s="11">
        <f t="shared" si="17"/>
        <v>0</v>
      </c>
      <c r="G120" s="11">
        <f t="shared" si="18"/>
        <v>0</v>
      </c>
      <c r="H120" s="11">
        <f t="shared" si="19"/>
        <v>0</v>
      </c>
      <c r="I120" s="11">
        <f t="shared" si="20"/>
        <v>0</v>
      </c>
      <c r="J120" s="11">
        <f t="shared" si="16"/>
        <v>0</v>
      </c>
    </row>
    <row r="121" spans="1:10" ht="91.5" customHeight="1">
      <c r="A121" s="51">
        <f>'PLANILHA DINÂMICA'!B117</f>
        <v>0</v>
      </c>
      <c r="B121" s="7">
        <f>'PLANILHA DINÂMICA'!E117</f>
        <v>0</v>
      </c>
      <c r="C121" s="7">
        <f>'PLANILHA DINÂMICA'!D117</f>
        <v>0</v>
      </c>
      <c r="D121" s="7">
        <f>'PLANILHA DINÂMICA'!C117</f>
        <v>0</v>
      </c>
      <c r="E121" s="7">
        <f>'PLANILHA DINÂMICA'!F117</f>
        <v>0</v>
      </c>
      <c r="F121" s="11">
        <f t="shared" si="17"/>
        <v>0</v>
      </c>
      <c r="G121" s="11">
        <f t="shared" si="18"/>
        <v>0</v>
      </c>
      <c r="H121" s="11">
        <f t="shared" si="19"/>
        <v>0</v>
      </c>
      <c r="I121" s="11">
        <f t="shared" si="20"/>
        <v>0</v>
      </c>
      <c r="J121" s="11">
        <f t="shared" si="16"/>
        <v>0</v>
      </c>
    </row>
    <row r="122" spans="1:10" ht="91.5" customHeight="1">
      <c r="A122" s="51">
        <f>'PLANILHA DINÂMICA'!B118</f>
        <v>0</v>
      </c>
      <c r="B122" s="7">
        <f>'PLANILHA DINÂMICA'!E118</f>
        <v>0</v>
      </c>
      <c r="C122" s="7">
        <f>'PLANILHA DINÂMICA'!D118</f>
        <v>0</v>
      </c>
      <c r="D122" s="7">
        <f>'PLANILHA DINÂMICA'!C118</f>
        <v>0</v>
      </c>
      <c r="E122" s="7">
        <f>'PLANILHA DINÂMICA'!F118</f>
        <v>0</v>
      </c>
      <c r="F122" s="11">
        <f t="shared" si="17"/>
        <v>0</v>
      </c>
      <c r="G122" s="11">
        <f t="shared" si="18"/>
        <v>0</v>
      </c>
      <c r="H122" s="11">
        <f t="shared" si="19"/>
        <v>0</v>
      </c>
      <c r="I122" s="11">
        <f t="shared" si="20"/>
        <v>0</v>
      </c>
      <c r="J122" s="11">
        <f t="shared" si="16"/>
        <v>0</v>
      </c>
    </row>
    <row r="123" spans="1:10" ht="91.5" customHeight="1">
      <c r="A123" s="51">
        <f>'PLANILHA DINÂMICA'!B119</f>
        <v>0</v>
      </c>
      <c r="B123" s="7">
        <f>'PLANILHA DINÂMICA'!E119</f>
        <v>0</v>
      </c>
      <c r="C123" s="7">
        <f>'PLANILHA DINÂMICA'!D119</f>
        <v>0</v>
      </c>
      <c r="D123" s="7">
        <f>'PLANILHA DINÂMICA'!C119</f>
        <v>0</v>
      </c>
      <c r="E123" s="7">
        <f>'PLANILHA DINÂMICA'!F119</f>
        <v>0</v>
      </c>
      <c r="F123" s="11">
        <f t="shared" si="17"/>
        <v>0</v>
      </c>
      <c r="G123" s="11">
        <f t="shared" si="18"/>
        <v>0</v>
      </c>
      <c r="H123" s="11">
        <f t="shared" si="19"/>
        <v>0</v>
      </c>
      <c r="I123" s="11">
        <f t="shared" si="20"/>
        <v>0</v>
      </c>
      <c r="J123" s="11">
        <f t="shared" si="16"/>
        <v>0</v>
      </c>
    </row>
    <row r="124" spans="1:10" ht="91.5" customHeight="1">
      <c r="A124" s="51">
        <f>'PLANILHA DINÂMICA'!B120</f>
        <v>0</v>
      </c>
      <c r="B124" s="7">
        <f>'PLANILHA DINÂMICA'!E120</f>
        <v>0</v>
      </c>
      <c r="C124" s="7">
        <f>'PLANILHA DINÂMICA'!D120</f>
        <v>0</v>
      </c>
      <c r="D124" s="7">
        <f>'PLANILHA DINÂMICA'!C120</f>
        <v>0</v>
      </c>
      <c r="E124" s="7">
        <f>'PLANILHA DINÂMICA'!F120</f>
        <v>0</v>
      </c>
      <c r="F124" s="11">
        <f t="shared" si="17"/>
        <v>0</v>
      </c>
      <c r="G124" s="11">
        <f t="shared" si="18"/>
        <v>0</v>
      </c>
      <c r="H124" s="11">
        <f t="shared" si="19"/>
        <v>0</v>
      </c>
      <c r="I124" s="11">
        <f t="shared" si="20"/>
        <v>0</v>
      </c>
      <c r="J124" s="11">
        <f t="shared" si="16"/>
        <v>0</v>
      </c>
    </row>
    <row r="125" spans="1:10" ht="91.5" customHeight="1">
      <c r="A125" s="51">
        <f>'PLANILHA DINÂMICA'!B121</f>
        <v>0</v>
      </c>
      <c r="B125" s="7">
        <f>'PLANILHA DINÂMICA'!E121</f>
        <v>0</v>
      </c>
      <c r="C125" s="7">
        <f>'PLANILHA DINÂMICA'!D121</f>
        <v>0</v>
      </c>
      <c r="D125" s="7">
        <f>'PLANILHA DINÂMICA'!C121</f>
        <v>0</v>
      </c>
      <c r="E125" s="7">
        <f>'PLANILHA DINÂMICA'!F121</f>
        <v>0</v>
      </c>
      <c r="F125" s="11">
        <f t="shared" si="17"/>
        <v>0</v>
      </c>
      <c r="G125" s="11">
        <f t="shared" si="18"/>
        <v>0</v>
      </c>
      <c r="H125" s="11">
        <f t="shared" si="19"/>
        <v>0</v>
      </c>
      <c r="I125" s="11">
        <f t="shared" si="20"/>
        <v>0</v>
      </c>
      <c r="J125" s="11">
        <f t="shared" si="16"/>
        <v>0</v>
      </c>
    </row>
    <row r="126" spans="1:10" ht="91.5" customHeight="1">
      <c r="A126" s="51">
        <f>'PLANILHA DINÂMICA'!B122</f>
        <v>0</v>
      </c>
      <c r="B126" s="7">
        <f>'PLANILHA DINÂMICA'!E122</f>
        <v>0</v>
      </c>
      <c r="C126" s="7">
        <f>'PLANILHA DINÂMICA'!D122</f>
        <v>0</v>
      </c>
      <c r="D126" s="7">
        <f>'PLANILHA DINÂMICA'!C122</f>
        <v>0</v>
      </c>
      <c r="E126" s="7">
        <f>'PLANILHA DINÂMICA'!F122</f>
        <v>0</v>
      </c>
      <c r="F126" s="11">
        <f t="shared" si="17"/>
        <v>0</v>
      </c>
      <c r="G126" s="11">
        <f t="shared" si="18"/>
        <v>0</v>
      </c>
      <c r="H126" s="11">
        <f t="shared" si="19"/>
        <v>0</v>
      </c>
      <c r="I126" s="11">
        <f t="shared" si="20"/>
        <v>0</v>
      </c>
      <c r="J126" s="11">
        <f t="shared" si="16"/>
        <v>0</v>
      </c>
    </row>
    <row r="127" spans="1:10" ht="91.5" customHeight="1">
      <c r="A127" s="51">
        <f>'PLANILHA DINÂMICA'!B123</f>
        <v>0</v>
      </c>
      <c r="B127" s="7">
        <f>'PLANILHA DINÂMICA'!E123</f>
        <v>0</v>
      </c>
      <c r="C127" s="7">
        <f>'PLANILHA DINÂMICA'!D123</f>
        <v>0</v>
      </c>
      <c r="D127" s="7">
        <f>'PLANILHA DINÂMICA'!C123</f>
        <v>0</v>
      </c>
      <c r="E127" s="7">
        <f>'PLANILHA DINÂMICA'!F123</f>
        <v>0</v>
      </c>
      <c r="F127" s="11">
        <f t="shared" si="17"/>
        <v>0</v>
      </c>
      <c r="G127" s="11">
        <f t="shared" si="18"/>
        <v>0</v>
      </c>
      <c r="H127" s="11">
        <f t="shared" si="19"/>
        <v>0</v>
      </c>
      <c r="I127" s="11">
        <f t="shared" si="20"/>
        <v>0</v>
      </c>
      <c r="J127" s="11">
        <f t="shared" si="16"/>
        <v>0</v>
      </c>
    </row>
    <row r="128" spans="1:10" ht="91.5" customHeight="1">
      <c r="A128" s="51">
        <f>'PLANILHA DINÂMICA'!B124</f>
        <v>0</v>
      </c>
      <c r="B128" s="7">
        <f>'PLANILHA DINÂMICA'!E124</f>
        <v>0</v>
      </c>
      <c r="C128" s="7">
        <f>'PLANILHA DINÂMICA'!D124</f>
        <v>0</v>
      </c>
      <c r="D128" s="7">
        <f>'PLANILHA DINÂMICA'!C124</f>
        <v>0</v>
      </c>
      <c r="E128" s="7">
        <f>'PLANILHA DINÂMICA'!F124</f>
        <v>0</v>
      </c>
      <c r="F128" s="11">
        <f t="shared" si="17"/>
        <v>0</v>
      </c>
      <c r="G128" s="11">
        <f t="shared" si="18"/>
        <v>0</v>
      </c>
      <c r="H128" s="11">
        <f t="shared" si="19"/>
        <v>0</v>
      </c>
      <c r="I128" s="11">
        <f t="shared" si="20"/>
        <v>0</v>
      </c>
      <c r="J128" s="11">
        <f t="shared" si="16"/>
        <v>0</v>
      </c>
    </row>
    <row r="129" spans="1:10" ht="91.5" customHeight="1">
      <c r="A129" s="51">
        <f>'PLANILHA DINÂMICA'!B125</f>
        <v>0</v>
      </c>
      <c r="B129" s="7">
        <f>'PLANILHA DINÂMICA'!E125</f>
        <v>0</v>
      </c>
      <c r="C129" s="7">
        <f>'PLANILHA DINÂMICA'!D125</f>
        <v>0</v>
      </c>
      <c r="D129" s="7">
        <f>'PLANILHA DINÂMICA'!C125</f>
        <v>0</v>
      </c>
      <c r="E129" s="7">
        <f>'PLANILHA DINÂMICA'!F125</f>
        <v>0</v>
      </c>
      <c r="F129" s="11">
        <f t="shared" si="17"/>
        <v>0</v>
      </c>
      <c r="G129" s="11">
        <f t="shared" si="18"/>
        <v>0</v>
      </c>
      <c r="H129" s="11">
        <f t="shared" si="19"/>
        <v>0</v>
      </c>
      <c r="I129" s="11">
        <f t="shared" si="20"/>
        <v>0</v>
      </c>
      <c r="J129" s="11">
        <f t="shared" si="16"/>
        <v>0</v>
      </c>
    </row>
    <row r="130" spans="1:10" ht="91.5" customHeight="1">
      <c r="A130" s="51">
        <f>'PLANILHA DINÂMICA'!B126</f>
        <v>0</v>
      </c>
      <c r="B130" s="7">
        <f>'PLANILHA DINÂMICA'!E126</f>
        <v>0</v>
      </c>
      <c r="C130" s="7">
        <f>'PLANILHA DINÂMICA'!D126</f>
        <v>0</v>
      </c>
      <c r="D130" s="7">
        <f>'PLANILHA DINÂMICA'!C126</f>
        <v>0</v>
      </c>
      <c r="E130" s="7">
        <f>'PLANILHA DINÂMICA'!F126</f>
        <v>0</v>
      </c>
      <c r="F130" s="11">
        <f t="shared" si="17"/>
        <v>0</v>
      </c>
      <c r="G130" s="11">
        <f t="shared" si="18"/>
        <v>0</v>
      </c>
      <c r="H130" s="11">
        <f t="shared" si="19"/>
        <v>0</v>
      </c>
      <c r="I130" s="11">
        <f t="shared" si="20"/>
        <v>0</v>
      </c>
      <c r="J130" s="11">
        <f t="shared" si="16"/>
        <v>0</v>
      </c>
    </row>
    <row r="131" spans="1:10" ht="91.5" customHeight="1">
      <c r="A131" s="51">
        <f>'PLANILHA DINÂMICA'!B127</f>
        <v>0</v>
      </c>
      <c r="B131" s="7">
        <f>'PLANILHA DINÂMICA'!E127</f>
        <v>0</v>
      </c>
      <c r="C131" s="7">
        <f>'PLANILHA DINÂMICA'!D127</f>
        <v>0</v>
      </c>
      <c r="D131" s="7">
        <f>'PLANILHA DINÂMICA'!C127</f>
        <v>0</v>
      </c>
      <c r="E131" s="7">
        <f>'PLANILHA DINÂMICA'!F127</f>
        <v>0</v>
      </c>
      <c r="F131" s="11">
        <f t="shared" si="17"/>
        <v>0</v>
      </c>
      <c r="G131" s="11">
        <f t="shared" si="18"/>
        <v>0</v>
      </c>
      <c r="H131" s="11">
        <f t="shared" si="19"/>
        <v>0</v>
      </c>
      <c r="I131" s="11">
        <f t="shared" si="20"/>
        <v>0</v>
      </c>
      <c r="J131" s="11">
        <f t="shared" si="16"/>
        <v>0</v>
      </c>
    </row>
    <row r="132" spans="1:10" ht="91.5" customHeight="1">
      <c r="A132" s="51">
        <f>'PLANILHA DINÂMICA'!B128</f>
        <v>0</v>
      </c>
      <c r="B132" s="7">
        <f>'PLANILHA DINÂMICA'!E128</f>
        <v>0</v>
      </c>
      <c r="C132" s="7">
        <f>'PLANILHA DINÂMICA'!D128</f>
        <v>0</v>
      </c>
      <c r="D132" s="7">
        <f>'PLANILHA DINÂMICA'!C128</f>
        <v>0</v>
      </c>
      <c r="E132" s="7">
        <f>'PLANILHA DINÂMICA'!F128</f>
        <v>0</v>
      </c>
      <c r="F132" s="11">
        <f t="shared" si="17"/>
        <v>0</v>
      </c>
      <c r="G132" s="11">
        <f t="shared" si="18"/>
        <v>0</v>
      </c>
      <c r="H132" s="11">
        <f t="shared" si="19"/>
        <v>0</v>
      </c>
      <c r="I132" s="11">
        <f t="shared" si="20"/>
        <v>0</v>
      </c>
      <c r="J132" s="11">
        <f t="shared" si="16"/>
        <v>0</v>
      </c>
    </row>
    <row r="133" spans="1:10" ht="91.5" customHeight="1">
      <c r="A133" s="51">
        <f>'PLANILHA DINÂMICA'!B129</f>
        <v>0</v>
      </c>
      <c r="B133" s="7">
        <f>'PLANILHA DINÂMICA'!E129</f>
        <v>0</v>
      </c>
      <c r="C133" s="7">
        <f>'PLANILHA DINÂMICA'!D129</f>
        <v>0</v>
      </c>
      <c r="D133" s="7">
        <f>'PLANILHA DINÂMICA'!C129</f>
        <v>0</v>
      </c>
      <c r="E133" s="7">
        <f>'PLANILHA DINÂMICA'!F129</f>
        <v>0</v>
      </c>
      <c r="F133" s="11">
        <f t="shared" si="17"/>
        <v>0</v>
      </c>
      <c r="G133" s="11">
        <f t="shared" si="18"/>
        <v>0</v>
      </c>
      <c r="H133" s="11">
        <f t="shared" si="19"/>
        <v>0</v>
      </c>
      <c r="I133" s="11">
        <f t="shared" si="20"/>
        <v>0</v>
      </c>
      <c r="J133" s="11">
        <f t="shared" si="16"/>
        <v>0</v>
      </c>
    </row>
    <row r="134" spans="1:10" ht="91.5" customHeight="1">
      <c r="A134" s="51">
        <f>'PLANILHA DINÂMICA'!B130</f>
        <v>0</v>
      </c>
      <c r="B134" s="7">
        <f>'PLANILHA DINÂMICA'!E130</f>
        <v>0</v>
      </c>
      <c r="C134" s="7">
        <f>'PLANILHA DINÂMICA'!D130</f>
        <v>0</v>
      </c>
      <c r="D134" s="7">
        <f>'PLANILHA DINÂMICA'!C130</f>
        <v>0</v>
      </c>
      <c r="E134" s="7">
        <f>'PLANILHA DINÂMICA'!F130</f>
        <v>0</v>
      </c>
      <c r="F134" s="11">
        <f t="shared" si="17"/>
        <v>0</v>
      </c>
      <c r="G134" s="11">
        <f t="shared" si="18"/>
        <v>0</v>
      </c>
      <c r="H134" s="11">
        <f t="shared" si="19"/>
        <v>0</v>
      </c>
      <c r="I134" s="11">
        <f t="shared" si="20"/>
        <v>0</v>
      </c>
      <c r="J134" s="11">
        <f t="shared" si="16"/>
        <v>0</v>
      </c>
    </row>
    <row r="135" spans="1:10" ht="91.5" customHeight="1">
      <c r="A135" s="51">
        <f>'PLANILHA DINÂMICA'!B131</f>
        <v>0</v>
      </c>
      <c r="B135" s="7">
        <f>'PLANILHA DINÂMICA'!E131</f>
        <v>0</v>
      </c>
      <c r="C135" s="7">
        <f>'PLANILHA DINÂMICA'!D131</f>
        <v>0</v>
      </c>
      <c r="D135" s="7">
        <f>'PLANILHA DINÂMICA'!C131</f>
        <v>0</v>
      </c>
      <c r="E135" s="7">
        <f>'PLANILHA DINÂMICA'!F131</f>
        <v>0</v>
      </c>
      <c r="F135" s="11">
        <f t="shared" si="17"/>
        <v>0</v>
      </c>
      <c r="G135" s="11">
        <f t="shared" si="18"/>
        <v>0</v>
      </c>
      <c r="H135" s="11">
        <f t="shared" si="19"/>
        <v>0</v>
      </c>
      <c r="I135" s="11">
        <f t="shared" si="20"/>
        <v>0</v>
      </c>
      <c r="J135" s="11">
        <f t="shared" si="16"/>
        <v>0</v>
      </c>
    </row>
    <row r="136" spans="1:10" ht="91.5" customHeight="1">
      <c r="A136" s="51">
        <f>'PLANILHA DINÂMICA'!B132</f>
        <v>0</v>
      </c>
      <c r="B136" s="7">
        <f>'PLANILHA DINÂMICA'!E132</f>
        <v>0</v>
      </c>
      <c r="C136" s="7">
        <f>'PLANILHA DINÂMICA'!D132</f>
        <v>0</v>
      </c>
      <c r="D136" s="7">
        <f>'PLANILHA DINÂMICA'!C132</f>
        <v>0</v>
      </c>
      <c r="E136" s="7">
        <f>'PLANILHA DINÂMICA'!F132</f>
        <v>0</v>
      </c>
      <c r="F136" s="11">
        <f t="shared" si="17"/>
        <v>0</v>
      </c>
      <c r="G136" s="11">
        <f t="shared" si="18"/>
        <v>0</v>
      </c>
      <c r="H136" s="11">
        <f t="shared" si="19"/>
        <v>0</v>
      </c>
      <c r="I136" s="11">
        <f t="shared" si="20"/>
        <v>0</v>
      </c>
      <c r="J136" s="11">
        <f t="shared" si="16"/>
        <v>0</v>
      </c>
    </row>
    <row r="137" spans="1:10" ht="91.5" customHeight="1">
      <c r="A137" s="51">
        <f>'PLANILHA DINÂMICA'!B133</f>
        <v>0</v>
      </c>
      <c r="B137" s="7">
        <f>'PLANILHA DINÂMICA'!E133</f>
        <v>0</v>
      </c>
      <c r="C137" s="7">
        <f>'PLANILHA DINÂMICA'!D133</f>
        <v>0</v>
      </c>
      <c r="D137" s="7">
        <f>'PLANILHA DINÂMICA'!C133</f>
        <v>0</v>
      </c>
      <c r="E137" s="7">
        <f>'PLANILHA DINÂMICA'!F133</f>
        <v>0</v>
      </c>
      <c r="F137" s="11">
        <f t="shared" si="17"/>
        <v>0</v>
      </c>
      <c r="G137" s="11">
        <f t="shared" si="18"/>
        <v>0</v>
      </c>
      <c r="H137" s="11">
        <f t="shared" si="19"/>
        <v>0</v>
      </c>
      <c r="I137" s="11">
        <f t="shared" si="20"/>
        <v>0</v>
      </c>
      <c r="J137" s="11">
        <f t="shared" si="16"/>
        <v>0</v>
      </c>
    </row>
    <row r="138" spans="1:10" ht="91.5" customHeight="1">
      <c r="A138" s="51">
        <f>'PLANILHA DINÂMICA'!B134</f>
        <v>0</v>
      </c>
      <c r="B138" s="7">
        <f>'PLANILHA DINÂMICA'!E134</f>
        <v>0</v>
      </c>
      <c r="C138" s="7">
        <f>'PLANILHA DINÂMICA'!D134</f>
        <v>0</v>
      </c>
      <c r="D138" s="7">
        <f>'PLANILHA DINÂMICA'!C134</f>
        <v>0</v>
      </c>
      <c r="E138" s="7">
        <f>'PLANILHA DINÂMICA'!F134</f>
        <v>0</v>
      </c>
      <c r="F138" s="11">
        <f t="shared" si="17"/>
        <v>0</v>
      </c>
      <c r="G138" s="11">
        <f t="shared" si="18"/>
        <v>0</v>
      </c>
      <c r="H138" s="11">
        <f t="shared" si="19"/>
        <v>0</v>
      </c>
      <c r="I138" s="11">
        <f t="shared" si="20"/>
        <v>0</v>
      </c>
      <c r="J138" s="11">
        <f t="shared" ref="J138:J169" si="21">SUM(F138:I138)</f>
        <v>0</v>
      </c>
    </row>
    <row r="139" spans="1:10" ht="91.5" customHeight="1">
      <c r="A139" s="51">
        <f>'PLANILHA DINÂMICA'!B135</f>
        <v>0</v>
      </c>
      <c r="B139" s="7">
        <f>'PLANILHA DINÂMICA'!E135</f>
        <v>0</v>
      </c>
      <c r="C139" s="7">
        <f>'PLANILHA DINÂMICA'!D135</f>
        <v>0</v>
      </c>
      <c r="D139" s="7">
        <f>'PLANILHA DINÂMICA'!C135</f>
        <v>0</v>
      </c>
      <c r="E139" s="7">
        <f>'PLANILHA DINÂMICA'!F135</f>
        <v>0</v>
      </c>
      <c r="F139" s="11">
        <f t="shared" ref="F139:F170" si="22">$E$2*B139</f>
        <v>0</v>
      </c>
      <c r="G139" s="11">
        <f t="shared" ref="G139:G170" si="23">$E$3*C139</f>
        <v>0</v>
      </c>
      <c r="H139" s="11">
        <f t="shared" ref="H139:H170" si="24">$E$4*D139</f>
        <v>0</v>
      </c>
      <c r="I139" s="11">
        <f t="shared" ref="I139:I170" si="25">$E$5*E139</f>
        <v>0</v>
      </c>
      <c r="J139" s="11">
        <f t="shared" si="21"/>
        <v>0</v>
      </c>
    </row>
    <row r="140" spans="1:10" ht="91.5" customHeight="1">
      <c r="A140" s="51">
        <f>'PLANILHA DINÂMICA'!B136</f>
        <v>0</v>
      </c>
      <c r="B140" s="7">
        <f>'PLANILHA DINÂMICA'!E136</f>
        <v>0</v>
      </c>
      <c r="C140" s="7">
        <f>'PLANILHA DINÂMICA'!D136</f>
        <v>0</v>
      </c>
      <c r="D140" s="7">
        <f>'PLANILHA DINÂMICA'!C136</f>
        <v>0</v>
      </c>
      <c r="E140" s="7">
        <f>'PLANILHA DINÂMICA'!F136</f>
        <v>0</v>
      </c>
      <c r="F140" s="11">
        <f t="shared" si="22"/>
        <v>0</v>
      </c>
      <c r="G140" s="11">
        <f t="shared" si="23"/>
        <v>0</v>
      </c>
      <c r="H140" s="11">
        <f t="shared" si="24"/>
        <v>0</v>
      </c>
      <c r="I140" s="11">
        <f t="shared" si="25"/>
        <v>0</v>
      </c>
      <c r="J140" s="11">
        <f t="shared" si="21"/>
        <v>0</v>
      </c>
    </row>
    <row r="141" spans="1:10" ht="91.5" customHeight="1">
      <c r="A141" s="51">
        <f>'PLANILHA DINÂMICA'!B137</f>
        <v>0</v>
      </c>
      <c r="B141" s="7">
        <f>'PLANILHA DINÂMICA'!E137</f>
        <v>0</v>
      </c>
      <c r="C141" s="7">
        <f>'PLANILHA DINÂMICA'!D137</f>
        <v>0</v>
      </c>
      <c r="D141" s="7">
        <f>'PLANILHA DINÂMICA'!C137</f>
        <v>0</v>
      </c>
      <c r="E141" s="7">
        <f>'PLANILHA DINÂMICA'!F137</f>
        <v>0</v>
      </c>
      <c r="F141" s="11">
        <f t="shared" si="22"/>
        <v>0</v>
      </c>
      <c r="G141" s="11">
        <f t="shared" si="23"/>
        <v>0</v>
      </c>
      <c r="H141" s="11">
        <f t="shared" si="24"/>
        <v>0</v>
      </c>
      <c r="I141" s="11">
        <f t="shared" si="25"/>
        <v>0</v>
      </c>
      <c r="J141" s="11">
        <f t="shared" si="21"/>
        <v>0</v>
      </c>
    </row>
    <row r="142" spans="1:10" ht="91.5" customHeight="1">
      <c r="A142" s="51">
        <f>'PLANILHA DINÂMICA'!B138</f>
        <v>0</v>
      </c>
      <c r="B142" s="7">
        <f>'PLANILHA DINÂMICA'!E138</f>
        <v>0</v>
      </c>
      <c r="C142" s="7">
        <f>'PLANILHA DINÂMICA'!D138</f>
        <v>0</v>
      </c>
      <c r="D142" s="7">
        <f>'PLANILHA DINÂMICA'!C138</f>
        <v>0</v>
      </c>
      <c r="E142" s="7">
        <f>'PLANILHA DINÂMICA'!F138</f>
        <v>0</v>
      </c>
      <c r="F142" s="11">
        <f t="shared" si="22"/>
        <v>0</v>
      </c>
      <c r="G142" s="11">
        <f t="shared" si="23"/>
        <v>0</v>
      </c>
      <c r="H142" s="11">
        <f t="shared" si="24"/>
        <v>0</v>
      </c>
      <c r="I142" s="11">
        <f t="shared" si="25"/>
        <v>0</v>
      </c>
      <c r="J142" s="11">
        <f t="shared" si="21"/>
        <v>0</v>
      </c>
    </row>
    <row r="143" spans="1:10" ht="91.5" customHeight="1">
      <c r="A143" s="51">
        <f>'PLANILHA DINÂMICA'!B139</f>
        <v>0</v>
      </c>
      <c r="B143" s="7">
        <f>'PLANILHA DINÂMICA'!E139</f>
        <v>0</v>
      </c>
      <c r="C143" s="7">
        <f>'PLANILHA DINÂMICA'!D139</f>
        <v>0</v>
      </c>
      <c r="D143" s="7">
        <f>'PLANILHA DINÂMICA'!C139</f>
        <v>0</v>
      </c>
      <c r="E143" s="7">
        <f>'PLANILHA DINÂMICA'!F139</f>
        <v>0</v>
      </c>
      <c r="F143" s="11">
        <f t="shared" si="22"/>
        <v>0</v>
      </c>
      <c r="G143" s="11">
        <f t="shared" si="23"/>
        <v>0</v>
      </c>
      <c r="H143" s="11">
        <f t="shared" si="24"/>
        <v>0</v>
      </c>
      <c r="I143" s="11">
        <f t="shared" si="25"/>
        <v>0</v>
      </c>
      <c r="J143" s="11">
        <f t="shared" si="21"/>
        <v>0</v>
      </c>
    </row>
    <row r="144" spans="1:10" ht="91.5" customHeight="1">
      <c r="A144" s="51">
        <f>'PLANILHA DINÂMICA'!B140</f>
        <v>0</v>
      </c>
      <c r="B144" s="7">
        <f>'PLANILHA DINÂMICA'!E140</f>
        <v>0</v>
      </c>
      <c r="C144" s="7">
        <f>'PLANILHA DINÂMICA'!D140</f>
        <v>0</v>
      </c>
      <c r="D144" s="7">
        <f>'PLANILHA DINÂMICA'!C140</f>
        <v>0</v>
      </c>
      <c r="E144" s="7">
        <f>'PLANILHA DINÂMICA'!F140</f>
        <v>0</v>
      </c>
      <c r="F144" s="11">
        <f t="shared" si="22"/>
        <v>0</v>
      </c>
      <c r="G144" s="11">
        <f t="shared" si="23"/>
        <v>0</v>
      </c>
      <c r="H144" s="11">
        <f t="shared" si="24"/>
        <v>0</v>
      </c>
      <c r="I144" s="11">
        <f t="shared" si="25"/>
        <v>0</v>
      </c>
      <c r="J144" s="11">
        <f t="shared" si="21"/>
        <v>0</v>
      </c>
    </row>
    <row r="145" spans="1:10" ht="91.5" customHeight="1">
      <c r="A145" s="51">
        <f>'PLANILHA DINÂMICA'!B141</f>
        <v>0</v>
      </c>
      <c r="B145" s="7">
        <f>'PLANILHA DINÂMICA'!E141</f>
        <v>0</v>
      </c>
      <c r="C145" s="7">
        <f>'PLANILHA DINÂMICA'!D141</f>
        <v>0</v>
      </c>
      <c r="D145" s="7">
        <f>'PLANILHA DINÂMICA'!C141</f>
        <v>0</v>
      </c>
      <c r="E145" s="7">
        <f>'PLANILHA DINÂMICA'!F141</f>
        <v>0</v>
      </c>
      <c r="F145" s="11">
        <f t="shared" si="22"/>
        <v>0</v>
      </c>
      <c r="G145" s="11">
        <f t="shared" si="23"/>
        <v>0</v>
      </c>
      <c r="H145" s="11">
        <f t="shared" si="24"/>
        <v>0</v>
      </c>
      <c r="I145" s="11">
        <f t="shared" si="25"/>
        <v>0</v>
      </c>
      <c r="J145" s="11">
        <f t="shared" si="21"/>
        <v>0</v>
      </c>
    </row>
    <row r="146" spans="1:10" ht="91.5" customHeight="1">
      <c r="A146" s="51">
        <f>'PLANILHA DINÂMICA'!B142</f>
        <v>0</v>
      </c>
      <c r="B146" s="7">
        <f>'PLANILHA DINÂMICA'!E142</f>
        <v>0</v>
      </c>
      <c r="C146" s="7">
        <f>'PLANILHA DINÂMICA'!D142</f>
        <v>0</v>
      </c>
      <c r="D146" s="7">
        <f>'PLANILHA DINÂMICA'!C142</f>
        <v>0</v>
      </c>
      <c r="E146" s="7">
        <f>'PLANILHA DINÂMICA'!F142</f>
        <v>0</v>
      </c>
      <c r="F146" s="11">
        <f t="shared" si="22"/>
        <v>0</v>
      </c>
      <c r="G146" s="11">
        <f t="shared" si="23"/>
        <v>0</v>
      </c>
      <c r="H146" s="11">
        <f t="shared" si="24"/>
        <v>0</v>
      </c>
      <c r="I146" s="11">
        <f t="shared" si="25"/>
        <v>0</v>
      </c>
      <c r="J146" s="11">
        <f t="shared" si="21"/>
        <v>0</v>
      </c>
    </row>
    <row r="147" spans="1:10" ht="91.5" customHeight="1">
      <c r="A147" s="51">
        <f>'PLANILHA DINÂMICA'!B143</f>
        <v>0</v>
      </c>
      <c r="B147" s="7">
        <f>'PLANILHA DINÂMICA'!E143</f>
        <v>0</v>
      </c>
      <c r="C147" s="7">
        <f>'PLANILHA DINÂMICA'!D143</f>
        <v>0</v>
      </c>
      <c r="D147" s="7">
        <f>'PLANILHA DINÂMICA'!C143</f>
        <v>0</v>
      </c>
      <c r="E147" s="7">
        <f>'PLANILHA DINÂMICA'!F143</f>
        <v>0</v>
      </c>
      <c r="F147" s="11">
        <f t="shared" si="22"/>
        <v>0</v>
      </c>
      <c r="G147" s="11">
        <f t="shared" si="23"/>
        <v>0</v>
      </c>
      <c r="H147" s="11">
        <f t="shared" si="24"/>
        <v>0</v>
      </c>
      <c r="I147" s="11">
        <f t="shared" si="25"/>
        <v>0</v>
      </c>
      <c r="J147" s="11">
        <f t="shared" si="21"/>
        <v>0</v>
      </c>
    </row>
    <row r="148" spans="1:10" ht="91.5" customHeight="1">
      <c r="A148" s="51">
        <f>'PLANILHA DINÂMICA'!B144</f>
        <v>0</v>
      </c>
      <c r="B148" s="7">
        <f>'PLANILHA DINÂMICA'!E144</f>
        <v>0</v>
      </c>
      <c r="C148" s="7">
        <f>'PLANILHA DINÂMICA'!D144</f>
        <v>0</v>
      </c>
      <c r="D148" s="7">
        <f>'PLANILHA DINÂMICA'!C144</f>
        <v>0</v>
      </c>
      <c r="E148" s="7">
        <f>'PLANILHA DINÂMICA'!F144</f>
        <v>0</v>
      </c>
      <c r="F148" s="11">
        <f t="shared" si="22"/>
        <v>0</v>
      </c>
      <c r="G148" s="11">
        <f t="shared" si="23"/>
        <v>0</v>
      </c>
      <c r="H148" s="11">
        <f t="shared" si="24"/>
        <v>0</v>
      </c>
      <c r="I148" s="11">
        <f t="shared" si="25"/>
        <v>0</v>
      </c>
      <c r="J148" s="11">
        <f t="shared" si="21"/>
        <v>0</v>
      </c>
    </row>
    <row r="149" spans="1:10" ht="91.5" customHeight="1">
      <c r="A149" s="51">
        <f>'PLANILHA DINÂMICA'!B145</f>
        <v>0</v>
      </c>
      <c r="B149" s="7">
        <f>'PLANILHA DINÂMICA'!E145</f>
        <v>0</v>
      </c>
      <c r="C149" s="7">
        <f>'PLANILHA DINÂMICA'!D145</f>
        <v>0</v>
      </c>
      <c r="D149" s="7">
        <f>'PLANILHA DINÂMICA'!C145</f>
        <v>0</v>
      </c>
      <c r="E149" s="7">
        <f>'PLANILHA DINÂMICA'!F145</f>
        <v>0</v>
      </c>
      <c r="F149" s="11">
        <f t="shared" si="22"/>
        <v>0</v>
      </c>
      <c r="G149" s="11">
        <f t="shared" si="23"/>
        <v>0</v>
      </c>
      <c r="H149" s="11">
        <f t="shared" si="24"/>
        <v>0</v>
      </c>
      <c r="I149" s="11">
        <f t="shared" si="25"/>
        <v>0</v>
      </c>
      <c r="J149" s="11">
        <f t="shared" si="21"/>
        <v>0</v>
      </c>
    </row>
    <row r="150" spans="1:10" ht="91.5" customHeight="1">
      <c r="A150" s="51">
        <f>'PLANILHA DINÂMICA'!B146</f>
        <v>0</v>
      </c>
      <c r="B150" s="7">
        <f>'PLANILHA DINÂMICA'!E146</f>
        <v>0</v>
      </c>
      <c r="C150" s="7">
        <f>'PLANILHA DINÂMICA'!D146</f>
        <v>0</v>
      </c>
      <c r="D150" s="7">
        <f>'PLANILHA DINÂMICA'!C146</f>
        <v>0</v>
      </c>
      <c r="E150" s="7">
        <f>'PLANILHA DINÂMICA'!F146</f>
        <v>0</v>
      </c>
      <c r="F150" s="11">
        <f t="shared" si="22"/>
        <v>0</v>
      </c>
      <c r="G150" s="11">
        <f t="shared" si="23"/>
        <v>0</v>
      </c>
      <c r="H150" s="11">
        <f t="shared" si="24"/>
        <v>0</v>
      </c>
      <c r="I150" s="11">
        <f t="shared" si="25"/>
        <v>0</v>
      </c>
      <c r="J150" s="11">
        <f t="shared" si="21"/>
        <v>0</v>
      </c>
    </row>
    <row r="151" spans="1:10" ht="91.5" customHeight="1">
      <c r="A151" s="51">
        <f>'PLANILHA DINÂMICA'!B147</f>
        <v>0</v>
      </c>
      <c r="B151" s="7">
        <f>'PLANILHA DINÂMICA'!E147</f>
        <v>0</v>
      </c>
      <c r="C151" s="7">
        <f>'PLANILHA DINÂMICA'!D147</f>
        <v>0</v>
      </c>
      <c r="D151" s="7">
        <f>'PLANILHA DINÂMICA'!C147</f>
        <v>0</v>
      </c>
      <c r="E151" s="7">
        <f>'PLANILHA DINÂMICA'!F147</f>
        <v>0</v>
      </c>
      <c r="F151" s="11">
        <f t="shared" si="22"/>
        <v>0</v>
      </c>
      <c r="G151" s="11">
        <f t="shared" si="23"/>
        <v>0</v>
      </c>
      <c r="H151" s="11">
        <f t="shared" si="24"/>
        <v>0</v>
      </c>
      <c r="I151" s="11">
        <f t="shared" si="25"/>
        <v>0</v>
      </c>
      <c r="J151" s="11">
        <f t="shared" si="21"/>
        <v>0</v>
      </c>
    </row>
    <row r="152" spans="1:10" ht="91.5" customHeight="1">
      <c r="A152" s="51">
        <f>'PLANILHA DINÂMICA'!B148</f>
        <v>0</v>
      </c>
      <c r="B152" s="7">
        <f>'PLANILHA DINÂMICA'!E148</f>
        <v>0</v>
      </c>
      <c r="C152" s="7">
        <f>'PLANILHA DINÂMICA'!D148</f>
        <v>0</v>
      </c>
      <c r="D152" s="7">
        <f>'PLANILHA DINÂMICA'!C148</f>
        <v>0</v>
      </c>
      <c r="E152" s="7">
        <f>'PLANILHA DINÂMICA'!F148</f>
        <v>0</v>
      </c>
      <c r="F152" s="11">
        <f t="shared" si="22"/>
        <v>0</v>
      </c>
      <c r="G152" s="11">
        <f t="shared" si="23"/>
        <v>0</v>
      </c>
      <c r="H152" s="11">
        <f t="shared" si="24"/>
        <v>0</v>
      </c>
      <c r="I152" s="11">
        <f t="shared" si="25"/>
        <v>0</v>
      </c>
      <c r="J152" s="11">
        <f t="shared" si="21"/>
        <v>0</v>
      </c>
    </row>
    <row r="153" spans="1:10" ht="91.5" customHeight="1">
      <c r="A153" s="51">
        <f>'PLANILHA DINÂMICA'!B149</f>
        <v>0</v>
      </c>
      <c r="B153" s="7">
        <f>'PLANILHA DINÂMICA'!E149</f>
        <v>0</v>
      </c>
      <c r="C153" s="7">
        <f>'PLANILHA DINÂMICA'!D149</f>
        <v>0</v>
      </c>
      <c r="D153" s="7">
        <f>'PLANILHA DINÂMICA'!C149</f>
        <v>0</v>
      </c>
      <c r="E153" s="7">
        <f>'PLANILHA DINÂMICA'!F149</f>
        <v>0</v>
      </c>
      <c r="F153" s="11">
        <f t="shared" si="22"/>
        <v>0</v>
      </c>
      <c r="G153" s="11">
        <f t="shared" si="23"/>
        <v>0</v>
      </c>
      <c r="H153" s="11">
        <f t="shared" si="24"/>
        <v>0</v>
      </c>
      <c r="I153" s="11">
        <f t="shared" si="25"/>
        <v>0</v>
      </c>
      <c r="J153" s="11">
        <f t="shared" si="21"/>
        <v>0</v>
      </c>
    </row>
    <row r="154" spans="1:10" ht="91.5" customHeight="1">
      <c r="A154" s="51">
        <f>'PLANILHA DINÂMICA'!B150</f>
        <v>0</v>
      </c>
      <c r="B154" s="7">
        <f>'PLANILHA DINÂMICA'!E150</f>
        <v>0</v>
      </c>
      <c r="C154" s="7">
        <f>'PLANILHA DINÂMICA'!D150</f>
        <v>0</v>
      </c>
      <c r="D154" s="7">
        <f>'PLANILHA DINÂMICA'!C150</f>
        <v>0</v>
      </c>
      <c r="E154" s="7">
        <f>'PLANILHA DINÂMICA'!F150</f>
        <v>0</v>
      </c>
      <c r="F154" s="11">
        <f t="shared" si="22"/>
        <v>0</v>
      </c>
      <c r="G154" s="11">
        <f t="shared" si="23"/>
        <v>0</v>
      </c>
      <c r="H154" s="11">
        <f t="shared" si="24"/>
        <v>0</v>
      </c>
      <c r="I154" s="11">
        <f t="shared" si="25"/>
        <v>0</v>
      </c>
      <c r="J154" s="11">
        <f t="shared" si="21"/>
        <v>0</v>
      </c>
    </row>
    <row r="155" spans="1:10" ht="91.5" customHeight="1">
      <c r="A155" s="51">
        <f>'PLANILHA DINÂMICA'!B151</f>
        <v>0</v>
      </c>
      <c r="B155" s="7">
        <f>'PLANILHA DINÂMICA'!E151</f>
        <v>0</v>
      </c>
      <c r="C155" s="7">
        <f>'PLANILHA DINÂMICA'!D151</f>
        <v>0</v>
      </c>
      <c r="D155" s="7">
        <f>'PLANILHA DINÂMICA'!C151</f>
        <v>0</v>
      </c>
      <c r="E155" s="7">
        <f>'PLANILHA DINÂMICA'!F151</f>
        <v>0</v>
      </c>
      <c r="F155" s="11">
        <f t="shared" si="22"/>
        <v>0</v>
      </c>
      <c r="G155" s="11">
        <f t="shared" si="23"/>
        <v>0</v>
      </c>
      <c r="H155" s="11">
        <f t="shared" si="24"/>
        <v>0</v>
      </c>
      <c r="I155" s="11">
        <f t="shared" si="25"/>
        <v>0</v>
      </c>
      <c r="J155" s="11">
        <f t="shared" si="21"/>
        <v>0</v>
      </c>
    </row>
    <row r="156" spans="1:10" ht="91.5" customHeight="1">
      <c r="A156" s="51">
        <f>'PLANILHA DINÂMICA'!B152</f>
        <v>0</v>
      </c>
      <c r="B156" s="7">
        <f>'PLANILHA DINÂMICA'!E152</f>
        <v>0</v>
      </c>
      <c r="C156" s="7">
        <f>'PLANILHA DINÂMICA'!D152</f>
        <v>0</v>
      </c>
      <c r="D156" s="7">
        <f>'PLANILHA DINÂMICA'!C152</f>
        <v>0</v>
      </c>
      <c r="E156" s="7">
        <f>'PLANILHA DINÂMICA'!F152</f>
        <v>0</v>
      </c>
      <c r="F156" s="11">
        <f t="shared" si="22"/>
        <v>0</v>
      </c>
      <c r="G156" s="11">
        <f t="shared" si="23"/>
        <v>0</v>
      </c>
      <c r="H156" s="11">
        <f t="shared" si="24"/>
        <v>0</v>
      </c>
      <c r="I156" s="11">
        <f t="shared" si="25"/>
        <v>0</v>
      </c>
      <c r="J156" s="11">
        <f t="shared" si="21"/>
        <v>0</v>
      </c>
    </row>
    <row r="157" spans="1:10" ht="91.5" customHeight="1">
      <c r="A157" s="51">
        <f>'PLANILHA DINÂMICA'!B153</f>
        <v>0</v>
      </c>
      <c r="B157" s="7">
        <f>'PLANILHA DINÂMICA'!E153</f>
        <v>0</v>
      </c>
      <c r="C157" s="7">
        <f>'PLANILHA DINÂMICA'!D153</f>
        <v>0</v>
      </c>
      <c r="D157" s="7">
        <f>'PLANILHA DINÂMICA'!C153</f>
        <v>0</v>
      </c>
      <c r="E157" s="7">
        <f>'PLANILHA DINÂMICA'!F153</f>
        <v>0</v>
      </c>
      <c r="F157" s="11">
        <f t="shared" si="22"/>
        <v>0</v>
      </c>
      <c r="G157" s="11">
        <f t="shared" si="23"/>
        <v>0</v>
      </c>
      <c r="H157" s="11">
        <f t="shared" si="24"/>
        <v>0</v>
      </c>
      <c r="I157" s="11">
        <f t="shared" si="25"/>
        <v>0</v>
      </c>
      <c r="J157" s="11">
        <f t="shared" si="21"/>
        <v>0</v>
      </c>
    </row>
    <row r="158" spans="1:10" ht="91.5" customHeight="1">
      <c r="A158" s="51">
        <f>'PLANILHA DINÂMICA'!B154</f>
        <v>0</v>
      </c>
      <c r="B158" s="7">
        <f>'PLANILHA DINÂMICA'!E154</f>
        <v>0</v>
      </c>
      <c r="C158" s="7">
        <f>'PLANILHA DINÂMICA'!D154</f>
        <v>0</v>
      </c>
      <c r="D158" s="7">
        <f>'PLANILHA DINÂMICA'!C154</f>
        <v>0</v>
      </c>
      <c r="E158" s="7">
        <f>'PLANILHA DINÂMICA'!F154</f>
        <v>0</v>
      </c>
      <c r="F158" s="11">
        <f t="shared" si="22"/>
        <v>0</v>
      </c>
      <c r="G158" s="11">
        <f t="shared" si="23"/>
        <v>0</v>
      </c>
      <c r="H158" s="11">
        <f t="shared" si="24"/>
        <v>0</v>
      </c>
      <c r="I158" s="11">
        <f t="shared" si="25"/>
        <v>0</v>
      </c>
      <c r="J158" s="11">
        <f t="shared" si="21"/>
        <v>0</v>
      </c>
    </row>
    <row r="159" spans="1:10" ht="91.5" customHeight="1">
      <c r="A159" s="51">
        <f>'PLANILHA DINÂMICA'!B155</f>
        <v>0</v>
      </c>
      <c r="B159" s="7">
        <f>'PLANILHA DINÂMICA'!E155</f>
        <v>0</v>
      </c>
      <c r="C159" s="7">
        <f>'PLANILHA DINÂMICA'!D155</f>
        <v>0</v>
      </c>
      <c r="D159" s="7">
        <f>'PLANILHA DINÂMICA'!C155</f>
        <v>0</v>
      </c>
      <c r="E159" s="7">
        <f>'PLANILHA DINÂMICA'!F155</f>
        <v>0</v>
      </c>
      <c r="F159" s="11">
        <f t="shared" si="22"/>
        <v>0</v>
      </c>
      <c r="G159" s="11">
        <f t="shared" si="23"/>
        <v>0</v>
      </c>
      <c r="H159" s="11">
        <f t="shared" si="24"/>
        <v>0</v>
      </c>
      <c r="I159" s="11">
        <f t="shared" si="25"/>
        <v>0</v>
      </c>
      <c r="J159" s="11">
        <f t="shared" si="21"/>
        <v>0</v>
      </c>
    </row>
    <row r="160" spans="1:10" ht="91.5" customHeight="1">
      <c r="A160" s="51">
        <f>'PLANILHA DINÂMICA'!B156</f>
        <v>0</v>
      </c>
      <c r="B160" s="7">
        <f>'PLANILHA DINÂMICA'!E156</f>
        <v>0</v>
      </c>
      <c r="C160" s="7">
        <f>'PLANILHA DINÂMICA'!D156</f>
        <v>0</v>
      </c>
      <c r="D160" s="7">
        <f>'PLANILHA DINÂMICA'!C156</f>
        <v>0</v>
      </c>
      <c r="E160" s="7">
        <f>'PLANILHA DINÂMICA'!F156</f>
        <v>0</v>
      </c>
      <c r="F160" s="11">
        <f t="shared" si="22"/>
        <v>0</v>
      </c>
      <c r="G160" s="11">
        <f t="shared" si="23"/>
        <v>0</v>
      </c>
      <c r="H160" s="11">
        <f t="shared" si="24"/>
        <v>0</v>
      </c>
      <c r="I160" s="11">
        <f t="shared" si="25"/>
        <v>0</v>
      </c>
      <c r="J160" s="11">
        <f t="shared" si="21"/>
        <v>0</v>
      </c>
    </row>
    <row r="161" spans="1:10" ht="91.5" customHeight="1">
      <c r="A161" s="51">
        <f>'PLANILHA DINÂMICA'!B157</f>
        <v>0</v>
      </c>
      <c r="B161" s="7">
        <f>'PLANILHA DINÂMICA'!E157</f>
        <v>0</v>
      </c>
      <c r="C161" s="7">
        <f>'PLANILHA DINÂMICA'!D157</f>
        <v>0</v>
      </c>
      <c r="D161" s="7">
        <f>'PLANILHA DINÂMICA'!C157</f>
        <v>0</v>
      </c>
      <c r="E161" s="7">
        <f>'PLANILHA DINÂMICA'!F157</f>
        <v>0</v>
      </c>
      <c r="F161" s="11">
        <f t="shared" si="22"/>
        <v>0</v>
      </c>
      <c r="G161" s="11">
        <f t="shared" si="23"/>
        <v>0</v>
      </c>
      <c r="H161" s="11">
        <f t="shared" si="24"/>
        <v>0</v>
      </c>
      <c r="I161" s="11">
        <f t="shared" si="25"/>
        <v>0</v>
      </c>
      <c r="J161" s="11">
        <f t="shared" si="21"/>
        <v>0</v>
      </c>
    </row>
    <row r="162" spans="1:10" ht="91.5" customHeight="1">
      <c r="A162" s="51">
        <f>'PLANILHA DINÂMICA'!B158</f>
        <v>0</v>
      </c>
      <c r="B162" s="7">
        <f>'PLANILHA DINÂMICA'!E158</f>
        <v>0</v>
      </c>
      <c r="C162" s="7">
        <f>'PLANILHA DINÂMICA'!D158</f>
        <v>0</v>
      </c>
      <c r="D162" s="7">
        <f>'PLANILHA DINÂMICA'!C158</f>
        <v>0</v>
      </c>
      <c r="E162" s="7">
        <f>'PLANILHA DINÂMICA'!F158</f>
        <v>0</v>
      </c>
      <c r="F162" s="11">
        <f t="shared" si="22"/>
        <v>0</v>
      </c>
      <c r="G162" s="11">
        <f t="shared" si="23"/>
        <v>0</v>
      </c>
      <c r="H162" s="11">
        <f t="shared" si="24"/>
        <v>0</v>
      </c>
      <c r="I162" s="11">
        <f t="shared" si="25"/>
        <v>0</v>
      </c>
      <c r="J162" s="11">
        <f t="shared" si="21"/>
        <v>0</v>
      </c>
    </row>
    <row r="163" spans="1:10" ht="91.5" customHeight="1">
      <c r="A163" s="51">
        <f>'PLANILHA DINÂMICA'!B159</f>
        <v>0</v>
      </c>
      <c r="B163" s="7">
        <f>'PLANILHA DINÂMICA'!E159</f>
        <v>0</v>
      </c>
      <c r="C163" s="7">
        <f>'PLANILHA DINÂMICA'!D159</f>
        <v>0</v>
      </c>
      <c r="D163" s="7">
        <f>'PLANILHA DINÂMICA'!C159</f>
        <v>0</v>
      </c>
      <c r="E163" s="7">
        <f>'PLANILHA DINÂMICA'!F159</f>
        <v>0</v>
      </c>
      <c r="F163" s="11">
        <f t="shared" si="22"/>
        <v>0</v>
      </c>
      <c r="G163" s="11">
        <f t="shared" si="23"/>
        <v>0</v>
      </c>
      <c r="H163" s="11">
        <f t="shared" si="24"/>
        <v>0</v>
      </c>
      <c r="I163" s="11">
        <f t="shared" si="25"/>
        <v>0</v>
      </c>
      <c r="J163" s="11">
        <f t="shared" si="21"/>
        <v>0</v>
      </c>
    </row>
    <row r="164" spans="1:10" ht="91.5" customHeight="1">
      <c r="A164" s="51">
        <f>'PLANILHA DINÂMICA'!B160</f>
        <v>0</v>
      </c>
      <c r="B164" s="7">
        <f>'PLANILHA DINÂMICA'!E160</f>
        <v>0</v>
      </c>
      <c r="C164" s="7">
        <f>'PLANILHA DINÂMICA'!D160</f>
        <v>0</v>
      </c>
      <c r="D164" s="7">
        <f>'PLANILHA DINÂMICA'!C160</f>
        <v>0</v>
      </c>
      <c r="E164" s="7">
        <f>'PLANILHA DINÂMICA'!F160</f>
        <v>0</v>
      </c>
      <c r="F164" s="11">
        <f t="shared" si="22"/>
        <v>0</v>
      </c>
      <c r="G164" s="11">
        <f t="shared" si="23"/>
        <v>0</v>
      </c>
      <c r="H164" s="11">
        <f t="shared" si="24"/>
        <v>0</v>
      </c>
      <c r="I164" s="11">
        <f t="shared" si="25"/>
        <v>0</v>
      </c>
      <c r="J164" s="11">
        <f t="shared" si="21"/>
        <v>0</v>
      </c>
    </row>
    <row r="165" spans="1:10" ht="91.5" customHeight="1">
      <c r="A165" s="51">
        <f>'PLANILHA DINÂMICA'!B161</f>
        <v>0</v>
      </c>
      <c r="B165" s="7">
        <f>'PLANILHA DINÂMICA'!E161</f>
        <v>0</v>
      </c>
      <c r="C165" s="7">
        <f>'PLANILHA DINÂMICA'!D161</f>
        <v>0</v>
      </c>
      <c r="D165" s="7">
        <f>'PLANILHA DINÂMICA'!C161</f>
        <v>0</v>
      </c>
      <c r="E165" s="7">
        <f>'PLANILHA DINÂMICA'!F161</f>
        <v>0</v>
      </c>
      <c r="F165" s="11">
        <f t="shared" si="22"/>
        <v>0</v>
      </c>
      <c r="G165" s="11">
        <f t="shared" si="23"/>
        <v>0</v>
      </c>
      <c r="H165" s="11">
        <f t="shared" si="24"/>
        <v>0</v>
      </c>
      <c r="I165" s="11">
        <f t="shared" si="25"/>
        <v>0</v>
      </c>
      <c r="J165" s="11">
        <f t="shared" si="21"/>
        <v>0</v>
      </c>
    </row>
    <row r="166" spans="1:10" ht="91.5" customHeight="1">
      <c r="A166" s="51">
        <f>'PLANILHA DINÂMICA'!B162</f>
        <v>0</v>
      </c>
      <c r="B166" s="7">
        <f>'PLANILHA DINÂMICA'!E162</f>
        <v>0</v>
      </c>
      <c r="C166" s="7">
        <f>'PLANILHA DINÂMICA'!D162</f>
        <v>0</v>
      </c>
      <c r="D166" s="7">
        <f>'PLANILHA DINÂMICA'!C162</f>
        <v>0</v>
      </c>
      <c r="E166" s="7">
        <f>'PLANILHA DINÂMICA'!F162</f>
        <v>0</v>
      </c>
      <c r="F166" s="11">
        <f t="shared" si="22"/>
        <v>0</v>
      </c>
      <c r="G166" s="11">
        <f t="shared" si="23"/>
        <v>0</v>
      </c>
      <c r="H166" s="11">
        <f t="shared" si="24"/>
        <v>0</v>
      </c>
      <c r="I166" s="11">
        <f t="shared" si="25"/>
        <v>0</v>
      </c>
      <c r="J166" s="11">
        <f t="shared" si="21"/>
        <v>0</v>
      </c>
    </row>
    <row r="167" spans="1:10" ht="91.5" customHeight="1">
      <c r="A167" s="51">
        <f>'PLANILHA DINÂMICA'!B163</f>
        <v>0</v>
      </c>
      <c r="B167" s="7">
        <f>'PLANILHA DINÂMICA'!E163</f>
        <v>0</v>
      </c>
      <c r="C167" s="7">
        <f>'PLANILHA DINÂMICA'!D163</f>
        <v>0</v>
      </c>
      <c r="D167" s="7">
        <f>'PLANILHA DINÂMICA'!C163</f>
        <v>0</v>
      </c>
      <c r="E167" s="7">
        <f>'PLANILHA DINÂMICA'!F163</f>
        <v>0</v>
      </c>
      <c r="F167" s="11">
        <f t="shared" si="22"/>
        <v>0</v>
      </c>
      <c r="G167" s="11">
        <f t="shared" si="23"/>
        <v>0</v>
      </c>
      <c r="H167" s="11">
        <f t="shared" si="24"/>
        <v>0</v>
      </c>
      <c r="I167" s="11">
        <f t="shared" si="25"/>
        <v>0</v>
      </c>
      <c r="J167" s="11">
        <f t="shared" si="21"/>
        <v>0</v>
      </c>
    </row>
    <row r="168" spans="1:10" ht="91.5" customHeight="1">
      <c r="A168" s="51">
        <f>'PLANILHA DINÂMICA'!B164</f>
        <v>0</v>
      </c>
      <c r="B168" s="7">
        <f>'PLANILHA DINÂMICA'!E164</f>
        <v>0</v>
      </c>
      <c r="C168" s="7">
        <f>'PLANILHA DINÂMICA'!D164</f>
        <v>0</v>
      </c>
      <c r="D168" s="7">
        <f>'PLANILHA DINÂMICA'!C164</f>
        <v>0</v>
      </c>
      <c r="E168" s="7">
        <f>'PLANILHA DINÂMICA'!F164</f>
        <v>0</v>
      </c>
      <c r="F168" s="11">
        <f t="shared" si="22"/>
        <v>0</v>
      </c>
      <c r="G168" s="11">
        <f t="shared" si="23"/>
        <v>0</v>
      </c>
      <c r="H168" s="11">
        <f t="shared" si="24"/>
        <v>0</v>
      </c>
      <c r="I168" s="11">
        <f t="shared" si="25"/>
        <v>0</v>
      </c>
      <c r="J168" s="11">
        <f t="shared" si="21"/>
        <v>0</v>
      </c>
    </row>
    <row r="169" spans="1:10" ht="91.5" customHeight="1">
      <c r="A169" s="51">
        <f>'PLANILHA DINÂMICA'!B165</f>
        <v>0</v>
      </c>
      <c r="B169" s="7">
        <f>'PLANILHA DINÂMICA'!E165</f>
        <v>0</v>
      </c>
      <c r="C169" s="7">
        <f>'PLANILHA DINÂMICA'!D165</f>
        <v>0</v>
      </c>
      <c r="D169" s="7">
        <f>'PLANILHA DINÂMICA'!C165</f>
        <v>0</v>
      </c>
      <c r="E169" s="7">
        <f>'PLANILHA DINÂMICA'!F165</f>
        <v>0</v>
      </c>
      <c r="F169" s="11">
        <f t="shared" si="22"/>
        <v>0</v>
      </c>
      <c r="G169" s="11">
        <f t="shared" si="23"/>
        <v>0</v>
      </c>
      <c r="H169" s="11">
        <f t="shared" si="24"/>
        <v>0</v>
      </c>
      <c r="I169" s="11">
        <f t="shared" si="25"/>
        <v>0</v>
      </c>
      <c r="J169" s="11">
        <f t="shared" si="21"/>
        <v>0</v>
      </c>
    </row>
    <row r="170" spans="1:10" ht="91.5" customHeight="1">
      <c r="A170" s="51">
        <f>'PLANILHA DINÂMICA'!B166</f>
        <v>0</v>
      </c>
      <c r="B170" s="7">
        <f>'PLANILHA DINÂMICA'!E166</f>
        <v>0</v>
      </c>
      <c r="C170" s="7">
        <f>'PLANILHA DINÂMICA'!D166</f>
        <v>0</v>
      </c>
      <c r="D170" s="7">
        <f>'PLANILHA DINÂMICA'!C166</f>
        <v>0</v>
      </c>
      <c r="E170" s="7">
        <f>'PLANILHA DINÂMICA'!F166</f>
        <v>0</v>
      </c>
      <c r="F170" s="11">
        <f t="shared" si="22"/>
        <v>0</v>
      </c>
      <c r="G170" s="11">
        <f t="shared" si="23"/>
        <v>0</v>
      </c>
      <c r="H170" s="11">
        <f t="shared" si="24"/>
        <v>0</v>
      </c>
      <c r="I170" s="11">
        <f t="shared" si="25"/>
        <v>0</v>
      </c>
      <c r="J170" s="11">
        <f t="shared" ref="J170:J199" si="26">SUM(F170:I170)</f>
        <v>0</v>
      </c>
    </row>
    <row r="171" spans="1:10" ht="91.5" customHeight="1">
      <c r="A171" s="51">
        <f>'PLANILHA DINÂMICA'!B167</f>
        <v>0</v>
      </c>
      <c r="B171" s="7">
        <f>'PLANILHA DINÂMICA'!E167</f>
        <v>0</v>
      </c>
      <c r="C171" s="7">
        <f>'PLANILHA DINÂMICA'!D167</f>
        <v>0</v>
      </c>
      <c r="D171" s="7">
        <f>'PLANILHA DINÂMICA'!C167</f>
        <v>0</v>
      </c>
      <c r="E171" s="7">
        <f>'PLANILHA DINÂMICA'!F167</f>
        <v>0</v>
      </c>
      <c r="F171" s="11">
        <f t="shared" ref="F171:F199" si="27">$E$2*B171</f>
        <v>0</v>
      </c>
      <c r="G171" s="11">
        <f t="shared" ref="G171:G199" si="28">$E$3*C171</f>
        <v>0</v>
      </c>
      <c r="H171" s="11">
        <f t="shared" ref="H171:H199" si="29">$E$4*D171</f>
        <v>0</v>
      </c>
      <c r="I171" s="11">
        <f t="shared" ref="I171:I199" si="30">$E$5*E171</f>
        <v>0</v>
      </c>
      <c r="J171" s="11">
        <f t="shared" si="26"/>
        <v>0</v>
      </c>
    </row>
    <row r="172" spans="1:10" ht="91.5" customHeight="1">
      <c r="A172" s="51">
        <f>'PLANILHA DINÂMICA'!B168</f>
        <v>0</v>
      </c>
      <c r="B172" s="7">
        <f>'PLANILHA DINÂMICA'!E168</f>
        <v>0</v>
      </c>
      <c r="C172" s="7">
        <f>'PLANILHA DINÂMICA'!D168</f>
        <v>0</v>
      </c>
      <c r="D172" s="7">
        <f>'PLANILHA DINÂMICA'!C168</f>
        <v>0</v>
      </c>
      <c r="E172" s="7">
        <f>'PLANILHA DINÂMICA'!F168</f>
        <v>0</v>
      </c>
      <c r="F172" s="11">
        <f t="shared" si="27"/>
        <v>0</v>
      </c>
      <c r="G172" s="11">
        <f t="shared" si="28"/>
        <v>0</v>
      </c>
      <c r="H172" s="11">
        <f t="shared" si="29"/>
        <v>0</v>
      </c>
      <c r="I172" s="11">
        <f t="shared" si="30"/>
        <v>0</v>
      </c>
      <c r="J172" s="11">
        <f t="shared" si="26"/>
        <v>0</v>
      </c>
    </row>
    <row r="173" spans="1:10" ht="91.5" customHeight="1">
      <c r="A173" s="51">
        <f>'PLANILHA DINÂMICA'!B169</f>
        <v>0</v>
      </c>
      <c r="B173" s="7">
        <f>'PLANILHA DINÂMICA'!E169</f>
        <v>0</v>
      </c>
      <c r="C173" s="7">
        <f>'PLANILHA DINÂMICA'!D169</f>
        <v>0</v>
      </c>
      <c r="D173" s="7">
        <f>'PLANILHA DINÂMICA'!C169</f>
        <v>0</v>
      </c>
      <c r="E173" s="7">
        <f>'PLANILHA DINÂMICA'!F169</f>
        <v>0</v>
      </c>
      <c r="F173" s="11">
        <f t="shared" si="27"/>
        <v>0</v>
      </c>
      <c r="G173" s="11">
        <f t="shared" si="28"/>
        <v>0</v>
      </c>
      <c r="H173" s="11">
        <f t="shared" si="29"/>
        <v>0</v>
      </c>
      <c r="I173" s="11">
        <f t="shared" si="30"/>
        <v>0</v>
      </c>
      <c r="J173" s="11">
        <f t="shared" si="26"/>
        <v>0</v>
      </c>
    </row>
    <row r="174" spans="1:10" ht="91.5" customHeight="1">
      <c r="A174" s="51">
        <f>'PLANILHA DINÂMICA'!B170</f>
        <v>0</v>
      </c>
      <c r="B174" s="7">
        <f>'PLANILHA DINÂMICA'!E170</f>
        <v>0</v>
      </c>
      <c r="C174" s="7">
        <f>'PLANILHA DINÂMICA'!D170</f>
        <v>0</v>
      </c>
      <c r="D174" s="7">
        <f>'PLANILHA DINÂMICA'!C170</f>
        <v>0</v>
      </c>
      <c r="E174" s="7">
        <f>'PLANILHA DINÂMICA'!F170</f>
        <v>0</v>
      </c>
      <c r="F174" s="11">
        <f t="shared" si="27"/>
        <v>0</v>
      </c>
      <c r="G174" s="11">
        <f t="shared" si="28"/>
        <v>0</v>
      </c>
      <c r="H174" s="11">
        <f t="shared" si="29"/>
        <v>0</v>
      </c>
      <c r="I174" s="11">
        <f t="shared" si="30"/>
        <v>0</v>
      </c>
      <c r="J174" s="11">
        <f t="shared" si="26"/>
        <v>0</v>
      </c>
    </row>
    <row r="175" spans="1:10" ht="91.5" customHeight="1">
      <c r="A175" s="51">
        <f>'PLANILHA DINÂMICA'!B171</f>
        <v>0</v>
      </c>
      <c r="B175" s="7">
        <f>'PLANILHA DINÂMICA'!E171</f>
        <v>0</v>
      </c>
      <c r="C175" s="7">
        <f>'PLANILHA DINÂMICA'!D171</f>
        <v>0</v>
      </c>
      <c r="D175" s="7">
        <f>'PLANILHA DINÂMICA'!C171</f>
        <v>0</v>
      </c>
      <c r="E175" s="7">
        <f>'PLANILHA DINÂMICA'!F171</f>
        <v>0</v>
      </c>
      <c r="F175" s="11">
        <f t="shared" si="27"/>
        <v>0</v>
      </c>
      <c r="G175" s="11">
        <f t="shared" si="28"/>
        <v>0</v>
      </c>
      <c r="H175" s="11">
        <f t="shared" si="29"/>
        <v>0</v>
      </c>
      <c r="I175" s="11">
        <f t="shared" si="30"/>
        <v>0</v>
      </c>
      <c r="J175" s="11">
        <f t="shared" si="26"/>
        <v>0</v>
      </c>
    </row>
    <row r="176" spans="1:10" ht="91.5" customHeight="1">
      <c r="A176" s="51">
        <f>'PLANILHA DINÂMICA'!B172</f>
        <v>0</v>
      </c>
      <c r="B176" s="7">
        <f>'PLANILHA DINÂMICA'!E172</f>
        <v>0</v>
      </c>
      <c r="C176" s="7">
        <f>'PLANILHA DINÂMICA'!D172</f>
        <v>0</v>
      </c>
      <c r="D176" s="7">
        <f>'PLANILHA DINÂMICA'!C172</f>
        <v>0</v>
      </c>
      <c r="E176" s="7">
        <f>'PLANILHA DINÂMICA'!F172</f>
        <v>0</v>
      </c>
      <c r="F176" s="11">
        <f t="shared" si="27"/>
        <v>0</v>
      </c>
      <c r="G176" s="11">
        <f t="shared" si="28"/>
        <v>0</v>
      </c>
      <c r="H176" s="11">
        <f t="shared" si="29"/>
        <v>0</v>
      </c>
      <c r="I176" s="11">
        <f t="shared" si="30"/>
        <v>0</v>
      </c>
      <c r="J176" s="11">
        <f t="shared" si="26"/>
        <v>0</v>
      </c>
    </row>
    <row r="177" spans="1:10" ht="91.5" customHeight="1">
      <c r="A177" s="51">
        <f>'PLANILHA DINÂMICA'!B173</f>
        <v>0</v>
      </c>
      <c r="B177" s="7">
        <f>'PLANILHA DINÂMICA'!E173</f>
        <v>0</v>
      </c>
      <c r="C177" s="7">
        <f>'PLANILHA DINÂMICA'!D173</f>
        <v>0</v>
      </c>
      <c r="D177" s="7">
        <f>'PLANILHA DINÂMICA'!C173</f>
        <v>0</v>
      </c>
      <c r="E177" s="7">
        <f>'PLANILHA DINÂMICA'!F173</f>
        <v>0</v>
      </c>
      <c r="F177" s="11">
        <f t="shared" si="27"/>
        <v>0</v>
      </c>
      <c r="G177" s="11">
        <f t="shared" si="28"/>
        <v>0</v>
      </c>
      <c r="H177" s="11">
        <f t="shared" si="29"/>
        <v>0</v>
      </c>
      <c r="I177" s="11">
        <f t="shared" si="30"/>
        <v>0</v>
      </c>
      <c r="J177" s="11">
        <f t="shared" si="26"/>
        <v>0</v>
      </c>
    </row>
    <row r="178" spans="1:10" ht="91.5" customHeight="1">
      <c r="A178" s="51">
        <f>'PLANILHA DINÂMICA'!B174</f>
        <v>0</v>
      </c>
      <c r="B178" s="7">
        <f>'PLANILHA DINÂMICA'!E174</f>
        <v>0</v>
      </c>
      <c r="C178" s="7">
        <f>'PLANILHA DINÂMICA'!D174</f>
        <v>0</v>
      </c>
      <c r="D178" s="7">
        <f>'PLANILHA DINÂMICA'!C174</f>
        <v>0</v>
      </c>
      <c r="E178" s="7">
        <f>'PLANILHA DINÂMICA'!F174</f>
        <v>0</v>
      </c>
      <c r="F178" s="11">
        <f t="shared" si="27"/>
        <v>0</v>
      </c>
      <c r="G178" s="11">
        <f t="shared" si="28"/>
        <v>0</v>
      </c>
      <c r="H178" s="11">
        <f t="shared" si="29"/>
        <v>0</v>
      </c>
      <c r="I178" s="11">
        <f t="shared" si="30"/>
        <v>0</v>
      </c>
      <c r="J178" s="11">
        <f t="shared" si="26"/>
        <v>0</v>
      </c>
    </row>
    <row r="179" spans="1:10" ht="91.5" customHeight="1">
      <c r="A179" s="51">
        <f>'PLANILHA DINÂMICA'!B175</f>
        <v>0</v>
      </c>
      <c r="B179" s="7">
        <f>'PLANILHA DINÂMICA'!E175</f>
        <v>0</v>
      </c>
      <c r="C179" s="7">
        <f>'PLANILHA DINÂMICA'!D175</f>
        <v>0</v>
      </c>
      <c r="D179" s="7">
        <f>'PLANILHA DINÂMICA'!C175</f>
        <v>0</v>
      </c>
      <c r="E179" s="7">
        <f>'PLANILHA DINÂMICA'!F175</f>
        <v>0</v>
      </c>
      <c r="F179" s="11">
        <f t="shared" si="27"/>
        <v>0</v>
      </c>
      <c r="G179" s="11">
        <f t="shared" si="28"/>
        <v>0</v>
      </c>
      <c r="H179" s="11">
        <f t="shared" si="29"/>
        <v>0</v>
      </c>
      <c r="I179" s="11">
        <f t="shared" si="30"/>
        <v>0</v>
      </c>
      <c r="J179" s="11">
        <f t="shared" si="26"/>
        <v>0</v>
      </c>
    </row>
    <row r="180" spans="1:10" ht="91.5" customHeight="1">
      <c r="A180" s="51">
        <f>'PLANILHA DINÂMICA'!B176</f>
        <v>0</v>
      </c>
      <c r="B180" s="7">
        <f>'PLANILHA DINÂMICA'!E176</f>
        <v>0</v>
      </c>
      <c r="C180" s="7">
        <f>'PLANILHA DINÂMICA'!D176</f>
        <v>0</v>
      </c>
      <c r="D180" s="7">
        <f>'PLANILHA DINÂMICA'!C176</f>
        <v>0</v>
      </c>
      <c r="E180" s="7">
        <f>'PLANILHA DINÂMICA'!F176</f>
        <v>0</v>
      </c>
      <c r="F180" s="11">
        <f t="shared" si="27"/>
        <v>0</v>
      </c>
      <c r="G180" s="11">
        <f t="shared" si="28"/>
        <v>0</v>
      </c>
      <c r="H180" s="11">
        <f t="shared" si="29"/>
        <v>0</v>
      </c>
      <c r="I180" s="11">
        <f t="shared" si="30"/>
        <v>0</v>
      </c>
      <c r="J180" s="11">
        <f t="shared" si="26"/>
        <v>0</v>
      </c>
    </row>
    <row r="181" spans="1:10" ht="91.5" customHeight="1">
      <c r="A181" s="51">
        <f>'PLANILHA DINÂMICA'!B177</f>
        <v>0</v>
      </c>
      <c r="B181" s="7">
        <f>'PLANILHA DINÂMICA'!E177</f>
        <v>0</v>
      </c>
      <c r="C181" s="7">
        <f>'PLANILHA DINÂMICA'!D177</f>
        <v>0</v>
      </c>
      <c r="D181" s="7">
        <f>'PLANILHA DINÂMICA'!C177</f>
        <v>0</v>
      </c>
      <c r="E181" s="7">
        <f>'PLANILHA DINÂMICA'!F177</f>
        <v>0</v>
      </c>
      <c r="F181" s="11">
        <f t="shared" si="27"/>
        <v>0</v>
      </c>
      <c r="G181" s="11">
        <f t="shared" si="28"/>
        <v>0</v>
      </c>
      <c r="H181" s="11">
        <f t="shared" si="29"/>
        <v>0</v>
      </c>
      <c r="I181" s="11">
        <f t="shared" si="30"/>
        <v>0</v>
      </c>
      <c r="J181" s="11">
        <f t="shared" si="26"/>
        <v>0</v>
      </c>
    </row>
    <row r="182" spans="1:10" ht="91.5" customHeight="1">
      <c r="A182" s="51">
        <f>'PLANILHA DINÂMICA'!B178</f>
        <v>0</v>
      </c>
      <c r="B182" s="7">
        <f>'PLANILHA DINÂMICA'!E178</f>
        <v>0</v>
      </c>
      <c r="C182" s="7">
        <f>'PLANILHA DINÂMICA'!D178</f>
        <v>0</v>
      </c>
      <c r="D182" s="7">
        <f>'PLANILHA DINÂMICA'!C178</f>
        <v>0</v>
      </c>
      <c r="E182" s="7">
        <f>'PLANILHA DINÂMICA'!F178</f>
        <v>0</v>
      </c>
      <c r="F182" s="11">
        <f t="shared" si="27"/>
        <v>0</v>
      </c>
      <c r="G182" s="11">
        <f t="shared" si="28"/>
        <v>0</v>
      </c>
      <c r="H182" s="11">
        <f t="shared" si="29"/>
        <v>0</v>
      </c>
      <c r="I182" s="11">
        <f t="shared" si="30"/>
        <v>0</v>
      </c>
      <c r="J182" s="11">
        <f t="shared" si="26"/>
        <v>0</v>
      </c>
    </row>
    <row r="183" spans="1:10" ht="91.5" customHeight="1">
      <c r="A183" s="51">
        <f>'PLANILHA DINÂMICA'!B179</f>
        <v>0</v>
      </c>
      <c r="B183" s="7">
        <f>'PLANILHA DINÂMICA'!E179</f>
        <v>0</v>
      </c>
      <c r="C183" s="7">
        <f>'PLANILHA DINÂMICA'!D179</f>
        <v>0</v>
      </c>
      <c r="D183" s="7">
        <f>'PLANILHA DINÂMICA'!C179</f>
        <v>0</v>
      </c>
      <c r="E183" s="7">
        <f>'PLANILHA DINÂMICA'!F179</f>
        <v>0</v>
      </c>
      <c r="F183" s="11">
        <f t="shared" si="27"/>
        <v>0</v>
      </c>
      <c r="G183" s="11">
        <f t="shared" si="28"/>
        <v>0</v>
      </c>
      <c r="H183" s="11">
        <f t="shared" si="29"/>
        <v>0</v>
      </c>
      <c r="I183" s="11">
        <f t="shared" si="30"/>
        <v>0</v>
      </c>
      <c r="J183" s="11">
        <f t="shared" si="26"/>
        <v>0</v>
      </c>
    </row>
    <row r="184" spans="1:10" ht="91.5" customHeight="1">
      <c r="A184" s="51">
        <f>'PLANILHA DINÂMICA'!B180</f>
        <v>0</v>
      </c>
      <c r="B184" s="7">
        <f>'PLANILHA DINÂMICA'!E180</f>
        <v>0</v>
      </c>
      <c r="C184" s="7">
        <f>'PLANILHA DINÂMICA'!D180</f>
        <v>0</v>
      </c>
      <c r="D184" s="7">
        <f>'PLANILHA DINÂMICA'!C180</f>
        <v>0</v>
      </c>
      <c r="E184" s="7">
        <f>'PLANILHA DINÂMICA'!F180</f>
        <v>0</v>
      </c>
      <c r="F184" s="11">
        <f t="shared" si="27"/>
        <v>0</v>
      </c>
      <c r="G184" s="11">
        <f t="shared" si="28"/>
        <v>0</v>
      </c>
      <c r="H184" s="11">
        <f t="shared" si="29"/>
        <v>0</v>
      </c>
      <c r="I184" s="11">
        <f t="shared" si="30"/>
        <v>0</v>
      </c>
      <c r="J184" s="11">
        <f t="shared" si="26"/>
        <v>0</v>
      </c>
    </row>
    <row r="185" spans="1:10" ht="91.5" customHeight="1">
      <c r="A185" s="51">
        <f>'PLANILHA DINÂMICA'!B181</f>
        <v>0</v>
      </c>
      <c r="B185" s="7">
        <f>'PLANILHA DINÂMICA'!E181</f>
        <v>0</v>
      </c>
      <c r="C185" s="7">
        <f>'PLANILHA DINÂMICA'!D181</f>
        <v>0</v>
      </c>
      <c r="D185" s="7">
        <f>'PLANILHA DINÂMICA'!C181</f>
        <v>0</v>
      </c>
      <c r="E185" s="7">
        <f>'PLANILHA DINÂMICA'!F181</f>
        <v>0</v>
      </c>
      <c r="F185" s="11">
        <f t="shared" si="27"/>
        <v>0</v>
      </c>
      <c r="G185" s="11">
        <f t="shared" si="28"/>
        <v>0</v>
      </c>
      <c r="H185" s="11">
        <f t="shared" si="29"/>
        <v>0</v>
      </c>
      <c r="I185" s="11">
        <f t="shared" si="30"/>
        <v>0</v>
      </c>
      <c r="J185" s="11">
        <f t="shared" si="26"/>
        <v>0</v>
      </c>
    </row>
    <row r="186" spans="1:10" ht="91.5" customHeight="1">
      <c r="A186" s="51">
        <f>'PLANILHA DINÂMICA'!B182</f>
        <v>0</v>
      </c>
      <c r="B186" s="7">
        <f>'PLANILHA DINÂMICA'!E182</f>
        <v>0</v>
      </c>
      <c r="C186" s="7">
        <f>'PLANILHA DINÂMICA'!D182</f>
        <v>0</v>
      </c>
      <c r="D186" s="7">
        <f>'PLANILHA DINÂMICA'!C182</f>
        <v>0</v>
      </c>
      <c r="E186" s="7">
        <f>'PLANILHA DINÂMICA'!F182</f>
        <v>0</v>
      </c>
      <c r="F186" s="11">
        <f t="shared" si="27"/>
        <v>0</v>
      </c>
      <c r="G186" s="11">
        <f t="shared" si="28"/>
        <v>0</v>
      </c>
      <c r="H186" s="11">
        <f t="shared" si="29"/>
        <v>0</v>
      </c>
      <c r="I186" s="11">
        <f t="shared" si="30"/>
        <v>0</v>
      </c>
      <c r="J186" s="11">
        <f t="shared" si="26"/>
        <v>0</v>
      </c>
    </row>
    <row r="187" spans="1:10" ht="91.5" customHeight="1">
      <c r="A187" s="51">
        <f>'PLANILHA DINÂMICA'!B183</f>
        <v>0</v>
      </c>
      <c r="B187" s="7">
        <f>'PLANILHA DINÂMICA'!E183</f>
        <v>0</v>
      </c>
      <c r="C187" s="7">
        <f>'PLANILHA DINÂMICA'!D183</f>
        <v>0</v>
      </c>
      <c r="D187" s="7">
        <f>'PLANILHA DINÂMICA'!C183</f>
        <v>0</v>
      </c>
      <c r="E187" s="7">
        <f>'PLANILHA DINÂMICA'!F183</f>
        <v>0</v>
      </c>
      <c r="F187" s="11">
        <f t="shared" si="27"/>
        <v>0</v>
      </c>
      <c r="G187" s="11">
        <f t="shared" si="28"/>
        <v>0</v>
      </c>
      <c r="H187" s="11">
        <f t="shared" si="29"/>
        <v>0</v>
      </c>
      <c r="I187" s="11">
        <f t="shared" si="30"/>
        <v>0</v>
      </c>
      <c r="J187" s="11">
        <f t="shared" si="26"/>
        <v>0</v>
      </c>
    </row>
    <row r="188" spans="1:10" ht="91.5" customHeight="1">
      <c r="A188" s="51">
        <f>'PLANILHA DINÂMICA'!B184</f>
        <v>0</v>
      </c>
      <c r="B188" s="7">
        <f>'PLANILHA DINÂMICA'!E184</f>
        <v>0</v>
      </c>
      <c r="C188" s="7">
        <f>'PLANILHA DINÂMICA'!D184</f>
        <v>0</v>
      </c>
      <c r="D188" s="7">
        <f>'PLANILHA DINÂMICA'!C184</f>
        <v>0</v>
      </c>
      <c r="E188" s="7">
        <f>'PLANILHA DINÂMICA'!F184</f>
        <v>0</v>
      </c>
      <c r="F188" s="11">
        <f t="shared" si="27"/>
        <v>0</v>
      </c>
      <c r="G188" s="11">
        <f t="shared" si="28"/>
        <v>0</v>
      </c>
      <c r="H188" s="11">
        <f t="shared" si="29"/>
        <v>0</v>
      </c>
      <c r="I188" s="11">
        <f t="shared" si="30"/>
        <v>0</v>
      </c>
      <c r="J188" s="11">
        <f t="shared" si="26"/>
        <v>0</v>
      </c>
    </row>
    <row r="189" spans="1:10" ht="91.5" customHeight="1">
      <c r="A189" s="51">
        <f>'PLANILHA DINÂMICA'!B185</f>
        <v>0</v>
      </c>
      <c r="B189" s="7">
        <f>'PLANILHA DINÂMICA'!E185</f>
        <v>0</v>
      </c>
      <c r="C189" s="7">
        <f>'PLANILHA DINÂMICA'!D185</f>
        <v>0</v>
      </c>
      <c r="D189" s="7">
        <f>'PLANILHA DINÂMICA'!C185</f>
        <v>0</v>
      </c>
      <c r="E189" s="7">
        <f>'PLANILHA DINÂMICA'!F185</f>
        <v>0</v>
      </c>
      <c r="F189" s="11">
        <f t="shared" si="27"/>
        <v>0</v>
      </c>
      <c r="G189" s="11">
        <f t="shared" si="28"/>
        <v>0</v>
      </c>
      <c r="H189" s="11">
        <f t="shared" si="29"/>
        <v>0</v>
      </c>
      <c r="I189" s="11">
        <f t="shared" si="30"/>
        <v>0</v>
      </c>
      <c r="J189" s="11">
        <f t="shared" si="26"/>
        <v>0</v>
      </c>
    </row>
    <row r="190" spans="1:10" ht="91.5" customHeight="1">
      <c r="A190" s="51">
        <f>'PLANILHA DINÂMICA'!B186</f>
        <v>0</v>
      </c>
      <c r="B190" s="7">
        <f>'PLANILHA DINÂMICA'!E186</f>
        <v>0</v>
      </c>
      <c r="C190" s="7">
        <f>'PLANILHA DINÂMICA'!D186</f>
        <v>0</v>
      </c>
      <c r="D190" s="7">
        <f>'PLANILHA DINÂMICA'!C186</f>
        <v>0</v>
      </c>
      <c r="E190" s="7">
        <f>'PLANILHA DINÂMICA'!F186</f>
        <v>0</v>
      </c>
      <c r="F190" s="11">
        <f t="shared" si="27"/>
        <v>0</v>
      </c>
      <c r="G190" s="11">
        <f t="shared" si="28"/>
        <v>0</v>
      </c>
      <c r="H190" s="11">
        <f t="shared" si="29"/>
        <v>0</v>
      </c>
      <c r="I190" s="11">
        <f t="shared" si="30"/>
        <v>0</v>
      </c>
      <c r="J190" s="11">
        <f t="shared" si="26"/>
        <v>0</v>
      </c>
    </row>
    <row r="191" spans="1:10" ht="91.5" customHeight="1">
      <c r="A191" s="51">
        <f>'PLANILHA DINÂMICA'!B187</f>
        <v>0</v>
      </c>
      <c r="B191" s="7">
        <f>'PLANILHA DINÂMICA'!E187</f>
        <v>0</v>
      </c>
      <c r="C191" s="7">
        <f>'PLANILHA DINÂMICA'!D187</f>
        <v>0</v>
      </c>
      <c r="D191" s="7">
        <f>'PLANILHA DINÂMICA'!C187</f>
        <v>0</v>
      </c>
      <c r="E191" s="7">
        <f>'PLANILHA DINÂMICA'!F187</f>
        <v>0</v>
      </c>
      <c r="F191" s="11">
        <f t="shared" si="27"/>
        <v>0</v>
      </c>
      <c r="G191" s="11">
        <f t="shared" si="28"/>
        <v>0</v>
      </c>
      <c r="H191" s="11">
        <f t="shared" si="29"/>
        <v>0</v>
      </c>
      <c r="I191" s="11">
        <f t="shared" si="30"/>
        <v>0</v>
      </c>
      <c r="J191" s="11">
        <f t="shared" si="26"/>
        <v>0</v>
      </c>
    </row>
    <row r="192" spans="1:10" ht="91.5" customHeight="1">
      <c r="A192" s="51">
        <f>'PLANILHA DINÂMICA'!B188</f>
        <v>0</v>
      </c>
      <c r="B192" s="7">
        <f>'PLANILHA DINÂMICA'!E188</f>
        <v>0</v>
      </c>
      <c r="C192" s="7">
        <f>'PLANILHA DINÂMICA'!D188</f>
        <v>0</v>
      </c>
      <c r="D192" s="7">
        <f>'PLANILHA DINÂMICA'!C188</f>
        <v>0</v>
      </c>
      <c r="E192" s="7">
        <f>'PLANILHA DINÂMICA'!F188</f>
        <v>0</v>
      </c>
      <c r="F192" s="11">
        <f t="shared" si="27"/>
        <v>0</v>
      </c>
      <c r="G192" s="11">
        <f t="shared" si="28"/>
        <v>0</v>
      </c>
      <c r="H192" s="11">
        <f t="shared" si="29"/>
        <v>0</v>
      </c>
      <c r="I192" s="11">
        <f t="shared" si="30"/>
        <v>0</v>
      </c>
      <c r="J192" s="11">
        <f t="shared" si="26"/>
        <v>0</v>
      </c>
    </row>
    <row r="193" spans="1:10" ht="91.5" customHeight="1">
      <c r="A193" s="51">
        <f>'PLANILHA DINÂMICA'!B189</f>
        <v>0</v>
      </c>
      <c r="B193" s="7">
        <f>'PLANILHA DINÂMICA'!E189</f>
        <v>0</v>
      </c>
      <c r="C193" s="7">
        <f>'PLANILHA DINÂMICA'!D189</f>
        <v>0</v>
      </c>
      <c r="D193" s="7">
        <f>'PLANILHA DINÂMICA'!C189</f>
        <v>0</v>
      </c>
      <c r="E193" s="7">
        <f>'PLANILHA DINÂMICA'!F189</f>
        <v>0</v>
      </c>
      <c r="F193" s="11">
        <f t="shared" si="27"/>
        <v>0</v>
      </c>
      <c r="G193" s="11">
        <f t="shared" si="28"/>
        <v>0</v>
      </c>
      <c r="H193" s="11">
        <f t="shared" si="29"/>
        <v>0</v>
      </c>
      <c r="I193" s="11">
        <f t="shared" si="30"/>
        <v>0</v>
      </c>
      <c r="J193" s="11">
        <f t="shared" si="26"/>
        <v>0</v>
      </c>
    </row>
    <row r="194" spans="1:10" ht="91.5" customHeight="1">
      <c r="A194" s="51">
        <f>'PLANILHA DINÂMICA'!B190</f>
        <v>0</v>
      </c>
      <c r="B194" s="7">
        <f>'PLANILHA DINÂMICA'!E190</f>
        <v>0</v>
      </c>
      <c r="C194" s="7">
        <f>'PLANILHA DINÂMICA'!D190</f>
        <v>0</v>
      </c>
      <c r="D194" s="7">
        <f>'PLANILHA DINÂMICA'!C190</f>
        <v>0</v>
      </c>
      <c r="E194" s="7">
        <f>'PLANILHA DINÂMICA'!F190</f>
        <v>0</v>
      </c>
      <c r="F194" s="11">
        <f t="shared" si="27"/>
        <v>0</v>
      </c>
      <c r="G194" s="11">
        <f t="shared" si="28"/>
        <v>0</v>
      </c>
      <c r="H194" s="11">
        <f t="shared" si="29"/>
        <v>0</v>
      </c>
      <c r="I194" s="11">
        <f t="shared" si="30"/>
        <v>0</v>
      </c>
      <c r="J194" s="11">
        <f t="shared" si="26"/>
        <v>0</v>
      </c>
    </row>
    <row r="195" spans="1:10" ht="91.5" customHeight="1">
      <c r="A195" s="51">
        <f>'PLANILHA DINÂMICA'!B191</f>
        <v>0</v>
      </c>
      <c r="B195" s="7">
        <f>'PLANILHA DINÂMICA'!E191</f>
        <v>0</v>
      </c>
      <c r="C195" s="7">
        <f>'PLANILHA DINÂMICA'!D191</f>
        <v>0</v>
      </c>
      <c r="D195" s="7">
        <f>'PLANILHA DINÂMICA'!C191</f>
        <v>0</v>
      </c>
      <c r="E195" s="7">
        <f>'PLANILHA DINÂMICA'!F191</f>
        <v>0</v>
      </c>
      <c r="F195" s="11">
        <f t="shared" si="27"/>
        <v>0</v>
      </c>
      <c r="G195" s="11">
        <f t="shared" si="28"/>
        <v>0</v>
      </c>
      <c r="H195" s="11">
        <f t="shared" si="29"/>
        <v>0</v>
      </c>
      <c r="I195" s="11">
        <f t="shared" si="30"/>
        <v>0</v>
      </c>
      <c r="J195" s="11">
        <f t="shared" si="26"/>
        <v>0</v>
      </c>
    </row>
    <row r="196" spans="1:10" ht="91.5" customHeight="1">
      <c r="A196" s="51">
        <f>'PLANILHA DINÂMICA'!B192</f>
        <v>0</v>
      </c>
      <c r="B196" s="7">
        <f>'PLANILHA DINÂMICA'!E192</f>
        <v>0</v>
      </c>
      <c r="C196" s="7">
        <f>'PLANILHA DINÂMICA'!D192</f>
        <v>0</v>
      </c>
      <c r="D196" s="7">
        <f>'PLANILHA DINÂMICA'!C192</f>
        <v>0</v>
      </c>
      <c r="E196" s="7">
        <f>'PLANILHA DINÂMICA'!F192</f>
        <v>0</v>
      </c>
      <c r="F196" s="11">
        <f t="shared" si="27"/>
        <v>0</v>
      </c>
      <c r="G196" s="11">
        <f t="shared" si="28"/>
        <v>0</v>
      </c>
      <c r="H196" s="11">
        <f t="shared" si="29"/>
        <v>0</v>
      </c>
      <c r="I196" s="11">
        <f t="shared" si="30"/>
        <v>0</v>
      </c>
      <c r="J196" s="11">
        <f t="shared" si="26"/>
        <v>0</v>
      </c>
    </row>
    <row r="197" spans="1:10" ht="91.5" customHeight="1">
      <c r="A197" s="51">
        <f>'PLANILHA DINÂMICA'!B193</f>
        <v>0</v>
      </c>
      <c r="B197" s="7">
        <f>'PLANILHA DINÂMICA'!E193</f>
        <v>0</v>
      </c>
      <c r="C197" s="7">
        <f>'PLANILHA DINÂMICA'!D193</f>
        <v>0</v>
      </c>
      <c r="D197" s="7">
        <f>'PLANILHA DINÂMICA'!C193</f>
        <v>0</v>
      </c>
      <c r="E197" s="7">
        <f>'PLANILHA DINÂMICA'!F193</f>
        <v>0</v>
      </c>
      <c r="F197" s="11">
        <f t="shared" si="27"/>
        <v>0</v>
      </c>
      <c r="G197" s="11">
        <f t="shared" si="28"/>
        <v>0</v>
      </c>
      <c r="H197" s="11">
        <f t="shared" si="29"/>
        <v>0</v>
      </c>
      <c r="I197" s="11">
        <f t="shared" si="30"/>
        <v>0</v>
      </c>
      <c r="J197" s="11">
        <f t="shared" si="26"/>
        <v>0</v>
      </c>
    </row>
    <row r="198" spans="1:10" ht="91.5" customHeight="1">
      <c r="A198" s="51">
        <f>'PLANILHA DINÂMICA'!B194</f>
        <v>0</v>
      </c>
      <c r="B198" s="7">
        <f>'PLANILHA DINÂMICA'!E194</f>
        <v>0</v>
      </c>
      <c r="C198" s="7">
        <f>'PLANILHA DINÂMICA'!D194</f>
        <v>0</v>
      </c>
      <c r="D198" s="7">
        <f>'PLANILHA DINÂMICA'!C194</f>
        <v>0</v>
      </c>
      <c r="E198" s="7">
        <f>'PLANILHA DINÂMICA'!F194</f>
        <v>0</v>
      </c>
      <c r="F198" s="11">
        <f t="shared" si="27"/>
        <v>0</v>
      </c>
      <c r="G198" s="11">
        <f t="shared" si="28"/>
        <v>0</v>
      </c>
      <c r="H198" s="11">
        <f t="shared" si="29"/>
        <v>0</v>
      </c>
      <c r="I198" s="11">
        <f t="shared" si="30"/>
        <v>0</v>
      </c>
      <c r="J198" s="11">
        <f t="shared" si="26"/>
        <v>0</v>
      </c>
    </row>
    <row r="199" spans="1:10" ht="91.5" customHeight="1">
      <c r="A199" s="51">
        <f>'PLANILHA DINÂMICA'!B195</f>
        <v>0</v>
      </c>
      <c r="B199" s="7">
        <f>'PLANILHA DINÂMICA'!E195</f>
        <v>0</v>
      </c>
      <c r="C199" s="7">
        <f>'PLANILHA DINÂMICA'!D195</f>
        <v>0</v>
      </c>
      <c r="D199" s="7">
        <f>'PLANILHA DINÂMICA'!C195</f>
        <v>0</v>
      </c>
      <c r="E199" s="7">
        <f>'PLANILHA DINÂMICA'!F195</f>
        <v>0</v>
      </c>
      <c r="F199" s="11">
        <f t="shared" si="27"/>
        <v>0</v>
      </c>
      <c r="G199" s="11">
        <f t="shared" si="28"/>
        <v>0</v>
      </c>
      <c r="H199" s="11">
        <f t="shared" si="29"/>
        <v>0</v>
      </c>
      <c r="I199" s="11">
        <f t="shared" si="30"/>
        <v>0</v>
      </c>
      <c r="J199" s="11">
        <f t="shared" si="26"/>
        <v>0</v>
      </c>
    </row>
    <row r="200" spans="1:10" ht="91.5" customHeight="1">
      <c r="A200" s="51">
        <f>'PLANILHA DINÂMICA'!B196</f>
        <v>0</v>
      </c>
      <c r="B200" s="7">
        <f>'PLANILHA DINÂMICA'!E196</f>
        <v>0</v>
      </c>
      <c r="C200" s="7"/>
      <c r="D200" s="7"/>
      <c r="E200" s="7"/>
      <c r="F200" s="11"/>
      <c r="G200" s="11"/>
      <c r="H200" s="11"/>
      <c r="I200" s="11"/>
      <c r="J200" s="11"/>
    </row>
    <row r="201" spans="1:10" ht="91.5" customHeight="1">
      <c r="A201" s="51">
        <f>'PLANILHA DINÂMICA'!B197</f>
        <v>0</v>
      </c>
      <c r="B201" s="7">
        <f>'PLANILHA DINÂMICA'!E197</f>
        <v>0</v>
      </c>
      <c r="C201" s="7"/>
      <c r="D201" s="7"/>
      <c r="E201" s="7"/>
      <c r="F201" s="11"/>
      <c r="G201" s="11"/>
      <c r="H201" s="11"/>
      <c r="I201" s="11"/>
      <c r="J201" s="11"/>
    </row>
    <row r="202" spans="1:10" ht="91.5" customHeight="1">
      <c r="A202" s="51">
        <f>'PLANILHA DINÂMICA'!B198</f>
        <v>0</v>
      </c>
      <c r="B202" s="7">
        <f>'PLANILHA DINÂMICA'!E198</f>
        <v>0</v>
      </c>
      <c r="C202" s="7"/>
      <c r="D202" s="7"/>
      <c r="E202" s="7"/>
      <c r="F202" s="11"/>
      <c r="G202" s="11"/>
      <c r="H202" s="11"/>
      <c r="I202" s="11"/>
      <c r="J202" s="11"/>
    </row>
    <row r="203" spans="1:10" ht="91.5" customHeight="1">
      <c r="A203" s="51">
        <f>'PLANILHA DINÂMICA'!B199</f>
        <v>0</v>
      </c>
      <c r="B203" s="7">
        <f>'PLANILHA DINÂMICA'!E199</f>
        <v>0</v>
      </c>
      <c r="C203" s="7"/>
      <c r="D203" s="7"/>
      <c r="E203" s="7"/>
      <c r="F203" s="11"/>
      <c r="G203" s="11"/>
      <c r="H203" s="11"/>
      <c r="I203" s="11"/>
      <c r="J203" s="11"/>
    </row>
    <row r="204" spans="1:10" ht="91.5" customHeight="1">
      <c r="A204" s="51">
        <f>'PLANILHA DINÂMICA'!B200</f>
        <v>0</v>
      </c>
      <c r="B204" s="7">
        <f>'PLANILHA DINÂMICA'!E200</f>
        <v>0</v>
      </c>
      <c r="C204" s="7"/>
      <c r="D204" s="7"/>
      <c r="E204" s="7"/>
      <c r="F204" s="11"/>
      <c r="G204" s="11"/>
      <c r="H204" s="11"/>
      <c r="I204" s="11"/>
      <c r="J204" s="11"/>
    </row>
    <row r="205" spans="1:10" ht="91.5" customHeight="1">
      <c r="A205" s="51">
        <f>'PLANILHA DINÂMICA'!B201</f>
        <v>0</v>
      </c>
      <c r="B205" s="7">
        <f>'PLANILHA DINÂMICA'!E201</f>
        <v>0</v>
      </c>
      <c r="C205" s="7"/>
      <c r="D205" s="7"/>
      <c r="E205" s="7"/>
      <c r="F205" s="11"/>
      <c r="G205" s="11"/>
      <c r="H205" s="11"/>
      <c r="I205" s="11"/>
      <c r="J205" s="11"/>
    </row>
    <row r="206" spans="1:10" ht="91.5" customHeight="1">
      <c r="A206" s="51">
        <f>'PLANILHA DINÂMICA'!B202</f>
        <v>0</v>
      </c>
      <c r="B206" s="7">
        <f>'PLANILHA DINÂMICA'!E202</f>
        <v>0</v>
      </c>
      <c r="C206" s="7"/>
      <c r="D206" s="7"/>
      <c r="E206" s="7"/>
      <c r="F206" s="11"/>
      <c r="G206" s="11"/>
      <c r="H206" s="11"/>
      <c r="I206" s="11"/>
      <c r="J206" s="11"/>
    </row>
    <row r="207" spans="1:10" ht="91.5" customHeight="1">
      <c r="A207" s="51">
        <f>'PLANILHA DINÂMICA'!B203</f>
        <v>0</v>
      </c>
      <c r="B207" s="7">
        <f>'PLANILHA DINÂMICA'!E203</f>
        <v>0</v>
      </c>
      <c r="C207" s="7"/>
      <c r="D207" s="7"/>
      <c r="E207" s="7"/>
      <c r="F207" s="11"/>
      <c r="G207" s="11"/>
      <c r="H207" s="11"/>
      <c r="I207" s="11"/>
      <c r="J207" s="11"/>
    </row>
    <row r="208" spans="1:10" ht="91.5" customHeight="1">
      <c r="A208" s="51">
        <f>'PLANILHA DINÂMICA'!B204</f>
        <v>0</v>
      </c>
      <c r="B208" s="7">
        <f>'PLANILHA DINÂMICA'!E204</f>
        <v>0</v>
      </c>
      <c r="C208" s="7"/>
      <c r="D208" s="7"/>
      <c r="E208" s="7"/>
      <c r="F208" s="11"/>
      <c r="G208" s="11"/>
      <c r="H208" s="11"/>
      <c r="I208" s="11"/>
      <c r="J208" s="11"/>
    </row>
    <row r="209" spans="1:10" ht="91.5" customHeight="1">
      <c r="A209" s="51">
        <f>'PLANILHA DINÂMICA'!B205</f>
        <v>0</v>
      </c>
      <c r="B209" s="7">
        <f>'PLANILHA DINÂMICA'!E205</f>
        <v>0</v>
      </c>
      <c r="C209" s="7"/>
      <c r="D209" s="7"/>
      <c r="E209" s="7"/>
      <c r="F209" s="11"/>
      <c r="G209" s="11"/>
      <c r="H209" s="11"/>
      <c r="I209" s="11"/>
      <c r="J209" s="11"/>
    </row>
    <row r="210" spans="1:10" ht="91.5" customHeight="1">
      <c r="A210" s="51">
        <f>'PLANILHA DINÂMICA'!B206</f>
        <v>0</v>
      </c>
      <c r="B210" s="7">
        <f>'PLANILHA DINÂMICA'!E206</f>
        <v>0</v>
      </c>
      <c r="C210" s="7"/>
      <c r="D210" s="7"/>
      <c r="E210" s="7"/>
      <c r="F210" s="11"/>
      <c r="G210" s="11"/>
      <c r="H210" s="11"/>
      <c r="I210" s="11"/>
      <c r="J210" s="11"/>
    </row>
    <row r="211" spans="1:10" ht="91.5" customHeight="1">
      <c r="A211" s="51">
        <f>'PLANILHA DINÂMICA'!B207</f>
        <v>0</v>
      </c>
      <c r="B211" s="7">
        <f>'PLANILHA DINÂMICA'!E207</f>
        <v>0</v>
      </c>
      <c r="C211" s="7"/>
      <c r="D211" s="7"/>
      <c r="E211" s="7"/>
      <c r="F211" s="11"/>
      <c r="G211" s="11"/>
      <c r="H211" s="11"/>
      <c r="I211" s="11"/>
      <c r="J211" s="11"/>
    </row>
    <row r="212" spans="1:10" ht="91.5" customHeight="1">
      <c r="A212" s="51">
        <f>'PLANILHA DINÂMICA'!B208</f>
        <v>0</v>
      </c>
      <c r="B212" s="7">
        <f>'PLANILHA DINÂMICA'!E208</f>
        <v>0</v>
      </c>
      <c r="C212" s="7"/>
      <c r="D212" s="7"/>
      <c r="E212" s="7"/>
      <c r="F212" s="11"/>
      <c r="G212" s="11"/>
      <c r="H212" s="11"/>
      <c r="I212" s="11"/>
      <c r="J212" s="11"/>
    </row>
    <row r="213" spans="1:10" ht="91.5" customHeight="1">
      <c r="A213" s="51">
        <f>'PLANILHA DINÂMICA'!B209</f>
        <v>0</v>
      </c>
      <c r="B213" s="7">
        <f>'PLANILHA DINÂMICA'!E209</f>
        <v>0</v>
      </c>
      <c r="C213" s="7"/>
      <c r="D213" s="7"/>
      <c r="E213" s="7"/>
      <c r="F213" s="11"/>
      <c r="G213" s="11"/>
      <c r="H213" s="11"/>
      <c r="I213" s="11"/>
      <c r="J213" s="11"/>
    </row>
    <row r="214" spans="1:10" ht="91.5" customHeight="1">
      <c r="A214" s="51">
        <f>'PLANILHA DINÂMICA'!B210</f>
        <v>0</v>
      </c>
      <c r="B214" s="7">
        <f>'PLANILHA DINÂMICA'!E210</f>
        <v>0</v>
      </c>
      <c r="C214" s="7"/>
      <c r="D214" s="7"/>
      <c r="E214" s="7"/>
      <c r="F214" s="11"/>
      <c r="G214" s="11"/>
      <c r="H214" s="11"/>
      <c r="I214" s="11"/>
      <c r="J214" s="11"/>
    </row>
    <row r="215" spans="1:10" ht="91.5" customHeight="1">
      <c r="A215" s="51">
        <f>'PLANILHA DINÂMICA'!B211</f>
        <v>0</v>
      </c>
      <c r="B215" s="7">
        <f>'PLANILHA DINÂMICA'!E211</f>
        <v>0</v>
      </c>
      <c r="C215" s="7"/>
      <c r="D215" s="7"/>
      <c r="E215" s="7"/>
      <c r="F215" s="11"/>
      <c r="G215" s="11"/>
      <c r="H215" s="11"/>
      <c r="I215" s="11"/>
      <c r="J215" s="11"/>
    </row>
    <row r="216" spans="1:10" ht="91.5" customHeight="1">
      <c r="A216" s="51">
        <f>'PLANILHA DINÂMICA'!B212</f>
        <v>0</v>
      </c>
      <c r="B216" s="7">
        <f>'PLANILHA DINÂMICA'!E212</f>
        <v>0</v>
      </c>
      <c r="C216" s="7"/>
      <c r="D216" s="7"/>
      <c r="E216" s="7"/>
      <c r="F216" s="11"/>
      <c r="G216" s="11"/>
      <c r="H216" s="11"/>
      <c r="I216" s="11"/>
      <c r="J216" s="11"/>
    </row>
    <row r="217" spans="1:10" ht="91.5" customHeight="1">
      <c r="A217" s="51">
        <f>'PLANILHA DINÂMICA'!B213</f>
        <v>0</v>
      </c>
      <c r="B217" s="7">
        <f>'PLANILHA DINÂMICA'!E213</f>
        <v>0</v>
      </c>
      <c r="C217" s="7"/>
      <c r="D217" s="7"/>
      <c r="E217" s="7"/>
      <c r="F217" s="11"/>
      <c r="G217" s="11"/>
      <c r="H217" s="11"/>
      <c r="I217" s="11"/>
      <c r="J217" s="11"/>
    </row>
    <row r="218" spans="1:10" ht="91.5" customHeight="1">
      <c r="A218" s="51">
        <f>'PLANILHA DINÂMICA'!B214</f>
        <v>0</v>
      </c>
      <c r="B218" s="7">
        <f>'PLANILHA DINÂMICA'!E214</f>
        <v>0</v>
      </c>
      <c r="C218" s="7"/>
      <c r="D218" s="7"/>
      <c r="E218" s="7"/>
      <c r="F218" s="11"/>
      <c r="G218" s="11"/>
      <c r="H218" s="11"/>
      <c r="I218" s="11"/>
      <c r="J218" s="11"/>
    </row>
    <row r="219" spans="1:10" ht="91.5" customHeight="1">
      <c r="A219" s="51">
        <f>'PLANILHA DINÂMICA'!B215</f>
        <v>0</v>
      </c>
      <c r="B219" s="7">
        <f>'PLANILHA DINÂMICA'!E215</f>
        <v>0</v>
      </c>
      <c r="C219" s="7"/>
      <c r="D219" s="7"/>
      <c r="E219" s="7"/>
      <c r="F219" s="11"/>
      <c r="G219" s="11"/>
      <c r="H219" s="11"/>
      <c r="I219" s="11"/>
      <c r="J219" s="11"/>
    </row>
    <row r="220" spans="1:10" ht="91.5" customHeight="1">
      <c r="A220" s="51">
        <f>'PLANILHA DINÂMICA'!B216</f>
        <v>0</v>
      </c>
      <c r="B220" s="7">
        <f>'PLANILHA DINÂMICA'!E216</f>
        <v>0</v>
      </c>
      <c r="C220" s="7"/>
      <c r="D220" s="7"/>
      <c r="E220" s="7"/>
      <c r="F220" s="11"/>
      <c r="G220" s="11"/>
      <c r="H220" s="11"/>
      <c r="I220" s="11"/>
      <c r="J220" s="11"/>
    </row>
    <row r="221" spans="1:10" ht="91.5" customHeight="1">
      <c r="A221" s="51">
        <f>'PLANILHA DINÂMICA'!B217</f>
        <v>0</v>
      </c>
      <c r="B221" s="7">
        <f>'PLANILHA DINÂMICA'!E217</f>
        <v>0</v>
      </c>
      <c r="C221" s="7"/>
      <c r="D221" s="7"/>
      <c r="E221" s="7"/>
      <c r="F221" s="11"/>
      <c r="G221" s="11"/>
      <c r="H221" s="11"/>
      <c r="I221" s="11"/>
      <c r="J221" s="11"/>
    </row>
    <row r="222" spans="1:10" ht="91.5" customHeight="1">
      <c r="A222" s="51">
        <f>'PLANILHA DINÂMICA'!B218</f>
        <v>0</v>
      </c>
      <c r="B222" s="7">
        <f>'PLANILHA DINÂMICA'!E218</f>
        <v>0</v>
      </c>
      <c r="C222" s="7"/>
      <c r="D222" s="7"/>
      <c r="E222" s="7"/>
      <c r="F222" s="11"/>
      <c r="G222" s="11"/>
      <c r="H222" s="11"/>
      <c r="I222" s="11"/>
      <c r="J222" s="11"/>
    </row>
    <row r="223" spans="1:10" ht="91.5" customHeight="1">
      <c r="A223" s="51">
        <f>'PLANILHA DINÂMICA'!B219</f>
        <v>0</v>
      </c>
      <c r="B223" s="7">
        <f>'PLANILHA DINÂMICA'!E219</f>
        <v>0</v>
      </c>
      <c r="C223" s="7"/>
      <c r="D223" s="7"/>
      <c r="E223" s="7"/>
      <c r="F223" s="11"/>
      <c r="G223" s="11"/>
      <c r="H223" s="11"/>
      <c r="I223" s="11"/>
      <c r="J223" s="11"/>
    </row>
    <row r="224" spans="1:10" ht="91.5" customHeight="1">
      <c r="A224" s="51">
        <f>'PLANILHA DINÂMICA'!B220</f>
        <v>0</v>
      </c>
      <c r="B224" s="7">
        <f>'PLANILHA DINÂMICA'!E220</f>
        <v>0</v>
      </c>
      <c r="C224" s="7"/>
      <c r="D224" s="7"/>
      <c r="E224" s="7"/>
      <c r="F224" s="11"/>
      <c r="G224" s="11"/>
      <c r="H224" s="11"/>
      <c r="I224" s="11"/>
      <c r="J224" s="11"/>
    </row>
    <row r="225" spans="1:10" ht="91.5" customHeight="1">
      <c r="A225" s="51">
        <f>'PLANILHA DINÂMICA'!B221</f>
        <v>0</v>
      </c>
      <c r="B225" s="7">
        <f>'PLANILHA DINÂMICA'!E221</f>
        <v>0</v>
      </c>
      <c r="C225" s="7"/>
      <c r="D225" s="7"/>
      <c r="E225" s="7"/>
      <c r="F225" s="11"/>
      <c r="G225" s="11"/>
      <c r="H225" s="11"/>
      <c r="I225" s="11"/>
      <c r="J225" s="11"/>
    </row>
    <row r="226" spans="1:10" ht="91.5" customHeight="1">
      <c r="A226" s="51">
        <f>'PLANILHA DINÂMICA'!B222</f>
        <v>0</v>
      </c>
      <c r="B226" s="7">
        <f>'PLANILHA DINÂMICA'!E222</f>
        <v>0</v>
      </c>
      <c r="C226" s="7"/>
      <c r="D226" s="7"/>
      <c r="E226" s="7"/>
      <c r="F226" s="11"/>
      <c r="G226" s="11"/>
      <c r="H226" s="11"/>
      <c r="I226" s="11"/>
      <c r="J226" s="11"/>
    </row>
    <row r="227" spans="1:10" ht="91.5" customHeight="1">
      <c r="A227" s="51">
        <f>'PLANILHA DINÂMICA'!B223</f>
        <v>0</v>
      </c>
      <c r="B227" s="7">
        <f>'PLANILHA DINÂMICA'!E223</f>
        <v>0</v>
      </c>
      <c r="C227" s="7"/>
      <c r="D227" s="7"/>
      <c r="E227" s="7"/>
      <c r="F227" s="11"/>
      <c r="G227" s="11"/>
      <c r="H227" s="11"/>
      <c r="I227" s="11"/>
      <c r="J227" s="11"/>
    </row>
    <row r="228" spans="1:10" ht="91.5" customHeight="1">
      <c r="A228" s="51">
        <f>'PLANILHA DINÂMICA'!B224</f>
        <v>0</v>
      </c>
      <c r="B228" s="7">
        <f>'PLANILHA DINÂMICA'!E224</f>
        <v>0</v>
      </c>
      <c r="C228" s="7"/>
      <c r="D228" s="7"/>
      <c r="E228" s="7"/>
      <c r="F228" s="11"/>
      <c r="G228" s="11"/>
      <c r="H228" s="11"/>
      <c r="I228" s="11"/>
      <c r="J228" s="11"/>
    </row>
    <row r="229" spans="1:10" ht="91.5" customHeight="1">
      <c r="A229" s="51">
        <f>'PLANILHA DINÂMICA'!B225</f>
        <v>0</v>
      </c>
      <c r="B229" s="7">
        <f>'PLANILHA DINÂMICA'!E225</f>
        <v>0</v>
      </c>
      <c r="C229" s="7"/>
      <c r="D229" s="7"/>
      <c r="E229" s="7"/>
      <c r="F229" s="11"/>
      <c r="G229" s="11"/>
      <c r="H229" s="11"/>
      <c r="I229" s="11"/>
      <c r="J229" s="11"/>
    </row>
    <row r="230" spans="1:10" ht="91.5" customHeight="1">
      <c r="A230" s="51">
        <f>'PLANILHA DINÂMICA'!B226</f>
        <v>0</v>
      </c>
      <c r="B230" s="7">
        <f>'PLANILHA DINÂMICA'!E226</f>
        <v>0</v>
      </c>
      <c r="C230" s="7"/>
      <c r="D230" s="7"/>
      <c r="E230" s="7"/>
      <c r="F230" s="11"/>
      <c r="G230" s="11"/>
      <c r="H230" s="11"/>
      <c r="I230" s="11"/>
      <c r="J230" s="11"/>
    </row>
    <row r="231" spans="1:10" ht="91.5" customHeight="1">
      <c r="A231" s="51">
        <f>'PLANILHA DINÂMICA'!B227</f>
        <v>0</v>
      </c>
      <c r="B231" s="7">
        <f>'PLANILHA DINÂMICA'!E227</f>
        <v>0</v>
      </c>
      <c r="C231" s="7"/>
      <c r="D231" s="7"/>
      <c r="E231" s="7"/>
      <c r="F231" s="11"/>
      <c r="G231" s="11"/>
      <c r="H231" s="11"/>
      <c r="I231" s="11"/>
      <c r="J231" s="11"/>
    </row>
    <row r="232" spans="1:10" ht="91.5" customHeight="1">
      <c r="A232" s="51">
        <f>'PLANILHA DINÂMICA'!B228</f>
        <v>0</v>
      </c>
      <c r="B232" s="7"/>
      <c r="C232" s="7"/>
      <c r="D232" s="7"/>
      <c r="E232" s="7"/>
      <c r="F232" s="11"/>
      <c r="G232" s="11"/>
      <c r="H232" s="11"/>
      <c r="I232" s="11"/>
      <c r="J232" s="11"/>
    </row>
    <row r="233" spans="1:10" ht="91.5" customHeight="1">
      <c r="A233" s="51">
        <f>'PLANILHA DINÂMICA'!B229</f>
        <v>0</v>
      </c>
      <c r="B233" s="7"/>
      <c r="C233" s="7"/>
      <c r="D233" s="7"/>
      <c r="E233" s="7"/>
      <c r="F233" s="11"/>
      <c r="G233" s="11"/>
      <c r="H233" s="11"/>
      <c r="I233" s="11"/>
      <c r="J233" s="11"/>
    </row>
    <row r="234" spans="1:10" ht="91.5" customHeight="1">
      <c r="A234" s="51">
        <f>'PLANILHA DINÂMICA'!B230</f>
        <v>0</v>
      </c>
      <c r="B234" s="7"/>
      <c r="C234" s="7"/>
      <c r="D234" s="7"/>
      <c r="E234" s="7"/>
      <c r="F234" s="11"/>
      <c r="G234" s="11"/>
      <c r="H234" s="11"/>
      <c r="I234" s="11"/>
      <c r="J234" s="11"/>
    </row>
    <row r="235" spans="1:10" ht="91.5" customHeight="1">
      <c r="A235" s="51">
        <f>'PLANILHA DINÂMICA'!B231</f>
        <v>0</v>
      </c>
      <c r="B235" s="7"/>
      <c r="C235" s="7"/>
      <c r="D235" s="7"/>
      <c r="E235" s="7"/>
      <c r="F235" s="11"/>
      <c r="G235" s="11"/>
      <c r="H235" s="11"/>
      <c r="I235" s="11"/>
      <c r="J235" s="11"/>
    </row>
    <row r="236" spans="1:10" ht="91.5" customHeight="1">
      <c r="A236" s="51">
        <f>'PLANILHA DINÂMICA'!B232</f>
        <v>0</v>
      </c>
      <c r="B236" s="7"/>
      <c r="C236" s="7"/>
      <c r="D236" s="7"/>
      <c r="E236" s="7"/>
      <c r="F236" s="11"/>
      <c r="G236" s="11"/>
      <c r="H236" s="11"/>
      <c r="I236" s="11"/>
      <c r="J236" s="11"/>
    </row>
    <row r="237" spans="1:10" ht="91.5" customHeight="1">
      <c r="A237" s="51">
        <f>'PLANILHA DINÂMICA'!B233</f>
        <v>0</v>
      </c>
      <c r="B237" s="7"/>
      <c r="C237" s="7"/>
      <c r="D237" s="7"/>
      <c r="E237" s="7"/>
      <c r="F237" s="11"/>
      <c r="G237" s="11"/>
      <c r="H237" s="11"/>
      <c r="I237" s="11"/>
      <c r="J237" s="11"/>
    </row>
  </sheetData>
  <autoFilter ref="B9:J237" xr:uid="{00000000-0009-0000-0000-000003000000}"/>
  <mergeCells count="3">
    <mergeCell ref="F8:I8"/>
    <mergeCell ref="A8:A9"/>
    <mergeCell ref="B8:E8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200"/>
  <sheetViews>
    <sheetView topLeftCell="A48" workbookViewId="0">
      <selection activeCell="A61" sqref="A61"/>
    </sheetView>
  </sheetViews>
  <sheetFormatPr defaultRowHeight="15"/>
  <cols>
    <col min="1" max="1" width="109" customWidth="1"/>
    <col min="2" max="2" width="15.140625" customWidth="1"/>
    <col min="3" max="3" width="16.42578125" style="30" customWidth="1"/>
    <col min="4" max="4" width="17" customWidth="1"/>
    <col min="5" max="6" width="16.42578125" customWidth="1"/>
    <col min="7" max="7" width="14.28515625" customWidth="1"/>
    <col min="8" max="8" width="12.140625" style="30" customWidth="1"/>
    <col min="9" max="9" width="26" bestFit="1" customWidth="1"/>
    <col min="10" max="10" width="15.5703125" bestFit="1" customWidth="1"/>
    <col min="11" max="11" width="16.5703125" bestFit="1" customWidth="1"/>
    <col min="12" max="12" width="18.140625" bestFit="1" customWidth="1"/>
    <col min="13" max="13" width="16.5703125" bestFit="1" customWidth="1"/>
    <col min="14" max="14" width="20.5703125" bestFit="1" customWidth="1"/>
    <col min="16" max="16" width="14" bestFit="1" customWidth="1"/>
  </cols>
  <sheetData>
    <row r="1" spans="1:16" ht="30.75" customHeight="1">
      <c r="A1" s="74" t="s">
        <v>1684</v>
      </c>
      <c r="B1" s="75"/>
      <c r="C1" s="76"/>
      <c r="D1" s="75"/>
      <c r="E1" s="75"/>
      <c r="F1" s="75"/>
      <c r="G1" s="75"/>
      <c r="H1" s="76"/>
      <c r="I1" s="75"/>
    </row>
    <row r="2" spans="1:16" s="32" customFormat="1" ht="42.75" customHeight="1">
      <c r="A2" s="31" t="s">
        <v>1685</v>
      </c>
      <c r="B2" s="31" t="s">
        <v>1686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3" t="s">
        <v>8</v>
      </c>
      <c r="I2" s="31" t="s">
        <v>1687</v>
      </c>
      <c r="J2" s="43" t="s">
        <v>1688</v>
      </c>
      <c r="K2" s="58" t="s">
        <v>1689</v>
      </c>
      <c r="L2" s="59" t="s">
        <v>1690</v>
      </c>
      <c r="M2" s="60" t="s">
        <v>1691</v>
      </c>
      <c r="N2" s="61" t="s">
        <v>1692</v>
      </c>
    </row>
    <row r="3" spans="1:16">
      <c r="A3" s="54" t="str">
        <f>VALORES!A11</f>
        <v>3 R's SOLUÇÕES SUSTENTÁVEIS - Associação de Catadores de Materiais Recicláveis de Montes Claros - 42.533.785/0001-08</v>
      </c>
      <c r="B3" s="20" t="str">
        <f>VLOOKUP(Tabela3[[#This Row],[ORGANIZAÇÃO/ASSOCIAÇÃO]],Tabela1[],3,FALSE)</f>
        <v>APROVADO</v>
      </c>
      <c r="C3" s="6" t="str">
        <f>VLOOKUP(Tabela3[[#This Row],[ORGANIZAÇÃO/ASSOCIAÇÃO]],Tabela1[[Associação]:[LISTA DE MEMBROS]],4,FALSE)</f>
        <v>SIM</v>
      </c>
      <c r="D3" s="20" t="str">
        <f>VLOOKUP(Tabela3[[#This Row],[ORGANIZAÇÃO/ASSOCIAÇÃO]],Tabela1[],5,FALSE)</f>
        <v>3 R's SOLUÇÕES SUSTENTÁVEIS</v>
      </c>
      <c r="E3" s="20" t="str">
        <f>VLOOKUP(Tabela3[[#This Row],[ORGANIZAÇÃO/ASSOCIAÇÃO]],Tabela1[],6,FALSE)</f>
        <v>SICOOB</v>
      </c>
      <c r="F3" s="20" t="str">
        <f>VLOOKUP(Tabela3[[#This Row],[ORGANIZAÇÃO/ASSOCIAÇÃO]],Tabela1[],7,FALSE)</f>
        <v>64.290.108-2</v>
      </c>
      <c r="G3" s="20" t="str">
        <f>VLOOKUP(Tabela3[[#This Row],[ORGANIZAÇÃO/ASSOCIAÇÃO]],Tabela1[],8,FALSE)</f>
        <v>0001</v>
      </c>
      <c r="H3" s="30">
        <f>VLOOKUP(Tabela3[[#This Row],[ORGANIZAÇÃO/ASSOCIAÇÃO]],Tabela1[],9,FALSE)</f>
        <v>0</v>
      </c>
      <c r="I3" s="62">
        <f>VALORES!J11</f>
        <v>33556.14833712898</v>
      </c>
      <c r="J3" s="44">
        <f>VALORES!B11</f>
        <v>43366.74</v>
      </c>
      <c r="K3" s="44">
        <f>VALORES!C11</f>
        <v>117149.2</v>
      </c>
      <c r="L3" s="44">
        <f>VALORES!D11</f>
        <v>220831.54</v>
      </c>
      <c r="M3" s="44">
        <f>VALORES!E11</f>
        <v>9000</v>
      </c>
      <c r="N3" s="44">
        <f>Tabela3[[#This Row],[Reciclados METAL (Kg)]]+Tabela3[[#This Row],[Reciclados PAPEL (Kg)]]+Tabela3[[#This Row],[Reciclados PLÁSTICO (Kg)]]+Tabela3[[#This Row],[Reciclados VIDRO (Kg)]]</f>
        <v>390347.48</v>
      </c>
      <c r="P3" s="63"/>
    </row>
    <row r="4" spans="1:16">
      <c r="A4" s="54" t="str">
        <f>VALORES!A12</f>
        <v>ABRCS - Associação Brasileira de Reciclagem e Coleta Seletiva - 17.029.139/0001-60</v>
      </c>
      <c r="B4" s="20" t="str">
        <f>VLOOKUP(Tabela3[[#This Row],[ORGANIZAÇÃO/ASSOCIAÇÃO]],Tabela1[],3,FALSE)</f>
        <v>APROVADO</v>
      </c>
      <c r="C4" s="6" t="str">
        <f>VLOOKUP(Tabela3[[#This Row],[ORGANIZAÇÃO/ASSOCIAÇÃO]],Tabela1[[Associação]:[LISTA DE MEMBROS]],4,FALSE)</f>
        <v>SIM</v>
      </c>
      <c r="D4" s="20" t="str">
        <f>VLOOKUP(Tabela3[[#This Row],[ORGANIZAÇÃO/ASSOCIAÇÃO]],Tabela1[],5,FALSE)</f>
        <v>ABRCS</v>
      </c>
      <c r="E4" s="20" t="str">
        <f>VLOOKUP(Tabela3[[#This Row],[ORGANIZAÇÃO/ASSOCIAÇÃO]],Tabela1[],6,FALSE)</f>
        <v>SICOOB</v>
      </c>
      <c r="F4" s="20" t="str">
        <f>VLOOKUP(Tabela3[[#This Row],[ORGANIZAÇÃO/ASSOCIAÇÃO]],Tabela1[],7,FALSE)</f>
        <v>115.637-3</v>
      </c>
      <c r="G4" s="20">
        <f>VLOOKUP(Tabela3[[#This Row],[ORGANIZAÇÃO/ASSOCIAÇÃO]],Tabela1[],8,FALSE)</f>
        <v>4264</v>
      </c>
      <c r="H4" s="30">
        <f>VLOOKUP(Tabela3[[#This Row],[ORGANIZAÇÃO/ASSOCIAÇÃO]],Tabela1[],9,FALSE)</f>
        <v>0</v>
      </c>
      <c r="I4" s="62">
        <f>VALORES!J12</f>
        <v>31722.313397907059</v>
      </c>
      <c r="J4" s="44">
        <f>VALORES!B12</f>
        <v>41587.1</v>
      </c>
      <c r="K4" s="44">
        <f>VALORES!C12</f>
        <v>239874.2</v>
      </c>
      <c r="L4" s="44">
        <f>VALORES!D12</f>
        <v>173283.5</v>
      </c>
      <c r="M4" s="44">
        <f>VALORES!E12</f>
        <v>17580</v>
      </c>
      <c r="N4" s="44">
        <f>Tabela3[[#This Row],[Reciclados METAL (Kg)]]+Tabela3[[#This Row],[Reciclados PAPEL (Kg)]]+Tabela3[[#This Row],[Reciclados PLÁSTICO (Kg)]]+Tabela3[[#This Row],[Reciclados VIDRO (Kg)]]</f>
        <v>472324.8</v>
      </c>
    </row>
    <row r="5" spans="1:16">
      <c r="A5" s="54" t="str">
        <f>VALORES!A13</f>
        <v>ACAM – Associação de Catadores de Materiais Recicláveis do Município de Mantena - MG - 52.531.063/0001-78</v>
      </c>
      <c r="B5" s="20" t="str">
        <f>VLOOKUP(Tabela3[[#This Row],[ORGANIZAÇÃO/ASSOCIAÇÃO]],Tabela1[],3,FALSE)</f>
        <v>APROVADO</v>
      </c>
      <c r="C5" s="6" t="str">
        <f>VLOOKUP(Tabela3[[#This Row],[ORGANIZAÇÃO/ASSOCIAÇÃO]],Tabela1[[Associação]:[LISTA DE MEMBROS]],4,FALSE)</f>
        <v>SIM</v>
      </c>
      <c r="D5" s="20" t="str">
        <f>VLOOKUP(Tabela3[[#This Row],[ORGANIZAÇÃO/ASSOCIAÇÃO]],Tabela1[],5,FALSE)</f>
        <v>ACAM</v>
      </c>
      <c r="E5" s="20" t="str">
        <f>VLOOKUP(Tabela3[[#This Row],[ORGANIZAÇÃO/ASSOCIAÇÃO]],Tabela1[],6,FALSE)</f>
        <v>CAIXA</v>
      </c>
      <c r="F5" s="20" t="str">
        <f>VLOOKUP(Tabela3[[#This Row],[ORGANIZAÇÃO/ASSOCIAÇÃO]],Tabela1[],7,FALSE)</f>
        <v>11173-0</v>
      </c>
      <c r="G5" s="20" t="str">
        <f>VLOOKUP(Tabela3[[#This Row],[ORGANIZAÇÃO/ASSOCIAÇÃO]],Tabela1[],8,FALSE)</f>
        <v>0896</v>
      </c>
      <c r="H5" s="30" t="str">
        <f>VLOOKUP(Tabela3[[#This Row],[ORGANIZAÇÃO/ASSOCIAÇÃO]],Tabela1[],9,FALSE)</f>
        <v>003</v>
      </c>
      <c r="I5" s="62">
        <f>VALORES!J13</f>
        <v>2644.608216031656</v>
      </c>
      <c r="J5" s="44">
        <f>VALORES!B13</f>
        <v>0</v>
      </c>
      <c r="K5" s="44">
        <f>VALORES!C13</f>
        <v>28379</v>
      </c>
      <c r="L5" s="44">
        <f>VALORES!D13</f>
        <v>20964</v>
      </c>
      <c r="M5" s="44">
        <f>VALORES!E13</f>
        <v>0</v>
      </c>
      <c r="N5" s="44">
        <f>Tabela3[[#This Row],[Reciclados METAL (Kg)]]+Tabela3[[#This Row],[Reciclados PAPEL (Kg)]]+Tabela3[[#This Row],[Reciclados PLÁSTICO (Kg)]]+Tabela3[[#This Row],[Reciclados VIDRO (Kg)]]</f>
        <v>49343</v>
      </c>
    </row>
    <row r="6" spans="1:16">
      <c r="A6" s="54" t="str">
        <f>VALORES!A14</f>
        <v>ACAMAR - Assoc. dos Catadores de Materiais Recicláveis de Lavras - 07.278.554/0001-02</v>
      </c>
      <c r="B6" s="20" t="str">
        <f>VLOOKUP(Tabela3[[#This Row],[ORGANIZAÇÃO/ASSOCIAÇÃO]],Tabela1[],3,FALSE)</f>
        <v>APROVADO</v>
      </c>
      <c r="C6" s="6" t="str">
        <f>VLOOKUP(Tabela3[[#This Row],[ORGANIZAÇÃO/ASSOCIAÇÃO]],Tabela1[[Associação]:[LISTA DE MEMBROS]],4,FALSE)</f>
        <v>SIM</v>
      </c>
      <c r="D6" s="20" t="str">
        <f>VLOOKUP(Tabela3[[#This Row],[ORGANIZAÇÃO/ASSOCIAÇÃO]],Tabela1[],5,FALSE)</f>
        <v>ACAMAR</v>
      </c>
      <c r="E6" s="20" t="str">
        <f>VLOOKUP(Tabela3[[#This Row],[ORGANIZAÇÃO/ASSOCIAÇÃO]],Tabela1[],6,FALSE)</f>
        <v>SICOOB</v>
      </c>
      <c r="F6" s="20" t="str">
        <f>VLOOKUP(Tabela3[[#This Row],[ORGANIZAÇÃO/ASSOCIAÇÃO]],Tabela1[],7,FALSE)</f>
        <v>22453003-8</v>
      </c>
      <c r="G6" s="20">
        <f>VLOOKUP(Tabela3[[#This Row],[ORGANIZAÇÃO/ASSOCIAÇÃO]],Tabela1[],8,FALSE)</f>
        <v>4143</v>
      </c>
      <c r="H6" s="30">
        <f>VLOOKUP(Tabela3[[#This Row],[ORGANIZAÇÃO/ASSOCIAÇÃO]],Tabela1[],9,FALSE)</f>
        <v>0</v>
      </c>
      <c r="I6" s="62">
        <f>VALORES!J14</f>
        <v>14693.598385880197</v>
      </c>
      <c r="J6" s="44">
        <f>VALORES!B14</f>
        <v>0</v>
      </c>
      <c r="K6" s="44">
        <f>VALORES!C14</f>
        <v>221010</v>
      </c>
      <c r="L6" s="44">
        <f>VALORES!D14</f>
        <v>69100</v>
      </c>
      <c r="M6" s="44">
        <f>VALORES!E14</f>
        <v>30140</v>
      </c>
      <c r="N6" s="44">
        <f>Tabela3[[#This Row],[Reciclados METAL (Kg)]]+Tabela3[[#This Row],[Reciclados PAPEL (Kg)]]+Tabela3[[#This Row],[Reciclados PLÁSTICO (Kg)]]+Tabela3[[#This Row],[Reciclados VIDRO (Kg)]]</f>
        <v>320250</v>
      </c>
    </row>
    <row r="7" spans="1:16">
      <c r="A7" s="54" t="str">
        <f>VALORES!A15</f>
        <v>ACAMARE - Associação dos Trabalhadores da Usina de Triagem e Reciclagem de Viçosa -MG - 09.638.608/0001-10</v>
      </c>
      <c r="B7" s="20" t="str">
        <f>VLOOKUP(Tabela3[[#This Row],[ORGANIZAÇÃO/ASSOCIAÇÃO]],Tabela1[],3,FALSE)</f>
        <v>APROVADO</v>
      </c>
      <c r="C7" s="6" t="str">
        <f>VLOOKUP(Tabela3[[#This Row],[ORGANIZAÇÃO/ASSOCIAÇÃO]],Tabela1[[Associação]:[LISTA DE MEMBROS]],4,FALSE)</f>
        <v>SIM</v>
      </c>
      <c r="D7" s="20" t="str">
        <f>VLOOKUP(Tabela3[[#This Row],[ORGANIZAÇÃO/ASSOCIAÇÃO]],Tabela1[],5,FALSE)</f>
        <v>ACAMARE</v>
      </c>
      <c r="E7" s="20" t="str">
        <f>VLOOKUP(Tabela3[[#This Row],[ORGANIZAÇÃO/ASSOCIAÇÃO]],Tabela1[],6,FALSE)</f>
        <v>BRASIL</v>
      </c>
      <c r="F7" s="20" t="str">
        <f>VLOOKUP(Tabela3[[#This Row],[ORGANIZAÇÃO/ASSOCIAÇÃO]],Tabela1[],7,FALSE)</f>
        <v>102440 - X</v>
      </c>
      <c r="G7" s="20" t="str">
        <f>VLOOKUP(Tabela3[[#This Row],[ORGANIZAÇÃO/ASSOCIAÇÃO]],Tabela1[],8,FALSE)</f>
        <v>0428-6</v>
      </c>
      <c r="H7" s="30">
        <f>VLOOKUP(Tabela3[[#This Row],[ORGANIZAÇÃO/ASSOCIAÇÃO]],Tabela1[],9,FALSE)</f>
        <v>0</v>
      </c>
      <c r="I7" s="62">
        <f>VALORES!J15</f>
        <v>4708.4157477670251</v>
      </c>
      <c r="J7" s="44">
        <f>VALORES!B15</f>
        <v>7565</v>
      </c>
      <c r="K7" s="44">
        <f>VALORES!C15</f>
        <v>36974.449999999997</v>
      </c>
      <c r="L7" s="44">
        <f>VALORES!D15</f>
        <v>10894</v>
      </c>
      <c r="M7" s="44">
        <f>VALORES!E15</f>
        <v>12750</v>
      </c>
      <c r="N7" s="44">
        <f>Tabela3[[#This Row],[Reciclados METAL (Kg)]]+Tabela3[[#This Row],[Reciclados PAPEL (Kg)]]+Tabela3[[#This Row],[Reciclados PLÁSTICO (Kg)]]+Tabela3[[#This Row],[Reciclados VIDRO (Kg)]]</f>
        <v>68183.45</v>
      </c>
    </row>
    <row r="8" spans="1:16">
      <c r="A8" s="54" t="str">
        <f>VALORES!A16</f>
        <v>ACAMARES - Associação de Catadores de Materiais Recicláveis de Sarzedo - 21.072.622/0001-03</v>
      </c>
      <c r="B8" s="20" t="str">
        <f>VLOOKUP(Tabela3[[#This Row],[ORGANIZAÇÃO/ASSOCIAÇÃO]],Tabela1[],3,FALSE)</f>
        <v>APROVADO</v>
      </c>
      <c r="C8" s="6" t="str">
        <f>VLOOKUP(Tabela3[[#This Row],[ORGANIZAÇÃO/ASSOCIAÇÃO]],Tabela1[[Associação]:[LISTA DE MEMBROS]],4,FALSE)</f>
        <v>SIM</v>
      </c>
      <c r="D8" s="20" t="str">
        <f>VLOOKUP(Tabela3[[#This Row],[ORGANIZAÇÃO/ASSOCIAÇÃO]],Tabela1[],5,FALSE)</f>
        <v>ACAMARES</v>
      </c>
      <c r="E8" s="20" t="str">
        <f>VLOOKUP(Tabela3[[#This Row],[ORGANIZAÇÃO/ASSOCIAÇÃO]],Tabela1[],6,FALSE)</f>
        <v>CAIXA</v>
      </c>
      <c r="F8" s="20" t="str">
        <f>VLOOKUP(Tabela3[[#This Row],[ORGANIZAÇÃO/ASSOCIAÇÃO]],Tabela1[],7,FALSE)</f>
        <v>00000608-0</v>
      </c>
      <c r="G8" s="20" t="str">
        <f>VLOOKUP(Tabela3[[#This Row],[ORGANIZAÇÃO/ASSOCIAÇÃO]],Tabela1[],8,FALSE)</f>
        <v>4344 </v>
      </c>
      <c r="H8" s="30" t="str">
        <f>VLOOKUP(Tabela3[[#This Row],[ORGANIZAÇÃO/ASSOCIAÇÃO]],Tabela1[],9,FALSE)</f>
        <v>003</v>
      </c>
      <c r="I8" s="62">
        <f>VALORES!J16</f>
        <v>5659.8098856309271</v>
      </c>
      <c r="J8" s="44">
        <f>VALORES!B16</f>
        <v>7131.3549999999996</v>
      </c>
      <c r="K8" s="44">
        <f>VALORES!C16</f>
        <v>43457</v>
      </c>
      <c r="L8" s="44">
        <f>VALORES!D16</f>
        <v>18138.25</v>
      </c>
      <c r="M8" s="44">
        <f>VALORES!E16</f>
        <v>14240</v>
      </c>
      <c r="N8" s="44">
        <f>Tabela3[[#This Row],[Reciclados METAL (Kg)]]+Tabela3[[#This Row],[Reciclados PAPEL (Kg)]]+Tabela3[[#This Row],[Reciclados PLÁSTICO (Kg)]]+Tabela3[[#This Row],[Reciclados VIDRO (Kg)]]</f>
        <v>82966.604999999996</v>
      </c>
    </row>
    <row r="9" spans="1:16">
      <c r="A9" s="54" t="str">
        <f>VALORES!A17</f>
        <v>ACAMTC - Assoc. de Catadores de Material Reciclável de Três Corações - 09.159.017/0001-60</v>
      </c>
      <c r="B9" s="20" t="str">
        <f>VLOOKUP(Tabela3[[#This Row],[ORGANIZAÇÃO/ASSOCIAÇÃO]],Tabela1[],3,FALSE)</f>
        <v>APROVADO</v>
      </c>
      <c r="C9" s="6" t="str">
        <f>VLOOKUP(Tabela3[[#This Row],[ORGANIZAÇÃO/ASSOCIAÇÃO]],Tabela1[[Associação]:[LISTA DE MEMBROS]],4,FALSE)</f>
        <v>SIM</v>
      </c>
      <c r="D9" s="20" t="str">
        <f>VLOOKUP(Tabela3[[#This Row],[ORGANIZAÇÃO/ASSOCIAÇÃO]],Tabela1[],5,FALSE)</f>
        <v>ACAMTC</v>
      </c>
      <c r="E9" s="20" t="str">
        <f>VLOOKUP(Tabela3[[#This Row],[ORGANIZAÇÃO/ASSOCIAÇÃO]],Tabela1[],6,FALSE)</f>
        <v>BRASIL</v>
      </c>
      <c r="F9" s="20" t="str">
        <f>VLOOKUP(Tabela3[[#This Row],[ORGANIZAÇÃO/ASSOCIAÇÃO]],Tabela1[],7,FALSE)</f>
        <v>72272-3</v>
      </c>
      <c r="G9" s="20" t="str">
        <f>VLOOKUP(Tabela3[[#This Row],[ORGANIZAÇÃO/ASSOCIAÇÃO]],Tabela1[],8,FALSE)</f>
        <v>0012-4</v>
      </c>
      <c r="H9" s="30">
        <f>VLOOKUP(Tabela3[[#This Row],[ORGANIZAÇÃO/ASSOCIAÇÃO]],Tabela1[],9,FALSE)</f>
        <v>0</v>
      </c>
      <c r="I9" s="62">
        <f>VALORES!J17</f>
        <v>6007.3678727604583</v>
      </c>
      <c r="J9" s="44">
        <f>VALORES!B17</f>
        <v>5120</v>
      </c>
      <c r="K9" s="44">
        <f>VALORES!C17</f>
        <v>53131</v>
      </c>
      <c r="L9" s="44">
        <f>VALORES!D17</f>
        <v>19905.16</v>
      </c>
      <c r="M9" s="44">
        <f>VALORES!E17</f>
        <v>17240</v>
      </c>
      <c r="N9" s="44">
        <f>Tabela3[[#This Row],[Reciclados METAL (Kg)]]+Tabela3[[#This Row],[Reciclados PAPEL (Kg)]]+Tabela3[[#This Row],[Reciclados PLÁSTICO (Kg)]]+Tabela3[[#This Row],[Reciclados VIDRO (Kg)]]</f>
        <v>95396.160000000003</v>
      </c>
    </row>
    <row r="10" spans="1:16">
      <c r="A10" s="54" t="str">
        <f>VALORES!A18</f>
        <v>AÇÃO RECICLAR - Cooperativa de Trabalhadores de Materiais Recicláveis de Poços de Caldas - 08.669.443/0001-81</v>
      </c>
      <c r="B10" s="20" t="str">
        <f>VLOOKUP(Tabela3[[#This Row],[ORGANIZAÇÃO/ASSOCIAÇÃO]],Tabela1[],3,FALSE)</f>
        <v>APROVADO</v>
      </c>
      <c r="C10" s="6" t="str">
        <f>VLOOKUP(Tabela3[[#This Row],[ORGANIZAÇÃO/ASSOCIAÇÃO]],Tabela1[[Associação]:[LISTA DE MEMBROS]],4,FALSE)</f>
        <v>SIM</v>
      </c>
      <c r="D10" s="20" t="str">
        <f>VLOOKUP(Tabela3[[#This Row],[ORGANIZAÇÃO/ASSOCIAÇÃO]],Tabela1[],5,FALSE)</f>
        <v>AÇÃO RECICLAR</v>
      </c>
      <c r="E10" s="20" t="str">
        <f>VLOOKUP(Tabela3[[#This Row],[ORGANIZAÇÃO/ASSOCIAÇÃO]],Tabela1[],6,FALSE)</f>
        <v>SICOOB</v>
      </c>
      <c r="F10" s="20" t="str">
        <f>VLOOKUP(Tabela3[[#This Row],[ORGANIZAÇÃO/ASSOCIAÇÃO]],Tabela1[],7,FALSE)</f>
        <v>81188-2</v>
      </c>
      <c r="G10" s="20" t="str">
        <f>VLOOKUP(Tabela3[[#This Row],[ORGANIZAÇÃO/ASSOCIAÇÃO]],Tabela1[],8,FALSE)</f>
        <v>3171-2</v>
      </c>
      <c r="H10" s="30">
        <f>VLOOKUP(Tabela3[[#This Row],[ORGANIZAÇÃO/ASSOCIAÇÃO]],Tabela1[],9,FALSE)</f>
        <v>0</v>
      </c>
      <c r="I10" s="62">
        <f>VALORES!J18</f>
        <v>5500.8633804450146</v>
      </c>
      <c r="J10" s="44">
        <f>VALORES!B18</f>
        <v>0</v>
      </c>
      <c r="K10" s="44">
        <f>VALORES!C18</f>
        <v>36460</v>
      </c>
      <c r="L10" s="44">
        <f>VALORES!D18</f>
        <v>8900</v>
      </c>
      <c r="M10" s="44">
        <f>VALORES!E18</f>
        <v>32710</v>
      </c>
      <c r="N10" s="44">
        <f>Tabela3[[#This Row],[Reciclados METAL (Kg)]]+Tabela3[[#This Row],[Reciclados PAPEL (Kg)]]+Tabela3[[#This Row],[Reciclados PLÁSTICO (Kg)]]+Tabela3[[#This Row],[Reciclados VIDRO (Kg)]]</f>
        <v>78070</v>
      </c>
    </row>
    <row r="11" spans="1:16">
      <c r="A11" s="54" t="str">
        <f>VALORES!A19</f>
        <v>ACAP - Assoc. de Catadores Amigos de Pains - 08.626.229/0001-48</v>
      </c>
      <c r="B11" s="20" t="str">
        <f>VLOOKUP(Tabela3[[#This Row],[ORGANIZAÇÃO/ASSOCIAÇÃO]],Tabela1[],3,FALSE)</f>
        <v>APROVADO</v>
      </c>
      <c r="C11" s="6" t="str">
        <f>VLOOKUP(Tabela3[[#This Row],[ORGANIZAÇÃO/ASSOCIAÇÃO]],Tabela1[[Associação]:[LISTA DE MEMBROS]],4,FALSE)</f>
        <v>SIM</v>
      </c>
      <c r="D11" s="20" t="str">
        <f>VLOOKUP(Tabela3[[#This Row],[ORGANIZAÇÃO/ASSOCIAÇÃO]],Tabela1[],5,FALSE)</f>
        <v>ACAP</v>
      </c>
      <c r="E11" s="20" t="str">
        <f>VLOOKUP(Tabela3[[#This Row],[ORGANIZAÇÃO/ASSOCIAÇÃO]],Tabela1[],6,FALSE)</f>
        <v>SICOOB</v>
      </c>
      <c r="F11" s="20" t="str">
        <f>VLOOKUP(Tabela3[[#This Row],[ORGANIZAÇÃO/ASSOCIAÇÃO]],Tabela1[],7,FALSE)</f>
        <v>210.996-4</v>
      </c>
      <c r="G11" s="20">
        <f>VLOOKUP(Tabela3[[#This Row],[ORGANIZAÇÃO/ASSOCIAÇÃO]],Tabela1[],8,FALSE)</f>
        <v>3136</v>
      </c>
      <c r="H11" s="30">
        <f>VLOOKUP(Tabela3[[#This Row],[ORGANIZAÇÃO/ASSOCIAÇÃO]],Tabela1[],9,FALSE)</f>
        <v>0</v>
      </c>
      <c r="I11" s="62">
        <f>VALORES!J19</f>
        <v>4994.7435108944437</v>
      </c>
      <c r="J11" s="44">
        <f>VALORES!B19</f>
        <v>10583</v>
      </c>
      <c r="K11" s="44">
        <f>VALORES!C19</f>
        <v>38850</v>
      </c>
      <c r="L11" s="44">
        <f>VALORES!D19</f>
        <v>23026.6</v>
      </c>
      <c r="M11" s="44">
        <f>VALORES!E19</f>
        <v>0</v>
      </c>
      <c r="N11" s="44">
        <f>Tabela3[[#This Row],[Reciclados METAL (Kg)]]+Tabela3[[#This Row],[Reciclados PAPEL (Kg)]]+Tabela3[[#This Row],[Reciclados PLÁSTICO (Kg)]]+Tabela3[[#This Row],[Reciclados VIDRO (Kg)]]</f>
        <v>72459.600000000006</v>
      </c>
    </row>
    <row r="12" spans="1:16">
      <c r="A12" s="54" t="str">
        <f>VALORES!A20</f>
        <v>ACARI - Associação de Catadores Autônomos de Reciclagem Itajubense - 14.081.655/0001-46</v>
      </c>
      <c r="B12" s="20" t="str">
        <f>VLOOKUP(Tabela3[[#This Row],[ORGANIZAÇÃO/ASSOCIAÇÃO]],Tabela1[],3,FALSE)</f>
        <v>APROVADO</v>
      </c>
      <c r="C12" s="6" t="str">
        <f>VLOOKUP(Tabela3[[#This Row],[ORGANIZAÇÃO/ASSOCIAÇÃO]],Tabela1[[Associação]:[LISTA DE MEMBROS]],4,FALSE)</f>
        <v>SIM</v>
      </c>
      <c r="D12" s="20" t="str">
        <f>VLOOKUP(Tabela3[[#This Row],[ORGANIZAÇÃO/ASSOCIAÇÃO]],Tabela1[],5,FALSE)</f>
        <v>ACARI</v>
      </c>
      <c r="E12" s="20" t="str">
        <f>VLOOKUP(Tabela3[[#This Row],[ORGANIZAÇÃO/ASSOCIAÇÃO]],Tabela1[],6,FALSE)</f>
        <v>CAIXA</v>
      </c>
      <c r="F12" s="20" t="str">
        <f>VLOOKUP(Tabela3[[#This Row],[ORGANIZAÇÃO/ASSOCIAÇÃO]],Tabela1[],7,FALSE)</f>
        <v>3611-3</v>
      </c>
      <c r="G12" s="20" t="str">
        <f>VLOOKUP(Tabela3[[#This Row],[ORGANIZAÇÃO/ASSOCIAÇÃO]],Tabela1[],8,FALSE)</f>
        <v>0121-0</v>
      </c>
      <c r="H12" s="30" t="str">
        <f>VLOOKUP(Tabela3[[#This Row],[ORGANIZAÇÃO/ASSOCIAÇÃO]],Tabela1[],9,FALSE)</f>
        <v>003</v>
      </c>
      <c r="I12" s="62">
        <f>VALORES!J20</f>
        <v>11343.653184337869</v>
      </c>
      <c r="J12" s="44">
        <f>VALORES!B20</f>
        <v>28958</v>
      </c>
      <c r="K12" s="44">
        <f>VALORES!C20</f>
        <v>6580</v>
      </c>
      <c r="L12" s="44">
        <f>VALORES!D20</f>
        <v>58279.040000000001</v>
      </c>
      <c r="M12" s="44">
        <f>VALORES!E20</f>
        <v>0</v>
      </c>
      <c r="N12" s="44">
        <f>Tabela3[[#This Row],[Reciclados METAL (Kg)]]+Tabela3[[#This Row],[Reciclados PAPEL (Kg)]]+Tabela3[[#This Row],[Reciclados PLÁSTICO (Kg)]]+Tabela3[[#This Row],[Reciclados VIDRO (Kg)]]</f>
        <v>93817.040000000008</v>
      </c>
    </row>
    <row r="13" spans="1:16">
      <c r="A13" s="54" t="str">
        <f>VALORES!A21</f>
        <v>ACAT - Assoc. dos Catadores de Materiais recicláveis de Viçosa - 08.149.252/0001-99</v>
      </c>
      <c r="B13" s="20" t="str">
        <f>VLOOKUP(Tabela3[[#This Row],[ORGANIZAÇÃO/ASSOCIAÇÃO]],Tabela1[],3,FALSE)</f>
        <v>APROVADO</v>
      </c>
      <c r="C13" s="6" t="str">
        <f>VLOOKUP(Tabela3[[#This Row],[ORGANIZAÇÃO/ASSOCIAÇÃO]],Tabela1[[Associação]:[LISTA DE MEMBROS]],4,FALSE)</f>
        <v>SIM</v>
      </c>
      <c r="D13" s="20" t="str">
        <f>VLOOKUP(Tabela3[[#This Row],[ORGANIZAÇÃO/ASSOCIAÇÃO]],Tabela1[],5,FALSE)</f>
        <v>ACAT</v>
      </c>
      <c r="E13" s="20" t="str">
        <f>VLOOKUP(Tabela3[[#This Row],[ORGANIZAÇÃO/ASSOCIAÇÃO]],Tabela1[],6,FALSE)</f>
        <v>CAIXA</v>
      </c>
      <c r="F13" s="20" t="str">
        <f>VLOOKUP(Tabela3[[#This Row],[ORGANIZAÇÃO/ASSOCIAÇÃO]],Tabela1[],7,FALSE)</f>
        <v>4570-2</v>
      </c>
      <c r="G13" s="20" t="str">
        <f>VLOOKUP(Tabela3[[#This Row],[ORGANIZAÇÃO/ASSOCIAÇÃO]],Tabela1[],8,FALSE)</f>
        <v>0164 </v>
      </c>
      <c r="H13" s="30" t="str">
        <f>VLOOKUP(Tabela3[[#This Row],[ORGANIZAÇÃO/ASSOCIAÇÃO]],Tabela1[],9,FALSE)</f>
        <v>003</v>
      </c>
      <c r="I13" s="62">
        <f>VALORES!J21</f>
        <v>3110.8323338879318</v>
      </c>
      <c r="J13" s="44">
        <f>VALORES!B21</f>
        <v>3806.8</v>
      </c>
      <c r="K13" s="44">
        <f>VALORES!C21</f>
        <v>20230</v>
      </c>
      <c r="L13" s="44">
        <f>VALORES!D21</f>
        <v>7955</v>
      </c>
      <c r="M13" s="44">
        <f>VALORES!E21</f>
        <v>10260</v>
      </c>
      <c r="N13" s="44">
        <f>Tabela3[[#This Row],[Reciclados METAL (Kg)]]+Tabela3[[#This Row],[Reciclados PAPEL (Kg)]]+Tabela3[[#This Row],[Reciclados PLÁSTICO (Kg)]]+Tabela3[[#This Row],[Reciclados VIDRO (Kg)]]</f>
        <v>42251.8</v>
      </c>
    </row>
    <row r="14" spans="1:16">
      <c r="A14" s="54" t="str">
        <f>VALORES!A22</f>
        <v>ACLAMA - Assoc. De Cachoeira de Minas - 09.034.002/0001-76</v>
      </c>
      <c r="B14" s="20" t="str">
        <f>VLOOKUP(Tabela3[[#This Row],[ORGANIZAÇÃO/ASSOCIAÇÃO]],Tabela1[],3,FALSE)</f>
        <v>APROVADO</v>
      </c>
      <c r="C14" s="6" t="str">
        <f>VLOOKUP(Tabela3[[#This Row],[ORGANIZAÇÃO/ASSOCIAÇÃO]],Tabela1[[Associação]:[LISTA DE MEMBROS]],4,FALSE)</f>
        <v>SIM</v>
      </c>
      <c r="D14" s="20" t="str">
        <f>VLOOKUP(Tabela3[[#This Row],[ORGANIZAÇÃO/ASSOCIAÇÃO]],Tabela1[],5,FALSE)</f>
        <v>ACLAMA</v>
      </c>
      <c r="E14" s="20" t="str">
        <f>VLOOKUP(Tabela3[[#This Row],[ORGANIZAÇÃO/ASSOCIAÇÃO]],Tabela1[],6,FALSE)</f>
        <v>BRASIL</v>
      </c>
      <c r="F14" s="20" t="str">
        <f>VLOOKUP(Tabela3[[#This Row],[ORGANIZAÇÃO/ASSOCIAÇÃO]],Tabela1[],7,FALSE)</f>
        <v>13.939-4</v>
      </c>
      <c r="G14" s="20" t="str">
        <f>VLOOKUP(Tabela3[[#This Row],[ORGANIZAÇÃO/ASSOCIAÇÃO]],Tabela1[],8,FALSE)</f>
        <v>1687-X</v>
      </c>
      <c r="H14" s="30">
        <f>VLOOKUP(Tabela3[[#This Row],[ORGANIZAÇÃO/ASSOCIAÇÃO]],Tabela1[],9,FALSE)</f>
        <v>0</v>
      </c>
      <c r="I14" s="62">
        <f>VALORES!J22</f>
        <v>2963.2692421939632</v>
      </c>
      <c r="J14" s="44">
        <f>VALORES!B22</f>
        <v>1800</v>
      </c>
      <c r="K14" s="44">
        <f>VALORES!C22</f>
        <v>32668</v>
      </c>
      <c r="L14" s="44">
        <f>VALORES!D22</f>
        <v>20054</v>
      </c>
      <c r="M14" s="44">
        <f>VALORES!E22</f>
        <v>0</v>
      </c>
      <c r="N14" s="44">
        <f>Tabela3[[#This Row],[Reciclados METAL (Kg)]]+Tabela3[[#This Row],[Reciclados PAPEL (Kg)]]+Tabela3[[#This Row],[Reciclados PLÁSTICO (Kg)]]+Tabela3[[#This Row],[Reciclados VIDRO (Kg)]]</f>
        <v>54522</v>
      </c>
    </row>
    <row r="15" spans="1:16">
      <c r="A15" s="54" t="str">
        <f>VALORES!A23</f>
        <v>ACMR - Assoc. dos Catadores de Materiais Recicláveis de Sete Lagoas - 06.697.728/0001-09</v>
      </c>
      <c r="B15" s="20" t="str">
        <f>VLOOKUP(Tabela3[[#This Row],[ORGANIZAÇÃO/ASSOCIAÇÃO]],Tabela1[],3,FALSE)</f>
        <v>APROVADO</v>
      </c>
      <c r="C15" s="6" t="str">
        <f>VLOOKUP(Tabela3[[#This Row],[ORGANIZAÇÃO/ASSOCIAÇÃO]],Tabela1[[Associação]:[LISTA DE MEMBROS]],4,FALSE)</f>
        <v>SIM</v>
      </c>
      <c r="D15" s="20" t="str">
        <f>VLOOKUP(Tabela3[[#This Row],[ORGANIZAÇÃO/ASSOCIAÇÃO]],Tabela1[],5,FALSE)</f>
        <v>ACMR</v>
      </c>
      <c r="E15" s="20" t="str">
        <f>VLOOKUP(Tabela3[[#This Row],[ORGANIZAÇÃO/ASSOCIAÇÃO]],Tabela1[],6,FALSE)</f>
        <v>SICOOB</v>
      </c>
      <c r="F15" s="20" t="str">
        <f>VLOOKUP(Tabela3[[#This Row],[ORGANIZAÇÃO/ASSOCIAÇÃO]],Tabela1[],7,FALSE)</f>
        <v>52.117-5</v>
      </c>
      <c r="G15" s="20">
        <f>VLOOKUP(Tabela3[[#This Row],[ORGANIZAÇÃO/ASSOCIAÇÃO]],Tabela1[],8,FALSE)</f>
        <v>3175</v>
      </c>
      <c r="H15" s="30">
        <f>VLOOKUP(Tabela3[[#This Row],[ORGANIZAÇÃO/ASSOCIAÇÃO]],Tabela1[],9,FALSE)</f>
        <v>0</v>
      </c>
      <c r="I15" s="62">
        <f>VALORES!J23</f>
        <v>14090.690311534327</v>
      </c>
      <c r="J15" s="44">
        <f>VALORES!B23</f>
        <v>1550</v>
      </c>
      <c r="K15" s="44">
        <f>VALORES!C23</f>
        <v>79604</v>
      </c>
      <c r="L15" s="44">
        <f>VALORES!D23</f>
        <v>70369.399999999994</v>
      </c>
      <c r="M15" s="44">
        <f>VALORES!E23</f>
        <v>43470</v>
      </c>
      <c r="N15" s="44">
        <f>Tabela3[[#This Row],[Reciclados METAL (Kg)]]+Tabela3[[#This Row],[Reciclados PAPEL (Kg)]]+Tabela3[[#This Row],[Reciclados PLÁSTICO (Kg)]]+Tabela3[[#This Row],[Reciclados VIDRO (Kg)]]</f>
        <v>194993.4</v>
      </c>
    </row>
    <row r="16" spans="1:16">
      <c r="A16" s="54" t="str">
        <f>VALORES!A24</f>
        <v>ACMR - Associação de Catadores de Materiais Recicláveis do Município de José Gonçalves de Minas - 38.289.956/0001-28</v>
      </c>
      <c r="B16" s="20" t="str">
        <f>VLOOKUP(Tabela3[[#This Row],[ORGANIZAÇÃO/ASSOCIAÇÃO]],Tabela1[],3,FALSE)</f>
        <v>APROVADO</v>
      </c>
      <c r="C16" s="6" t="str">
        <f>VLOOKUP(Tabela3[[#This Row],[ORGANIZAÇÃO/ASSOCIAÇÃO]],Tabela1[[Associação]:[LISTA DE MEMBROS]],4,FALSE)</f>
        <v>SIM</v>
      </c>
      <c r="D16" s="20" t="str">
        <f>VLOOKUP(Tabela3[[#This Row],[ORGANIZAÇÃO/ASSOCIAÇÃO]],Tabela1[],5,FALSE)</f>
        <v>ACMR - JOSÉ GONÇALVES DE MINAS</v>
      </c>
      <c r="E16" s="20" t="str">
        <f>VLOOKUP(Tabela3[[#This Row],[ORGANIZAÇÃO/ASSOCIAÇÃO]],Tabela1[],6,FALSE)</f>
        <v>BRASIL</v>
      </c>
      <c r="F16" s="20" t="str">
        <f>VLOOKUP(Tabela3[[#This Row],[ORGANIZAÇÃO/ASSOCIAÇÃO]],Tabela1[],7,FALSE)</f>
        <v>2.231-4</v>
      </c>
      <c r="G16" s="20" t="str">
        <f>VLOOKUP(Tabela3[[#This Row],[ORGANIZAÇÃO/ASSOCIAÇÃO]],Tabela1[],8,FALSE)</f>
        <v>8207-4</v>
      </c>
      <c r="H16" s="30">
        <f>VLOOKUP(Tabela3[[#This Row],[ORGANIZAÇÃO/ASSOCIAÇÃO]],Tabela1[],9,FALSE)</f>
        <v>0</v>
      </c>
      <c r="I16" s="62">
        <f>VALORES!J24</f>
        <v>1271.8357698431453</v>
      </c>
      <c r="J16" s="44">
        <f>VALORES!B24</f>
        <v>2880</v>
      </c>
      <c r="K16" s="44">
        <f>VALORES!C24</f>
        <v>10654</v>
      </c>
      <c r="L16" s="44">
        <f>VALORES!D24</f>
        <v>4158</v>
      </c>
      <c r="M16" s="44">
        <f>VALORES!E24</f>
        <v>1035</v>
      </c>
      <c r="N16" s="44">
        <f>Tabela3[[#This Row],[Reciclados METAL (Kg)]]+Tabela3[[#This Row],[Reciclados PAPEL (Kg)]]+Tabela3[[#This Row],[Reciclados PLÁSTICO (Kg)]]+Tabela3[[#This Row],[Reciclados VIDRO (Kg)]]</f>
        <v>18727</v>
      </c>
    </row>
    <row r="17" spans="1:14">
      <c r="A17" s="54" t="str">
        <f>VALORES!A25</f>
        <v>ACOPPPMAR - Assoc. de Coletores de Plático, Pet, PVC e Outros Materiais Recicláveis - 12.732.999/0001-42</v>
      </c>
      <c r="B17" s="20" t="str">
        <f>VLOOKUP(Tabela3[[#This Row],[ORGANIZAÇÃO/ASSOCIAÇÃO]],Tabela1[],3,FALSE)</f>
        <v>APROVADO</v>
      </c>
      <c r="C17" s="6" t="str">
        <f>VLOOKUP(Tabela3[[#This Row],[ORGANIZAÇÃO/ASSOCIAÇÃO]],Tabela1[[Associação]:[LISTA DE MEMBROS]],4,FALSE)</f>
        <v>SIM</v>
      </c>
      <c r="D17" s="20" t="str">
        <f>VLOOKUP(Tabela3[[#This Row],[ORGANIZAÇÃO/ASSOCIAÇÃO]],Tabela1[],5,FALSE)</f>
        <v>ACOPPPMAR</v>
      </c>
      <c r="E17" s="20" t="str">
        <f>VLOOKUP(Tabela3[[#This Row],[ORGANIZAÇÃO/ASSOCIAÇÃO]],Tabela1[],6,FALSE)</f>
        <v>BRASIL</v>
      </c>
      <c r="F17" s="20" t="str">
        <f>VLOOKUP(Tabela3[[#This Row],[ORGANIZAÇÃO/ASSOCIAÇÃO]],Tabela1[],7,FALSE)</f>
        <v>13.252-7</v>
      </c>
      <c r="G17" s="20" t="str">
        <f>VLOOKUP(Tabela3[[#This Row],[ORGANIZAÇÃO/ASSOCIAÇÃO]],Tabela1[],8,FALSE)</f>
        <v>4165-3</v>
      </c>
      <c r="H17" s="30">
        <f>VLOOKUP(Tabela3[[#This Row],[ORGANIZAÇÃO/ASSOCIAÇÃO]],Tabela1[],9,FALSE)</f>
        <v>0</v>
      </c>
      <c r="I17" s="62">
        <f>VALORES!J25</f>
        <v>37236.012734971686</v>
      </c>
      <c r="J17" s="44">
        <f>VALORES!B25</f>
        <v>56810.3</v>
      </c>
      <c r="K17" s="44">
        <f>VALORES!C25</f>
        <v>204510.1</v>
      </c>
      <c r="L17" s="44">
        <f>VALORES!D25</f>
        <v>176754</v>
      </c>
      <c r="M17" s="44">
        <f>VALORES!E25</f>
        <v>42700</v>
      </c>
      <c r="N17" s="44">
        <f>Tabela3[[#This Row],[Reciclados METAL (Kg)]]+Tabela3[[#This Row],[Reciclados PAPEL (Kg)]]+Tabela3[[#This Row],[Reciclados PLÁSTICO (Kg)]]+Tabela3[[#This Row],[Reciclados VIDRO (Kg)]]</f>
        <v>480774.40000000002</v>
      </c>
    </row>
    <row r="18" spans="1:14">
      <c r="A18" s="54" t="str">
        <f>VALORES!A26</f>
        <v>ACRU - Assoc. de Catadores e Recicladores de Uberlândia - 13.751.203/0001-61</v>
      </c>
      <c r="B18" s="20" t="str">
        <f>VLOOKUP(Tabela3[[#This Row],[ORGANIZAÇÃO/ASSOCIAÇÃO]],Tabela1[],3,FALSE)</f>
        <v>APROVADO</v>
      </c>
      <c r="C18" s="6" t="str">
        <f>VLOOKUP(Tabela3[[#This Row],[ORGANIZAÇÃO/ASSOCIAÇÃO]],Tabela1[[Associação]:[LISTA DE MEMBROS]],4,FALSE)</f>
        <v>SIM</v>
      </c>
      <c r="D18" s="20" t="str">
        <f>VLOOKUP(Tabela3[[#This Row],[ORGANIZAÇÃO/ASSOCIAÇÃO]],Tabela1[],5,FALSE)</f>
        <v>ACRU</v>
      </c>
      <c r="E18" s="20" t="str">
        <f>VLOOKUP(Tabela3[[#This Row],[ORGANIZAÇÃO/ASSOCIAÇÃO]],Tabela1[],6,FALSE)</f>
        <v>SICOOB</v>
      </c>
      <c r="F18" s="20" t="str">
        <f>VLOOKUP(Tabela3[[#This Row],[ORGANIZAÇÃO/ASSOCIAÇÃO]],Tabela1[],7,FALSE)</f>
        <v>2.303.866-7</v>
      </c>
      <c r="G18" s="20" t="str">
        <f>VLOOKUP(Tabela3[[#This Row],[ORGANIZAÇÃO/ASSOCIAÇÃO]],Tabela1[],8,FALSE)</f>
        <v>4264-1</v>
      </c>
      <c r="H18" s="30">
        <f>VLOOKUP(Tabela3[[#This Row],[ORGANIZAÇÃO/ASSOCIAÇÃO]],Tabela1[],9,FALSE)</f>
        <v>0</v>
      </c>
      <c r="I18" s="62">
        <f>VALORES!J26</f>
        <v>36251.004860539273</v>
      </c>
      <c r="J18" s="44">
        <f>VALORES!B26</f>
        <v>74950</v>
      </c>
      <c r="K18" s="44">
        <f>VALORES!C26</f>
        <v>204680</v>
      </c>
      <c r="L18" s="44">
        <f>VALORES!D26</f>
        <v>165800</v>
      </c>
      <c r="M18" s="44">
        <f>VALORES!E26</f>
        <v>15880</v>
      </c>
      <c r="N18" s="44">
        <f>Tabela3[[#This Row],[Reciclados METAL (Kg)]]+Tabela3[[#This Row],[Reciclados PAPEL (Kg)]]+Tabela3[[#This Row],[Reciclados PLÁSTICO (Kg)]]+Tabela3[[#This Row],[Reciclados VIDRO (Kg)]]</f>
        <v>461310</v>
      </c>
    </row>
    <row r="19" spans="1:14">
      <c r="A19" s="54" t="str">
        <f>VALORES!A27</f>
        <v>AERPI - Associação Ecológica dos Recicladores e Produtores de Igarapé - 29.478.525/0001-19</v>
      </c>
      <c r="B19" s="20" t="str">
        <f>VLOOKUP(Tabela3[[#This Row],[ORGANIZAÇÃO/ASSOCIAÇÃO]],Tabela1[],3,FALSE)</f>
        <v>APROVADO</v>
      </c>
      <c r="C19" s="6" t="str">
        <f>VLOOKUP(Tabela3[[#This Row],[ORGANIZAÇÃO/ASSOCIAÇÃO]],Tabela1[[Associação]:[LISTA DE MEMBROS]],4,FALSE)</f>
        <v>SIM</v>
      </c>
      <c r="D19" s="20" t="str">
        <f>VLOOKUP(Tabela3[[#This Row],[ORGANIZAÇÃO/ASSOCIAÇÃO]],Tabela1[],5,FALSE)</f>
        <v>AERPI</v>
      </c>
      <c r="E19" s="20" t="str">
        <f>VLOOKUP(Tabela3[[#This Row],[ORGANIZAÇÃO/ASSOCIAÇÃO]],Tabela1[],6,FALSE)</f>
        <v>BRASIL</v>
      </c>
      <c r="F19" s="20" t="str">
        <f>VLOOKUP(Tabela3[[#This Row],[ORGANIZAÇÃO/ASSOCIAÇÃO]],Tabela1[],7,FALSE)</f>
        <v>44015-9</v>
      </c>
      <c r="G19" s="20" t="str">
        <f>VLOOKUP(Tabela3[[#This Row],[ORGANIZAÇÃO/ASSOCIAÇÃO]],Tabela1[],8,FALSE)</f>
        <v>2122-9</v>
      </c>
      <c r="H19" s="30">
        <f>VLOOKUP(Tabela3[[#This Row],[ORGANIZAÇÃO/ASSOCIAÇÃO]],Tabela1[],9,FALSE)</f>
        <v>0</v>
      </c>
      <c r="I19" s="62">
        <f>VALORES!J27</f>
        <v>924.95705144933731</v>
      </c>
      <c r="J19" s="44">
        <f>VALORES!B27</f>
        <v>0</v>
      </c>
      <c r="K19" s="44">
        <f>VALORES!C27</f>
        <v>14090</v>
      </c>
      <c r="L19" s="44">
        <f>VALORES!D27</f>
        <v>6570</v>
      </c>
      <c r="M19" s="44">
        <f>VALORES!E27</f>
        <v>0</v>
      </c>
      <c r="N19" s="44">
        <f>Tabela3[[#This Row],[Reciclados METAL (Kg)]]+Tabela3[[#This Row],[Reciclados PAPEL (Kg)]]+Tabela3[[#This Row],[Reciclados PLÁSTICO (Kg)]]+Tabela3[[#This Row],[Reciclados VIDRO (Kg)]]</f>
        <v>20660</v>
      </c>
    </row>
    <row r="20" spans="1:14">
      <c r="A20" s="54" t="str">
        <f>VALORES!A28</f>
        <v>AGUAPE - Cooperativa Mista de Trabalho e Produção de Coleta Seletiva, Reaproveitamento e Reciclagem de Lixo Ltda - 08.727.960/0001-60</v>
      </c>
      <c r="B20" s="20" t="str">
        <f>VLOOKUP(Tabela3[[#This Row],[ORGANIZAÇÃO/ASSOCIAÇÃO]],Tabela1[],3,FALSE)</f>
        <v>APROVADO</v>
      </c>
      <c r="C20" s="6" t="str">
        <f>VLOOKUP(Tabela3[[#This Row],[ORGANIZAÇÃO/ASSOCIAÇÃO]],Tabela1[[Associação]:[LISTA DE MEMBROS]],4,FALSE)</f>
        <v>SIM</v>
      </c>
      <c r="D20" s="20" t="str">
        <f>VLOOKUP(Tabela3[[#This Row],[ORGANIZAÇÃO/ASSOCIAÇÃO]],Tabela1[],5,FALSE)</f>
        <v>AGUAPÉ</v>
      </c>
      <c r="E20" s="20" t="str">
        <f>VLOOKUP(Tabela3[[#This Row],[ORGANIZAÇÃO/ASSOCIAÇÃO]],Tabela1[],6,FALSE)</f>
        <v>SICOOB</v>
      </c>
      <c r="F20" s="20" t="str">
        <f>VLOOKUP(Tabela3[[#This Row],[ORGANIZAÇÃO/ASSOCIAÇÃO]],Tabela1[],7,FALSE)</f>
        <v>18.564-7</v>
      </c>
      <c r="G20" s="20" t="str">
        <f>VLOOKUP(Tabela3[[#This Row],[ORGANIZAÇÃO/ASSOCIAÇÃO]],Tabela1[],8,FALSE)</f>
        <v>3049-0</v>
      </c>
      <c r="H20" s="30">
        <f>VLOOKUP(Tabela3[[#This Row],[ORGANIZAÇÃO/ASSOCIAÇÃO]],Tabela1[],9,FALSE)</f>
        <v>0</v>
      </c>
      <c r="I20" s="62">
        <f>VALORES!J28</f>
        <v>14815.060892339092</v>
      </c>
      <c r="J20" s="44">
        <f>VALORES!B28</f>
        <v>9295</v>
      </c>
      <c r="K20" s="44">
        <f>VALORES!C28</f>
        <v>255830</v>
      </c>
      <c r="L20" s="44">
        <f>VALORES!D28</f>
        <v>61361.2</v>
      </c>
      <c r="M20" s="44">
        <f>VALORES!E28</f>
        <v>18050</v>
      </c>
      <c r="N20" s="44">
        <f>Tabela3[[#This Row],[Reciclados METAL (Kg)]]+Tabela3[[#This Row],[Reciclados PAPEL (Kg)]]+Tabela3[[#This Row],[Reciclados PLÁSTICO (Kg)]]+Tabela3[[#This Row],[Reciclados VIDRO (Kg)]]</f>
        <v>344536.2</v>
      </c>
    </row>
    <row r="21" spans="1:14">
      <c r="A21" s="54" t="str">
        <f>VALORES!A29</f>
        <v>APACO - Associação Preservando o Meio Ambiente de Conceição dos Ouros - 33.746.189/0001-15</v>
      </c>
      <c r="B21" s="20" t="str">
        <f>VLOOKUP(Tabela3[[#This Row],[ORGANIZAÇÃO/ASSOCIAÇÃO]],Tabela1[],3,FALSE)</f>
        <v>APROVADO</v>
      </c>
      <c r="C21" s="6" t="str">
        <f>VLOOKUP(Tabela3[[#This Row],[ORGANIZAÇÃO/ASSOCIAÇÃO]],Tabela1[[Associação]:[LISTA DE MEMBROS]],4,FALSE)</f>
        <v>SIM</v>
      </c>
      <c r="D21" s="20" t="str">
        <f>VLOOKUP(Tabela3[[#This Row],[ORGANIZAÇÃO/ASSOCIAÇÃO]],Tabela1[],5,FALSE)</f>
        <v>APACO</v>
      </c>
      <c r="E21" s="20" t="str">
        <f>VLOOKUP(Tabela3[[#This Row],[ORGANIZAÇÃO/ASSOCIAÇÃO]],Tabela1[],6,FALSE)</f>
        <v>SICOOB</v>
      </c>
      <c r="F21" s="20" t="str">
        <f>VLOOKUP(Tabela3[[#This Row],[ORGANIZAÇÃO/ASSOCIAÇÃO]],Tabela1[],7,FALSE)</f>
        <v>72.178-6</v>
      </c>
      <c r="G21" s="20">
        <f>VLOOKUP(Tabela3[[#This Row],[ORGANIZAÇÃO/ASSOCIAÇÃO]],Tabela1[],8,FALSE)</f>
        <v>3169</v>
      </c>
      <c r="H21" s="30">
        <f>VLOOKUP(Tabela3[[#This Row],[ORGANIZAÇÃO/ASSOCIAÇÃO]],Tabela1[],9,FALSE)</f>
        <v>0</v>
      </c>
      <c r="I21" s="62">
        <f>VALORES!J29</f>
        <v>2455.6726438514652</v>
      </c>
      <c r="J21" s="44">
        <f>VALORES!B29</f>
        <v>4779.6000000000004</v>
      </c>
      <c r="K21" s="44">
        <f>VALORES!C29</f>
        <v>24242.5</v>
      </c>
      <c r="L21" s="44">
        <f>VALORES!D29</f>
        <v>7470.4000000000005</v>
      </c>
      <c r="M21" s="44">
        <f>VALORES!E29</f>
        <v>3100</v>
      </c>
      <c r="N21" s="44">
        <f>Tabela3[[#This Row],[Reciclados METAL (Kg)]]+Tabela3[[#This Row],[Reciclados PAPEL (Kg)]]+Tabela3[[#This Row],[Reciclados PLÁSTICO (Kg)]]+Tabela3[[#This Row],[Reciclados VIDRO (Kg)]]</f>
        <v>39592.5</v>
      </c>
    </row>
    <row r="22" spans="1:14">
      <c r="A22" s="54" t="str">
        <f>VALORES!A30</f>
        <v>ARA - Assoc. de Recicladores Arcoenses - 05.496.924/0001-44</v>
      </c>
      <c r="B22" s="20" t="str">
        <f>VLOOKUP(Tabela3[[#This Row],[ORGANIZAÇÃO/ASSOCIAÇÃO]],Tabela1[],3,FALSE)</f>
        <v>APROVADO</v>
      </c>
      <c r="C22" s="6" t="str">
        <f>VLOOKUP(Tabela3[[#This Row],[ORGANIZAÇÃO/ASSOCIAÇÃO]],Tabela1[[Associação]:[LISTA DE MEMBROS]],4,FALSE)</f>
        <v>SIM</v>
      </c>
      <c r="D22" s="54" t="str">
        <f>VLOOKUP(Tabela3[[#This Row],[ORGANIZAÇÃO/ASSOCIAÇÃO]],Tabela1[],5,FALSE)</f>
        <v>ARA</v>
      </c>
      <c r="E22" s="20" t="str">
        <f>VLOOKUP(Tabela3[[#This Row],[ORGANIZAÇÃO/ASSOCIAÇÃO]],Tabela1[],6,FALSE)</f>
        <v>CAIXA</v>
      </c>
      <c r="F22" s="20" t="str">
        <f>VLOOKUP(Tabela3[[#This Row],[ORGANIZAÇÃO/ASSOCIAÇÃO]],Tabela1[],7,FALSE)</f>
        <v>3.266-5</v>
      </c>
      <c r="G22" s="20" t="str">
        <f>VLOOKUP(Tabela3[[#This Row],[ORGANIZAÇÃO/ASSOCIAÇÃO]],Tabela1[],8,FALSE)</f>
        <v>1696-5</v>
      </c>
      <c r="H22" s="30" t="str">
        <f>VLOOKUP(Tabela3[[#This Row],[ORGANIZAÇÃO/ASSOCIAÇÃO]],Tabela1[],9,FALSE)</f>
        <v>003</v>
      </c>
      <c r="I22" s="62">
        <f>VALORES!J30</f>
        <v>2598.8772574914128</v>
      </c>
      <c r="J22" s="44">
        <f>VALORES!B30</f>
        <v>3920</v>
      </c>
      <c r="K22" s="44">
        <f>VALORES!C30</f>
        <v>19830</v>
      </c>
      <c r="L22" s="44">
        <f>VALORES!D30</f>
        <v>14940</v>
      </c>
      <c r="M22" s="44">
        <f>VALORES!E30</f>
        <v>0</v>
      </c>
      <c r="N22" s="44">
        <f>Tabela3[[#This Row],[Reciclados METAL (Kg)]]+Tabela3[[#This Row],[Reciclados PAPEL (Kg)]]+Tabela3[[#This Row],[Reciclados PLÁSTICO (Kg)]]+Tabela3[[#This Row],[Reciclados VIDRO (Kg)]]</f>
        <v>38690</v>
      </c>
    </row>
    <row r="23" spans="1:14">
      <c r="A23" s="54" t="str">
        <f>VALORES!A31</f>
        <v>ARBE - Assoc. de Recicladores Boa Esperança - 14.784.866/0001-45</v>
      </c>
      <c r="B23" s="20" t="str">
        <f>VLOOKUP(Tabela3[[#This Row],[ORGANIZAÇÃO/ASSOCIAÇÃO]],Tabela1[],3,FALSE)</f>
        <v>APROVADO</v>
      </c>
      <c r="C23" s="6" t="str">
        <f>VLOOKUP(Tabela3[[#This Row],[ORGANIZAÇÃO/ASSOCIAÇÃO]],Tabela1[[Associação]:[LISTA DE MEMBROS]],4,FALSE)</f>
        <v>SIM</v>
      </c>
      <c r="D23" s="20" t="str">
        <f>VLOOKUP(Tabela3[[#This Row],[ORGANIZAÇÃO/ASSOCIAÇÃO]],Tabela1[],5,FALSE)</f>
        <v>ARBE</v>
      </c>
      <c r="E23" s="20" t="str">
        <f>VLOOKUP(Tabela3[[#This Row],[ORGANIZAÇÃO/ASSOCIAÇÃO]],Tabela1[],6,FALSE)</f>
        <v>BRASIL</v>
      </c>
      <c r="F23" s="20" t="str">
        <f>VLOOKUP(Tabela3[[#This Row],[ORGANIZAÇÃO/ASSOCIAÇÃO]],Tabela1[],7,FALSE)</f>
        <v>20784-5</v>
      </c>
      <c r="G23" s="20" t="str">
        <f>VLOOKUP(Tabela3[[#This Row],[ORGANIZAÇÃO/ASSOCIAÇÃO]],Tabela1[],8,FALSE)</f>
        <v>5791-6</v>
      </c>
      <c r="H23" s="30">
        <f>VLOOKUP(Tabela3[[#This Row],[ORGANIZAÇÃO/ASSOCIAÇÃO]],Tabela1[],9,FALSE)</f>
        <v>0</v>
      </c>
      <c r="I23" s="62">
        <f>VALORES!J31</f>
        <v>6665.1050842757986</v>
      </c>
      <c r="J23" s="44">
        <f>VALORES!B31</f>
        <v>7400</v>
      </c>
      <c r="K23" s="44">
        <f>VALORES!C31</f>
        <v>74902</v>
      </c>
      <c r="L23" s="44">
        <f>VALORES!D31</f>
        <v>18786</v>
      </c>
      <c r="M23" s="44">
        <f>VALORES!E31</f>
        <v>16810</v>
      </c>
      <c r="N23" s="44">
        <f>Tabela3[[#This Row],[Reciclados METAL (Kg)]]+Tabela3[[#This Row],[Reciclados PAPEL (Kg)]]+Tabela3[[#This Row],[Reciclados PLÁSTICO (Kg)]]+Tabela3[[#This Row],[Reciclados VIDRO (Kg)]]</f>
        <v>117898</v>
      </c>
    </row>
    <row r="24" spans="1:14">
      <c r="A24" s="54" t="str">
        <f>VALORES!A32</f>
        <v>ARC - Associação dos Agentes Recicladores de Crucilândia e Região - 11.681.965/0001-03</v>
      </c>
      <c r="B24" s="20" t="str">
        <f>VLOOKUP(Tabela3[[#This Row],[ORGANIZAÇÃO/ASSOCIAÇÃO]],Tabela1[],3,FALSE)</f>
        <v>APROVADO</v>
      </c>
      <c r="C24" s="6" t="str">
        <f>VLOOKUP(Tabela3[[#This Row],[ORGANIZAÇÃO/ASSOCIAÇÃO]],Tabela1[[Associação]:[LISTA DE MEMBROS]],4,FALSE)</f>
        <v>SIM</v>
      </c>
      <c r="D24" s="20" t="str">
        <f>VLOOKUP(Tabela3[[#This Row],[ORGANIZAÇÃO/ASSOCIAÇÃO]],Tabela1[],5,FALSE)</f>
        <v>ARC</v>
      </c>
      <c r="E24" s="20" t="str">
        <f>VLOOKUP(Tabela3[[#This Row],[ORGANIZAÇÃO/ASSOCIAÇÃO]],Tabela1[],6,FALSE)</f>
        <v>SICOOB</v>
      </c>
      <c r="F24" s="20" t="str">
        <f>VLOOKUP(Tabela3[[#This Row],[ORGANIZAÇÃO/ASSOCIAÇÃO]],Tabela1[],7,FALSE)</f>
        <v>17.616-8</v>
      </c>
      <c r="G24" s="20" t="str">
        <f>VLOOKUP(Tabela3[[#This Row],[ORGANIZAÇÃO/ASSOCIAÇÃO]],Tabela1[],8,FALSE)</f>
        <v>3132-1</v>
      </c>
      <c r="H24" s="30">
        <f>VLOOKUP(Tabela3[[#This Row],[ORGANIZAÇÃO/ASSOCIAÇÃO]],Tabela1[],9,FALSE)</f>
        <v>0</v>
      </c>
      <c r="I24" s="62">
        <f>VALORES!J32</f>
        <v>7568.7261359816466</v>
      </c>
      <c r="J24" s="44">
        <f>VALORES!B32</f>
        <v>4720</v>
      </c>
      <c r="K24" s="44">
        <f>VALORES!C32</f>
        <v>46507.5</v>
      </c>
      <c r="L24" s="44">
        <f>VALORES!D32</f>
        <v>47595</v>
      </c>
      <c r="M24" s="44">
        <f>VALORES!E32</f>
        <v>8560</v>
      </c>
      <c r="N24" s="44">
        <f>Tabela3[[#This Row],[Reciclados METAL (Kg)]]+Tabela3[[#This Row],[Reciclados PAPEL (Kg)]]+Tabela3[[#This Row],[Reciclados PLÁSTICO (Kg)]]+Tabela3[[#This Row],[Reciclados VIDRO (Kg)]]</f>
        <v>107382.5</v>
      </c>
    </row>
    <row r="25" spans="1:14">
      <c r="A25" s="54" t="str">
        <f>VALORES!A33</f>
        <v>ARCA -Assoc. de Recicladores e Catadores Autônomos - 08.663.397/0001-03</v>
      </c>
      <c r="B25" s="20" t="str">
        <f>VLOOKUP(Tabela3[[#This Row],[ORGANIZAÇÃO/ASSOCIAÇÃO]],Tabela1[],3,FALSE)</f>
        <v>APROVADO</v>
      </c>
      <c r="C25" s="6" t="str">
        <f>VLOOKUP(Tabela3[[#This Row],[ORGANIZAÇÃO/ASSOCIAÇÃO]],Tabela1[[Associação]:[LISTA DE MEMBROS]],4,FALSE)</f>
        <v>SIM</v>
      </c>
      <c r="D25" s="20" t="str">
        <f>VLOOKUP(Tabela3[[#This Row],[ORGANIZAÇÃO/ASSOCIAÇÃO]],Tabela1[],5,FALSE)</f>
        <v>ARCA</v>
      </c>
      <c r="E25" s="20" t="str">
        <f>VLOOKUP(Tabela3[[#This Row],[ORGANIZAÇÃO/ASSOCIAÇÃO]],Tabela1[],6,FALSE)</f>
        <v>SICOOB</v>
      </c>
      <c r="F25" s="20" t="str">
        <f>VLOOKUP(Tabela3[[#This Row],[ORGANIZAÇÃO/ASSOCIAÇÃO]],Tabela1[],7,FALSE)</f>
        <v>67.725-6</v>
      </c>
      <c r="G25" s="20" t="str">
        <f>VLOOKUP(Tabela3[[#This Row],[ORGANIZAÇÃO/ASSOCIAÇÃO]],Tabela1[],8,FALSE)</f>
        <v>4264-1</v>
      </c>
      <c r="H25" s="30">
        <f>VLOOKUP(Tabela3[[#This Row],[ORGANIZAÇÃO/ASSOCIAÇÃO]],Tabela1[],9,FALSE)</f>
        <v>0</v>
      </c>
      <c r="I25" s="62">
        <f>VALORES!J33</f>
        <v>13539.788816695793</v>
      </c>
      <c r="J25" s="44">
        <f>VALORES!B33</f>
        <v>15750</v>
      </c>
      <c r="K25" s="44">
        <f>VALORES!C33</f>
        <v>81926</v>
      </c>
      <c r="L25" s="44">
        <f>VALORES!D33</f>
        <v>28184.1</v>
      </c>
      <c r="M25" s="44">
        <f>VALORES!E33</f>
        <v>52280</v>
      </c>
      <c r="N25" s="44">
        <f>Tabela3[[#This Row],[Reciclados METAL (Kg)]]+Tabela3[[#This Row],[Reciclados PAPEL (Kg)]]+Tabela3[[#This Row],[Reciclados PLÁSTICO (Kg)]]+Tabela3[[#This Row],[Reciclados VIDRO (Kg)]]</f>
        <v>178140.1</v>
      </c>
    </row>
    <row r="26" spans="1:14">
      <c r="A26" s="54" t="str">
        <f>VALORES!A34</f>
        <v>ARCBS – Associação Recicle Consciente em Bom Sucesso - 29.315.217/0001-72</v>
      </c>
      <c r="B26" s="20" t="str">
        <f>VLOOKUP(Tabela3[[#This Row],[ORGANIZAÇÃO/ASSOCIAÇÃO]],Tabela1[],3,FALSE)</f>
        <v>APROVADO</v>
      </c>
      <c r="C26" s="6" t="str">
        <f>VLOOKUP(Tabela3[[#This Row],[ORGANIZAÇÃO/ASSOCIAÇÃO]],Tabela1[[Associação]:[LISTA DE MEMBROS]],4,FALSE)</f>
        <v>SIM</v>
      </c>
      <c r="D26" s="20" t="str">
        <f>VLOOKUP(Tabela3[[#This Row],[ORGANIZAÇÃO/ASSOCIAÇÃO]],Tabela1[],5,FALSE)</f>
        <v>ARCBS</v>
      </c>
      <c r="E26" s="20" t="str">
        <f>VLOOKUP(Tabela3[[#This Row],[ORGANIZAÇÃO/ASSOCIAÇÃO]],Tabela1[],6,FALSE)</f>
        <v>SICOOB</v>
      </c>
      <c r="F26" s="20" t="str">
        <f>VLOOKUP(Tabela3[[#This Row],[ORGANIZAÇÃO/ASSOCIAÇÃO]],Tabela1[],7,FALSE)</f>
        <v>3000-7</v>
      </c>
      <c r="G26" s="20">
        <f>VLOOKUP(Tabela3[[#This Row],[ORGANIZAÇÃO/ASSOCIAÇÃO]],Tabela1[],8,FALSE)</f>
        <v>3100</v>
      </c>
      <c r="H26" s="30">
        <f>VLOOKUP(Tabela3[[#This Row],[ORGANIZAÇÃO/ASSOCIAÇÃO]],Tabela1[],9,FALSE)</f>
        <v>0</v>
      </c>
      <c r="I26" s="62">
        <f>VALORES!J34</f>
        <v>26290.019228789264</v>
      </c>
      <c r="J26" s="44">
        <f>VALORES!B34</f>
        <v>49635</v>
      </c>
      <c r="K26" s="44">
        <f>VALORES!C34</f>
        <v>69980</v>
      </c>
      <c r="L26" s="44">
        <f>VALORES!D34</f>
        <v>87780</v>
      </c>
      <c r="M26" s="44">
        <f>VALORES!E34</f>
        <v>58190</v>
      </c>
      <c r="N26" s="44">
        <f>Tabela3[[#This Row],[Reciclados METAL (Kg)]]+Tabela3[[#This Row],[Reciclados PAPEL (Kg)]]+Tabela3[[#This Row],[Reciclados PLÁSTICO (Kg)]]+Tabela3[[#This Row],[Reciclados VIDRO (Kg)]]</f>
        <v>265585</v>
      </c>
    </row>
    <row r="27" spans="1:14">
      <c r="A27" s="54" t="str">
        <f>VALORES!A35</f>
        <v>ARMARRESOL - Associação dos Recicladores de Materiais Reutilizáveis e Recicláveis de Sete Lagoas - 20.068.986/0001-49</v>
      </c>
      <c r="B27" s="20" t="str">
        <f>VLOOKUP(Tabela3[[#This Row],[ORGANIZAÇÃO/ASSOCIAÇÃO]],Tabela1[],3,FALSE)</f>
        <v>APROVADO</v>
      </c>
      <c r="C27" s="6" t="str">
        <f>VLOOKUP(Tabela3[[#This Row],[ORGANIZAÇÃO/ASSOCIAÇÃO]],Tabela1[[Associação]:[LISTA DE MEMBROS]],4,FALSE)</f>
        <v>SIM</v>
      </c>
      <c r="D27" s="20" t="str">
        <f>VLOOKUP(Tabela3[[#This Row],[ORGANIZAÇÃO/ASSOCIAÇÃO]],Tabela1[],5,FALSE)</f>
        <v>ARMARRESOL</v>
      </c>
      <c r="E27" s="20" t="str">
        <f>VLOOKUP(Tabela3[[#This Row],[ORGANIZAÇÃO/ASSOCIAÇÃO]],Tabela1[],6,FALSE)</f>
        <v>SICOOB</v>
      </c>
      <c r="F27" s="20" t="str">
        <f>VLOOKUP(Tabela3[[#This Row],[ORGANIZAÇÃO/ASSOCIAÇÃO]],Tabela1[],7,FALSE)</f>
        <v>21134-6</v>
      </c>
      <c r="G27" s="20" t="str">
        <f>VLOOKUP(Tabela3[[#This Row],[ORGANIZAÇÃO/ASSOCIAÇÃO]],Tabela1[],8,FALSE)</f>
        <v>3175-5</v>
      </c>
      <c r="H27" s="30">
        <f>VLOOKUP(Tabela3[[#This Row],[ORGANIZAÇÃO/ASSOCIAÇÃO]],Tabela1[],9,FALSE)</f>
        <v>0</v>
      </c>
      <c r="I27" s="62">
        <f>VALORES!J35</f>
        <v>4773.9354835251634</v>
      </c>
      <c r="J27" s="44">
        <f>VALORES!B35</f>
        <v>0</v>
      </c>
      <c r="K27" s="44">
        <f>VALORES!C35</f>
        <v>61784</v>
      </c>
      <c r="L27" s="44">
        <f>VALORES!D35</f>
        <v>17270.8</v>
      </c>
      <c r="M27" s="44">
        <f>VALORES!E35</f>
        <v>15700</v>
      </c>
      <c r="N27" s="44">
        <f>Tabela3[[#This Row],[Reciclados METAL (Kg)]]+Tabela3[[#This Row],[Reciclados PAPEL (Kg)]]+Tabela3[[#This Row],[Reciclados PLÁSTICO (Kg)]]+Tabela3[[#This Row],[Reciclados VIDRO (Kg)]]</f>
        <v>94754.8</v>
      </c>
    </row>
    <row r="28" spans="1:14">
      <c r="A28" s="54" t="str">
        <f>VALORES!A36</f>
        <v>ASCABEV - Associação dos Catadores de Materiais Recicláveis de Belo Vale - 11.914.044/0001-43</v>
      </c>
      <c r="B28" s="20" t="str">
        <f>VLOOKUP(Tabela3[[#This Row],[ORGANIZAÇÃO/ASSOCIAÇÃO]],Tabela1[],3,FALSE)</f>
        <v>APROVADO</v>
      </c>
      <c r="C28" s="6" t="str">
        <f>VLOOKUP(Tabela3[[#This Row],[ORGANIZAÇÃO/ASSOCIAÇÃO]],Tabela1[[Associação]:[LISTA DE MEMBROS]],4,FALSE)</f>
        <v>SIM</v>
      </c>
      <c r="D28" s="20" t="str">
        <f>VLOOKUP(Tabela3[[#This Row],[ORGANIZAÇÃO/ASSOCIAÇÃO]],Tabela1[],5,FALSE)</f>
        <v>ASCABEV</v>
      </c>
      <c r="E28" s="20" t="str">
        <f>VLOOKUP(Tabela3[[#This Row],[ORGANIZAÇÃO/ASSOCIAÇÃO]],Tabela1[],6,FALSE)</f>
        <v>SICOOB</v>
      </c>
      <c r="F28" s="20" t="str">
        <f>VLOOKUP(Tabela3[[#This Row],[ORGANIZAÇÃO/ASSOCIAÇÃO]],Tabela1[],7,FALSE)</f>
        <v>24728-6</v>
      </c>
      <c r="G28" s="20">
        <f>VLOOKUP(Tabela3[[#This Row],[ORGANIZAÇÃO/ASSOCIAÇÃO]],Tabela1[],8,FALSE)</f>
        <v>3116</v>
      </c>
      <c r="H28" s="30">
        <f>VLOOKUP(Tabela3[[#This Row],[ORGANIZAÇÃO/ASSOCIAÇÃO]],Tabela1[],9,FALSE)</f>
        <v>0</v>
      </c>
      <c r="I28" s="62">
        <f>VALORES!J36</f>
        <v>4404.1642283507335</v>
      </c>
      <c r="J28" s="44">
        <f>VALORES!B36</f>
        <v>6955.4</v>
      </c>
      <c r="K28" s="44">
        <f>VALORES!C36</f>
        <v>30650</v>
      </c>
      <c r="L28" s="44">
        <f>VALORES!D36</f>
        <v>25290</v>
      </c>
      <c r="M28" s="44">
        <f>VALORES!E36</f>
        <v>0</v>
      </c>
      <c r="N28" s="44">
        <f>Tabela3[[#This Row],[Reciclados METAL (Kg)]]+Tabela3[[#This Row],[Reciclados PAPEL (Kg)]]+Tabela3[[#This Row],[Reciclados PLÁSTICO (Kg)]]+Tabela3[[#This Row],[Reciclados VIDRO (Kg)]]</f>
        <v>62895.4</v>
      </c>
    </row>
    <row r="29" spans="1:14">
      <c r="A29" s="54" t="str">
        <f>VALORES!A37</f>
        <v>ASCABOC - ASSOCIAÇÃO DE CATADORES DE MATERIAIS RECICLÁVEIS DE BOCAIÚVA - 06.864.281/0001-07</v>
      </c>
      <c r="B29" s="20" t="str">
        <f>VLOOKUP(Tabela3[[#This Row],[ORGANIZAÇÃO/ASSOCIAÇÃO]],Tabela1[],3,FALSE)</f>
        <v>APROVADO</v>
      </c>
      <c r="C29" s="6" t="str">
        <f>VLOOKUP(Tabela3[[#This Row],[ORGANIZAÇÃO/ASSOCIAÇÃO]],Tabela1[[Associação]:[LISTA DE MEMBROS]],4,FALSE)</f>
        <v>SIM</v>
      </c>
      <c r="D29" s="20" t="str">
        <f>VLOOKUP(Tabela3[[#This Row],[ORGANIZAÇÃO/ASSOCIAÇÃO]],Tabela1[],5,FALSE)</f>
        <v>ASCABOC</v>
      </c>
      <c r="E29" s="20" t="str">
        <f>VLOOKUP(Tabela3[[#This Row],[ORGANIZAÇÃO/ASSOCIAÇÃO]],Tabela1[],6,FALSE)</f>
        <v>BRASIL</v>
      </c>
      <c r="F29" s="20" t="str">
        <f>VLOOKUP(Tabela3[[#This Row],[ORGANIZAÇÃO/ASSOCIAÇÃO]],Tabela1[],7,FALSE)</f>
        <v>39831-4</v>
      </c>
      <c r="G29" s="20" t="str">
        <f>VLOOKUP(Tabela3[[#This Row],[ORGANIZAÇÃO/ASSOCIAÇÃO]],Tabela1[],8,FALSE)</f>
        <v>0393-X</v>
      </c>
      <c r="H29" s="30">
        <f>VLOOKUP(Tabela3[[#This Row],[ORGANIZAÇÃO/ASSOCIAÇÃO]],Tabela1[],9,FALSE)</f>
        <v>0</v>
      </c>
      <c r="I29" s="62">
        <f>VALORES!J37</f>
        <v>2538.1657284346238</v>
      </c>
      <c r="J29" s="44">
        <f>VALORES!B37</f>
        <v>4828.4049999999997</v>
      </c>
      <c r="K29" s="44">
        <f>VALORES!C37</f>
        <v>13582.52</v>
      </c>
      <c r="L29" s="44">
        <f>VALORES!D37</f>
        <v>13829.205</v>
      </c>
      <c r="M29" s="44">
        <f>VALORES!E37</f>
        <v>0</v>
      </c>
      <c r="N29" s="44">
        <f>Tabela3[[#This Row],[Reciclados METAL (Kg)]]+Tabela3[[#This Row],[Reciclados PAPEL (Kg)]]+Tabela3[[#This Row],[Reciclados PLÁSTICO (Kg)]]+Tabela3[[#This Row],[Reciclados VIDRO (Kg)]]</f>
        <v>32240.129999999997</v>
      </c>
    </row>
    <row r="30" spans="1:14">
      <c r="A30" s="54" t="str">
        <f>VALORES!A38</f>
        <v>ASCAFRU - Associação de Catadores de Materiais Recicláveis do Município de Frutal - 28.910.934/0001-80</v>
      </c>
      <c r="B30" s="20" t="str">
        <f>VLOOKUP(Tabela3[[#This Row],[ORGANIZAÇÃO/ASSOCIAÇÃO]],Tabela1[],3,FALSE)</f>
        <v>APROVADO</v>
      </c>
      <c r="C30" s="6" t="str">
        <f>VLOOKUP(Tabela3[[#This Row],[ORGANIZAÇÃO/ASSOCIAÇÃO]],Tabela1[[Associação]:[LISTA DE MEMBROS]],4,FALSE)</f>
        <v>SIM</v>
      </c>
      <c r="D30" s="20" t="str">
        <f>VLOOKUP(Tabela3[[#This Row],[ORGANIZAÇÃO/ASSOCIAÇÃO]],Tabela1[],5,FALSE)</f>
        <v>ASCAFRU</v>
      </c>
      <c r="E30" s="20" t="str">
        <f>VLOOKUP(Tabela3[[#This Row],[ORGANIZAÇÃO/ASSOCIAÇÃO]],Tabela1[],6,FALSE)</f>
        <v>SICOOB</v>
      </c>
      <c r="F30" s="20" t="str">
        <f>VLOOKUP(Tabela3[[#This Row],[ORGANIZAÇÃO/ASSOCIAÇÃO]],Tabela1[],7,FALSE)</f>
        <v>000003815-6</v>
      </c>
      <c r="G30" s="20">
        <f>VLOOKUP(Tabela3[[#This Row],[ORGANIZAÇÃO/ASSOCIAÇÃO]],Tabela1[],8,FALSE)</f>
        <v>3120</v>
      </c>
      <c r="H30" s="30">
        <f>VLOOKUP(Tabela3[[#This Row],[ORGANIZAÇÃO/ASSOCIAÇÃO]],Tabela1[],9,FALSE)</f>
        <v>0</v>
      </c>
      <c r="I30" s="62">
        <f>VALORES!J38</f>
        <v>5181.371124624673</v>
      </c>
      <c r="J30" s="44">
        <f>VALORES!B38</f>
        <v>10899.36</v>
      </c>
      <c r="K30" s="44">
        <f>VALORES!C38</f>
        <v>32762</v>
      </c>
      <c r="L30" s="44">
        <f>VALORES!D38</f>
        <v>25410.9</v>
      </c>
      <c r="M30" s="44">
        <f>VALORES!E38</f>
        <v>0</v>
      </c>
      <c r="N30" s="44">
        <f>Tabela3[[#This Row],[Reciclados METAL (Kg)]]+Tabela3[[#This Row],[Reciclados PAPEL (Kg)]]+Tabela3[[#This Row],[Reciclados PLÁSTICO (Kg)]]+Tabela3[[#This Row],[Reciclados VIDRO (Kg)]]</f>
        <v>69072.260000000009</v>
      </c>
    </row>
    <row r="31" spans="1:14">
      <c r="A31" s="54" t="str">
        <f>VALORES!A39</f>
        <v>ASCAJ - Assoc. dos Catadores de Materiais Recicláveis Unidos por Janauba - 10.538.357/0001-81</v>
      </c>
      <c r="B31" s="20" t="str">
        <f>VLOOKUP(Tabela3[[#This Row],[ORGANIZAÇÃO/ASSOCIAÇÃO]],Tabela1[],3,FALSE)</f>
        <v>APROVADO</v>
      </c>
      <c r="C31" s="6" t="str">
        <f>VLOOKUP(Tabela3[[#This Row],[ORGANIZAÇÃO/ASSOCIAÇÃO]],Tabela1[[Associação]:[LISTA DE MEMBROS]],4,FALSE)</f>
        <v>SIM</v>
      </c>
      <c r="D31" s="20" t="str">
        <f>VLOOKUP(Tabela3[[#This Row],[ORGANIZAÇÃO/ASSOCIAÇÃO]],Tabela1[],5,FALSE)</f>
        <v>ASCAJ</v>
      </c>
      <c r="E31" s="20" t="str">
        <f>VLOOKUP(Tabela3[[#This Row],[ORGANIZAÇÃO/ASSOCIAÇÃO]],Tabela1[],6,FALSE)</f>
        <v>BRASIL</v>
      </c>
      <c r="F31" s="20" t="str">
        <f>VLOOKUP(Tabela3[[#This Row],[ORGANIZAÇÃO/ASSOCIAÇÃO]],Tabela1[],7,FALSE)</f>
        <v>39.295-2</v>
      </c>
      <c r="G31" s="20" t="str">
        <f>VLOOKUP(Tabela3[[#This Row],[ORGANIZAÇÃO/ASSOCIAÇÃO]],Tabela1[],8,FALSE)</f>
        <v>0935-0</v>
      </c>
      <c r="H31" s="30">
        <f>VLOOKUP(Tabela3[[#This Row],[ORGANIZAÇÃO/ASSOCIAÇÃO]],Tabela1[],9,FALSE)</f>
        <v>0</v>
      </c>
      <c r="I31" s="62">
        <f>VALORES!J39</f>
        <v>4337.0928505265174</v>
      </c>
      <c r="J31" s="44">
        <f>VALORES!B39</f>
        <v>0</v>
      </c>
      <c r="K31" s="44">
        <f>VALORES!C39</f>
        <v>24668.85</v>
      </c>
      <c r="L31" s="44">
        <f>VALORES!D39</f>
        <v>35719.35</v>
      </c>
      <c r="M31" s="44">
        <f>VALORES!E39</f>
        <v>2244</v>
      </c>
      <c r="N31" s="44">
        <f>Tabela3[[#This Row],[Reciclados METAL (Kg)]]+Tabela3[[#This Row],[Reciclados PAPEL (Kg)]]+Tabela3[[#This Row],[Reciclados PLÁSTICO (Kg)]]+Tabela3[[#This Row],[Reciclados VIDRO (Kg)]]</f>
        <v>62632.2</v>
      </c>
    </row>
    <row r="32" spans="1:14">
      <c r="A32" s="54" t="str">
        <f>VALORES!A40</f>
        <v>ASCALP - Assoc. de Catadores de Papel, Papelão e Materiais Reaproveitáveis de Lagoa da Prata - 05.318.859/0001-67</v>
      </c>
      <c r="B32" s="20" t="str">
        <f>VLOOKUP(Tabela3[[#This Row],[ORGANIZAÇÃO/ASSOCIAÇÃO]],Tabela1[],3,FALSE)</f>
        <v>APROVADO</v>
      </c>
      <c r="C32" s="6" t="str">
        <f>VLOOKUP(Tabela3[[#This Row],[ORGANIZAÇÃO/ASSOCIAÇÃO]],Tabela1[[Associação]:[LISTA DE MEMBROS]],4,FALSE)</f>
        <v>SIM</v>
      </c>
      <c r="D32" s="20" t="str">
        <f>VLOOKUP(Tabela3[[#This Row],[ORGANIZAÇÃO/ASSOCIAÇÃO]],Tabela1[],5,FALSE)</f>
        <v>ASCALP</v>
      </c>
      <c r="E32" s="20" t="str">
        <f>VLOOKUP(Tabela3[[#This Row],[ORGANIZAÇÃO/ASSOCIAÇÃO]],Tabela1[],6,FALSE)</f>
        <v>SICOOB</v>
      </c>
      <c r="F32" s="20" t="str">
        <f>VLOOKUP(Tabela3[[#This Row],[ORGANIZAÇÃO/ASSOCIAÇÃO]],Tabela1[],7,FALSE)</f>
        <v>90121-0</v>
      </c>
      <c r="G32" s="20" t="str">
        <f>VLOOKUP(Tabela3[[#This Row],[ORGANIZAÇÃO/ASSOCIAÇÃO]],Tabela1[],8,FALSE)</f>
        <v>3136-1</v>
      </c>
      <c r="H32" s="30">
        <f>VLOOKUP(Tabela3[[#This Row],[ORGANIZAÇÃO/ASSOCIAÇÃO]],Tabela1[],9,FALSE)</f>
        <v>0</v>
      </c>
      <c r="I32" s="62">
        <f>VALORES!J40</f>
        <v>10031.367406214265</v>
      </c>
      <c r="J32" s="44">
        <f>VALORES!B40</f>
        <v>9850</v>
      </c>
      <c r="K32" s="44">
        <f>VALORES!C40</f>
        <v>108720</v>
      </c>
      <c r="L32" s="44">
        <f>VALORES!D40</f>
        <v>50990</v>
      </c>
      <c r="M32" s="44">
        <f>VALORES!E40</f>
        <v>8760</v>
      </c>
      <c r="N32" s="44">
        <f>Tabela3[[#This Row],[Reciclados METAL (Kg)]]+Tabela3[[#This Row],[Reciclados PAPEL (Kg)]]+Tabela3[[#This Row],[Reciclados PLÁSTICO (Kg)]]+Tabela3[[#This Row],[Reciclados VIDRO (Kg)]]</f>
        <v>178320</v>
      </c>
    </row>
    <row r="33" spans="1:14">
      <c r="A33" s="54" t="str">
        <f>VALORES!A41</f>
        <v>ASCAM – Associação dos Catadores de Materiais Recicláveis de Matipó - 29.302.789/0001-17</v>
      </c>
      <c r="B33" s="20" t="str">
        <f>VLOOKUP(Tabela3[[#This Row],[ORGANIZAÇÃO/ASSOCIAÇÃO]],Tabela1[],3,FALSE)</f>
        <v>APROVADO</v>
      </c>
      <c r="C33" s="6" t="str">
        <f>VLOOKUP(Tabela3[[#This Row],[ORGANIZAÇÃO/ASSOCIAÇÃO]],Tabela1[[Associação]:[LISTA DE MEMBROS]],4,FALSE)</f>
        <v>SIM</v>
      </c>
      <c r="D33" s="20" t="str">
        <f>VLOOKUP(Tabela3[[#This Row],[ORGANIZAÇÃO/ASSOCIAÇÃO]],Tabela1[],5,FALSE)</f>
        <v xml:space="preserve">ASCAM </v>
      </c>
      <c r="E33" s="20" t="str">
        <f>VLOOKUP(Tabela3[[#This Row],[ORGANIZAÇÃO/ASSOCIAÇÃO]],Tabela1[],6,FALSE)</f>
        <v>SICOOB</v>
      </c>
      <c r="F33" s="20" t="str">
        <f>VLOOKUP(Tabela3[[#This Row],[ORGANIZAÇÃO/ASSOCIAÇÃO]],Tabela1[],7,FALSE)</f>
        <v>69.294-8</v>
      </c>
      <c r="G33" s="20">
        <f>VLOOKUP(Tabela3[[#This Row],[ORGANIZAÇÃO/ASSOCIAÇÃO]],Tabela1[],8,FALSE)</f>
        <v>3049</v>
      </c>
      <c r="H33" s="30">
        <f>VLOOKUP(Tabela3[[#This Row],[ORGANIZAÇÃO/ASSOCIAÇÃO]],Tabela1[],9,FALSE)</f>
        <v>0</v>
      </c>
      <c r="I33" s="62">
        <f>VALORES!J41</f>
        <v>6084.0380558674624</v>
      </c>
      <c r="J33" s="44">
        <f>VALORES!B41</f>
        <v>22930</v>
      </c>
      <c r="K33" s="44">
        <f>VALORES!C41</f>
        <v>26520</v>
      </c>
      <c r="L33" s="44">
        <f>VALORES!D41</f>
        <v>7216</v>
      </c>
      <c r="M33" s="44">
        <f>VALORES!E41</f>
        <v>5360</v>
      </c>
      <c r="N33" s="44">
        <f>Tabela3[[#This Row],[Reciclados METAL (Kg)]]+Tabela3[[#This Row],[Reciclados PAPEL (Kg)]]+Tabela3[[#This Row],[Reciclados PLÁSTICO (Kg)]]+Tabela3[[#This Row],[Reciclados VIDRO (Kg)]]</f>
        <v>62026</v>
      </c>
    </row>
    <row r="34" spans="1:14">
      <c r="A34" s="54" t="str">
        <f>VALORES!A42</f>
        <v>ASCAMARC - Assoc. dos Catadores de Materiais Recicláveis de Caxambú - 17.209.317/0001-35</v>
      </c>
      <c r="B34" s="20" t="str">
        <f>VLOOKUP(Tabela3[[#This Row],[ORGANIZAÇÃO/ASSOCIAÇÃO]],Tabela1[],3,FALSE)</f>
        <v>APROVADO</v>
      </c>
      <c r="C34" s="6" t="str">
        <f>VLOOKUP(Tabela3[[#This Row],[ORGANIZAÇÃO/ASSOCIAÇÃO]],Tabela1[[Associação]:[LISTA DE MEMBROS]],4,FALSE)</f>
        <v>SIM</v>
      </c>
      <c r="D34" s="20" t="str">
        <f>VLOOKUP(Tabela3[[#This Row],[ORGANIZAÇÃO/ASSOCIAÇÃO]],Tabela1[],5,FALSE)</f>
        <v>ASCAMARC</v>
      </c>
      <c r="E34" s="20" t="str">
        <f>VLOOKUP(Tabela3[[#This Row],[ORGANIZAÇÃO/ASSOCIAÇÃO]],Tabela1[],6,FALSE)</f>
        <v>BRASIL</v>
      </c>
      <c r="F34" s="20" t="str">
        <f>VLOOKUP(Tabela3[[#This Row],[ORGANIZAÇÃO/ASSOCIAÇÃO]],Tabela1[],7,FALSE)</f>
        <v>21.685-2</v>
      </c>
      <c r="G34" s="20" t="str">
        <f>VLOOKUP(Tabela3[[#This Row],[ORGANIZAÇÃO/ASSOCIAÇÃO]],Tabela1[],8,FALSE)</f>
        <v>1763-9</v>
      </c>
      <c r="H34" s="30">
        <f>VLOOKUP(Tabela3[[#This Row],[ORGANIZAÇÃO/ASSOCIAÇÃO]],Tabela1[],9,FALSE)</f>
        <v>0</v>
      </c>
      <c r="I34" s="62">
        <f>VALORES!J42</f>
        <v>2742.701659901913</v>
      </c>
      <c r="J34" s="44">
        <f>VALORES!B42</f>
        <v>2.2000000000000002</v>
      </c>
      <c r="K34" s="44">
        <f>VALORES!C42</f>
        <v>34110</v>
      </c>
      <c r="L34" s="44">
        <f>VALORES!D42</f>
        <v>13152</v>
      </c>
      <c r="M34" s="44">
        <f>VALORES!E42</f>
        <v>6510</v>
      </c>
      <c r="N34" s="44">
        <f>Tabela3[[#This Row],[Reciclados METAL (Kg)]]+Tabela3[[#This Row],[Reciclados PAPEL (Kg)]]+Tabela3[[#This Row],[Reciclados PLÁSTICO (Kg)]]+Tabela3[[#This Row],[Reciclados VIDRO (Kg)]]</f>
        <v>53774.2</v>
      </c>
    </row>
    <row r="35" spans="1:14">
      <c r="A35" s="54" t="str">
        <f>VALORES!A43</f>
        <v>ASCAMARE ESMERALDAS - Associação dos Catadores de Materiais Recicláveis de Esmeraldas - 29.460.106/0001-50</v>
      </c>
      <c r="B35" s="20" t="str">
        <f>VLOOKUP(Tabela3[[#This Row],[ORGANIZAÇÃO/ASSOCIAÇÃO]],Tabela1[],3,FALSE)</f>
        <v>APROVADO</v>
      </c>
      <c r="C35" s="6" t="str">
        <f>VLOOKUP(Tabela3[[#This Row],[ORGANIZAÇÃO/ASSOCIAÇÃO]],Tabela1[[Associação]:[LISTA DE MEMBROS]],4,FALSE)</f>
        <v>SIM</v>
      </c>
      <c r="D35" s="20" t="str">
        <f>VLOOKUP(Tabela3[[#This Row],[ORGANIZAÇÃO/ASSOCIAÇÃO]],Tabela1[],5,FALSE)</f>
        <v>ASCAMARE ESMERALDAS</v>
      </c>
      <c r="E35" s="20" t="str">
        <f>VLOOKUP(Tabela3[[#This Row],[ORGANIZAÇÃO/ASSOCIAÇÃO]],Tabela1[],6,FALSE)</f>
        <v>SICOOB</v>
      </c>
      <c r="F35" s="20" t="str">
        <f>VLOOKUP(Tabela3[[#This Row],[ORGANIZAÇÃO/ASSOCIAÇÃO]],Tabela1[],7,FALSE)</f>
        <v>17.780-6</v>
      </c>
      <c r="G35" s="20">
        <f>VLOOKUP(Tabela3[[#This Row],[ORGANIZAÇÃO/ASSOCIAÇÃO]],Tabela1[],8,FALSE)</f>
        <v>3117</v>
      </c>
      <c r="H35" s="30">
        <f>VLOOKUP(Tabela3[[#This Row],[ORGANIZAÇÃO/ASSOCIAÇÃO]],Tabela1[],9,FALSE)</f>
        <v>0</v>
      </c>
      <c r="I35" s="62">
        <f>VALORES!J43</f>
        <v>8082.7162188074608</v>
      </c>
      <c r="J35" s="44">
        <f>VALORES!B43</f>
        <v>11045.1</v>
      </c>
      <c r="K35" s="44">
        <f>VALORES!C43</f>
        <v>59889.05</v>
      </c>
      <c r="L35" s="44">
        <f>VALORES!D43</f>
        <v>25381.5</v>
      </c>
      <c r="M35" s="44">
        <f>VALORES!E43</f>
        <v>19790</v>
      </c>
      <c r="N35" s="44">
        <f>Tabela3[[#This Row],[Reciclados METAL (Kg)]]+Tabela3[[#This Row],[Reciclados PAPEL (Kg)]]+Tabela3[[#This Row],[Reciclados PLÁSTICO (Kg)]]+Tabela3[[#This Row],[Reciclados VIDRO (Kg)]]</f>
        <v>116105.65000000001</v>
      </c>
    </row>
    <row r="36" spans="1:14">
      <c r="A36" s="54" t="str">
        <f>VALORES!A44</f>
        <v>ASCAMARE L. SANTA - Assoc. dos Catadores de Materiais Recicláveis de Lagoa Santa - 05.742.826/0001-40</v>
      </c>
      <c r="B36" s="20" t="str">
        <f>VLOOKUP(Tabela3[[#This Row],[ORGANIZAÇÃO/ASSOCIAÇÃO]],Tabela1[],3,FALSE)</f>
        <v>APROVADO</v>
      </c>
      <c r="C36" s="6" t="str">
        <f>VLOOKUP(Tabela3[[#This Row],[ORGANIZAÇÃO/ASSOCIAÇÃO]],Tabela1[[Associação]:[LISTA DE MEMBROS]],4,FALSE)</f>
        <v>SIM</v>
      </c>
      <c r="D36" s="20" t="str">
        <f>VLOOKUP(Tabela3[[#This Row],[ORGANIZAÇÃO/ASSOCIAÇÃO]],Tabela1[],5,FALSE)</f>
        <v>ASCAMARE LAGOA SANTA</v>
      </c>
      <c r="E36" s="20" t="str">
        <f>VLOOKUP(Tabela3[[#This Row],[ORGANIZAÇÃO/ASSOCIAÇÃO]],Tabela1[],6,FALSE)</f>
        <v>CAIXA</v>
      </c>
      <c r="F36" s="20" t="str">
        <f>VLOOKUP(Tabela3[[#This Row],[ORGANIZAÇÃO/ASSOCIAÇÃO]],Tabela1[],7,FALSE)</f>
        <v>543-5</v>
      </c>
      <c r="G36" s="20" t="str">
        <f>VLOOKUP(Tabela3[[#This Row],[ORGANIZAÇÃO/ASSOCIAÇÃO]],Tabela1[],8,FALSE)</f>
        <v>1460-5</v>
      </c>
      <c r="H36" s="30" t="str">
        <f>VLOOKUP(Tabela3[[#This Row],[ORGANIZAÇÃO/ASSOCIAÇÃO]],Tabela1[],9,FALSE)</f>
        <v>003</v>
      </c>
      <c r="I36" s="62">
        <f>VALORES!J44</f>
        <v>19790.44026402595</v>
      </c>
      <c r="J36" s="44">
        <f>VALORES!B44</f>
        <v>1845</v>
      </c>
      <c r="K36" s="44">
        <f>VALORES!C44</f>
        <v>192608</v>
      </c>
      <c r="L36" s="44">
        <f>VALORES!D44</f>
        <v>33303</v>
      </c>
      <c r="M36" s="44">
        <f>VALORES!E44</f>
        <v>104300</v>
      </c>
      <c r="N36" s="44">
        <f>Tabela3[[#This Row],[Reciclados METAL (Kg)]]+Tabela3[[#This Row],[Reciclados PAPEL (Kg)]]+Tabela3[[#This Row],[Reciclados PLÁSTICO (Kg)]]+Tabela3[[#This Row],[Reciclados VIDRO (Kg)]]</f>
        <v>332056</v>
      </c>
    </row>
    <row r="37" spans="1:14">
      <c r="A37" s="54" t="str">
        <f>VALORES!A45</f>
        <v>ASCAMARE P. MORAIS – Associação de Catadores de Materiais Recicláveis de Prudente de Morais - 33.332.616/0001-19</v>
      </c>
      <c r="B37" s="20" t="str">
        <f>VLOOKUP(Tabela3[[#This Row],[ORGANIZAÇÃO/ASSOCIAÇÃO]],Tabela1[],3,FALSE)</f>
        <v>APROVADO</v>
      </c>
      <c r="C37" s="6" t="str">
        <f>VLOOKUP(Tabela3[[#This Row],[ORGANIZAÇÃO/ASSOCIAÇÃO]],Tabela1[[Associação]:[LISTA DE MEMBROS]],4,FALSE)</f>
        <v>SIM</v>
      </c>
      <c r="D37" s="20" t="str">
        <f>VLOOKUP(Tabela3[[#This Row],[ORGANIZAÇÃO/ASSOCIAÇÃO]],Tabela1[],5,FALSE)</f>
        <v>ASCAMARE PRUDENTE DE MORAIS</v>
      </c>
      <c r="E37" s="20" t="str">
        <f>VLOOKUP(Tabela3[[#This Row],[ORGANIZAÇÃO/ASSOCIAÇÃO]],Tabela1[],6,FALSE)</f>
        <v>CAIXA</v>
      </c>
      <c r="F37" s="20" t="str">
        <f>VLOOKUP(Tabela3[[#This Row],[ORGANIZAÇÃO/ASSOCIAÇÃO]],Tabela1[],7,FALSE)</f>
        <v>2255-5</v>
      </c>
      <c r="G37" s="20">
        <f>VLOOKUP(Tabela3[[#This Row],[ORGANIZAÇÃO/ASSOCIAÇÃO]],Tabela1[],8,FALSE)</f>
        <v>2475</v>
      </c>
      <c r="H37" s="30" t="str">
        <f>VLOOKUP(Tabela3[[#This Row],[ORGANIZAÇÃO/ASSOCIAÇÃO]],Tabela1[],9,FALSE)</f>
        <v>003</v>
      </c>
      <c r="I37" s="62">
        <f>VALORES!J45</f>
        <v>1503.2260280049188</v>
      </c>
      <c r="J37" s="44">
        <f>VALORES!B45</f>
        <v>0</v>
      </c>
      <c r="K37" s="44">
        <f>VALORES!C45</f>
        <v>12067</v>
      </c>
      <c r="L37" s="44">
        <f>VALORES!D45</f>
        <v>12660</v>
      </c>
      <c r="M37" s="44">
        <f>VALORES!E45</f>
        <v>0</v>
      </c>
      <c r="N37" s="44">
        <f>Tabela3[[#This Row],[Reciclados METAL (Kg)]]+Tabela3[[#This Row],[Reciclados PAPEL (Kg)]]+Tabela3[[#This Row],[Reciclados PLÁSTICO (Kg)]]+Tabela3[[#This Row],[Reciclados VIDRO (Kg)]]</f>
        <v>24727</v>
      </c>
    </row>
    <row r="38" spans="1:14">
      <c r="A38" s="54" t="str">
        <f>VALORES!A46</f>
        <v>ASCAMAREM - Assoc. dos Trabalhadores e Coletadores de Materiais Recicláveis de Muriaé - 12.373.657/0001-83</v>
      </c>
      <c r="B38" s="20" t="str">
        <f>VLOOKUP(Tabela3[[#This Row],[ORGANIZAÇÃO/ASSOCIAÇÃO]],Tabela1[],3,FALSE)</f>
        <v>APROVADO</v>
      </c>
      <c r="C38" s="6" t="str">
        <f>VLOOKUP(Tabela3[[#This Row],[ORGANIZAÇÃO/ASSOCIAÇÃO]],Tabela1[[Associação]:[LISTA DE MEMBROS]],4,FALSE)</f>
        <v>SIM</v>
      </c>
      <c r="D38" s="20" t="str">
        <f>VLOOKUP(Tabela3[[#This Row],[ORGANIZAÇÃO/ASSOCIAÇÃO]],Tabela1[],5,FALSE)</f>
        <v>ASCAMAREM</v>
      </c>
      <c r="E38" s="20" t="str">
        <f>VLOOKUP(Tabela3[[#This Row],[ORGANIZAÇÃO/ASSOCIAÇÃO]],Tabela1[],6,FALSE)</f>
        <v>CAIXA</v>
      </c>
      <c r="F38" s="20" t="str">
        <f>VLOOKUP(Tabela3[[#This Row],[ORGANIZAÇÃO/ASSOCIAÇÃO]],Tabela1[],7,FALSE)</f>
        <v>00002915-5</v>
      </c>
      <c r="G38" s="20" t="str">
        <f>VLOOKUP(Tabela3[[#This Row],[ORGANIZAÇÃO/ASSOCIAÇÃO]],Tabela1[],8,FALSE)</f>
        <v>0133</v>
      </c>
      <c r="H38" s="30" t="str">
        <f>VLOOKUP(Tabela3[[#This Row],[ORGANIZAÇÃO/ASSOCIAÇÃO]],Tabela1[],9,FALSE)</f>
        <v>003</v>
      </c>
      <c r="I38" s="62">
        <f>VALORES!J46</f>
        <v>5124.8155890603648</v>
      </c>
      <c r="J38" s="44">
        <f>VALORES!B46</f>
        <v>6720</v>
      </c>
      <c r="K38" s="44">
        <f>VALORES!C46</f>
        <v>64056.5</v>
      </c>
      <c r="L38" s="44">
        <f>VALORES!D46</f>
        <v>23235.67</v>
      </c>
      <c r="M38" s="44">
        <f>VALORES!E46</f>
        <v>2945</v>
      </c>
      <c r="N38" s="44">
        <f>Tabela3[[#This Row],[Reciclados METAL (Kg)]]+Tabela3[[#This Row],[Reciclados PAPEL (Kg)]]+Tabela3[[#This Row],[Reciclados PLÁSTICO (Kg)]]+Tabela3[[#This Row],[Reciclados VIDRO (Kg)]]</f>
        <v>96957.17</v>
      </c>
    </row>
    <row r="39" spans="1:14">
      <c r="A39" s="54" t="str">
        <f>VALORES!A47</f>
        <v>ASCAMATO - Associação de Catadores de Materiais Recicláveis do Município de Conceição do Mato Dentro - 19.308.537/0001-41</v>
      </c>
      <c r="B39" s="20" t="str">
        <f>VLOOKUP(Tabela3[[#This Row],[ORGANIZAÇÃO/ASSOCIAÇÃO]],Tabela1[],3,FALSE)</f>
        <v>APROVADO</v>
      </c>
      <c r="C39" s="6" t="str">
        <f>VLOOKUP(Tabela3[[#This Row],[ORGANIZAÇÃO/ASSOCIAÇÃO]],Tabela1[[Associação]:[LISTA DE MEMBROS]],4,FALSE)</f>
        <v>SIM</v>
      </c>
      <c r="D39" s="20" t="str">
        <f>VLOOKUP(Tabela3[[#This Row],[ORGANIZAÇÃO/ASSOCIAÇÃO]],Tabela1[],5,FALSE)</f>
        <v>ASCAMATO</v>
      </c>
      <c r="E39" s="20" t="str">
        <f>VLOOKUP(Tabela3[[#This Row],[ORGANIZAÇÃO/ASSOCIAÇÃO]],Tabela1[],6,FALSE)</f>
        <v>BRASIL</v>
      </c>
      <c r="F39" s="20" t="str">
        <f>VLOOKUP(Tabela3[[#This Row],[ORGANIZAÇÃO/ASSOCIAÇÃO]],Tabela1[],7,FALSE)</f>
        <v>27.401-1</v>
      </c>
      <c r="G39" s="20" t="str">
        <f>VLOOKUP(Tabela3[[#This Row],[ORGANIZAÇÃO/ASSOCIAÇÃO]],Tabela1[],8,FALSE)</f>
        <v>0591-6</v>
      </c>
      <c r="H39" s="30">
        <f>VLOOKUP(Tabela3[[#This Row],[ORGANIZAÇÃO/ASSOCIAÇÃO]],Tabela1[],9,FALSE)</f>
        <v>0</v>
      </c>
      <c r="I39" s="62">
        <f>VALORES!J47</f>
        <v>6831.0009398892889</v>
      </c>
      <c r="J39" s="44">
        <f>VALORES!B47</f>
        <v>8428</v>
      </c>
      <c r="K39" s="44">
        <f>VALORES!C47</f>
        <v>102400.4</v>
      </c>
      <c r="L39" s="44">
        <f>VALORES!D47</f>
        <v>20480</v>
      </c>
      <c r="M39" s="44">
        <f>VALORES!E47</f>
        <v>10950</v>
      </c>
      <c r="N39" s="44">
        <f>Tabela3[[#This Row],[Reciclados METAL (Kg)]]+Tabela3[[#This Row],[Reciclados PAPEL (Kg)]]+Tabela3[[#This Row],[Reciclados PLÁSTICO (Kg)]]+Tabela3[[#This Row],[Reciclados VIDRO (Kg)]]</f>
        <v>142258.4</v>
      </c>
    </row>
    <row r="40" spans="1:14">
      <c r="A40" s="54" t="str">
        <f>VALORES!A48</f>
        <v>ASCAMINAS - Associação de Catadores de Materiais Recicláveis do Município de Alvorada de Minas - 29.865.803/0001-90</v>
      </c>
      <c r="B40" s="20" t="str">
        <f>VLOOKUP(Tabela3[[#This Row],[ORGANIZAÇÃO/ASSOCIAÇÃO]],Tabela1[],3,FALSE)</f>
        <v>APROVADO</v>
      </c>
      <c r="C40" s="6" t="str">
        <f>VLOOKUP(Tabela3[[#This Row],[ORGANIZAÇÃO/ASSOCIAÇÃO]],Tabela1[[Associação]:[LISTA DE MEMBROS]],4,FALSE)</f>
        <v>SIM</v>
      </c>
      <c r="D40" s="20" t="str">
        <f>VLOOKUP(Tabela3[[#This Row],[ORGANIZAÇÃO/ASSOCIAÇÃO]],Tabela1[],5,FALSE)</f>
        <v>ASCAMINAS</v>
      </c>
      <c r="E40" s="20" t="str">
        <f>VLOOKUP(Tabela3[[#This Row],[ORGANIZAÇÃO/ASSOCIAÇÃO]],Tabela1[],6,FALSE)</f>
        <v>BRADESCO</v>
      </c>
      <c r="F40" s="20" t="str">
        <f>VLOOKUP(Tabela3[[#This Row],[ORGANIZAÇÃO/ASSOCIAÇÃO]],Tabela1[],7,FALSE)</f>
        <v>32.174-5  </v>
      </c>
      <c r="G40" s="20" t="str">
        <f>VLOOKUP(Tabela3[[#This Row],[ORGANIZAÇÃO/ASSOCIAÇÃO]],Tabela1[],8,FALSE)</f>
        <v>1861-9</v>
      </c>
      <c r="H40" s="30">
        <f>VLOOKUP(Tabela3[[#This Row],[ORGANIZAÇÃO/ASSOCIAÇÃO]],Tabela1[],9,FALSE)</f>
        <v>0</v>
      </c>
      <c r="I40" s="62">
        <f>VALORES!J48</f>
        <v>413.23831155526528</v>
      </c>
      <c r="J40" s="44">
        <f>VALORES!B48</f>
        <v>0</v>
      </c>
      <c r="K40" s="44">
        <f>VALORES!C48</f>
        <v>9039</v>
      </c>
      <c r="L40" s="44">
        <f>VALORES!D48</f>
        <v>2433</v>
      </c>
      <c r="M40" s="44">
        <f>VALORES!E48</f>
        <v>0</v>
      </c>
      <c r="N40" s="44">
        <f>Tabela3[[#This Row],[Reciclados METAL (Kg)]]+Tabela3[[#This Row],[Reciclados PAPEL (Kg)]]+Tabela3[[#This Row],[Reciclados PLÁSTICO (Kg)]]+Tabela3[[#This Row],[Reciclados VIDRO (Kg)]]</f>
        <v>11472</v>
      </c>
    </row>
    <row r="41" spans="1:14">
      <c r="A41" s="54" t="str">
        <f>VALORES!A49</f>
        <v>ASCAMP - Assoc. dos Catadores de Materiais Recicláveis de Pará de Minas - 05.365.033/0001-59</v>
      </c>
      <c r="B41" s="20" t="str">
        <f>VLOOKUP(Tabela3[[#This Row],[ORGANIZAÇÃO/ASSOCIAÇÃO]],Tabela1[],3,FALSE)</f>
        <v>APROVADO</v>
      </c>
      <c r="C41" s="6" t="str">
        <f>VLOOKUP(Tabela3[[#This Row],[ORGANIZAÇÃO/ASSOCIAÇÃO]],Tabela1[[Associação]:[LISTA DE MEMBROS]],4,FALSE)</f>
        <v>SIM</v>
      </c>
      <c r="D41" s="20" t="str">
        <f>VLOOKUP(Tabela3[[#This Row],[ORGANIZAÇÃO/ASSOCIAÇÃO]],Tabela1[],5,FALSE)</f>
        <v>ASCAMP</v>
      </c>
      <c r="E41" s="20" t="str">
        <f>VLOOKUP(Tabela3[[#This Row],[ORGANIZAÇÃO/ASSOCIAÇÃO]],Tabela1[],6,FALSE)</f>
        <v>SICOOB</v>
      </c>
      <c r="F41" s="20" t="str">
        <f>VLOOKUP(Tabela3[[#This Row],[ORGANIZAÇÃO/ASSOCIAÇÃO]],Tabela1[],7,FALSE)</f>
        <v>1818001-9</v>
      </c>
      <c r="G41" s="20" t="str">
        <f>VLOOKUP(Tabela3[[#This Row],[ORGANIZAÇÃO/ASSOCIAÇÃO]],Tabela1[],8,FALSE)</f>
        <v>4034-1</v>
      </c>
      <c r="H41" s="30">
        <f>VLOOKUP(Tabela3[[#This Row],[ORGANIZAÇÃO/ASSOCIAÇÃO]],Tabela1[],9,FALSE)</f>
        <v>0</v>
      </c>
      <c r="I41" s="62">
        <f>VALORES!J49</f>
        <v>5089.1327291988573</v>
      </c>
      <c r="J41" s="44">
        <f>VALORES!B49</f>
        <v>0</v>
      </c>
      <c r="K41" s="44">
        <f>VALORES!C49</f>
        <v>73006.600000000006</v>
      </c>
      <c r="L41" s="44">
        <f>VALORES!D49</f>
        <v>21148.3</v>
      </c>
      <c r="M41" s="44">
        <f>VALORES!E49</f>
        <v>13330</v>
      </c>
      <c r="N41" s="44">
        <f>Tabela3[[#This Row],[Reciclados METAL (Kg)]]+Tabela3[[#This Row],[Reciclados PAPEL (Kg)]]+Tabela3[[#This Row],[Reciclados PLÁSTICO (Kg)]]+Tabela3[[#This Row],[Reciclados VIDRO (Kg)]]</f>
        <v>107484.90000000001</v>
      </c>
    </row>
    <row r="42" spans="1:14">
      <c r="A42" s="54" t="str">
        <f>VALORES!A50</f>
        <v>ASCANAVI - Assoc. dos Catadores de Materiais Recicláveis, Natureza Viva Governador Valadares - 04.893.644/0001-07</v>
      </c>
      <c r="B42" s="20" t="str">
        <f>VLOOKUP(Tabela3[[#This Row],[ORGANIZAÇÃO/ASSOCIAÇÃO]],Tabela1[],3,FALSE)</f>
        <v>APROVADO</v>
      </c>
      <c r="C42" s="6" t="str">
        <f>VLOOKUP(Tabela3[[#This Row],[ORGANIZAÇÃO/ASSOCIAÇÃO]],Tabela1[[Associação]:[LISTA DE MEMBROS]],4,FALSE)</f>
        <v>SIM</v>
      </c>
      <c r="D42" s="20" t="str">
        <f>VLOOKUP(Tabela3[[#This Row],[ORGANIZAÇÃO/ASSOCIAÇÃO]],Tabela1[],5,FALSE)</f>
        <v>ASCANAVI</v>
      </c>
      <c r="E42" s="20" t="str">
        <f>VLOOKUP(Tabela3[[#This Row],[ORGANIZAÇÃO/ASSOCIAÇÃO]],Tabela1[],6,FALSE)</f>
        <v>SICOOB</v>
      </c>
      <c r="F42" s="20" t="str">
        <f>VLOOKUP(Tabela3[[#This Row],[ORGANIZAÇÃO/ASSOCIAÇÃO]],Tabela1[],7,FALSE)</f>
        <v>91.454.001-7</v>
      </c>
      <c r="G42" s="20" t="str">
        <f>VLOOKUP(Tabela3[[#This Row],[ORGANIZAÇÃO/ASSOCIAÇÃO]],Tabela1[],8,FALSE)</f>
        <v>4071-1</v>
      </c>
      <c r="H42" s="30">
        <f>VLOOKUP(Tabela3[[#This Row],[ORGANIZAÇÃO/ASSOCIAÇÃO]],Tabela1[],9,FALSE)</f>
        <v>0</v>
      </c>
      <c r="I42" s="62">
        <f>VALORES!J50</f>
        <v>12592.630677302368</v>
      </c>
      <c r="J42" s="44">
        <f>VALORES!B50</f>
        <v>7569.6</v>
      </c>
      <c r="K42" s="44">
        <f>VALORES!C50</f>
        <v>146778.5</v>
      </c>
      <c r="L42" s="44">
        <f>VALORES!D50</f>
        <v>34331</v>
      </c>
      <c r="M42" s="44">
        <f>VALORES!E50</f>
        <v>41758</v>
      </c>
      <c r="N42" s="44">
        <f>Tabela3[[#This Row],[Reciclados METAL (Kg)]]+Tabela3[[#This Row],[Reciclados PAPEL (Kg)]]+Tabela3[[#This Row],[Reciclados PLÁSTICO (Kg)]]+Tabela3[[#This Row],[Reciclados VIDRO (Kg)]]</f>
        <v>230437.1</v>
      </c>
    </row>
    <row r="43" spans="1:14">
      <c r="A43" s="54" t="str">
        <f>VALORES!A51</f>
        <v>ASCAP - Assoc. dos Catadores de Papel e Material Reciclável de Nova Lima - 05.267.111/0001-82</v>
      </c>
      <c r="B43" s="20" t="str">
        <f>VLOOKUP(Tabela3[[#This Row],[ORGANIZAÇÃO/ASSOCIAÇÃO]],Tabela1[],3,FALSE)</f>
        <v>APROVADO</v>
      </c>
      <c r="C43" s="6" t="str">
        <f>VLOOKUP(Tabela3[[#This Row],[ORGANIZAÇÃO/ASSOCIAÇÃO]],Tabela1[[Associação]:[LISTA DE MEMBROS]],4,FALSE)</f>
        <v>SIM</v>
      </c>
      <c r="D43" s="20" t="str">
        <f>VLOOKUP(Tabela3[[#This Row],[ORGANIZAÇÃO/ASSOCIAÇÃO]],Tabela1[],5,FALSE)</f>
        <v xml:space="preserve">ASCAP </v>
      </c>
      <c r="E43" s="20" t="str">
        <f>VLOOKUP(Tabela3[[#This Row],[ORGANIZAÇÃO/ASSOCIAÇÃO]],Tabela1[],6,FALSE)</f>
        <v>CAIXA</v>
      </c>
      <c r="F43" s="20" t="str">
        <f>VLOOKUP(Tabela3[[#This Row],[ORGANIZAÇÃO/ASSOCIAÇÃO]],Tabela1[],7,FALSE)</f>
        <v>1452-8</v>
      </c>
      <c r="G43" s="20" t="str">
        <f>VLOOKUP(Tabela3[[#This Row],[ORGANIZAÇÃO/ASSOCIAÇÃO]],Tabela1[],8,FALSE)</f>
        <v>0134-1</v>
      </c>
      <c r="H43" s="30" t="str">
        <f>VLOOKUP(Tabela3[[#This Row],[ORGANIZAÇÃO/ASSOCIAÇÃO]],Tabela1[],9,FALSE)</f>
        <v>003</v>
      </c>
      <c r="I43" s="62">
        <f>VALORES!J51</f>
        <v>29689.048369094638</v>
      </c>
      <c r="J43" s="44">
        <f>VALORES!B51</f>
        <v>3440</v>
      </c>
      <c r="K43" s="44">
        <f>VALORES!C51</f>
        <v>229590.8</v>
      </c>
      <c r="L43" s="44">
        <f>VALORES!D51</f>
        <v>61390</v>
      </c>
      <c r="M43" s="44">
        <f>VALORES!E51</f>
        <v>154960.22</v>
      </c>
      <c r="N43" s="44">
        <f>Tabela3[[#This Row],[Reciclados METAL (Kg)]]+Tabela3[[#This Row],[Reciclados PAPEL (Kg)]]+Tabela3[[#This Row],[Reciclados PLÁSTICO (Kg)]]+Tabela3[[#This Row],[Reciclados VIDRO (Kg)]]</f>
        <v>449381.02</v>
      </c>
    </row>
    <row r="44" spans="1:14">
      <c r="A44" s="54" t="str">
        <f>VALORES!A52</f>
        <v>ASCAP CARMO DO PARANAÍBA - Assoc. dos Catadores de Materiais Recicláveis de Carmo do Paranaiba - 14.504.627/0001-94</v>
      </c>
      <c r="B44" s="20" t="str">
        <f>VLOOKUP(Tabela3[[#This Row],[ORGANIZAÇÃO/ASSOCIAÇÃO]],Tabela1[],3,FALSE)</f>
        <v>APROVADO</v>
      </c>
      <c r="C44" s="6" t="str">
        <f>VLOOKUP(Tabela3[[#This Row],[ORGANIZAÇÃO/ASSOCIAÇÃO]],Tabela1[[Associação]:[LISTA DE MEMBROS]],4,FALSE)</f>
        <v>SIM</v>
      </c>
      <c r="D44" s="20" t="str">
        <f>VLOOKUP(Tabela3[[#This Row],[ORGANIZAÇÃO/ASSOCIAÇÃO]],Tabela1[],5,FALSE)</f>
        <v>ASCAP CARMO DO PARANAÍBA</v>
      </c>
      <c r="E44" s="20" t="str">
        <f>VLOOKUP(Tabela3[[#This Row],[ORGANIZAÇÃO/ASSOCIAÇÃO]],Tabela1[],6,FALSE)</f>
        <v>SICOOB</v>
      </c>
      <c r="F44" s="20" t="str">
        <f>VLOOKUP(Tabela3[[#This Row],[ORGANIZAÇÃO/ASSOCIAÇÃO]],Tabela1[],7,FALSE)</f>
        <v>5.546-8</v>
      </c>
      <c r="G44" s="20" t="str">
        <f>VLOOKUP(Tabela3[[#This Row],[ORGANIZAÇÃO/ASSOCIAÇÃO]],Tabela1[],8,FALSE)</f>
        <v>3107-0</v>
      </c>
      <c r="H44" s="30">
        <f>VLOOKUP(Tabela3[[#This Row],[ORGANIZAÇÃO/ASSOCIAÇÃO]],Tabela1[],9,FALSE)</f>
        <v>0</v>
      </c>
      <c r="I44" s="62">
        <f>VALORES!J52</f>
        <v>18642.933536718498</v>
      </c>
      <c r="J44" s="44">
        <f>VALORES!B52</f>
        <v>0</v>
      </c>
      <c r="K44" s="44">
        <f>VALORES!C52</f>
        <v>0</v>
      </c>
      <c r="L44" s="44">
        <f>VALORES!D52</f>
        <v>130900</v>
      </c>
      <c r="M44" s="44">
        <f>VALORES!E52</f>
        <v>45060</v>
      </c>
      <c r="N44" s="44">
        <f>Tabela3[[#This Row],[Reciclados METAL (Kg)]]+Tabela3[[#This Row],[Reciclados PAPEL (Kg)]]+Tabela3[[#This Row],[Reciclados PLÁSTICO (Kg)]]+Tabela3[[#This Row],[Reciclados VIDRO (Kg)]]</f>
        <v>175960</v>
      </c>
    </row>
    <row r="45" spans="1:14">
      <c r="A45" s="54" t="str">
        <f>VALORES!A53</f>
        <v>ASCAPEL BETIM - Assoc. dos Catadores de Papel, Papelão e Mat. Reaprov. de Betim - 05.192.748/0001-57</v>
      </c>
      <c r="B45" s="20" t="str">
        <f>VLOOKUP(Tabela3[[#This Row],[ORGANIZAÇÃO/ASSOCIAÇÃO]],Tabela1[],3,FALSE)</f>
        <v>APROVADO</v>
      </c>
      <c r="C45" s="6" t="str">
        <f>VLOOKUP(Tabela3[[#This Row],[ORGANIZAÇÃO/ASSOCIAÇÃO]],Tabela1[[Associação]:[LISTA DE MEMBROS]],4,FALSE)</f>
        <v>SIM</v>
      </c>
      <c r="D45" s="20" t="str">
        <f>VLOOKUP(Tabela3[[#This Row],[ORGANIZAÇÃO/ASSOCIAÇÃO]],Tabela1[],5,FALSE)</f>
        <v>ASCAPEL</v>
      </c>
      <c r="E45" s="20" t="str">
        <f>VLOOKUP(Tabela3[[#This Row],[ORGANIZAÇÃO/ASSOCIAÇÃO]],Tabela1[],6,FALSE)</f>
        <v>CAIXA</v>
      </c>
      <c r="F45" s="20" t="str">
        <f>VLOOKUP(Tabela3[[#This Row],[ORGANIZAÇÃO/ASSOCIAÇÃO]],Tabela1[],7,FALSE)</f>
        <v>6517-5</v>
      </c>
      <c r="G45" s="20" t="str">
        <f>VLOOKUP(Tabela3[[#This Row],[ORGANIZAÇÃO/ASSOCIAÇÃO]],Tabela1[],8,FALSE)</f>
        <v>892-3</v>
      </c>
      <c r="H45" s="30" t="str">
        <f>VLOOKUP(Tabela3[[#This Row],[ORGANIZAÇÃO/ASSOCIAÇÃO]],Tabela1[],9,FALSE)</f>
        <v>003</v>
      </c>
      <c r="I45" s="62">
        <f>VALORES!J53</f>
        <v>5106.899196557124</v>
      </c>
      <c r="J45" s="44">
        <f>VALORES!B53</f>
        <v>0</v>
      </c>
      <c r="K45" s="44">
        <f>VALORES!C53</f>
        <v>70866.399999999994</v>
      </c>
      <c r="L45" s="44">
        <f>VALORES!D53</f>
        <v>22440</v>
      </c>
      <c r="M45" s="44">
        <f>VALORES!E53</f>
        <v>12720</v>
      </c>
      <c r="N45" s="44">
        <f>Tabela3[[#This Row],[Reciclados METAL (Kg)]]+Tabela3[[#This Row],[Reciclados PAPEL (Kg)]]+Tabela3[[#This Row],[Reciclados PLÁSTICO (Kg)]]+Tabela3[[#This Row],[Reciclados VIDRO (Kg)]]</f>
        <v>106026.4</v>
      </c>
    </row>
    <row r="46" spans="1:14">
      <c r="A46" s="54" t="str">
        <f>VALORES!A54</f>
        <v>ASCAPEL PEDRO LEOPOLDO - Assoc. dos Catadores de Pedro Leopoldo - 08.621.519/0001-07</v>
      </c>
      <c r="B46" s="20" t="str">
        <f>VLOOKUP(Tabela3[[#This Row],[ORGANIZAÇÃO/ASSOCIAÇÃO]],Tabela1[],3,FALSE)</f>
        <v>APROVADO</v>
      </c>
      <c r="C46" s="6" t="str">
        <f>VLOOKUP(Tabela3[[#This Row],[ORGANIZAÇÃO/ASSOCIAÇÃO]],Tabela1[[Associação]:[LISTA DE MEMBROS]],4,FALSE)</f>
        <v>SIM</v>
      </c>
      <c r="D46" s="20" t="str">
        <f>VLOOKUP(Tabela3[[#This Row],[ORGANIZAÇÃO/ASSOCIAÇÃO]],Tabela1[],5,FALSE)</f>
        <v>ASCAPEL PEDRO LEOPOLDO</v>
      </c>
      <c r="E46" s="20" t="str">
        <f>VLOOKUP(Tabela3[[#This Row],[ORGANIZAÇÃO/ASSOCIAÇÃO]],Tabela1[],6,FALSE)</f>
        <v>CAIXA</v>
      </c>
      <c r="F46" s="20" t="str">
        <f>VLOOKUP(Tabela3[[#This Row],[ORGANIZAÇÃO/ASSOCIAÇÃO]],Tabela1[],7,FALSE)</f>
        <v>2584-2</v>
      </c>
      <c r="G46" s="20" t="str">
        <f>VLOOKUP(Tabela3[[#This Row],[ORGANIZAÇÃO/ASSOCIAÇÃO]],Tabela1[],8,FALSE)</f>
        <v>0144</v>
      </c>
      <c r="H46" s="30" t="str">
        <f>VLOOKUP(Tabela3[[#This Row],[ORGANIZAÇÃO/ASSOCIAÇÃO]],Tabela1[],9,FALSE)</f>
        <v>003</v>
      </c>
      <c r="I46" s="62">
        <f>VALORES!J54</f>
        <v>3383.6649704869774</v>
      </c>
      <c r="J46" s="44">
        <f>VALORES!B54</f>
        <v>0</v>
      </c>
      <c r="K46" s="44">
        <f>VALORES!C54</f>
        <v>28680</v>
      </c>
      <c r="L46" s="44">
        <f>VALORES!D54</f>
        <v>15040</v>
      </c>
      <c r="M46" s="44">
        <f>VALORES!E54</f>
        <v>11100</v>
      </c>
      <c r="N46" s="44">
        <f>Tabela3[[#This Row],[Reciclados METAL (Kg)]]+Tabela3[[#This Row],[Reciclados PAPEL (Kg)]]+Tabela3[[#This Row],[Reciclados PLÁSTICO (Kg)]]+Tabela3[[#This Row],[Reciclados VIDRO (Kg)]]</f>
        <v>54820</v>
      </c>
    </row>
    <row r="47" spans="1:14">
      <c r="A47" s="54" t="str">
        <f>VALORES!A55</f>
        <v>ASCARIPI - Assoc. dos Catadores de Rio Piracicaba - 06.634.995/0001-29</v>
      </c>
      <c r="B47" s="20" t="str">
        <f>VLOOKUP(Tabela3[[#This Row],[ORGANIZAÇÃO/ASSOCIAÇÃO]],Tabela1[],3,FALSE)</f>
        <v>APROVADO</v>
      </c>
      <c r="C47" s="6" t="str">
        <f>VLOOKUP(Tabela3[[#This Row],[ORGANIZAÇÃO/ASSOCIAÇÃO]],Tabela1[[Associação]:[LISTA DE MEMBROS]],4,FALSE)</f>
        <v>SIM</v>
      </c>
      <c r="D47" s="20" t="str">
        <f>VLOOKUP(Tabela3[[#This Row],[ORGANIZAÇÃO/ASSOCIAÇÃO]],Tabela1[],5,FALSE)</f>
        <v>ASCARIPI</v>
      </c>
      <c r="E47" s="20" t="str">
        <f>VLOOKUP(Tabela3[[#This Row],[ORGANIZAÇÃO/ASSOCIAÇÃO]],Tabela1[],6,FALSE)</f>
        <v>BRASIL</v>
      </c>
      <c r="F47" s="20" t="str">
        <f>VLOOKUP(Tabela3[[#This Row],[ORGANIZAÇÃO/ASSOCIAÇÃO]],Tabela1[],7,FALSE)</f>
        <v>12004-9</v>
      </c>
      <c r="G47" s="20" t="str">
        <f>VLOOKUP(Tabela3[[#This Row],[ORGANIZAÇÃO/ASSOCIAÇÃO]],Tabela1[],8,FALSE)</f>
        <v>2546-1</v>
      </c>
      <c r="H47" s="30">
        <f>VLOOKUP(Tabela3[[#This Row],[ORGANIZAÇÃO/ASSOCIAÇÃO]],Tabela1[],9,FALSE)</f>
        <v>0</v>
      </c>
      <c r="I47" s="62">
        <f>VALORES!J55</f>
        <v>2422.9759609744924</v>
      </c>
      <c r="J47" s="44">
        <f>VALORES!B55</f>
        <v>6369.71</v>
      </c>
      <c r="K47" s="44">
        <f>VALORES!C55</f>
        <v>24216.36</v>
      </c>
      <c r="L47" s="44">
        <f>VALORES!D55</f>
        <v>7937.6</v>
      </c>
      <c r="M47" s="44">
        <f>VALORES!E55</f>
        <v>0</v>
      </c>
      <c r="N47" s="44">
        <f>Tabela3[[#This Row],[Reciclados METAL (Kg)]]+Tabela3[[#This Row],[Reciclados PAPEL (Kg)]]+Tabela3[[#This Row],[Reciclados PLÁSTICO (Kg)]]+Tabela3[[#This Row],[Reciclados VIDRO (Kg)]]</f>
        <v>38523.67</v>
      </c>
    </row>
    <row r="48" spans="1:14">
      <c r="A48" s="54" t="str">
        <f>VALORES!A56</f>
        <v>ASCARMARITA – Associação dos Catadores de Recicláveis e Materiais Reaproveitáveis de Itabira - 11.722.955/0001-79</v>
      </c>
      <c r="B48" s="20" t="str">
        <f>VLOOKUP(Tabela3[[#This Row],[ORGANIZAÇÃO/ASSOCIAÇÃO]],Tabela1[],3,FALSE)</f>
        <v>APROVADO</v>
      </c>
      <c r="C48" s="6" t="str">
        <f>VLOOKUP(Tabela3[[#This Row],[ORGANIZAÇÃO/ASSOCIAÇÃO]],Tabela1[[Associação]:[LISTA DE MEMBROS]],4,FALSE)</f>
        <v>SIM</v>
      </c>
      <c r="D48" s="20" t="str">
        <f>VLOOKUP(Tabela3[[#This Row],[ORGANIZAÇÃO/ASSOCIAÇÃO]],Tabela1[],5,FALSE)</f>
        <v xml:space="preserve">ASCARMARITA </v>
      </c>
      <c r="E48" s="20" t="str">
        <f>VLOOKUP(Tabela3[[#This Row],[ORGANIZAÇÃO/ASSOCIAÇÃO]],Tabela1[],6,FALSE)</f>
        <v>BRADESCO</v>
      </c>
      <c r="F48" s="20" t="str">
        <f>VLOOKUP(Tabela3[[#This Row],[ORGANIZAÇÃO/ASSOCIAÇÃO]],Tabela1[],7,FALSE)</f>
        <v>1685-3</v>
      </c>
      <c r="G48" s="20" t="str">
        <f>VLOOKUP(Tabela3[[#This Row],[ORGANIZAÇÃO/ASSOCIAÇÃO]],Tabela1[],8,FALSE)</f>
        <v>1005552-0</v>
      </c>
      <c r="H48" s="30">
        <f>VLOOKUP(Tabela3[[#This Row],[ORGANIZAÇÃO/ASSOCIAÇÃO]],Tabela1[],9,FALSE)</f>
        <v>0</v>
      </c>
      <c r="I48" s="62">
        <f>VALORES!J56</f>
        <v>9392.2479221956164</v>
      </c>
      <c r="J48" s="44">
        <f>VALORES!B56</f>
        <v>1440</v>
      </c>
      <c r="K48" s="44">
        <f>VALORES!C56</f>
        <v>29990</v>
      </c>
      <c r="L48" s="44">
        <f>VALORES!D56</f>
        <v>7520</v>
      </c>
      <c r="M48" s="44">
        <f>VALORES!E56</f>
        <v>65080</v>
      </c>
      <c r="N48" s="44">
        <f>Tabela3[[#This Row],[Reciclados METAL (Kg)]]+Tabela3[[#This Row],[Reciclados PAPEL (Kg)]]+Tabela3[[#This Row],[Reciclados PLÁSTICO (Kg)]]+Tabela3[[#This Row],[Reciclados VIDRO (Kg)]]</f>
        <v>104030</v>
      </c>
    </row>
    <row r="49" spans="1:14">
      <c r="A49" s="54" t="str">
        <f>VALORES!A57</f>
        <v>ASCAS - Assoc. dos Catadores de Materiais Recicláveis de São João Del Rei - 06.329.323/0001-00</v>
      </c>
      <c r="B49" s="20" t="str">
        <f>VLOOKUP(Tabela3[[#This Row],[ORGANIZAÇÃO/ASSOCIAÇÃO]],Tabela1[],3,FALSE)</f>
        <v>APROVADO</v>
      </c>
      <c r="C49" s="6" t="str">
        <f>VLOOKUP(Tabela3[[#This Row],[ORGANIZAÇÃO/ASSOCIAÇÃO]],Tabela1[[Associação]:[LISTA DE MEMBROS]],4,FALSE)</f>
        <v>SIM</v>
      </c>
      <c r="D49" s="20" t="str">
        <f>VLOOKUP(Tabela3[[#This Row],[ORGANIZAÇÃO/ASSOCIAÇÃO]],Tabela1[],5,FALSE)</f>
        <v xml:space="preserve">ASCAS </v>
      </c>
      <c r="E49" s="20" t="str">
        <f>VLOOKUP(Tabela3[[#This Row],[ORGANIZAÇÃO/ASSOCIAÇÃO]],Tabela1[],6,FALSE)</f>
        <v>SANTANDER</v>
      </c>
      <c r="F49" s="20" t="str">
        <f>VLOOKUP(Tabela3[[#This Row],[ORGANIZAÇÃO/ASSOCIAÇÃO]],Tabela1[],7,FALSE)</f>
        <v>13000115-6</v>
      </c>
      <c r="G49" s="20">
        <f>VLOOKUP(Tabela3[[#This Row],[ORGANIZAÇÃO/ASSOCIAÇÃO]],Tabela1[],8,FALSE)</f>
        <v>3305</v>
      </c>
      <c r="H49" s="30">
        <f>VLOOKUP(Tabela3[[#This Row],[ORGANIZAÇÃO/ASSOCIAÇÃO]],Tabela1[],9,FALSE)</f>
        <v>0</v>
      </c>
      <c r="I49" s="62">
        <f>VALORES!J57</f>
        <v>1886.0148661876542</v>
      </c>
      <c r="J49" s="44">
        <f>VALORES!B57</f>
        <v>386.2</v>
      </c>
      <c r="K49" s="44">
        <f>VALORES!C57</f>
        <v>37087.5</v>
      </c>
      <c r="L49" s="44">
        <f>VALORES!D57</f>
        <v>4075.5</v>
      </c>
      <c r="M49" s="44">
        <f>VALORES!E57</f>
        <v>5970</v>
      </c>
      <c r="N49" s="44">
        <f>Tabela3[[#This Row],[Reciclados METAL (Kg)]]+Tabela3[[#This Row],[Reciclados PAPEL (Kg)]]+Tabela3[[#This Row],[Reciclados PLÁSTICO (Kg)]]+Tabela3[[#This Row],[Reciclados VIDRO (Kg)]]</f>
        <v>47519.199999999997</v>
      </c>
    </row>
    <row r="50" spans="1:14">
      <c r="A50" s="54" t="str">
        <f>VALORES!A58</f>
        <v>ASCATI - Assoc. dos Catadores de Materiais Recicláveis de Timóteo - 05.916.197/0001-27</v>
      </c>
      <c r="B50" s="20" t="str">
        <f>VLOOKUP(Tabela3[[#This Row],[ORGANIZAÇÃO/ASSOCIAÇÃO]],Tabela1[],3,FALSE)</f>
        <v>APROVADO</v>
      </c>
      <c r="C50" s="6" t="str">
        <f>VLOOKUP(Tabela3[[#This Row],[ORGANIZAÇÃO/ASSOCIAÇÃO]],Tabela1[[Associação]:[LISTA DE MEMBROS]],4,FALSE)</f>
        <v>SIM</v>
      </c>
      <c r="D50" s="20" t="str">
        <f>VLOOKUP(Tabela3[[#This Row],[ORGANIZAÇÃO/ASSOCIAÇÃO]],Tabela1[],5,FALSE)</f>
        <v>ASCATI</v>
      </c>
      <c r="E50" s="20" t="str">
        <f>VLOOKUP(Tabela3[[#This Row],[ORGANIZAÇÃO/ASSOCIAÇÃO]],Tabela1[],6,FALSE)</f>
        <v>CAIXA</v>
      </c>
      <c r="F50" s="20" t="str">
        <f>VLOOKUP(Tabela3[[#This Row],[ORGANIZAÇÃO/ASSOCIAÇÃO]],Tabela1[],7,FALSE)</f>
        <v>2659-0</v>
      </c>
      <c r="G50" s="20" t="str">
        <f>VLOOKUP(Tabela3[[#This Row],[ORGANIZAÇÃO/ASSOCIAÇÃO]],Tabela1[],8,FALSE)</f>
        <v>2296-9</v>
      </c>
      <c r="H50" s="30" t="str">
        <f>VLOOKUP(Tabela3[[#This Row],[ORGANIZAÇÃO/ASSOCIAÇÃO]],Tabela1[],9,FALSE)</f>
        <v>003</v>
      </c>
      <c r="I50" s="62">
        <f>VALORES!J58</f>
        <v>7781.921635194276</v>
      </c>
      <c r="J50" s="44">
        <f>VALORES!B58</f>
        <v>6242.380000000001</v>
      </c>
      <c r="K50" s="44">
        <f>VALORES!C58</f>
        <v>105975.03999999999</v>
      </c>
      <c r="L50" s="44">
        <f>VALORES!D58</f>
        <v>21278</v>
      </c>
      <c r="M50" s="44">
        <f>VALORES!E58</f>
        <v>21000</v>
      </c>
      <c r="N50" s="44">
        <f>Tabela3[[#This Row],[Reciclados METAL (Kg)]]+Tabela3[[#This Row],[Reciclados PAPEL (Kg)]]+Tabela3[[#This Row],[Reciclados PLÁSTICO (Kg)]]+Tabela3[[#This Row],[Reciclados VIDRO (Kg)]]</f>
        <v>154495.41999999998</v>
      </c>
    </row>
    <row r="51" spans="1:14">
      <c r="A51" s="54" t="str">
        <f>VALORES!A59</f>
        <v>ASCITO - Assoc. dos Catadores de Materiais Recicláveis de Itabirito - 05.684.273/0001-16</v>
      </c>
      <c r="B51" s="20" t="str">
        <f>VLOOKUP(Tabela3[[#This Row],[ORGANIZAÇÃO/ASSOCIAÇÃO]],Tabela1[],3,FALSE)</f>
        <v>APROVADO</v>
      </c>
      <c r="C51" s="6" t="str">
        <f>VLOOKUP(Tabela3[[#This Row],[ORGANIZAÇÃO/ASSOCIAÇÃO]],Tabela1[[Associação]:[LISTA DE MEMBROS]],4,FALSE)</f>
        <v>SIM</v>
      </c>
      <c r="D51" s="20" t="str">
        <f>VLOOKUP(Tabela3[[#This Row],[ORGANIZAÇÃO/ASSOCIAÇÃO]],Tabela1[],5,FALSE)</f>
        <v>ASCITO</v>
      </c>
      <c r="E51" s="20" t="str">
        <f>VLOOKUP(Tabela3[[#This Row],[ORGANIZAÇÃO/ASSOCIAÇÃO]],Tabela1[],6,FALSE)</f>
        <v>CAIXA</v>
      </c>
      <c r="F51" s="20" t="str">
        <f>VLOOKUP(Tabela3[[#This Row],[ORGANIZAÇÃO/ASSOCIAÇÃO]],Tabela1[],7,FALSE)</f>
        <v>2604-0</v>
      </c>
      <c r="G51" s="20" t="str">
        <f>VLOOKUP(Tabela3[[#This Row],[ORGANIZAÇÃO/ASSOCIAÇÃO]],Tabela1[],8,FALSE)</f>
        <v>0120-1</v>
      </c>
      <c r="H51" s="30" t="str">
        <f>VLOOKUP(Tabela3[[#This Row],[ORGANIZAÇÃO/ASSOCIAÇÃO]],Tabela1[],9,FALSE)</f>
        <v>003</v>
      </c>
      <c r="I51" s="62">
        <f>VALORES!J59</f>
        <v>3553.7510448001603</v>
      </c>
      <c r="J51" s="44">
        <f>VALORES!B59</f>
        <v>0</v>
      </c>
      <c r="K51" s="44">
        <f>VALORES!C59</f>
        <v>64897.1</v>
      </c>
      <c r="L51" s="44">
        <f>VALORES!D59</f>
        <v>23272.6</v>
      </c>
      <c r="M51" s="44">
        <f>VALORES!E59</f>
        <v>0</v>
      </c>
      <c r="N51" s="44">
        <f>Tabela3[[#This Row],[Reciclados METAL (Kg)]]+Tabela3[[#This Row],[Reciclados PAPEL (Kg)]]+Tabela3[[#This Row],[Reciclados PLÁSTICO (Kg)]]+Tabela3[[#This Row],[Reciclados VIDRO (Kg)]]</f>
        <v>88169.7</v>
      </c>
    </row>
    <row r="52" spans="1:14">
      <c r="A52" s="54" t="str">
        <f>VALORES!A60</f>
        <v>ASCOB - Assoc. dos Catadores de Materiais Recicláveis e Reaproveitáveis de Ouro Branco - 10.771.546/0001-08</v>
      </c>
      <c r="B52" s="20" t="str">
        <f>VLOOKUP(Tabela3[[#This Row],[ORGANIZAÇÃO/ASSOCIAÇÃO]],Tabela1[],3,FALSE)</f>
        <v>APROVADO</v>
      </c>
      <c r="C52" s="6" t="str">
        <f>VLOOKUP(Tabela3[[#This Row],[ORGANIZAÇÃO/ASSOCIAÇÃO]],Tabela1[[Associação]:[LISTA DE MEMBROS]],4,FALSE)</f>
        <v>SIM</v>
      </c>
      <c r="D52" s="20" t="str">
        <f>VLOOKUP(Tabela3[[#This Row],[ORGANIZAÇÃO/ASSOCIAÇÃO]],Tabela1[],5,FALSE)</f>
        <v>ASCOB</v>
      </c>
      <c r="E52" s="20" t="str">
        <f>VLOOKUP(Tabela3[[#This Row],[ORGANIZAÇÃO/ASSOCIAÇÃO]],Tabela1[],6,FALSE)</f>
        <v>CAIXA</v>
      </c>
      <c r="F52" s="20" t="str">
        <f>VLOOKUP(Tabela3[[#This Row],[ORGANIZAÇÃO/ASSOCIAÇÃO]],Tabela1[],7,FALSE)</f>
        <v>2994-9</v>
      </c>
      <c r="G52" s="20" t="str">
        <f>VLOOKUP(Tabela3[[#This Row],[ORGANIZAÇÃO/ASSOCIAÇÃO]],Tabela1[],8,FALSE)</f>
        <v>1065-0</v>
      </c>
      <c r="H52" s="30" t="str">
        <f>VLOOKUP(Tabela3[[#This Row],[ORGANIZAÇÃO/ASSOCIAÇÃO]],Tabela1[],9,FALSE)</f>
        <v>003</v>
      </c>
      <c r="I52" s="62">
        <f>VALORES!J60</f>
        <v>4627.173175019152</v>
      </c>
      <c r="J52" s="44">
        <f>VALORES!B60</f>
        <v>3486.2</v>
      </c>
      <c r="K52" s="44">
        <f>VALORES!C60</f>
        <v>68810</v>
      </c>
      <c r="L52" s="44">
        <f>VALORES!D60</f>
        <v>13660</v>
      </c>
      <c r="M52" s="44">
        <f>VALORES!E60</f>
        <v>11090</v>
      </c>
      <c r="N52" s="44">
        <f>Tabela3[[#This Row],[Reciclados METAL (Kg)]]+Tabela3[[#This Row],[Reciclados PAPEL (Kg)]]+Tabela3[[#This Row],[Reciclados PLÁSTICO (Kg)]]+Tabela3[[#This Row],[Reciclados VIDRO (Kg)]]</f>
        <v>97046.2</v>
      </c>
    </row>
    <row r="53" spans="1:14">
      <c r="A53" s="54" t="str">
        <f>VALORES!A61</f>
        <v>ASCOL - Assoc. dos Catadores de Materiais Recicláveis de Oliveira - 09.425.479/0001-82</v>
      </c>
      <c r="B53" s="20" t="str">
        <f>VLOOKUP(Tabela3[[#This Row],[ORGANIZAÇÃO/ASSOCIAÇÃO]],Tabela1[],3,FALSE)</f>
        <v>APROVADO</v>
      </c>
      <c r="C53" s="6" t="str">
        <f>VLOOKUP(Tabela3[[#This Row],[ORGANIZAÇÃO/ASSOCIAÇÃO]],Tabela1[[Associação]:[LISTA DE MEMBROS]],4,FALSE)</f>
        <v>SIM</v>
      </c>
      <c r="D53" s="20" t="str">
        <f>VLOOKUP(Tabela3[[#This Row],[ORGANIZAÇÃO/ASSOCIAÇÃO]],Tabela1[],5,FALSE)</f>
        <v>ASCOL</v>
      </c>
      <c r="E53" s="20" t="str">
        <f>VLOOKUP(Tabela3[[#This Row],[ORGANIZAÇÃO/ASSOCIAÇÃO]],Tabela1[],6,FALSE)</f>
        <v>CAIXA</v>
      </c>
      <c r="F53" s="20" t="str">
        <f>VLOOKUP(Tabela3[[#This Row],[ORGANIZAÇÃO/ASSOCIAÇÃO]],Tabela1[],7,FALSE)</f>
        <v>1733-6</v>
      </c>
      <c r="G53" s="20" t="str">
        <f>VLOOKUP(Tabela3[[#This Row],[ORGANIZAÇÃO/ASSOCIAÇÃO]],Tabela1[],8,FALSE)</f>
        <v>0135-0</v>
      </c>
      <c r="H53" s="30" t="str">
        <f>VLOOKUP(Tabela3[[#This Row],[ORGANIZAÇÃO/ASSOCIAÇÃO]],Tabela1[],9,FALSE)</f>
        <v>003</v>
      </c>
      <c r="I53" s="62">
        <f>VALORES!J61</f>
        <v>2310.5753923029879</v>
      </c>
      <c r="J53" s="44">
        <f>VALORES!B61</f>
        <v>0</v>
      </c>
      <c r="K53" s="44">
        <f>VALORES!C61</f>
        <v>35403.800000000003</v>
      </c>
      <c r="L53" s="44">
        <f>VALORES!D61</f>
        <v>16374.3</v>
      </c>
      <c r="M53" s="44">
        <f>VALORES!E61</f>
        <v>0</v>
      </c>
      <c r="N53" s="44">
        <f>Tabela3[[#This Row],[Reciclados METAL (Kg)]]+Tabela3[[#This Row],[Reciclados PAPEL (Kg)]]+Tabela3[[#This Row],[Reciclados PLÁSTICO (Kg)]]+Tabela3[[#This Row],[Reciclados VIDRO (Kg)]]</f>
        <v>51778.100000000006</v>
      </c>
    </row>
    <row r="54" spans="1:14">
      <c r="A54" s="54" t="str">
        <f>VALORES!A62</f>
        <v>ASCREPI - Assoc. de Catadores de Recicláveis de Pimenta - 19.011.333/0001-44</v>
      </c>
      <c r="B54" s="20" t="str">
        <f>VLOOKUP(Tabela3[[#This Row],[ORGANIZAÇÃO/ASSOCIAÇÃO]],Tabela1[],3,FALSE)</f>
        <v>APROVADO</v>
      </c>
      <c r="C54" s="6" t="str">
        <f>VLOOKUP(Tabela3[[#This Row],[ORGANIZAÇÃO/ASSOCIAÇÃO]],Tabela1[[Associação]:[LISTA DE MEMBROS]],4,FALSE)</f>
        <v>SIM</v>
      </c>
      <c r="D54" s="20" t="str">
        <f>VLOOKUP(Tabela3[[#This Row],[ORGANIZAÇÃO/ASSOCIAÇÃO]],Tabela1[],5,FALSE)</f>
        <v>ASCREPI</v>
      </c>
      <c r="E54" s="20" t="str">
        <f>VLOOKUP(Tabela3[[#This Row],[ORGANIZAÇÃO/ASSOCIAÇÃO]],Tabela1[],6,FALSE)</f>
        <v>SICOOB</v>
      </c>
      <c r="F54" s="20" t="str">
        <f>VLOOKUP(Tabela3[[#This Row],[ORGANIZAÇÃO/ASSOCIAÇÃO]],Tabela1[],7,FALSE)</f>
        <v>2894-0</v>
      </c>
      <c r="G54" s="20">
        <f>VLOOKUP(Tabela3[[#This Row],[ORGANIZAÇÃO/ASSOCIAÇÃO]],Tabela1[],8,FALSE)</f>
        <v>3158</v>
      </c>
      <c r="H54" s="30">
        <f>VLOOKUP(Tabela3[[#This Row],[ORGANIZAÇÃO/ASSOCIAÇÃO]],Tabela1[],9,FALSE)</f>
        <v>0</v>
      </c>
      <c r="I54" s="62">
        <f>VALORES!J62</f>
        <v>5669.5530835942636</v>
      </c>
      <c r="J54" s="44">
        <f>VALORES!B62</f>
        <v>7301.8</v>
      </c>
      <c r="K54" s="44">
        <f>VALORES!C62</f>
        <v>38635.5</v>
      </c>
      <c r="L54" s="44">
        <f>VALORES!D62</f>
        <v>16871.5</v>
      </c>
      <c r="M54" s="44">
        <f>VALORES!E62</f>
        <v>15870</v>
      </c>
      <c r="N54" s="44">
        <f>Tabela3[[#This Row],[Reciclados METAL (Kg)]]+Tabela3[[#This Row],[Reciclados PAPEL (Kg)]]+Tabela3[[#This Row],[Reciclados PLÁSTICO (Kg)]]+Tabela3[[#This Row],[Reciclados VIDRO (Kg)]]</f>
        <v>78678.8</v>
      </c>
    </row>
    <row r="55" spans="1:14">
      <c r="A55" s="54" t="str">
        <f>VALORES!A63</f>
        <v>ASMAC - Assoc. dos Catadores Autônomos de Mat.Recicláveis de Contagem - 05.316.015/0001-87</v>
      </c>
      <c r="B55" s="20" t="str">
        <f>VLOOKUP(Tabela3[[#This Row],[ORGANIZAÇÃO/ASSOCIAÇÃO]],Tabela1[],3,FALSE)</f>
        <v>APROVADO</v>
      </c>
      <c r="C55" s="6" t="str">
        <f>VLOOKUP(Tabela3[[#This Row],[ORGANIZAÇÃO/ASSOCIAÇÃO]],Tabela1[[Associação]:[LISTA DE MEMBROS]],4,FALSE)</f>
        <v>SIM</v>
      </c>
      <c r="D55" s="20" t="str">
        <f>VLOOKUP(Tabela3[[#This Row],[ORGANIZAÇÃO/ASSOCIAÇÃO]],Tabela1[],5,FALSE)</f>
        <v>ASMAC</v>
      </c>
      <c r="E55" s="20" t="str">
        <f>VLOOKUP(Tabela3[[#This Row],[ORGANIZAÇÃO/ASSOCIAÇÃO]],Tabela1[],6,FALSE)</f>
        <v>CAIXA</v>
      </c>
      <c r="F55" s="20" t="str">
        <f>VLOOKUP(Tabela3[[#This Row],[ORGANIZAÇÃO/ASSOCIAÇÃO]],Tabela1[],7,FALSE)</f>
        <v>00006695-9</v>
      </c>
      <c r="G55" s="20" t="str">
        <f>VLOOKUP(Tabela3[[#This Row],[ORGANIZAÇÃO/ASSOCIAÇÃO]],Tabela1[],8,FALSE)</f>
        <v>0893-1</v>
      </c>
      <c r="H55" s="30" t="str">
        <f>VLOOKUP(Tabela3[[#This Row],[ORGANIZAÇÃO/ASSOCIAÇÃO]],Tabela1[],9,FALSE)</f>
        <v>003</v>
      </c>
      <c r="I55" s="62">
        <f>VALORES!J63</f>
        <v>33039.464171095591</v>
      </c>
      <c r="J55" s="44">
        <f>VALORES!B63</f>
        <v>26260.249999999989</v>
      </c>
      <c r="K55" s="44">
        <f>VALORES!C63</f>
        <v>331764.78000000003</v>
      </c>
      <c r="L55" s="44">
        <f>VALORES!D63</f>
        <v>112123.84</v>
      </c>
      <c r="M55" s="44">
        <f>VALORES!E63</f>
        <v>89400</v>
      </c>
      <c r="N55" s="44">
        <f>Tabela3[[#This Row],[Reciclados METAL (Kg)]]+Tabela3[[#This Row],[Reciclados PAPEL (Kg)]]+Tabela3[[#This Row],[Reciclados PLÁSTICO (Kg)]]+Tabela3[[#This Row],[Reciclados VIDRO (Kg)]]</f>
        <v>559548.87</v>
      </c>
    </row>
    <row r="56" spans="1:14">
      <c r="A56" s="54" t="str">
        <f>VALORES!A64</f>
        <v>ASMARC - Associação de Seletores de Materiais Recicláveis de Caratinga - 05.274.582/0001-18</v>
      </c>
      <c r="B56" s="20" t="str">
        <f>VLOOKUP(Tabela3[[#This Row],[ORGANIZAÇÃO/ASSOCIAÇÃO]],Tabela1[],3,FALSE)</f>
        <v>APROVADO</v>
      </c>
      <c r="C56" s="6" t="str">
        <f>VLOOKUP(Tabela3[[#This Row],[ORGANIZAÇÃO/ASSOCIAÇÃO]],Tabela1[[Associação]:[LISTA DE MEMBROS]],4,FALSE)</f>
        <v>SIM</v>
      </c>
      <c r="D56" s="20" t="str">
        <f>VLOOKUP(Tabela3[[#This Row],[ORGANIZAÇÃO/ASSOCIAÇÃO]],Tabela1[],5,FALSE)</f>
        <v xml:space="preserve">ASMARC </v>
      </c>
      <c r="E56" s="20" t="str">
        <f>VLOOKUP(Tabela3[[#This Row],[ORGANIZAÇÃO/ASSOCIAÇÃO]],Tabela1[],6,FALSE)</f>
        <v>SICOOB</v>
      </c>
      <c r="F56" s="20" t="str">
        <f>VLOOKUP(Tabela3[[#This Row],[ORGANIZAÇÃO/ASSOCIAÇÃO]],Tabela1[],7,FALSE)</f>
        <v>39064-0</v>
      </c>
      <c r="G56" s="20">
        <f>VLOOKUP(Tabela3[[#This Row],[ORGANIZAÇÃO/ASSOCIAÇÃO]],Tabela1[],8,FALSE)</f>
        <v>3219</v>
      </c>
      <c r="H56" s="30">
        <f>VLOOKUP(Tabela3[[#This Row],[ORGANIZAÇÃO/ASSOCIAÇÃO]],Tabela1[],9,FALSE)</f>
        <v>0</v>
      </c>
      <c r="I56" s="62">
        <f>VALORES!J64</f>
        <v>961.05431597376855</v>
      </c>
      <c r="J56" s="44">
        <f>VALORES!B64</f>
        <v>0</v>
      </c>
      <c r="K56" s="44">
        <f>VALORES!C64</f>
        <v>21930</v>
      </c>
      <c r="L56" s="44">
        <f>VALORES!D64</f>
        <v>5492.1</v>
      </c>
      <c r="M56" s="44">
        <f>VALORES!E64</f>
        <v>0</v>
      </c>
      <c r="N56" s="44">
        <f>Tabela3[[#This Row],[Reciclados METAL (Kg)]]+Tabela3[[#This Row],[Reciclados PAPEL (Kg)]]+Tabela3[[#This Row],[Reciclados PLÁSTICO (Kg)]]+Tabela3[[#This Row],[Reciclados VIDRO (Kg)]]</f>
        <v>27422.1</v>
      </c>
    </row>
    <row r="57" spans="1:14">
      <c r="A57" s="54" t="str">
        <f>VALORES!A65</f>
        <v>ASMARE - Assoc. dos Catadores de Papel, Papelão e Material Reaproveitavél - 38.743.035/0001-93</v>
      </c>
      <c r="B57" s="20" t="str">
        <f>VLOOKUP(Tabela3[[#This Row],[ORGANIZAÇÃO/ASSOCIAÇÃO]],Tabela1[],3,FALSE)</f>
        <v>APROVADO</v>
      </c>
      <c r="C57" s="6" t="str">
        <f>VLOOKUP(Tabela3[[#This Row],[ORGANIZAÇÃO/ASSOCIAÇÃO]],Tabela1[[Associação]:[LISTA DE MEMBROS]],4,FALSE)</f>
        <v>SIM</v>
      </c>
      <c r="D57" s="20" t="str">
        <f>VLOOKUP(Tabela3[[#This Row],[ORGANIZAÇÃO/ASSOCIAÇÃO]],Tabela1[],5,FALSE)</f>
        <v>ASMARE</v>
      </c>
      <c r="E57" s="20" t="str">
        <f>VLOOKUP(Tabela3[[#This Row],[ORGANIZAÇÃO/ASSOCIAÇÃO]],Tabela1[],6,FALSE)</f>
        <v>BRASIL</v>
      </c>
      <c r="F57" s="20" t="str">
        <f>VLOOKUP(Tabela3[[#This Row],[ORGANIZAÇÃO/ASSOCIAÇÃO]],Tabela1[],7,FALSE)</f>
        <v>106799-0</v>
      </c>
      <c r="G57" s="20" t="str">
        <f>VLOOKUP(Tabela3[[#This Row],[ORGANIZAÇÃO/ASSOCIAÇÃO]],Tabela1[],8,FALSE)</f>
        <v>4383-4</v>
      </c>
      <c r="H57" s="30">
        <f>VLOOKUP(Tabela3[[#This Row],[ORGANIZAÇÃO/ASSOCIAÇÃO]],Tabela1[],9,FALSE)</f>
        <v>0</v>
      </c>
      <c r="I57" s="62">
        <f>VALORES!J65</f>
        <v>32251.689764057875</v>
      </c>
      <c r="J57" s="44">
        <f>VALORES!B65</f>
        <v>3878.01</v>
      </c>
      <c r="K57" s="44">
        <f>VALORES!C65</f>
        <v>579164.5</v>
      </c>
      <c r="L57" s="44">
        <f>VALORES!D65</f>
        <v>84529</v>
      </c>
      <c r="M57" s="44">
        <f>VALORES!E65</f>
        <v>102260</v>
      </c>
      <c r="N57" s="44">
        <f>Tabela3[[#This Row],[Reciclados METAL (Kg)]]+Tabela3[[#This Row],[Reciclados PAPEL (Kg)]]+Tabela3[[#This Row],[Reciclados PLÁSTICO (Kg)]]+Tabela3[[#This Row],[Reciclados VIDRO (Kg)]]</f>
        <v>769831.51</v>
      </c>
    </row>
    <row r="58" spans="1:14">
      <c r="A58" s="54" t="str">
        <f>VALORES!A66</f>
        <v>ASSECRUZ - Associação ecológica de Cruzília - 07.303.440/0001-67</v>
      </c>
      <c r="B58" s="20" t="str">
        <f>VLOOKUP(Tabela3[[#This Row],[ORGANIZAÇÃO/ASSOCIAÇÃO]],Tabela1[],3,FALSE)</f>
        <v>APROVADO</v>
      </c>
      <c r="C58" s="6" t="str">
        <f>VLOOKUP(Tabela3[[#This Row],[ORGANIZAÇÃO/ASSOCIAÇÃO]],Tabela1[[Associação]:[LISTA DE MEMBROS]],4,FALSE)</f>
        <v>SIM</v>
      </c>
      <c r="D58" s="20" t="str">
        <f>VLOOKUP(Tabela3[[#This Row],[ORGANIZAÇÃO/ASSOCIAÇÃO]],Tabela1[],5,FALSE)</f>
        <v>ASSECRUZ</v>
      </c>
      <c r="E58" s="20" t="str">
        <f>VLOOKUP(Tabela3[[#This Row],[ORGANIZAÇÃO/ASSOCIAÇÃO]],Tabela1[],6,FALSE)</f>
        <v>BRASIL</v>
      </c>
      <c r="F58" s="20" t="str">
        <f>VLOOKUP(Tabela3[[#This Row],[ORGANIZAÇÃO/ASSOCIAÇÃO]],Tabela1[],7,FALSE)</f>
        <v>16.396-1</v>
      </c>
      <c r="G58" s="20" t="str">
        <f>VLOOKUP(Tabela3[[#This Row],[ORGANIZAÇÃO/ASSOCIAÇÃO]],Tabela1[],8,FALSE)</f>
        <v>2021-4</v>
      </c>
      <c r="H58" s="30">
        <f>VLOOKUP(Tabela3[[#This Row],[ORGANIZAÇÃO/ASSOCIAÇÃO]],Tabela1[],9,FALSE)</f>
        <v>0</v>
      </c>
      <c r="I58" s="62">
        <f>VALORES!J66</f>
        <v>2565.069685750791</v>
      </c>
      <c r="J58" s="44">
        <f>VALORES!B66</f>
        <v>0</v>
      </c>
      <c r="K58" s="44">
        <f>VALORES!C66</f>
        <v>44793.25</v>
      </c>
      <c r="L58" s="44">
        <f>VALORES!D66</f>
        <v>17173</v>
      </c>
      <c r="M58" s="44">
        <f>VALORES!E66</f>
        <v>0</v>
      </c>
      <c r="N58" s="44">
        <f>Tabela3[[#This Row],[Reciclados METAL (Kg)]]+Tabela3[[#This Row],[Reciclados PAPEL (Kg)]]+Tabela3[[#This Row],[Reciclados PLÁSTICO (Kg)]]+Tabela3[[#This Row],[Reciclados VIDRO (Kg)]]</f>
        <v>61966.25</v>
      </c>
    </row>
    <row r="59" spans="1:14">
      <c r="A59" s="54" t="str">
        <f>VALORES!A67</f>
        <v>ASSOCIRECICLE - Assoc. dos Recicladores de Belo Horizonte - 07.564.394/0001-50</v>
      </c>
      <c r="B59" s="20" t="str">
        <f>VLOOKUP(Tabela3[[#This Row],[ORGANIZAÇÃO/ASSOCIAÇÃO]],Tabela1[],3,FALSE)</f>
        <v>APROVADO</v>
      </c>
      <c r="C59" s="6" t="str">
        <f>VLOOKUP(Tabela3[[#This Row],[ORGANIZAÇÃO/ASSOCIAÇÃO]],Tabela1[[Associação]:[LISTA DE MEMBROS]],4,FALSE)</f>
        <v>SIM</v>
      </c>
      <c r="D59" s="20" t="str">
        <f>VLOOKUP(Tabela3[[#This Row],[ORGANIZAÇÃO/ASSOCIAÇÃO]],Tabela1[],5,FALSE)</f>
        <v xml:space="preserve">ASSOCIRECICLE </v>
      </c>
      <c r="E59" s="20" t="str">
        <f>VLOOKUP(Tabela3[[#This Row],[ORGANIZAÇÃO/ASSOCIAÇÃO]],Tabela1[],6,FALSE)</f>
        <v>BRASIL</v>
      </c>
      <c r="F59" s="20" t="str">
        <f>VLOOKUP(Tabela3[[#This Row],[ORGANIZAÇÃO/ASSOCIAÇÃO]],Tabela1[],7,FALSE)</f>
        <v>108806-8</v>
      </c>
      <c r="G59" s="20" t="str">
        <f>VLOOKUP(Tabela3[[#This Row],[ORGANIZAÇÃO/ASSOCIAÇÃO]],Tabela1[],8,FALSE)</f>
        <v>3857-1</v>
      </c>
      <c r="H59" s="30">
        <f>VLOOKUP(Tabela3[[#This Row],[ORGANIZAÇÃO/ASSOCIAÇÃO]],Tabela1[],9,FALSE)</f>
        <v>0</v>
      </c>
      <c r="I59" s="62">
        <f>VALORES!J67</f>
        <v>19254.907497579683</v>
      </c>
      <c r="J59" s="44">
        <f>VALORES!B67</f>
        <v>6860</v>
      </c>
      <c r="K59" s="44">
        <f>VALORES!C67</f>
        <v>82260</v>
      </c>
      <c r="L59" s="44">
        <f>VALORES!D67</f>
        <v>17850</v>
      </c>
      <c r="M59" s="44">
        <f>VALORES!E67</f>
        <v>122175</v>
      </c>
      <c r="N59" s="44">
        <f>Tabela3[[#This Row],[Reciclados METAL (Kg)]]+Tabela3[[#This Row],[Reciclados PAPEL (Kg)]]+Tabela3[[#This Row],[Reciclados PLÁSTICO (Kg)]]+Tabela3[[#This Row],[Reciclados VIDRO (Kg)]]</f>
        <v>229145</v>
      </c>
    </row>
    <row r="60" spans="1:14">
      <c r="A60" s="54" t="str">
        <f>VALORES!A68</f>
        <v>ASSOTAIAMAN - Assoc. dos Catadores de Materiais Recicláveis do Bairro Taiaman - 15.350.557/0001-20</v>
      </c>
      <c r="B60" s="20" t="str">
        <f>VLOOKUP(Tabela3[[#This Row],[ORGANIZAÇÃO/ASSOCIAÇÃO]],Tabela1[],3,FALSE)</f>
        <v>APROVADO</v>
      </c>
      <c r="C60" s="6" t="str">
        <f>VLOOKUP(Tabela3[[#This Row],[ORGANIZAÇÃO/ASSOCIAÇÃO]],Tabela1[[Associação]:[LISTA DE MEMBROS]],4,FALSE)</f>
        <v>SIM</v>
      </c>
      <c r="D60" s="20" t="str">
        <f>VLOOKUP(Tabela3[[#This Row],[ORGANIZAÇÃO/ASSOCIAÇÃO]],Tabela1[],5,FALSE)</f>
        <v>ASSOTAIAMAN</v>
      </c>
      <c r="E60" s="20" t="str">
        <f>VLOOKUP(Tabela3[[#This Row],[ORGANIZAÇÃO/ASSOCIAÇÃO]],Tabela1[],6,FALSE)</f>
        <v>SICOOB</v>
      </c>
      <c r="F60" s="20" t="str">
        <f>VLOOKUP(Tabela3[[#This Row],[ORGANIZAÇÃO/ASSOCIAÇÃO]],Tabela1[],7,FALSE)</f>
        <v>53768-3</v>
      </c>
      <c r="G60" s="20">
        <f>VLOOKUP(Tabela3[[#This Row],[ORGANIZAÇÃO/ASSOCIAÇÃO]],Tabela1[],8,FALSE)</f>
        <v>4264</v>
      </c>
      <c r="H60" s="30">
        <f>VLOOKUP(Tabela3[[#This Row],[ORGANIZAÇÃO/ASSOCIAÇÃO]],Tabela1[],9,FALSE)</f>
        <v>0</v>
      </c>
      <c r="I60" s="62">
        <f>VALORES!J68</f>
        <v>26429.10658714849</v>
      </c>
      <c r="J60" s="44">
        <f>VALORES!B68</f>
        <v>63813</v>
      </c>
      <c r="K60" s="44">
        <f>VALORES!C68</f>
        <v>122641.5</v>
      </c>
      <c r="L60" s="44">
        <f>VALORES!D68</f>
        <v>72501</v>
      </c>
      <c r="M60" s="44">
        <f>VALORES!E68</f>
        <v>42360</v>
      </c>
      <c r="N60" s="44">
        <f>Tabela3[[#This Row],[Reciclados METAL (Kg)]]+Tabela3[[#This Row],[Reciclados PAPEL (Kg)]]+Tabela3[[#This Row],[Reciclados PLÁSTICO (Kg)]]+Tabela3[[#This Row],[Reciclados VIDRO (Kg)]]</f>
        <v>301315.5</v>
      </c>
    </row>
    <row r="61" spans="1:14">
      <c r="A61" s="54" t="str">
        <f>VALORES!A69</f>
        <v>ASTRAPI - Assoc. dos Trabalhadores com Materiais Recicláveis de Ibirité - 04.497.879/0001-80</v>
      </c>
      <c r="B61" s="20" t="str">
        <f>VLOOKUP(Tabela3[[#This Row],[ORGANIZAÇÃO/ASSOCIAÇÃO]],Tabela1[],3,FALSE)</f>
        <v>APROVADO</v>
      </c>
      <c r="C61" s="6" t="str">
        <f>VLOOKUP(Tabela3[[#This Row],[ORGANIZAÇÃO/ASSOCIAÇÃO]],Tabela1[[Associação]:[LISTA DE MEMBROS]],4,FALSE)</f>
        <v>SIM</v>
      </c>
      <c r="D61" s="20" t="str">
        <f>VLOOKUP(Tabela3[[#This Row],[ORGANIZAÇÃO/ASSOCIAÇÃO]],Tabela1[],5,FALSE)</f>
        <v>ASTRAPI</v>
      </c>
      <c r="E61" s="20" t="str">
        <f>VLOOKUP(Tabela3[[#This Row],[ORGANIZAÇÃO/ASSOCIAÇÃO]],Tabela1[],6,FALSE)</f>
        <v>CAIXA</v>
      </c>
      <c r="F61" s="20" t="str">
        <f>VLOOKUP(Tabela3[[#This Row],[ORGANIZAÇÃO/ASSOCIAÇÃO]],Tabela1[],7,FALSE)</f>
        <v>3999-4</v>
      </c>
      <c r="G61" s="20" t="str">
        <f>VLOOKUP(Tabela3[[#This Row],[ORGANIZAÇÃO/ASSOCIAÇÃO]],Tabela1[],8,FALSE)</f>
        <v>1486-9</v>
      </c>
      <c r="H61" s="30" t="str">
        <f>VLOOKUP(Tabela3[[#This Row],[ORGANIZAÇÃO/ASSOCIAÇÃO]],Tabela1[],9,FALSE)</f>
        <v>003</v>
      </c>
      <c r="I61" s="62">
        <f>VALORES!J69</f>
        <v>4103.0559904799711</v>
      </c>
      <c r="J61" s="44">
        <f>VALORES!B69</f>
        <v>4328.5</v>
      </c>
      <c r="K61" s="44">
        <f>VALORES!C69</f>
        <v>45414</v>
      </c>
      <c r="L61" s="44">
        <f>VALORES!D69</f>
        <v>14086</v>
      </c>
      <c r="M61" s="44">
        <f>VALORES!E69</f>
        <v>8680</v>
      </c>
      <c r="N61" s="44">
        <f>Tabela3[[#This Row],[Reciclados METAL (Kg)]]+Tabela3[[#This Row],[Reciclados PAPEL (Kg)]]+Tabela3[[#This Row],[Reciclados PLÁSTICO (Kg)]]+Tabela3[[#This Row],[Reciclados VIDRO (Kg)]]</f>
        <v>72508.5</v>
      </c>
    </row>
    <row r="62" spans="1:14">
      <c r="A62" s="54" t="str">
        <f>VALORES!A70</f>
        <v>ASTRIFLORES - Associação dos Catadores e Triadores de Materiais Recicláveis de Florestal - 09.636.570/0001-47</v>
      </c>
      <c r="B62" s="20" t="str">
        <f>VLOOKUP(Tabela3[[#This Row],[ORGANIZAÇÃO/ASSOCIAÇÃO]],Tabela1[],3,FALSE)</f>
        <v>APROVADO</v>
      </c>
      <c r="C62" s="6" t="str">
        <f>VLOOKUP(Tabela3[[#This Row],[ORGANIZAÇÃO/ASSOCIAÇÃO]],Tabela1[[Associação]:[LISTA DE MEMBROS]],4,FALSE)</f>
        <v>SIM</v>
      </c>
      <c r="D62" s="20" t="str">
        <f>VLOOKUP(Tabela3[[#This Row],[ORGANIZAÇÃO/ASSOCIAÇÃO]],Tabela1[],5,FALSE)</f>
        <v>ASTRIFLORES</v>
      </c>
      <c r="E62" s="20" t="str">
        <f>VLOOKUP(Tabela3[[#This Row],[ORGANIZAÇÃO/ASSOCIAÇÃO]],Tabela1[],6,FALSE)</f>
        <v>SICOOB</v>
      </c>
      <c r="F62" s="20" t="str">
        <f>VLOOKUP(Tabela3[[#This Row],[ORGANIZAÇÃO/ASSOCIAÇÃO]],Tabela1[],7,FALSE)</f>
        <v>10388-8</v>
      </c>
      <c r="G62" s="20">
        <f>VLOOKUP(Tabela3[[#This Row],[ORGANIZAÇÃO/ASSOCIAÇÃO]],Tabela1[],8,FALSE)</f>
        <v>3117</v>
      </c>
      <c r="H62" s="30">
        <f>VLOOKUP(Tabela3[[#This Row],[ORGANIZAÇÃO/ASSOCIAÇÃO]],Tabela1[],9,FALSE)</f>
        <v>0</v>
      </c>
      <c r="I62" s="62">
        <f>VALORES!J70</f>
        <v>1594.181237383294</v>
      </c>
      <c r="J62" s="44">
        <f>VALORES!B70</f>
        <v>0</v>
      </c>
      <c r="K62" s="44">
        <f>VALORES!C70</f>
        <v>17240</v>
      </c>
      <c r="L62" s="44">
        <f>VALORES!D70</f>
        <v>7270</v>
      </c>
      <c r="M62" s="44">
        <f>VALORES!E70</f>
        <v>4500</v>
      </c>
      <c r="N62" s="44">
        <f>Tabela3[[#This Row],[Reciclados METAL (Kg)]]+Tabela3[[#This Row],[Reciclados PAPEL (Kg)]]+Tabela3[[#This Row],[Reciclados PLÁSTICO (Kg)]]+Tabela3[[#This Row],[Reciclados VIDRO (Kg)]]</f>
        <v>29010</v>
      </c>
    </row>
    <row r="63" spans="1:14">
      <c r="A63" s="54" t="str">
        <f>VALORES!A71</f>
        <v>ATLIMARJOM - Assoc. dos Trab.de Limpeza e Mat.Recicláveis de João Monlevade - 04.709.727/0001-01</v>
      </c>
      <c r="B63" s="20" t="str">
        <f>VLOOKUP(Tabela3[[#This Row],[ORGANIZAÇÃO/ASSOCIAÇÃO]],Tabela1[],3,FALSE)</f>
        <v>APROVADO</v>
      </c>
      <c r="C63" s="6" t="str">
        <f>VLOOKUP(Tabela3[[#This Row],[ORGANIZAÇÃO/ASSOCIAÇÃO]],Tabela1[[Associação]:[LISTA DE MEMBROS]],4,FALSE)</f>
        <v>SIM</v>
      </c>
      <c r="D63" s="20" t="str">
        <f>VLOOKUP(Tabela3[[#This Row],[ORGANIZAÇÃO/ASSOCIAÇÃO]],Tabela1[],5,FALSE)</f>
        <v>ATLIMARJOM</v>
      </c>
      <c r="E63" s="20" t="str">
        <f>VLOOKUP(Tabela3[[#This Row],[ORGANIZAÇÃO/ASSOCIAÇÃO]],Tabela1[],6,FALSE)</f>
        <v>BRASIL</v>
      </c>
      <c r="F63" s="20" t="str">
        <f>VLOOKUP(Tabela3[[#This Row],[ORGANIZAÇÃO/ASSOCIAÇÃO]],Tabela1[],7,FALSE)</f>
        <v>36424-X</v>
      </c>
      <c r="G63" s="20" t="str">
        <f>VLOOKUP(Tabela3[[#This Row],[ORGANIZAÇÃO/ASSOCIAÇÃO]],Tabela1[],8,FALSE)</f>
        <v>2220-9</v>
      </c>
      <c r="H63" s="30">
        <f>VLOOKUP(Tabela3[[#This Row],[ORGANIZAÇÃO/ASSOCIAÇÃO]],Tabela1[],9,FALSE)</f>
        <v>0</v>
      </c>
      <c r="I63" s="62">
        <f>VALORES!J71</f>
        <v>18573.614631606062</v>
      </c>
      <c r="J63" s="44">
        <f>VALORES!B71</f>
        <v>11999.3</v>
      </c>
      <c r="K63" s="44">
        <f>VALORES!C71</f>
        <v>179032</v>
      </c>
      <c r="L63" s="44">
        <f>VALORES!D71</f>
        <v>78736.100000000006</v>
      </c>
      <c r="M63" s="44">
        <f>VALORES!E71</f>
        <v>42420</v>
      </c>
      <c r="N63" s="44">
        <f>Tabela3[[#This Row],[Reciclados METAL (Kg)]]+Tabela3[[#This Row],[Reciclados PAPEL (Kg)]]+Tabela3[[#This Row],[Reciclados PLÁSTICO (Kg)]]+Tabela3[[#This Row],[Reciclados VIDRO (Kg)]]</f>
        <v>312187.40000000002</v>
      </c>
    </row>
    <row r="64" spans="1:14">
      <c r="A64" s="54" t="str">
        <f>VALORES!A72</f>
        <v>ATREMAR - Assoc. Trêspontana dos Catadores de Materais Recicláveis - 09.411.353/0001-59</v>
      </c>
      <c r="B64" s="20" t="str">
        <f>VLOOKUP(Tabela3[[#This Row],[ORGANIZAÇÃO/ASSOCIAÇÃO]],Tabela1[],3,FALSE)</f>
        <v>APROVADO</v>
      </c>
      <c r="C64" s="6" t="str">
        <f>VLOOKUP(Tabela3[[#This Row],[ORGANIZAÇÃO/ASSOCIAÇÃO]],Tabela1[[Associação]:[LISTA DE MEMBROS]],4,FALSE)</f>
        <v>SIM</v>
      </c>
      <c r="D64" s="20" t="str">
        <f>VLOOKUP(Tabela3[[#This Row],[ORGANIZAÇÃO/ASSOCIAÇÃO]],Tabela1[],5,FALSE)</f>
        <v>ATREMAR</v>
      </c>
      <c r="E64" s="20" t="str">
        <f>VLOOKUP(Tabela3[[#This Row],[ORGANIZAÇÃO/ASSOCIAÇÃO]],Tabela1[],6,FALSE)</f>
        <v>BRASIL</v>
      </c>
      <c r="F64" s="20" t="str">
        <f>VLOOKUP(Tabela3[[#This Row],[ORGANIZAÇÃO/ASSOCIAÇÃO]],Tabela1[],7,FALSE)</f>
        <v>26098-3</v>
      </c>
      <c r="G64" s="20" t="str">
        <f>VLOOKUP(Tabela3[[#This Row],[ORGANIZAÇÃO/ASSOCIAÇÃO]],Tabela1[],8,FALSE)</f>
        <v>0421-9</v>
      </c>
      <c r="H64" s="30">
        <f>VLOOKUP(Tabela3[[#This Row],[ORGANIZAÇÃO/ASSOCIAÇÃO]],Tabela1[],9,FALSE)</f>
        <v>0</v>
      </c>
      <c r="I64" s="62">
        <f>VALORES!J72</f>
        <v>9409.9305034660101</v>
      </c>
      <c r="J64" s="44">
        <f>VALORES!B72</f>
        <v>15467.31</v>
      </c>
      <c r="K64" s="44">
        <f>VALORES!C72</f>
        <v>73179</v>
      </c>
      <c r="L64" s="44">
        <f>VALORES!D72</f>
        <v>12140</v>
      </c>
      <c r="M64" s="44">
        <f>VALORES!E72</f>
        <v>33170</v>
      </c>
      <c r="N64" s="44">
        <f>Tabela3[[#This Row],[Reciclados METAL (Kg)]]+Tabela3[[#This Row],[Reciclados PAPEL (Kg)]]+Tabela3[[#This Row],[Reciclados PLÁSTICO (Kg)]]+Tabela3[[#This Row],[Reciclados VIDRO (Kg)]]</f>
        <v>133956.31</v>
      </c>
    </row>
    <row r="65" spans="1:14">
      <c r="A65" s="54" t="str">
        <f>VALORES!A73</f>
        <v>AVICAT - Associação Vicenciana de Catadores - 31.758.604/1000-25</v>
      </c>
      <c r="B65" s="20" t="str">
        <f>VLOOKUP(Tabela3[[#This Row],[ORGANIZAÇÃO/ASSOCIAÇÃO]],Tabela1[],3,FALSE)</f>
        <v>APROVADO</v>
      </c>
      <c r="C65" s="6" t="str">
        <f>VLOOKUP(Tabela3[[#This Row],[ORGANIZAÇÃO/ASSOCIAÇÃO]],Tabela1[[Associação]:[LISTA DE MEMBROS]],4,FALSE)</f>
        <v>SIM</v>
      </c>
      <c r="D65" s="20" t="str">
        <f>VLOOKUP(Tabela3[[#This Row],[ORGANIZAÇÃO/ASSOCIAÇÃO]],Tabela1[],5,FALSE)</f>
        <v>AVICAT</v>
      </c>
      <c r="E65" s="20" t="str">
        <f>VLOOKUP(Tabela3[[#This Row],[ORGANIZAÇÃO/ASSOCIAÇÃO]],Tabela1[],6,FALSE)</f>
        <v>SICOOB</v>
      </c>
      <c r="F65" s="20" t="str">
        <f>VLOOKUP(Tabela3[[#This Row],[ORGANIZAÇÃO/ASSOCIAÇÃO]],Tabela1[],7,FALSE)</f>
        <v>112.406-4</v>
      </c>
      <c r="G65" s="20">
        <f>VLOOKUP(Tabela3[[#This Row],[ORGANIZAÇÃO/ASSOCIAÇÃO]],Tabela1[],8,FALSE)</f>
        <v>3109</v>
      </c>
      <c r="H65" s="30">
        <f>VLOOKUP(Tabela3[[#This Row],[ORGANIZAÇÃO/ASSOCIAÇÃO]],Tabela1[],9,FALSE)</f>
        <v>0</v>
      </c>
      <c r="I65" s="62">
        <f>VALORES!J73</f>
        <v>1572.7765375938263</v>
      </c>
      <c r="J65" s="44">
        <f>VALORES!B73</f>
        <v>0</v>
      </c>
      <c r="K65" s="44">
        <f>VALORES!C73</f>
        <v>21589.200000000001</v>
      </c>
      <c r="L65" s="44">
        <f>VALORES!D73</f>
        <v>11605.1</v>
      </c>
      <c r="M65" s="44">
        <f>VALORES!E73</f>
        <v>0</v>
      </c>
      <c r="N65" s="44">
        <f>Tabela3[[#This Row],[Reciclados METAL (Kg)]]+Tabela3[[#This Row],[Reciclados PAPEL (Kg)]]+Tabela3[[#This Row],[Reciclados PLÁSTICO (Kg)]]+Tabela3[[#This Row],[Reciclados VIDRO (Kg)]]</f>
        <v>33194.300000000003</v>
      </c>
    </row>
    <row r="66" spans="1:14">
      <c r="A66" s="54" t="str">
        <f>VALORES!A74</f>
        <v>CAMAR - Assoc. de Catadores de Material Reciclável de Mariana - 12.264.337/0001-95</v>
      </c>
      <c r="B66" s="20" t="str">
        <f>VLOOKUP(Tabela3[[#This Row],[ORGANIZAÇÃO/ASSOCIAÇÃO]],Tabela1[],3,FALSE)</f>
        <v>APROVADO</v>
      </c>
      <c r="C66" s="6" t="str">
        <f>VLOOKUP(Tabela3[[#This Row],[ORGANIZAÇÃO/ASSOCIAÇÃO]],Tabela1[[Associação]:[LISTA DE MEMBROS]],4,FALSE)</f>
        <v>SIM</v>
      </c>
      <c r="D66" s="20" t="str">
        <f>VLOOKUP(Tabela3[[#This Row],[ORGANIZAÇÃO/ASSOCIAÇÃO]],Tabela1[],5,FALSE)</f>
        <v>CAMAR</v>
      </c>
      <c r="E66" s="20" t="str">
        <f>VLOOKUP(Tabela3[[#This Row],[ORGANIZAÇÃO/ASSOCIAÇÃO]],Tabela1[],6,FALSE)</f>
        <v>CAIXA</v>
      </c>
      <c r="F66" s="20" t="str">
        <f>VLOOKUP(Tabela3[[#This Row],[ORGANIZAÇÃO/ASSOCIAÇÃO]],Tabela1[],7,FALSE)</f>
        <v>1635-5</v>
      </c>
      <c r="G66" s="20" t="str">
        <f>VLOOKUP(Tabela3[[#This Row],[ORGANIZAÇÃO/ASSOCIAÇÃO]],Tabela1[],8,FALSE)</f>
        <v>1701-9</v>
      </c>
      <c r="H66" s="30" t="str">
        <f>VLOOKUP(Tabela3[[#This Row],[ORGANIZAÇÃO/ASSOCIAÇÃO]],Tabela1[],9,FALSE)</f>
        <v>003</v>
      </c>
      <c r="I66" s="62">
        <f>VALORES!J74</f>
        <v>6536.2644929398375</v>
      </c>
      <c r="J66" s="44">
        <f>VALORES!B74</f>
        <v>0</v>
      </c>
      <c r="K66" s="44">
        <f>VALORES!C74</f>
        <v>102650</v>
      </c>
      <c r="L66" s="44">
        <f>VALORES!D74</f>
        <v>20360</v>
      </c>
      <c r="M66" s="44">
        <f>VALORES!E74</f>
        <v>21480</v>
      </c>
      <c r="N66" s="44">
        <f>Tabela3[[#This Row],[Reciclados METAL (Kg)]]+Tabela3[[#This Row],[Reciclados PAPEL (Kg)]]+Tabela3[[#This Row],[Reciclados PLÁSTICO (Kg)]]+Tabela3[[#This Row],[Reciclados VIDRO (Kg)]]</f>
        <v>144490</v>
      </c>
    </row>
    <row r="67" spans="1:14">
      <c r="A67" s="54" t="str">
        <f>VALORES!A75</f>
        <v>CO.R.U. - Coop. dos Recicladores de Uberlândia - 06.051.218/0001-51</v>
      </c>
      <c r="B67" s="20" t="str">
        <f>VLOOKUP(Tabela3[[#This Row],[ORGANIZAÇÃO/ASSOCIAÇÃO]],Tabela1[],3,FALSE)</f>
        <v>APROVADO</v>
      </c>
      <c r="C67" s="6" t="str">
        <f>VLOOKUP(Tabela3[[#This Row],[ORGANIZAÇÃO/ASSOCIAÇÃO]],Tabela1[[Associação]:[LISTA DE MEMBROS]],4,FALSE)</f>
        <v>SIM</v>
      </c>
      <c r="D67" s="20" t="str">
        <f>VLOOKUP(Tabela3[[#This Row],[ORGANIZAÇÃO/ASSOCIAÇÃO]],Tabela1[],5,FALSE)</f>
        <v>CO.R.U</v>
      </c>
      <c r="E67" s="20" t="str">
        <f>VLOOKUP(Tabela3[[#This Row],[ORGANIZAÇÃO/ASSOCIAÇÃO]],Tabela1[],6,FALSE)</f>
        <v>CAIXA</v>
      </c>
      <c r="F67" s="20" t="str">
        <f>VLOOKUP(Tabela3[[#This Row],[ORGANIZAÇÃO/ASSOCIAÇÃO]],Tabela1[],7,FALSE)</f>
        <v>910-9</v>
      </c>
      <c r="G67" s="20">
        <f>VLOOKUP(Tabela3[[#This Row],[ORGANIZAÇÃO/ASSOCIAÇÃO]],Tabela1[],8,FALSE)</f>
        <v>3274</v>
      </c>
      <c r="H67" s="30" t="str">
        <f>VLOOKUP(Tabela3[[#This Row],[ORGANIZAÇÃO/ASSOCIAÇÃO]],Tabela1[],9,FALSE)</f>
        <v>003</v>
      </c>
      <c r="I67" s="62">
        <f>VALORES!J75</f>
        <v>12219.425051027492</v>
      </c>
      <c r="J67" s="44">
        <f>VALORES!B75</f>
        <v>12038.6222</v>
      </c>
      <c r="K67" s="44">
        <f>VALORES!C75</f>
        <v>88216.72</v>
      </c>
      <c r="L67" s="44">
        <f>VALORES!D75</f>
        <v>26818.21</v>
      </c>
      <c r="M67" s="44">
        <f>VALORES!E75</f>
        <v>47151.720999999998</v>
      </c>
      <c r="N67" s="44">
        <f>Tabela3[[#This Row],[Reciclados METAL (Kg)]]+Tabela3[[#This Row],[Reciclados PAPEL (Kg)]]+Tabela3[[#This Row],[Reciclados PLÁSTICO (Kg)]]+Tabela3[[#This Row],[Reciclados VIDRO (Kg)]]</f>
        <v>174225.2732</v>
      </c>
    </row>
    <row r="68" spans="1:14">
      <c r="A68" s="54" t="str">
        <f>VALORES!A76</f>
        <v>COOLIMP - Cooperativa de Trabalho dos Catadores de Materiais Recicláveis Campo Limpo - 38.124.051/0001-06</v>
      </c>
      <c r="B68" s="20" t="str">
        <f>VLOOKUP(Tabela3[[#This Row],[ORGANIZAÇÃO/ASSOCIAÇÃO]],Tabela1[],3,FALSE)</f>
        <v>APROVADO</v>
      </c>
      <c r="C68" s="6" t="str">
        <f>VLOOKUP(Tabela3[[#This Row],[ORGANIZAÇÃO/ASSOCIAÇÃO]],Tabela1[[Associação]:[LISTA DE MEMBROS]],4,FALSE)</f>
        <v>SIM</v>
      </c>
      <c r="D68" s="20" t="str">
        <f>VLOOKUP(Tabela3[[#This Row],[ORGANIZAÇÃO/ASSOCIAÇÃO]],Tabela1[],5,FALSE)</f>
        <v>COOLIMP</v>
      </c>
      <c r="E68" s="20" t="str">
        <f>VLOOKUP(Tabela3[[#This Row],[ORGANIZAÇÃO/ASSOCIAÇÃO]],Tabela1[],6,FALSE)</f>
        <v>BRASIL</v>
      </c>
      <c r="F68" s="20" t="str">
        <f>VLOOKUP(Tabela3[[#This Row],[ORGANIZAÇÃO/ASSOCIAÇÃO]],Tabela1[],7,FALSE)</f>
        <v>38045-8</v>
      </c>
      <c r="G68" s="20" t="str">
        <f>VLOOKUP(Tabela3[[#This Row],[ORGANIZAÇÃO/ASSOCIAÇÃO]],Tabela1[],8,FALSE)</f>
        <v>1046-4</v>
      </c>
      <c r="H68" s="30">
        <f>VLOOKUP(Tabela3[[#This Row],[ORGANIZAÇÃO/ASSOCIAÇÃO]],Tabela1[],9,FALSE)</f>
        <v>0</v>
      </c>
      <c r="I68" s="62">
        <f>VALORES!J76</f>
        <v>3415.4012872903363</v>
      </c>
      <c r="J68" s="44">
        <f>VALORES!B76</f>
        <v>14394</v>
      </c>
      <c r="K68" s="44">
        <f>VALORES!C76</f>
        <v>17062</v>
      </c>
      <c r="L68" s="44">
        <f>VALORES!D76</f>
        <v>4455</v>
      </c>
      <c r="M68" s="44">
        <f>VALORES!E76</f>
        <v>0</v>
      </c>
      <c r="N68" s="44">
        <f>Tabela3[[#This Row],[Reciclados METAL (Kg)]]+Tabela3[[#This Row],[Reciclados PAPEL (Kg)]]+Tabela3[[#This Row],[Reciclados PLÁSTICO (Kg)]]+Tabela3[[#This Row],[Reciclados VIDRO (Kg)]]</f>
        <v>35911</v>
      </c>
    </row>
    <row r="69" spans="1:14">
      <c r="A69" s="54" t="str">
        <f>VALORES!A77</f>
        <v>COOMARP Pampulha - Coop. dos Trabalhadores com Mat.Recicláveis da Pampulha Ltda. - 10.880.302/0001-55</v>
      </c>
      <c r="B69" s="20" t="str">
        <f>VLOOKUP(Tabela3[[#This Row],[ORGANIZAÇÃO/ASSOCIAÇÃO]],Tabela1[],3,FALSE)</f>
        <v>APROVADO</v>
      </c>
      <c r="C69" s="6" t="str">
        <f>VLOOKUP(Tabela3[[#This Row],[ORGANIZAÇÃO/ASSOCIAÇÃO]],Tabela1[[Associação]:[LISTA DE MEMBROS]],4,FALSE)</f>
        <v>SIM</v>
      </c>
      <c r="D69" s="20" t="str">
        <f>VLOOKUP(Tabela3[[#This Row],[ORGANIZAÇÃO/ASSOCIAÇÃO]],Tabela1[],5,FALSE)</f>
        <v>COOMARP</v>
      </c>
      <c r="E69" s="20" t="str">
        <f>VLOOKUP(Tabela3[[#This Row],[ORGANIZAÇÃO/ASSOCIAÇÃO]],Tabela1[],6,FALSE)</f>
        <v>SICREDI</v>
      </c>
      <c r="F69" s="20" t="str">
        <f>VLOOKUP(Tabela3[[#This Row],[ORGANIZAÇÃO/ASSOCIAÇÃO]],Tabela1[],7,FALSE)</f>
        <v>86546-2</v>
      </c>
      <c r="G69" s="20" t="str">
        <f>VLOOKUP(Tabela3[[#This Row],[ORGANIZAÇÃO/ASSOCIAÇÃO]],Tabela1[],8,FALSE)</f>
        <v>0434</v>
      </c>
      <c r="H69" s="30">
        <f>VLOOKUP(Tabela3[[#This Row],[ORGANIZAÇÃO/ASSOCIAÇÃO]],Tabela1[],9,FALSE)</f>
        <v>0</v>
      </c>
      <c r="I69" s="62">
        <f>VALORES!J77</f>
        <v>17780.519629879149</v>
      </c>
      <c r="J69" s="44">
        <f>VALORES!B77</f>
        <v>4535.5</v>
      </c>
      <c r="K69" s="44">
        <f>VALORES!C77</f>
        <v>148643.1</v>
      </c>
      <c r="L69" s="44">
        <f>VALORES!D77</f>
        <v>19130</v>
      </c>
      <c r="M69" s="44">
        <f>VALORES!E77</f>
        <v>102145</v>
      </c>
      <c r="N69" s="44">
        <f>Tabela3[[#This Row],[Reciclados METAL (Kg)]]+Tabela3[[#This Row],[Reciclados PAPEL (Kg)]]+Tabela3[[#This Row],[Reciclados PLÁSTICO (Kg)]]+Tabela3[[#This Row],[Reciclados VIDRO (Kg)]]</f>
        <v>274453.59999999998</v>
      </c>
    </row>
    <row r="70" spans="1:14">
      <c r="A70" s="54" t="str">
        <f>VALORES!A78</f>
        <v>COOPEMAR - Coop. de Catadores de Materiais Recicláveis da Região Oeste de Belo Horizonte - 07.121.298/0001-37</v>
      </c>
      <c r="B70" s="20" t="str">
        <f>VLOOKUP(Tabela3[[#This Row],[ORGANIZAÇÃO/ASSOCIAÇÃO]],Tabela1[],3,FALSE)</f>
        <v>APROVADO</v>
      </c>
      <c r="C70" s="6" t="str">
        <f>VLOOKUP(Tabela3[[#This Row],[ORGANIZAÇÃO/ASSOCIAÇÃO]],Tabela1[[Associação]:[LISTA DE MEMBROS]],4,FALSE)</f>
        <v>SIM</v>
      </c>
      <c r="D70" s="20" t="str">
        <f>VLOOKUP(Tabela3[[#This Row],[ORGANIZAÇÃO/ASSOCIAÇÃO]],Tabela1[],5,FALSE)</f>
        <v xml:space="preserve">COOPEMAR </v>
      </c>
      <c r="E70" s="20" t="str">
        <f>VLOOKUP(Tabela3[[#This Row],[ORGANIZAÇÃO/ASSOCIAÇÃO]],Tabela1[],6,FALSE)</f>
        <v>CAIXA</v>
      </c>
      <c r="F70" s="20" t="str">
        <f>VLOOKUP(Tabela3[[#This Row],[ORGANIZAÇÃO/ASSOCIAÇÃO]],Tabela1[],7,FALSE)</f>
        <v>000577516756-9</v>
      </c>
      <c r="G70" s="20" t="str">
        <f>VLOOKUP(Tabela3[[#This Row],[ORGANIZAÇÃO/ASSOCIAÇÃO]],Tabela1[],8,FALSE)</f>
        <v>3553-0</v>
      </c>
      <c r="H70" s="30" t="str">
        <f>VLOOKUP(Tabela3[[#This Row],[ORGANIZAÇÃO/ASSOCIAÇÃO]],Tabela1[],9,FALSE)</f>
        <v>1292 C/C</v>
      </c>
      <c r="I70" s="62">
        <f>VALORES!J78</f>
        <v>22516.415338788458</v>
      </c>
      <c r="J70" s="44">
        <f>VALORES!B78</f>
        <v>4040</v>
      </c>
      <c r="K70" s="44">
        <f>VALORES!C78</f>
        <v>41512</v>
      </c>
      <c r="L70" s="44">
        <f>VALORES!D78</f>
        <v>33150</v>
      </c>
      <c r="M70" s="44">
        <f>VALORES!E78</f>
        <v>147065</v>
      </c>
      <c r="N70" s="44">
        <f>Tabela3[[#This Row],[Reciclados METAL (Kg)]]+Tabela3[[#This Row],[Reciclados PAPEL (Kg)]]+Tabela3[[#This Row],[Reciclados PLÁSTICO (Kg)]]+Tabela3[[#This Row],[Reciclados VIDRO (Kg)]]</f>
        <v>225767</v>
      </c>
    </row>
    <row r="71" spans="1:14">
      <c r="A71" s="54" t="str">
        <f>VALORES!A79</f>
        <v>COOPERARE - Coop. dos Produtores de Materiais Recicláveis de Araxá - 06.327.689/0001-40</v>
      </c>
      <c r="B71" s="20" t="str">
        <f>VLOOKUP(Tabela3[[#This Row],[ORGANIZAÇÃO/ASSOCIAÇÃO]],Tabela1[],3,FALSE)</f>
        <v>APROVADO</v>
      </c>
      <c r="C71" s="6" t="str">
        <f>VLOOKUP(Tabela3[[#This Row],[ORGANIZAÇÃO/ASSOCIAÇÃO]],Tabela1[[Associação]:[LISTA DE MEMBROS]],4,FALSE)</f>
        <v>SIM</v>
      </c>
      <c r="D71" s="20" t="str">
        <f>VLOOKUP(Tabela3[[#This Row],[ORGANIZAÇÃO/ASSOCIAÇÃO]],Tabela1[],5,FALSE)</f>
        <v xml:space="preserve">COOPERARE </v>
      </c>
      <c r="E71" s="20" t="str">
        <f>VLOOKUP(Tabela3[[#This Row],[ORGANIZAÇÃO/ASSOCIAÇÃO]],Tabela1[],6,FALSE)</f>
        <v>SICOOB</v>
      </c>
      <c r="F71" s="20" t="str">
        <f>VLOOKUP(Tabela3[[#This Row],[ORGANIZAÇÃO/ASSOCIAÇÃO]],Tabela1[],7,FALSE)</f>
        <v>2142-3</v>
      </c>
      <c r="G71" s="20">
        <f>VLOOKUP(Tabela3[[#This Row],[ORGANIZAÇÃO/ASSOCIAÇÃO]],Tabela1[],8,FALSE)</f>
        <v>3094</v>
      </c>
      <c r="H71" s="30">
        <f>VLOOKUP(Tabela3[[#This Row],[ORGANIZAÇÃO/ASSOCIAÇÃO]],Tabela1[],9,FALSE)</f>
        <v>0</v>
      </c>
      <c r="I71" s="62">
        <f>VALORES!J79</f>
        <v>3933.7367672374976</v>
      </c>
      <c r="J71" s="44">
        <f>VALORES!B79</f>
        <v>2400</v>
      </c>
      <c r="K71" s="44">
        <f>VALORES!C79</f>
        <v>48134</v>
      </c>
      <c r="L71" s="44">
        <f>VALORES!D79</f>
        <v>25730</v>
      </c>
      <c r="M71" s="44">
        <f>VALORES!E79</f>
        <v>0</v>
      </c>
      <c r="N71" s="44">
        <f>Tabela3[[#This Row],[Reciclados METAL (Kg)]]+Tabela3[[#This Row],[Reciclados PAPEL (Kg)]]+Tabela3[[#This Row],[Reciclados PLÁSTICO (Kg)]]+Tabela3[[#This Row],[Reciclados VIDRO (Kg)]]</f>
        <v>76264</v>
      </c>
    </row>
    <row r="72" spans="1:14">
      <c r="A72" s="54" t="str">
        <f>VALORES!A80</f>
        <v>COOPERCATA - Coop. Rede Solidaria de Contagem - 20.750.889/0001-31</v>
      </c>
      <c r="B72" s="20" t="str">
        <f>VLOOKUP(Tabela3[[#This Row],[ORGANIZAÇÃO/ASSOCIAÇÃO]],Tabela1[],3,FALSE)</f>
        <v>APROVADO</v>
      </c>
      <c r="C72" s="6" t="str">
        <f>VLOOKUP(Tabela3[[#This Row],[ORGANIZAÇÃO/ASSOCIAÇÃO]],Tabela1[[Associação]:[LISTA DE MEMBROS]],4,FALSE)</f>
        <v>SIM</v>
      </c>
      <c r="D72" s="20" t="str">
        <f>VLOOKUP(Tabela3[[#This Row],[ORGANIZAÇÃO/ASSOCIAÇÃO]],Tabela1[],5,FALSE)</f>
        <v>COOPERCATA</v>
      </c>
      <c r="E72" s="20" t="str">
        <f>VLOOKUP(Tabela3[[#This Row],[ORGANIZAÇÃO/ASSOCIAÇÃO]],Tabela1[],6,FALSE)</f>
        <v>CAIXA</v>
      </c>
      <c r="F72" s="20" t="str">
        <f>VLOOKUP(Tabela3[[#This Row],[ORGANIZAÇÃO/ASSOCIAÇÃO]],Tabela1[],7,FALSE)</f>
        <v>577569356-2</v>
      </c>
      <c r="G72" s="20" t="str">
        <f>VLOOKUP(Tabela3[[#This Row],[ORGANIZAÇÃO/ASSOCIAÇÃO]],Tabela1[],8,FALSE)</f>
        <v>0893</v>
      </c>
      <c r="H72" s="30">
        <f>VLOOKUP(Tabela3[[#This Row],[ORGANIZAÇÃO/ASSOCIAÇÃO]],Tabela1[],9,FALSE)</f>
        <v>1292</v>
      </c>
      <c r="I72" s="62">
        <f>VALORES!J80</f>
        <v>9148.7907663158658</v>
      </c>
      <c r="J72" s="44">
        <f>VALORES!B80</f>
        <v>10068.07</v>
      </c>
      <c r="K72" s="44">
        <f>VALORES!C80</f>
        <v>95580</v>
      </c>
      <c r="L72" s="44">
        <f>VALORES!D80</f>
        <v>20629.2</v>
      </c>
      <c r="M72" s="44">
        <f>VALORES!E80</f>
        <v>28670</v>
      </c>
      <c r="N72" s="44">
        <f>Tabela3[[#This Row],[Reciclados METAL (Kg)]]+Tabela3[[#This Row],[Reciclados PAPEL (Kg)]]+Tabela3[[#This Row],[Reciclados PLÁSTICO (Kg)]]+Tabela3[[#This Row],[Reciclados VIDRO (Kg)]]</f>
        <v>154947.27000000002</v>
      </c>
    </row>
    <row r="73" spans="1:14">
      <c r="A73" s="54" t="str">
        <f>VALORES!A81</f>
        <v>COOPERCICLA (PARACATU) - Coop. dos Catadores e Recicladores do Noroeste de Minas LTDA - 09.913.001/0001-00</v>
      </c>
      <c r="B73" s="20" t="str">
        <f>VLOOKUP(Tabela3[[#This Row],[ORGANIZAÇÃO/ASSOCIAÇÃO]],Tabela1[],3,FALSE)</f>
        <v>APROVADO</v>
      </c>
      <c r="C73" s="6" t="str">
        <f>VLOOKUP(Tabela3[[#This Row],[ORGANIZAÇÃO/ASSOCIAÇÃO]],Tabela1[[Associação]:[LISTA DE MEMBROS]],4,FALSE)</f>
        <v>SIM</v>
      </c>
      <c r="D73" s="20" t="str">
        <f>VLOOKUP(Tabela3[[#This Row],[ORGANIZAÇÃO/ASSOCIAÇÃO]],Tabela1[],5,FALSE)</f>
        <v xml:space="preserve">COOPERCICLA </v>
      </c>
      <c r="E73" s="20" t="str">
        <f>VLOOKUP(Tabela3[[#This Row],[ORGANIZAÇÃO/ASSOCIAÇÃO]],Tabela1[],6,FALSE)</f>
        <v>SICOOB</v>
      </c>
      <c r="F73" s="20" t="str">
        <f>VLOOKUP(Tabela3[[#This Row],[ORGANIZAÇÃO/ASSOCIAÇÃO]],Tabela1[],7,FALSE)</f>
        <v>16849-1</v>
      </c>
      <c r="G73" s="20">
        <f>VLOOKUP(Tabela3[[#This Row],[ORGANIZAÇÃO/ASSOCIAÇÃO]],Tabela1[],8,FALSE)</f>
        <v>4119</v>
      </c>
      <c r="H73" s="30">
        <f>VLOOKUP(Tabela3[[#This Row],[ORGANIZAÇÃO/ASSOCIAÇÃO]],Tabela1[],9,FALSE)</f>
        <v>0</v>
      </c>
      <c r="I73" s="62">
        <f>VALORES!J81</f>
        <v>5855.6717363341531</v>
      </c>
      <c r="J73" s="44">
        <f>VALORES!B81</f>
        <v>0</v>
      </c>
      <c r="K73" s="44">
        <f>VALORES!C81</f>
        <v>119654.7</v>
      </c>
      <c r="L73" s="44">
        <f>VALORES!D81</f>
        <v>36019</v>
      </c>
      <c r="M73" s="44">
        <f>VALORES!E81</f>
        <v>0</v>
      </c>
      <c r="N73" s="44">
        <f>Tabela3[[#This Row],[Reciclados METAL (Kg)]]+Tabela3[[#This Row],[Reciclados PAPEL (Kg)]]+Tabela3[[#This Row],[Reciclados PLÁSTICO (Kg)]]+Tabela3[[#This Row],[Reciclados VIDRO (Kg)]]</f>
        <v>155673.70000000001</v>
      </c>
    </row>
    <row r="74" spans="1:14">
      <c r="A74" s="54" t="str">
        <f>VALORES!A82</f>
        <v>COOPERSOLI - Coop. Solidária dos Recicladores e Grupos Prod.do Barreiro e Região - 06.226.584/0001-02</v>
      </c>
      <c r="B74" s="20" t="str">
        <f>VLOOKUP(Tabela3[[#This Row],[ORGANIZAÇÃO/ASSOCIAÇÃO]],Tabela1[],3,FALSE)</f>
        <v>APROVADO</v>
      </c>
      <c r="C74" s="6" t="str">
        <f>VLOOKUP(Tabela3[[#This Row],[ORGANIZAÇÃO/ASSOCIAÇÃO]],Tabela1[[Associação]:[LISTA DE MEMBROS]],4,FALSE)</f>
        <v>SIM</v>
      </c>
      <c r="D74" s="20" t="str">
        <f>VLOOKUP(Tabela3[[#This Row],[ORGANIZAÇÃO/ASSOCIAÇÃO]],Tabela1[],5,FALSE)</f>
        <v>COOPERSOLI</v>
      </c>
      <c r="E74" s="20" t="str">
        <f>VLOOKUP(Tabela3[[#This Row],[ORGANIZAÇÃO/ASSOCIAÇÃO]],Tabela1[],6,FALSE)</f>
        <v>CAIXA</v>
      </c>
      <c r="F74" s="20" t="str">
        <f>VLOOKUP(Tabela3[[#This Row],[ORGANIZAÇÃO/ASSOCIAÇÃO]],Tabela1[],7,FALSE)</f>
        <v>804221-5</v>
      </c>
      <c r="G74" s="20" t="str">
        <f>VLOOKUP(Tabela3[[#This Row],[ORGANIZAÇÃO/ASSOCIAÇÃO]],Tabela1[],8,FALSE)</f>
        <v>0085-0</v>
      </c>
      <c r="H74" s="30" t="str">
        <f>VLOOKUP(Tabela3[[#This Row],[ORGANIZAÇÃO/ASSOCIAÇÃO]],Tabela1[],9,FALSE)</f>
        <v>003</v>
      </c>
      <c r="I74" s="62">
        <f>VALORES!J82</f>
        <v>19409.002524077037</v>
      </c>
      <c r="J74" s="44">
        <f>VALORES!B82</f>
        <v>5816.5</v>
      </c>
      <c r="K74" s="44">
        <f>VALORES!C82</f>
        <v>106633.5</v>
      </c>
      <c r="L74" s="44">
        <f>VALORES!D82</f>
        <v>20956.5</v>
      </c>
      <c r="M74" s="44">
        <f>VALORES!E82</f>
        <v>118685</v>
      </c>
      <c r="N74" s="44">
        <f>Tabela3[[#This Row],[Reciclados METAL (Kg)]]+Tabela3[[#This Row],[Reciclados PAPEL (Kg)]]+Tabela3[[#This Row],[Reciclados PLÁSTICO (Kg)]]+Tabela3[[#This Row],[Reciclados VIDRO (Kg)]]</f>
        <v>252091.5</v>
      </c>
    </row>
    <row r="75" spans="1:14">
      <c r="A75" s="54" t="str">
        <f>VALORES!A83</f>
        <v>COOPERSUL - Cooperativa de Trabalho Regional Sul de Reciclagem e Preservação de Poços de Caldas Ltda - 16.422.589/0001-56</v>
      </c>
      <c r="B75" s="20" t="str">
        <f>VLOOKUP(Tabela3[[#This Row],[ORGANIZAÇÃO/ASSOCIAÇÃO]],Tabela1[],3,FALSE)</f>
        <v>APROVADO</v>
      </c>
      <c r="C75" s="6" t="str">
        <f>VLOOKUP(Tabela3[[#This Row],[ORGANIZAÇÃO/ASSOCIAÇÃO]],Tabela1[[Associação]:[LISTA DE MEMBROS]],4,FALSE)</f>
        <v>SIM</v>
      </c>
      <c r="D75" s="20" t="str">
        <f>VLOOKUP(Tabela3[[#This Row],[ORGANIZAÇÃO/ASSOCIAÇÃO]],Tabela1[],5,FALSE)</f>
        <v>COOPERSUL</v>
      </c>
      <c r="E75" s="20" t="str">
        <f>VLOOKUP(Tabela3[[#This Row],[ORGANIZAÇÃO/ASSOCIAÇÃO]],Tabela1[],6,FALSE)</f>
        <v>SICOOB</v>
      </c>
      <c r="F75" s="20" t="str">
        <f>VLOOKUP(Tabela3[[#This Row],[ORGANIZAÇÃO/ASSOCIAÇÃO]],Tabela1[],7,FALSE)</f>
        <v>84.074-2</v>
      </c>
      <c r="G75" s="20">
        <f>VLOOKUP(Tabela3[[#This Row],[ORGANIZAÇÃO/ASSOCIAÇÃO]],Tabela1[],8,FALSE)</f>
        <v>3171</v>
      </c>
      <c r="I75" s="62">
        <f>VALORES!J83</f>
        <v>2710.5794915463648</v>
      </c>
      <c r="J75" s="44">
        <f>VALORES!B83</f>
        <v>2150</v>
      </c>
      <c r="K75" s="44">
        <f>VALORES!C83</f>
        <v>11067</v>
      </c>
      <c r="L75" s="44">
        <f>VALORES!D83</f>
        <v>6029.8</v>
      </c>
      <c r="M75" s="44">
        <f>VALORES!E83</f>
        <v>12500</v>
      </c>
      <c r="N75" s="44">
        <f>Tabela3[[#This Row],[Reciclados METAL (Kg)]]+Tabela3[[#This Row],[Reciclados PAPEL (Kg)]]+Tabela3[[#This Row],[Reciclados PLÁSTICO (Kg)]]+Tabela3[[#This Row],[Reciclados VIDRO (Kg)]]</f>
        <v>31746.799999999999</v>
      </c>
    </row>
    <row r="76" spans="1:14">
      <c r="A76" s="54" t="str">
        <f>VALORES!A84</f>
        <v>COOPERT - Coop. de Reciclagem e Trabalho - 03.154.785/0001-45</v>
      </c>
      <c r="B76" s="20" t="str">
        <f>VLOOKUP(Tabela3[[#This Row],[ORGANIZAÇÃO/ASSOCIAÇÃO]],Tabela1[],3,FALSE)</f>
        <v>APROVADO</v>
      </c>
      <c r="C76" s="6" t="str">
        <f>VLOOKUP(Tabela3[[#This Row],[ORGANIZAÇÃO/ASSOCIAÇÃO]],Tabela1[[Associação]:[LISTA DE MEMBROS]],4,FALSE)</f>
        <v>SIM</v>
      </c>
      <c r="D76" s="20" t="str">
        <f>VLOOKUP(Tabela3[[#This Row],[ORGANIZAÇÃO/ASSOCIAÇÃO]],Tabela1[],5,FALSE)</f>
        <v xml:space="preserve">COOPERT </v>
      </c>
      <c r="E76" s="20" t="str">
        <f>VLOOKUP(Tabela3[[#This Row],[ORGANIZAÇÃO/ASSOCIAÇÃO]],Tabela1[],6,FALSE)</f>
        <v>BRASIL</v>
      </c>
      <c r="F76" s="20" t="str">
        <f>VLOOKUP(Tabela3[[#This Row],[ORGANIZAÇÃO/ASSOCIAÇÃO]],Tabela1[],7,FALSE)</f>
        <v>55671-8</v>
      </c>
      <c r="G76" s="20" t="str">
        <f>VLOOKUP(Tabela3[[#This Row],[ORGANIZAÇÃO/ASSOCIAÇÃO]],Tabela1[],8,FALSE)</f>
        <v>0425-1</v>
      </c>
      <c r="H76" s="30">
        <f>VLOOKUP(Tabela3[[#This Row],[ORGANIZAÇÃO/ASSOCIAÇÃO]],Tabela1[],9,FALSE)</f>
        <v>0</v>
      </c>
      <c r="I76" s="62">
        <f>VALORES!J84</f>
        <v>25609.992193704093</v>
      </c>
      <c r="J76" s="44">
        <f>VALORES!B84</f>
        <v>14556.8</v>
      </c>
      <c r="K76" s="44">
        <f>VALORES!C84</f>
        <v>157568</v>
      </c>
      <c r="L76" s="44">
        <f>VALORES!D84</f>
        <v>80714</v>
      </c>
      <c r="M76" s="44">
        <f>VALORES!E84</f>
        <v>98760</v>
      </c>
      <c r="N76" s="44">
        <f>Tabela3[[#This Row],[Reciclados METAL (Kg)]]+Tabela3[[#This Row],[Reciclados PAPEL (Kg)]]+Tabela3[[#This Row],[Reciclados PLÁSTICO (Kg)]]+Tabela3[[#This Row],[Reciclados VIDRO (Kg)]]</f>
        <v>351598.8</v>
      </c>
    </row>
    <row r="77" spans="1:14">
      <c r="A77" s="54" t="str">
        <f>VALORES!A85</f>
        <v>COOPERU - Coop. Recolhedores Autônomos de Resíduos Solídos e Mat. Recicl. Uberaba - 05.843.802/0001-87</v>
      </c>
      <c r="B77" s="20" t="str">
        <f>VLOOKUP(Tabela3[[#This Row],[ORGANIZAÇÃO/ASSOCIAÇÃO]],Tabela1[],3,FALSE)</f>
        <v>APROVADO</v>
      </c>
      <c r="C77" s="6" t="str">
        <f>VLOOKUP(Tabela3[[#This Row],[ORGANIZAÇÃO/ASSOCIAÇÃO]],Tabela1[[Associação]:[LISTA DE MEMBROS]],4,FALSE)</f>
        <v>sim</v>
      </c>
      <c r="D77" s="20" t="str">
        <f>VLOOKUP(Tabela3[[#This Row],[ORGANIZAÇÃO/ASSOCIAÇÃO]],Tabela1[],5,FALSE)</f>
        <v>COOPERU</v>
      </c>
      <c r="E77" s="20" t="str">
        <f>VLOOKUP(Tabela3[[#This Row],[ORGANIZAÇÃO/ASSOCIAÇÃO]],Tabela1[],6,FALSE)</f>
        <v>SICOOB</v>
      </c>
      <c r="F77" s="20" t="str">
        <f>VLOOKUP(Tabela3[[#This Row],[ORGANIZAÇÃO/ASSOCIAÇÃO]],Tabela1[],7,FALSE)</f>
        <v>5738-0</v>
      </c>
      <c r="G77" s="20">
        <f>VLOOKUP(Tabela3[[#This Row],[ORGANIZAÇÃO/ASSOCIAÇÃO]],Tabela1[],8,FALSE)</f>
        <v>3178</v>
      </c>
      <c r="H77" s="20">
        <f>VLOOKUP(Tabela3[[#This Row],[ORGANIZAÇÃO/ASSOCIAÇÃO]],Tabela1[],9,FALSE)</f>
        <v>0</v>
      </c>
      <c r="I77" s="62">
        <f>VALORES!J85</f>
        <v>31019.949029415042</v>
      </c>
      <c r="J77" s="44">
        <f>VALORES!B85</f>
        <v>45776.499999999993</v>
      </c>
      <c r="K77" s="44">
        <f>VALORES!C85</f>
        <v>274717</v>
      </c>
      <c r="L77" s="44">
        <f>VALORES!D85</f>
        <v>108687.18</v>
      </c>
      <c r="M77" s="44">
        <f>VALORES!E85</f>
        <v>54340</v>
      </c>
      <c r="N77" s="44">
        <f>Tabela3[[#This Row],[Reciclados METAL (Kg)]]+Tabela3[[#This Row],[Reciclados PAPEL (Kg)]]+Tabela3[[#This Row],[Reciclados PLÁSTICO (Kg)]]+Tabela3[[#This Row],[Reciclados VIDRO (Kg)]]</f>
        <v>483520.68</v>
      </c>
    </row>
    <row r="78" spans="1:14">
      <c r="A78" s="54" t="str">
        <f>VALORES!A86</f>
        <v>COOPERVESP - Assoc. de Recicladores e Grupos Produtivos da Vila Esportiva e Região - 10.320.334/0001-04</v>
      </c>
      <c r="B78" s="20" t="str">
        <f>VLOOKUP(Tabela3[[#This Row],[ORGANIZAÇÃO/ASSOCIAÇÃO]],Tabela1[],3,FALSE)</f>
        <v>APROVADO</v>
      </c>
      <c r="C78" s="6" t="str">
        <f>VLOOKUP(Tabela3[[#This Row],[ORGANIZAÇÃO/ASSOCIAÇÃO]],Tabela1[[Associação]:[LISTA DE MEMBROS]],4,FALSE)</f>
        <v>SIM</v>
      </c>
      <c r="D78" s="20" t="str">
        <f>VLOOKUP(Tabela3[[#This Row],[ORGANIZAÇÃO/ASSOCIAÇÃO]],Tabela1[],5,FALSE)</f>
        <v>COOPERVESP</v>
      </c>
      <c r="E78" s="20" t="str">
        <f>VLOOKUP(Tabela3[[#This Row],[ORGANIZAÇÃO/ASSOCIAÇÃO]],Tabela1[],6,FALSE)</f>
        <v>SICOOB</v>
      </c>
      <c r="F78" s="20" t="str">
        <f>VLOOKUP(Tabela3[[#This Row],[ORGANIZAÇÃO/ASSOCIAÇÃO]],Tabela1[],7,FALSE)</f>
        <v>14.428.001-9</v>
      </c>
      <c r="G78" s="20">
        <f>VLOOKUP(Tabela3[[#This Row],[ORGANIZAÇÃO/ASSOCIAÇÃO]],Tabela1[],8,FALSE)</f>
        <v>4297</v>
      </c>
      <c r="H78" s="20">
        <f>VLOOKUP(Tabela3[[#This Row],[ORGANIZAÇÃO/ASSOCIAÇÃO]],Tabela1[],9,FALSE)</f>
        <v>0</v>
      </c>
      <c r="I78" s="62">
        <f>VALORES!J86</f>
        <v>1223.4492051372486</v>
      </c>
      <c r="J78" s="44">
        <f>VALORES!B86</f>
        <v>0</v>
      </c>
      <c r="K78" s="44">
        <f>VALORES!C86</f>
        <v>43962</v>
      </c>
      <c r="L78" s="44">
        <f>VALORES!D86</f>
        <v>4055</v>
      </c>
      <c r="M78" s="44">
        <f>VALORES!E86</f>
        <v>0</v>
      </c>
      <c r="N78" s="44">
        <f>Tabela3[[#This Row],[Reciclados METAL (Kg)]]+Tabela3[[#This Row],[Reciclados PAPEL (Kg)]]+Tabela3[[#This Row],[Reciclados PLÁSTICO (Kg)]]+Tabela3[[#This Row],[Reciclados VIDRO (Kg)]]</f>
        <v>48017</v>
      </c>
    </row>
    <row r="79" spans="1:14">
      <c r="A79" s="54" t="str">
        <f>VALORES!A87</f>
        <v>COOPESOL Leste - Coop. Solidária dos Trab. e Grupos Produtivos da Região Leste - 08.067.920/0001-39</v>
      </c>
      <c r="B79" s="20" t="str">
        <f>VLOOKUP(Tabela3[[#This Row],[ORGANIZAÇÃO/ASSOCIAÇÃO]],Tabela1[],3,FALSE)</f>
        <v>APROVADO</v>
      </c>
      <c r="C79" s="6" t="str">
        <f>VLOOKUP(Tabela3[[#This Row],[ORGANIZAÇÃO/ASSOCIAÇÃO]],Tabela1[[Associação]:[LISTA DE MEMBROS]],4,FALSE)</f>
        <v>SIM</v>
      </c>
      <c r="D79" s="20" t="str">
        <f>VLOOKUP(Tabela3[[#This Row],[ORGANIZAÇÃO/ASSOCIAÇÃO]],Tabela1[],5,FALSE)</f>
        <v xml:space="preserve">COOPESOL Leste </v>
      </c>
      <c r="E79" s="20" t="str">
        <f>VLOOKUP(Tabela3[[#This Row],[ORGANIZAÇÃO/ASSOCIAÇÃO]],Tabela1[],6,FALSE)</f>
        <v>BRASIL</v>
      </c>
      <c r="F79" s="20" t="str">
        <f>VLOOKUP(Tabela3[[#This Row],[ORGANIZAÇÃO/ASSOCIAÇÃO]],Tabela1[],7,FALSE)</f>
        <v>64765-9</v>
      </c>
      <c r="G79" s="20" t="str">
        <f>VLOOKUP(Tabela3[[#This Row],[ORGANIZAÇÃO/ASSOCIAÇÃO]],Tabela1[],8,FALSE)</f>
        <v>1626-8</v>
      </c>
      <c r="H79" s="20">
        <f>VLOOKUP(Tabela3[[#This Row],[ORGANIZAÇÃO/ASSOCIAÇÃO]],Tabela1[],9,FALSE)</f>
        <v>0</v>
      </c>
      <c r="I79" s="62">
        <f>VALORES!J87</f>
        <v>11284.650292910705</v>
      </c>
      <c r="J79" s="44">
        <f>VALORES!B87</f>
        <v>12470</v>
      </c>
      <c r="K79" s="44">
        <f>VALORES!C87</f>
        <v>75531.5</v>
      </c>
      <c r="L79" s="44">
        <f>VALORES!D87</f>
        <v>21794</v>
      </c>
      <c r="M79" s="44">
        <f>VALORES!E87</f>
        <v>44890</v>
      </c>
      <c r="N79" s="44">
        <f>Tabela3[[#This Row],[Reciclados METAL (Kg)]]+Tabela3[[#This Row],[Reciclados PAPEL (Kg)]]+Tabela3[[#This Row],[Reciclados PLÁSTICO (Kg)]]+Tabela3[[#This Row],[Reciclados VIDRO (Kg)]]</f>
        <v>154685.5</v>
      </c>
    </row>
    <row r="80" spans="1:14">
      <c r="A80" s="54" t="str">
        <f>VALORES!A88</f>
        <v>COOPRARTE - Coop. de Produção Artezanal Ltda - 07.036.587/0001-38</v>
      </c>
      <c r="B80" s="20" t="str">
        <f>VLOOKUP(Tabela3[[#This Row],[ORGANIZAÇÃO/ASSOCIAÇÃO]],Tabela1[],3,FALSE)</f>
        <v>APROVADO</v>
      </c>
      <c r="C80" s="6" t="str">
        <f>VLOOKUP(Tabela3[[#This Row],[ORGANIZAÇÃO/ASSOCIAÇÃO]],Tabela1[[Associação]:[LISTA DE MEMBROS]],4,FALSE)</f>
        <v>SIM</v>
      </c>
      <c r="D80" s="20" t="str">
        <f>VLOOKUP(Tabela3[[#This Row],[ORGANIZAÇÃO/ASSOCIAÇÃO]],Tabela1[],5,FALSE)</f>
        <v>COOPRARTE</v>
      </c>
      <c r="E80" s="20" t="str">
        <f>VLOOKUP(Tabela3[[#This Row],[ORGANIZAÇÃO/ASSOCIAÇÃO]],Tabela1[],6,FALSE)</f>
        <v>CAIXA</v>
      </c>
      <c r="F80" s="20" t="str">
        <f>VLOOKUP(Tabela3[[#This Row],[ORGANIZAÇÃO/ASSOCIAÇÃO]],Tabela1[],7,FALSE)</f>
        <v>370-6</v>
      </c>
      <c r="G80" s="20" t="str">
        <f>VLOOKUP(Tabela3[[#This Row],[ORGANIZAÇÃO/ASSOCIAÇÃO]],Tabela1[],8,FALSE)</f>
        <v>0609</v>
      </c>
      <c r="H80" s="20" t="str">
        <f>VLOOKUP(Tabela3[[#This Row],[ORGANIZAÇÃO/ASSOCIAÇÃO]],Tabela1[],9,FALSE)</f>
        <v>003</v>
      </c>
      <c r="I80" s="62">
        <f>VALORES!J88</f>
        <v>5032.0019656515051</v>
      </c>
      <c r="J80" s="44">
        <f>VALORES!B88</f>
        <v>0</v>
      </c>
      <c r="K80" s="44">
        <f>VALORES!C88</f>
        <v>47950</v>
      </c>
      <c r="L80" s="44">
        <f>VALORES!D88</f>
        <v>17250</v>
      </c>
      <c r="M80" s="44">
        <f>VALORES!E88</f>
        <v>20000</v>
      </c>
      <c r="N80" s="44">
        <f>Tabela3[[#This Row],[Reciclados METAL (Kg)]]+Tabela3[[#This Row],[Reciclados PAPEL (Kg)]]+Tabela3[[#This Row],[Reciclados PLÁSTICO (Kg)]]+Tabela3[[#This Row],[Reciclados VIDRO (Kg)]]</f>
        <v>85200</v>
      </c>
    </row>
    <row r="81" spans="1:14">
      <c r="A81" s="54" t="str">
        <f>VALORES!A89</f>
        <v>COOPTAL – Cooperativa de Reciclagem do Pontal - 24.986.628/0001-76</v>
      </c>
      <c r="B81" s="20" t="str">
        <f>VLOOKUP(Tabela3[[#This Row],[ORGANIZAÇÃO/ASSOCIAÇÃO]],Tabela1[],3,FALSE)</f>
        <v>APROVADO</v>
      </c>
      <c r="C81" s="6" t="str">
        <f>VLOOKUP(Tabela3[[#This Row],[ORGANIZAÇÃO/ASSOCIAÇÃO]],Tabela1[[Associação]:[LISTA DE MEMBROS]],4,FALSE)</f>
        <v>SIM</v>
      </c>
      <c r="D81" s="20" t="str">
        <f>VLOOKUP(Tabela3[[#This Row],[ORGANIZAÇÃO/ASSOCIAÇÃO]],Tabela1[],5,FALSE)</f>
        <v>COOPTAL</v>
      </c>
      <c r="E81" s="20" t="str">
        <f>VLOOKUP(Tabela3[[#This Row],[ORGANIZAÇÃO/ASSOCIAÇÃO]],Tabela1[],6,FALSE)</f>
        <v>SICOOB</v>
      </c>
      <c r="F81" s="20" t="str">
        <f>VLOOKUP(Tabela3[[#This Row],[ORGANIZAÇÃO/ASSOCIAÇÃO]],Tabela1[],7,FALSE)</f>
        <v>122.996-6</v>
      </c>
      <c r="G81" s="20">
        <f>VLOOKUP(Tabela3[[#This Row],[ORGANIZAÇÃO/ASSOCIAÇÃO]],Tabela1[],8,FALSE)</f>
        <v>3133</v>
      </c>
      <c r="H81" s="20">
        <f>VLOOKUP(Tabela3[[#This Row],[ORGANIZAÇÃO/ASSOCIAÇÃO]],Tabela1[],9,FALSE)</f>
        <v>0</v>
      </c>
      <c r="I81" s="62">
        <f>VALORES!J89</f>
        <v>18585.414933254087</v>
      </c>
      <c r="J81" s="44">
        <f>VALORES!B89</f>
        <v>0</v>
      </c>
      <c r="K81" s="44">
        <f>VALORES!C89</f>
        <v>41260</v>
      </c>
      <c r="L81" s="44">
        <f>VALORES!D89</f>
        <v>176279</v>
      </c>
      <c r="M81" s="44">
        <f>VALORES!E89</f>
        <v>0</v>
      </c>
      <c r="N81" s="44">
        <f>Tabela3[[#This Row],[Reciclados METAL (Kg)]]+Tabela3[[#This Row],[Reciclados PAPEL (Kg)]]+Tabela3[[#This Row],[Reciclados PLÁSTICO (Kg)]]+Tabela3[[#This Row],[Reciclados VIDRO (Kg)]]</f>
        <v>217539</v>
      </c>
    </row>
    <row r="82" spans="1:14">
      <c r="A82" s="54" t="str">
        <f>VALORES!A90</f>
        <v>COORPNOVA - Cooperativa dos Recicladores de Ponte Nova - 19.234.451/0001-11</v>
      </c>
      <c r="B82" s="20" t="str">
        <f>VLOOKUP(Tabela3[[#This Row],[ORGANIZAÇÃO/ASSOCIAÇÃO]],Tabela1[],3,FALSE)</f>
        <v>APROVADO</v>
      </c>
      <c r="C82" s="6" t="str">
        <f>VLOOKUP(Tabela3[[#This Row],[ORGANIZAÇÃO/ASSOCIAÇÃO]],Tabela1[[Associação]:[LISTA DE MEMBROS]],4,FALSE)</f>
        <v>SIM</v>
      </c>
      <c r="D82" s="20" t="str">
        <f>VLOOKUP(Tabela3[[#This Row],[ORGANIZAÇÃO/ASSOCIAÇÃO]],Tabela1[],5,FALSE)</f>
        <v>COORPNOVA</v>
      </c>
      <c r="E82" s="20" t="str">
        <f>VLOOKUP(Tabela3[[#This Row],[ORGANIZAÇÃO/ASSOCIAÇÃO]],Tabela1[],6,FALSE)</f>
        <v>SICOOB</v>
      </c>
      <c r="F82" s="20" t="str">
        <f>VLOOKUP(Tabela3[[#This Row],[ORGANIZAÇÃO/ASSOCIAÇÃO]],Tabela1[],7,FALSE)</f>
        <v>8.351-8</v>
      </c>
      <c r="G82" s="20">
        <f>VLOOKUP(Tabela3[[#This Row],[ORGANIZAÇÃO/ASSOCIAÇÃO]],Tabela1[],8,FALSE)</f>
        <v>3164</v>
      </c>
      <c r="H82" s="20">
        <f>VLOOKUP(Tabela3[[#This Row],[ORGANIZAÇÃO/ASSOCIAÇÃO]],Tabela1[],9,FALSE)</f>
        <v>0</v>
      </c>
      <c r="I82" s="62">
        <f>VALORES!J90</f>
        <v>542.45969365495012</v>
      </c>
      <c r="J82" s="44">
        <f>VALORES!B90</f>
        <v>0</v>
      </c>
      <c r="K82" s="44">
        <f>VALORES!C90</f>
        <v>14793</v>
      </c>
      <c r="L82" s="44">
        <f>VALORES!D90</f>
        <v>2658</v>
      </c>
      <c r="M82" s="44">
        <f>VALORES!E90</f>
        <v>0</v>
      </c>
      <c r="N82" s="44">
        <f>Tabela3[[#This Row],[Reciclados METAL (Kg)]]+Tabela3[[#This Row],[Reciclados PAPEL (Kg)]]+Tabela3[[#This Row],[Reciclados PLÁSTICO (Kg)]]+Tabela3[[#This Row],[Reciclados VIDRO (Kg)]]</f>
        <v>17451</v>
      </c>
    </row>
    <row r="83" spans="1:14">
      <c r="A83" s="54" t="str">
        <f>VALORES!A91</f>
        <v>COPERCICLA - Coop. de Reciclagem de Ituiutaba - 06.190.202/0001-20</v>
      </c>
      <c r="B83" s="20" t="str">
        <f>VLOOKUP(Tabela3[[#This Row],[ORGANIZAÇÃO/ASSOCIAÇÃO]],Tabela1[],3,FALSE)</f>
        <v>APROVADO</v>
      </c>
      <c r="C83" s="6" t="str">
        <f>VLOOKUP(Tabela3[[#This Row],[ORGANIZAÇÃO/ASSOCIAÇÃO]],Tabela1[[Associação]:[LISTA DE MEMBROS]],4,FALSE)</f>
        <v>SIM</v>
      </c>
      <c r="D83" s="20" t="str">
        <f>VLOOKUP(Tabela3[[#This Row],[ORGANIZAÇÃO/ASSOCIAÇÃO]],Tabela1[],5,FALSE)</f>
        <v>COPERCICLA</v>
      </c>
      <c r="E83" s="20" t="str">
        <f>VLOOKUP(Tabela3[[#This Row],[ORGANIZAÇÃO/ASSOCIAÇÃO]],Tabela1[],6,FALSE)</f>
        <v>SICOOB</v>
      </c>
      <c r="F83" s="20" t="str">
        <f>VLOOKUP(Tabela3[[#This Row],[ORGANIZAÇÃO/ASSOCIAÇÃO]],Tabela1[],7,FALSE)</f>
        <v>94708-3</v>
      </c>
      <c r="G83" s="20">
        <f>VLOOKUP(Tabela3[[#This Row],[ORGANIZAÇÃO/ASSOCIAÇÃO]],Tabela1[],8,FALSE)</f>
        <v>3133</v>
      </c>
      <c r="H83" s="20">
        <f>VLOOKUP(Tabela3[[#This Row],[ORGANIZAÇÃO/ASSOCIAÇÃO]],Tabela1[],9,FALSE)</f>
        <v>0</v>
      </c>
      <c r="I83" s="62">
        <f>VALORES!J91</f>
        <v>14515.631242334788</v>
      </c>
      <c r="J83" s="44">
        <f>VALORES!B91</f>
        <v>14040</v>
      </c>
      <c r="K83" s="44">
        <f>VALORES!C91</f>
        <v>130440</v>
      </c>
      <c r="L83" s="44">
        <f>VALORES!D91</f>
        <v>30490.799999999999</v>
      </c>
      <c r="M83" s="44">
        <f>VALORES!E91</f>
        <v>53610</v>
      </c>
      <c r="N83" s="44">
        <f>Tabela3[[#This Row],[Reciclados METAL (Kg)]]+Tabela3[[#This Row],[Reciclados PAPEL (Kg)]]+Tabela3[[#This Row],[Reciclados PLÁSTICO (Kg)]]+Tabela3[[#This Row],[Reciclados VIDRO (Kg)]]</f>
        <v>228580.8</v>
      </c>
    </row>
    <row r="84" spans="1:14">
      <c r="A84" s="54" t="str">
        <f>VALORES!A92</f>
        <v>NATUREZA VIVA - Assoc. dos Catadores e Recicladores - 13.930.030/0001-49</v>
      </c>
      <c r="B84" s="20" t="str">
        <f>VLOOKUP(Tabela3[[#This Row],[ORGANIZAÇÃO/ASSOCIAÇÃO]],Tabela1[],3,FALSE)</f>
        <v>APROVADO</v>
      </c>
      <c r="C84" s="6" t="str">
        <f>VLOOKUP(Tabela3[[#This Row],[ORGANIZAÇÃO/ASSOCIAÇÃO]],Tabela1[[Associação]:[LISTA DE MEMBROS]],4,FALSE)</f>
        <v>SIM</v>
      </c>
      <c r="D84" s="20" t="str">
        <f>VLOOKUP(Tabela3[[#This Row],[ORGANIZAÇÃO/ASSOCIAÇÃO]],Tabela1[],5,FALSE)</f>
        <v>NATUREZA VIVA</v>
      </c>
      <c r="E84" s="20" t="str">
        <f>VLOOKUP(Tabela3[[#This Row],[ORGANIZAÇÃO/ASSOCIAÇÃO]],Tabela1[],6,FALSE)</f>
        <v>CAIXA</v>
      </c>
      <c r="F84" s="20" t="str">
        <f>VLOOKUP(Tabela3[[#This Row],[ORGANIZAÇÃO/ASSOCIAÇÃO]],Tabela1[],7,FALSE)</f>
        <v>2382-0</v>
      </c>
      <c r="G84" s="20">
        <f>VLOOKUP(Tabela3[[#This Row],[ORGANIZAÇÃO/ASSOCIAÇÃO]],Tabela1[],8,FALSE)</f>
        <v>1818</v>
      </c>
      <c r="H84" s="20" t="str">
        <f>VLOOKUP(Tabela3[[#This Row],[ORGANIZAÇÃO/ASSOCIAÇÃO]],Tabela1[],9,FALSE)</f>
        <v>003</v>
      </c>
      <c r="I84" s="62">
        <f>VALORES!J92</f>
        <v>1469.5897454634223</v>
      </c>
      <c r="J84" s="44">
        <f>VALORES!B92</f>
        <v>1534</v>
      </c>
      <c r="K84" s="44">
        <f>VALORES!C92</f>
        <v>31980</v>
      </c>
      <c r="L84" s="44">
        <f>VALORES!D92</f>
        <v>5890</v>
      </c>
      <c r="M84" s="44">
        <f>VALORES!E92</f>
        <v>0</v>
      </c>
      <c r="N84" s="44">
        <f>Tabela3[[#This Row],[Reciclados METAL (Kg)]]+Tabela3[[#This Row],[Reciclados PAPEL (Kg)]]+Tabela3[[#This Row],[Reciclados PLÁSTICO (Kg)]]+Tabela3[[#This Row],[Reciclados VIDRO (Kg)]]</f>
        <v>39404</v>
      </c>
    </row>
    <row r="85" spans="1:14">
      <c r="A85" s="54" t="str">
        <f>VALORES!A93</f>
        <v>RECICARMO(RIO CLARO)- Assoc. de Agentes de Meio Ambiente de Carmo do Rio Claro - 07.109.445/0001-53</v>
      </c>
      <c r="B85" s="20" t="str">
        <f>VLOOKUP(Tabela3[[#This Row],[ORGANIZAÇÃO/ASSOCIAÇÃO]],Tabela1[],3,FALSE)</f>
        <v>APROVADO</v>
      </c>
      <c r="C85" s="6" t="str">
        <f>VLOOKUP(Tabela3[[#This Row],[ORGANIZAÇÃO/ASSOCIAÇÃO]],Tabela1[[Associação]:[LISTA DE MEMBROS]],4,FALSE)</f>
        <v>SIM</v>
      </c>
      <c r="D85" s="20" t="str">
        <f>VLOOKUP(Tabela3[[#This Row],[ORGANIZAÇÃO/ASSOCIAÇÃO]],Tabela1[],5,FALSE)</f>
        <v>RECICARMO (RIO CLARO)</v>
      </c>
      <c r="E85" s="20" t="str">
        <f>VLOOKUP(Tabela3[[#This Row],[ORGANIZAÇÃO/ASSOCIAÇÃO]],Tabela1[],6,FALSE)</f>
        <v>BRASIL</v>
      </c>
      <c r="F85" s="20" t="str">
        <f>VLOOKUP(Tabela3[[#This Row],[ORGANIZAÇÃO/ASSOCIAÇÃO]],Tabela1[],7,FALSE)</f>
        <v>13.555-0</v>
      </c>
      <c r="G85" s="20" t="str">
        <f>VLOOKUP(Tabela3[[#This Row],[ORGANIZAÇÃO/ASSOCIAÇÃO]],Tabela1[],8,FALSE)</f>
        <v>1751-5</v>
      </c>
      <c r="H85" s="20">
        <f>VLOOKUP(Tabela3[[#This Row],[ORGANIZAÇÃO/ASSOCIAÇÃO]],Tabela1[],9,FALSE)</f>
        <v>0</v>
      </c>
      <c r="I85" s="62">
        <f>VALORES!J93</f>
        <v>12300.651698614227</v>
      </c>
      <c r="J85" s="44">
        <f>VALORES!B93</f>
        <v>15307.485000000001</v>
      </c>
      <c r="K85" s="44">
        <f>VALORES!C93</f>
        <v>54590.576000000001</v>
      </c>
      <c r="L85" s="44">
        <f>VALORES!D93</f>
        <v>83808.366000000009</v>
      </c>
      <c r="M85" s="44">
        <f>VALORES!E93</f>
        <v>0</v>
      </c>
      <c r="N85" s="44">
        <f>Tabela3[[#This Row],[Reciclados METAL (Kg)]]+Tabela3[[#This Row],[Reciclados PAPEL (Kg)]]+Tabela3[[#This Row],[Reciclados PLÁSTICO (Kg)]]+Tabela3[[#This Row],[Reciclados VIDRO (Kg)]]</f>
        <v>153706.42700000003</v>
      </c>
    </row>
    <row r="86" spans="1:14">
      <c r="A86" s="54" t="str">
        <f>VALORES!A94</f>
        <v>RECICLA (GUAXUPÉ) - Cooperativa de Reciclagem de Guaxupé e Região - 39.987.531/0001-55</v>
      </c>
      <c r="B86" s="20" t="str">
        <f>VLOOKUP(Tabela3[[#This Row],[ORGANIZAÇÃO/ASSOCIAÇÃO]],Tabela1[],3,FALSE)</f>
        <v>APROVADO</v>
      </c>
      <c r="C86" s="6" t="str">
        <f>VLOOKUP(Tabela3[[#This Row],[ORGANIZAÇÃO/ASSOCIAÇÃO]],Tabela1[[Associação]:[LISTA DE MEMBROS]],4,FALSE)</f>
        <v>SIM</v>
      </c>
      <c r="D86" s="20" t="str">
        <f>VLOOKUP(Tabela3[[#This Row],[ORGANIZAÇÃO/ASSOCIAÇÃO]],Tabela1[],5,FALSE)</f>
        <v>RECICLA - GUAXUPÉ</v>
      </c>
      <c r="E86" s="20" t="str">
        <f>VLOOKUP(Tabela3[[#This Row],[ORGANIZAÇÃO/ASSOCIAÇÃO]],Tabela1[],6,FALSE)</f>
        <v>SICREDI</v>
      </c>
      <c r="F86" s="20" t="str">
        <f>VLOOKUP(Tabela3[[#This Row],[ORGANIZAÇÃO/ASSOCIAÇÃO]],Tabela1[],7,FALSE)</f>
        <v>69161-9</v>
      </c>
      <c r="G86" s="20" t="str">
        <f>VLOOKUP(Tabela3[[#This Row],[ORGANIZAÇÃO/ASSOCIAÇÃO]],Tabela1[],8,FALSE)</f>
        <v>0361</v>
      </c>
      <c r="H86" s="20">
        <f>VLOOKUP(Tabela3[[#This Row],[ORGANIZAÇÃO/ASSOCIAÇÃO]],Tabela1[],9,FALSE)</f>
        <v>0</v>
      </c>
      <c r="I86" s="62">
        <f>VALORES!J94</f>
        <v>13316.398197515611</v>
      </c>
      <c r="J86" s="44">
        <f>VALORES!B94</f>
        <v>33084.6</v>
      </c>
      <c r="K86" s="44">
        <f>VALORES!C94</f>
        <v>87997.37</v>
      </c>
      <c r="L86" s="44">
        <f>VALORES!D94</f>
        <v>55377.530000000013</v>
      </c>
      <c r="M86" s="44">
        <f>VALORES!E94</f>
        <v>0</v>
      </c>
      <c r="N86" s="44">
        <f>Tabela3[[#This Row],[Reciclados METAL (Kg)]]+Tabela3[[#This Row],[Reciclados PAPEL (Kg)]]+Tabela3[[#This Row],[Reciclados PLÁSTICO (Kg)]]+Tabela3[[#This Row],[Reciclados VIDRO (Kg)]]</f>
        <v>176459.5</v>
      </c>
    </row>
    <row r="87" spans="1:14">
      <c r="A87" s="54" t="str">
        <f>VALORES!A95</f>
        <v>RECICLAJU - Associação de Catadores de Materiais Recicláveis de Juruaia - 28.443.269/0001-61</v>
      </c>
      <c r="B87" s="20" t="str">
        <f>VLOOKUP(Tabela3[[#This Row],[ORGANIZAÇÃO/ASSOCIAÇÃO]],Tabela1[],3,FALSE)</f>
        <v>APROVADO</v>
      </c>
      <c r="C87" s="6" t="str">
        <f>VLOOKUP(Tabela3[[#This Row],[ORGANIZAÇÃO/ASSOCIAÇÃO]],Tabela1[[Associação]:[LISTA DE MEMBROS]],4,FALSE)</f>
        <v>SIM</v>
      </c>
      <c r="D87" s="20" t="str">
        <f>VLOOKUP(Tabela3[[#This Row],[ORGANIZAÇÃO/ASSOCIAÇÃO]],Tabela1[],5,FALSE)</f>
        <v>RECICLAJU</v>
      </c>
      <c r="E87" s="20" t="str">
        <f>VLOOKUP(Tabela3[[#This Row],[ORGANIZAÇÃO/ASSOCIAÇÃO]],Tabela1[],6,FALSE)</f>
        <v>SICOOB</v>
      </c>
      <c r="F87" s="20" t="str">
        <f>VLOOKUP(Tabela3[[#This Row],[ORGANIZAÇÃO/ASSOCIAÇÃO]],Tabela1[],7,FALSE)</f>
        <v>862.021-0</v>
      </c>
      <c r="G87" s="20">
        <f>VLOOKUP(Tabela3[[#This Row],[ORGANIZAÇÃO/ASSOCIAÇÃO]],Tabela1[],8,FALSE)</f>
        <v>3122</v>
      </c>
      <c r="H87" s="20">
        <f>VLOOKUP(Tabela3[[#This Row],[ORGANIZAÇÃO/ASSOCIAÇÃO]],Tabela1[],9,FALSE)</f>
        <v>0</v>
      </c>
      <c r="I87" s="62">
        <f>VALORES!J95</f>
        <v>6188.6030410508974</v>
      </c>
      <c r="J87" s="44">
        <f>VALORES!B95</f>
        <v>5090</v>
      </c>
      <c r="K87" s="44">
        <f>VALORES!C95</f>
        <v>16904</v>
      </c>
      <c r="L87" s="44">
        <f>VALORES!D95</f>
        <v>27445</v>
      </c>
      <c r="M87" s="44">
        <f>VALORES!E95</f>
        <v>18030</v>
      </c>
      <c r="N87" s="44">
        <f>Tabela3[[#This Row],[Reciclados METAL (Kg)]]+Tabela3[[#This Row],[Reciclados PAPEL (Kg)]]+Tabela3[[#This Row],[Reciclados PLÁSTICO (Kg)]]+Tabela3[[#This Row],[Reciclados VIDRO (Kg)]]</f>
        <v>67469</v>
      </c>
    </row>
    <row r="88" spans="1:14">
      <c r="A88" s="54" t="str">
        <f>VALORES!A96</f>
        <v>RECICLANEP - Coop de Trab dos Profissionais em Coleta, Processamento e Comercialização de Mat Recicláveis e Reutilizáveis de Nepomuceno LTDA - 16.675.907/0001-90</v>
      </c>
      <c r="B88" s="20" t="str">
        <f>VLOOKUP(Tabela3[[#This Row],[ORGANIZAÇÃO/ASSOCIAÇÃO]],Tabela1[],3,FALSE)</f>
        <v>APROVADO</v>
      </c>
      <c r="C88" s="6" t="str">
        <f>VLOOKUP(Tabela3[[#This Row],[ORGANIZAÇÃO/ASSOCIAÇÃO]],Tabela1[[Associação]:[LISTA DE MEMBROS]],4,FALSE)</f>
        <v>SIM</v>
      </c>
      <c r="D88" s="20" t="str">
        <f>VLOOKUP(Tabela3[[#This Row],[ORGANIZAÇÃO/ASSOCIAÇÃO]],Tabela1[],5,FALSE)</f>
        <v>RECICLANEP</v>
      </c>
      <c r="E88" s="20" t="str">
        <f>VLOOKUP(Tabela3[[#This Row],[ORGANIZAÇÃO/ASSOCIAÇÃO]],Tabela1[],6,FALSE)</f>
        <v>CAIXA</v>
      </c>
      <c r="F88" s="20" t="str">
        <f>VLOOKUP(Tabela3[[#This Row],[ORGANIZAÇÃO/ASSOCIAÇÃO]],Tabela1[],7,FALSE)</f>
        <v>476-9</v>
      </c>
      <c r="G88" s="20" t="str">
        <f>VLOOKUP(Tabela3[[#This Row],[ORGANIZAÇÃO/ASSOCIAÇÃO]],Tabela1[],8,FALSE)</f>
        <v>3526-2</v>
      </c>
      <c r="H88" s="20" t="str">
        <f>VLOOKUP(Tabela3[[#This Row],[ORGANIZAÇÃO/ASSOCIAÇÃO]],Tabela1[],9,FALSE)</f>
        <v>003</v>
      </c>
      <c r="I88" s="62">
        <f>VALORES!J96</f>
        <v>6220.2357607391141</v>
      </c>
      <c r="J88" s="44">
        <f>VALORES!B96</f>
        <v>0</v>
      </c>
      <c r="K88" s="44">
        <f>VALORES!C96</f>
        <v>67016</v>
      </c>
      <c r="L88" s="44">
        <f>VALORES!D96</f>
        <v>34240</v>
      </c>
      <c r="M88" s="44">
        <f>VALORES!E96</f>
        <v>12650</v>
      </c>
      <c r="N88" s="44">
        <f>Tabela3[[#This Row],[Reciclados METAL (Kg)]]+Tabela3[[#This Row],[Reciclados PAPEL (Kg)]]+Tabela3[[#This Row],[Reciclados PLÁSTICO (Kg)]]+Tabela3[[#This Row],[Reciclados VIDRO (Kg)]]</f>
        <v>113906</v>
      </c>
    </row>
    <row r="89" spans="1:14">
      <c r="A89" s="54" t="str">
        <f>VALORES!A97</f>
        <v>RECICLAR - Assoc. Mineira de Catadores de Materiais Recicláveis - 24.472.825/0001-77</v>
      </c>
      <c r="B89" s="20" t="str">
        <f>VLOOKUP(Tabela3[[#This Row],[ORGANIZAÇÃO/ASSOCIAÇÃO]],Tabela1[],3,FALSE)</f>
        <v>APROVADO</v>
      </c>
      <c r="C89" s="6" t="str">
        <f>VLOOKUP(Tabela3[[#This Row],[ORGANIZAÇÃO/ASSOCIAÇÃO]],Tabela1[[Associação]:[LISTA DE MEMBROS]],4,FALSE)</f>
        <v>SIM</v>
      </c>
      <c r="D89" s="20" t="str">
        <f>VLOOKUP(Tabela3[[#This Row],[ORGANIZAÇÃO/ASSOCIAÇÃO]],Tabela1[],5,FALSE)</f>
        <v>RECICLAR</v>
      </c>
      <c r="E89" s="20" t="str">
        <f>VLOOKUP(Tabela3[[#This Row],[ORGANIZAÇÃO/ASSOCIAÇÃO]],Tabela1[],6,FALSE)</f>
        <v>SICREDI</v>
      </c>
      <c r="F89" s="20" t="str">
        <f>VLOOKUP(Tabela3[[#This Row],[ORGANIZAÇÃO/ASSOCIAÇÃO]],Tabela1[],7,FALSE)</f>
        <v>24298-7</v>
      </c>
      <c r="G89" s="20" t="str">
        <f>VLOOKUP(Tabela3[[#This Row],[ORGANIZAÇÃO/ASSOCIAÇÃO]],Tabela1[],8,FALSE)</f>
        <v>0179</v>
      </c>
      <c r="H89" s="20">
        <f>VLOOKUP(Tabela3[[#This Row],[ORGANIZAÇÃO/ASSOCIAÇÃO]],Tabela1[],9,FALSE)</f>
        <v>0</v>
      </c>
      <c r="I89" s="62">
        <f>VALORES!J97</f>
        <v>8164.8040135065785</v>
      </c>
      <c r="J89" s="44">
        <f>VALORES!B97</f>
        <v>24011</v>
      </c>
      <c r="K89" s="44">
        <f>VALORES!C97</f>
        <v>54930</v>
      </c>
      <c r="L89" s="44">
        <f>VALORES!D97</f>
        <v>16640</v>
      </c>
      <c r="M89" s="44">
        <f>VALORES!E97</f>
        <v>8720</v>
      </c>
      <c r="N89" s="44">
        <f>Tabela3[[#This Row],[Reciclados METAL (Kg)]]+Tabela3[[#This Row],[Reciclados PAPEL (Kg)]]+Tabela3[[#This Row],[Reciclados PLÁSTICO (Kg)]]+Tabela3[[#This Row],[Reciclados VIDRO (Kg)]]</f>
        <v>104301</v>
      </c>
    </row>
    <row r="90" spans="1:14">
      <c r="A90" s="54" t="str">
        <f>VALORES!A98</f>
        <v>RECICLASIM - Associação de Apanhadores de Materiais Recicláveis de Simonésia - 15.291.940/0001-54</v>
      </c>
      <c r="B90" s="20" t="str">
        <f>VLOOKUP(Tabela3[[#This Row],[ORGANIZAÇÃO/ASSOCIAÇÃO]],Tabela1[],3,FALSE)</f>
        <v>APROVADO</v>
      </c>
      <c r="C90" s="6" t="str">
        <f>VLOOKUP(Tabela3[[#This Row],[ORGANIZAÇÃO/ASSOCIAÇÃO]],Tabela1[[Associação]:[LISTA DE MEMBROS]],4,FALSE)</f>
        <v>SIM</v>
      </c>
      <c r="D90" s="20" t="str">
        <f>VLOOKUP(Tabela3[[#This Row],[ORGANIZAÇÃO/ASSOCIAÇÃO]],Tabela1[],5,FALSE)</f>
        <v>RECICLASIM</v>
      </c>
      <c r="E90" s="20" t="str">
        <f>VLOOKUP(Tabela3[[#This Row],[ORGANIZAÇÃO/ASSOCIAÇÃO]],Tabela1[],6,FALSE)</f>
        <v>SICOOB</v>
      </c>
      <c r="F90" s="20" t="str">
        <f>VLOOKUP(Tabela3[[#This Row],[ORGANIZAÇÃO/ASSOCIAÇÃO]],Tabela1[],7,FALSE)</f>
        <v>28.758-0</v>
      </c>
      <c r="G90" s="20">
        <f>VLOOKUP(Tabela3[[#This Row],[ORGANIZAÇÃO/ASSOCIAÇÃO]],Tabela1[],8,FALSE)</f>
        <v>3049</v>
      </c>
      <c r="H90" s="20">
        <f>VLOOKUP(Tabela3[[#This Row],[ORGANIZAÇÃO/ASSOCIAÇÃO]],Tabela1[],9,FALSE)</f>
        <v>0</v>
      </c>
      <c r="I90" s="62">
        <f>VALORES!J98</f>
        <v>4828.7147461393679</v>
      </c>
      <c r="J90" s="44">
        <f>VALORES!B98</f>
        <v>0</v>
      </c>
      <c r="K90" s="44">
        <f>VALORES!C98</f>
        <v>42433</v>
      </c>
      <c r="L90" s="44">
        <f>VALORES!D98</f>
        <v>39995</v>
      </c>
      <c r="M90" s="44">
        <f>VALORES!E98</f>
        <v>0</v>
      </c>
      <c r="N90" s="44">
        <f>Tabela3[[#This Row],[Reciclados METAL (Kg)]]+Tabela3[[#This Row],[Reciclados PAPEL (Kg)]]+Tabela3[[#This Row],[Reciclados PLÁSTICO (Kg)]]+Tabela3[[#This Row],[Reciclados VIDRO (Kg)]]</f>
        <v>82428</v>
      </c>
    </row>
    <row r="91" spans="1:14">
      <c r="A91" s="54" t="str">
        <f>VALORES!A99</f>
        <v>RECICLAU - Associação dos Catadores de Papel, Papelão e Material Reciclável de Ubá - 04.782.852/0001-39</v>
      </c>
      <c r="B91" s="20" t="str">
        <f>VLOOKUP(Tabela3[[#This Row],[ORGANIZAÇÃO/ASSOCIAÇÃO]],Tabela1[],3,FALSE)</f>
        <v>APROVADO</v>
      </c>
      <c r="C91" s="6" t="str">
        <f>VLOOKUP(Tabela3[[#This Row],[ORGANIZAÇÃO/ASSOCIAÇÃO]],Tabela1[[Associação]:[LISTA DE MEMBROS]],4,FALSE)</f>
        <v>SIM</v>
      </c>
      <c r="D91" s="20" t="str">
        <f>VLOOKUP(Tabela3[[#This Row],[ORGANIZAÇÃO/ASSOCIAÇÃO]],Tabela1[],5,FALSE)</f>
        <v>RECICLAU</v>
      </c>
      <c r="E91" s="20" t="str">
        <f>VLOOKUP(Tabela3[[#This Row],[ORGANIZAÇÃO/ASSOCIAÇÃO]],Tabela1[],6,FALSE)</f>
        <v>SICOOB</v>
      </c>
      <c r="F91" s="20" t="str">
        <f>VLOOKUP(Tabela3[[#This Row],[ORGANIZAÇÃO/ASSOCIAÇÃO]],Tabela1[],7,FALSE)</f>
        <v>15.818-6</v>
      </c>
      <c r="G91" s="20">
        <f>VLOOKUP(Tabela3[[#This Row],[ORGANIZAÇÃO/ASSOCIAÇÃO]],Tabela1[],8,FALSE)</f>
        <v>4149</v>
      </c>
      <c r="H91" s="20">
        <f>VLOOKUP(Tabela3[[#This Row],[ORGANIZAÇÃO/ASSOCIAÇÃO]],Tabela1[],9,FALSE)</f>
        <v>0</v>
      </c>
      <c r="I91" s="62">
        <f>VALORES!J99</f>
        <v>6066.2964428416308</v>
      </c>
      <c r="J91" s="44">
        <f>VALORES!B99</f>
        <v>14490</v>
      </c>
      <c r="K91" s="44">
        <f>VALORES!C99</f>
        <v>69710</v>
      </c>
      <c r="L91" s="44">
        <f>VALORES!D99</f>
        <v>20864.5</v>
      </c>
      <c r="M91" s="44">
        <f>VALORES!E99</f>
        <v>0</v>
      </c>
      <c r="N91" s="44">
        <f>Tabela3[[#This Row],[Reciclados METAL (Kg)]]+Tabela3[[#This Row],[Reciclados PAPEL (Kg)]]+Tabela3[[#This Row],[Reciclados PLÁSTICO (Kg)]]+Tabela3[[#This Row],[Reciclados VIDRO (Kg)]]</f>
        <v>105064.5</v>
      </c>
    </row>
    <row r="92" spans="1:14">
      <c r="A92" s="54" t="str">
        <f>VALORES!A100</f>
        <v>UNICAP - União dos Catadores de Piranguçu - 10.560.015/0001-68</v>
      </c>
      <c r="B92" s="20" t="str">
        <f>VLOOKUP(Tabela3[[#This Row],[ORGANIZAÇÃO/ASSOCIAÇÃO]],Tabela1[],3,FALSE)</f>
        <v>APROVADO</v>
      </c>
      <c r="C92" s="6" t="str">
        <f>VLOOKUP(Tabela3[[#This Row],[ORGANIZAÇÃO/ASSOCIAÇÃO]],Tabela1[[Associação]:[LISTA DE MEMBROS]],4,FALSE)</f>
        <v>SIM</v>
      </c>
      <c r="D92" s="20" t="str">
        <f>VLOOKUP(Tabela3[[#This Row],[ORGANIZAÇÃO/ASSOCIAÇÃO]],Tabela1[],5,FALSE)</f>
        <v>UNICAP</v>
      </c>
      <c r="E92" s="20" t="str">
        <f>VLOOKUP(Tabela3[[#This Row],[ORGANIZAÇÃO/ASSOCIAÇÃO]],Tabela1[],6,FALSE)</f>
        <v>BRADESCO</v>
      </c>
      <c r="F92" s="20" t="str">
        <f>VLOOKUP(Tabela3[[#This Row],[ORGANIZAÇÃO/ASSOCIAÇÃO]],Tabela1[],7,FALSE)</f>
        <v>200214-0</v>
      </c>
      <c r="G92" s="20">
        <f>VLOOKUP(Tabela3[[#This Row],[ORGANIZAÇÃO/ASSOCIAÇÃO]],Tabela1[],8,FALSE)</f>
        <v>1275</v>
      </c>
      <c r="H92" s="20">
        <f>VLOOKUP(Tabela3[[#This Row],[ORGANIZAÇÃO/ASSOCIAÇÃO]],Tabela1[],9,FALSE)</f>
        <v>0</v>
      </c>
      <c r="I92" s="62">
        <f>VALORES!J100</f>
        <v>4042.840839550779</v>
      </c>
      <c r="J92" s="44">
        <f>VALORES!B100</f>
        <v>3234.3</v>
      </c>
      <c r="K92" s="44">
        <f>VALORES!C100</f>
        <v>21027.1</v>
      </c>
      <c r="L92" s="44">
        <f>VALORES!D100</f>
        <v>19126.66</v>
      </c>
      <c r="M92" s="44">
        <f>VALORES!E100</f>
        <v>9370</v>
      </c>
      <c r="N92" s="44">
        <f>Tabela3[[#This Row],[Reciclados METAL (Kg)]]+Tabela3[[#This Row],[Reciclados PAPEL (Kg)]]+Tabela3[[#This Row],[Reciclados PLÁSTICO (Kg)]]+Tabela3[[#This Row],[Reciclados VIDRO (Kg)]]</f>
        <v>52758.06</v>
      </c>
    </row>
    <row r="93" spans="1:14">
      <c r="A93" s="54" t="str">
        <f>VALORES!A101</f>
        <v>UNICICLA - Associação dos Catadores de Materiais Recicláveis de Nova união - 23.105.692/0001-38</v>
      </c>
      <c r="B93" s="20" t="str">
        <f>VLOOKUP(Tabela3[[#This Row],[ORGANIZAÇÃO/ASSOCIAÇÃO]],Tabela1[],3,FALSE)</f>
        <v>APROVADO</v>
      </c>
      <c r="C93" s="6" t="str">
        <f>VLOOKUP(Tabela3[[#This Row],[ORGANIZAÇÃO/ASSOCIAÇÃO]],Tabela1[[Associação]:[LISTA DE MEMBROS]],4,FALSE)</f>
        <v>SIM</v>
      </c>
      <c r="D93" s="20" t="str">
        <f>VLOOKUP(Tabela3[[#This Row],[ORGANIZAÇÃO/ASSOCIAÇÃO]],Tabela1[],5,FALSE)</f>
        <v>UNICICLA</v>
      </c>
      <c r="E93" s="20" t="str">
        <f>VLOOKUP(Tabela3[[#This Row],[ORGANIZAÇÃO/ASSOCIAÇÃO]],Tabela1[],6,FALSE)</f>
        <v>CAIXA</v>
      </c>
      <c r="F93" s="20" t="str">
        <f>VLOOKUP(Tabela3[[#This Row],[ORGANIZAÇÃO/ASSOCIAÇÃO]],Tabela1[],7,FALSE)</f>
        <v>00021013-0</v>
      </c>
      <c r="G93" s="20" t="str">
        <f>VLOOKUP(Tabela3[[#This Row],[ORGANIZAÇÃO/ASSOCIAÇÃO]],Tabela1[],8,FALSE)</f>
        <v>1441-9</v>
      </c>
      <c r="H93" s="20" t="str">
        <f>VLOOKUP(Tabela3[[#This Row],[ORGANIZAÇÃO/ASSOCIAÇÃO]],Tabela1[],9,FALSE)</f>
        <v>003</v>
      </c>
      <c r="I93" s="62">
        <f>VALORES!J101</f>
        <v>2610.9882199017993</v>
      </c>
      <c r="J93" s="44">
        <f>VALORES!B101</f>
        <v>380</v>
      </c>
      <c r="K93" s="44">
        <f>VALORES!C101</f>
        <v>19920</v>
      </c>
      <c r="L93" s="44">
        <f>VALORES!D101</f>
        <v>9140</v>
      </c>
      <c r="M93" s="44">
        <f>VALORES!E101</f>
        <v>10400</v>
      </c>
      <c r="N93" s="44">
        <f>Tabela3[[#This Row],[Reciclados METAL (Kg)]]+Tabela3[[#This Row],[Reciclados PAPEL (Kg)]]+Tabela3[[#This Row],[Reciclados PLÁSTICO (Kg)]]+Tabela3[[#This Row],[Reciclados VIDRO (Kg)]]</f>
        <v>39840</v>
      </c>
    </row>
    <row r="94" spans="1:14">
      <c r="A94" s="20">
        <f>VALORES!A102</f>
        <v>0</v>
      </c>
      <c r="B94" s="20" t="e">
        <f>VLOOKUP(Tabela3[[#This Row],[ORGANIZAÇÃO/ASSOCIAÇÃO]],Tabela1[],3,FALSE)</f>
        <v>#N/A</v>
      </c>
      <c r="C94" s="6" t="e">
        <f>VLOOKUP(Tabela3[[#This Row],[ORGANIZAÇÃO/ASSOCIAÇÃO]],Tabela1[[Associação]:[LISTA DE MEMBROS]],4,FALSE)</f>
        <v>#N/A</v>
      </c>
      <c r="D94" s="20" t="e">
        <f>VLOOKUP(Tabela3[[#This Row],[ORGANIZAÇÃO/ASSOCIAÇÃO]],Tabela1[],5,FALSE)</f>
        <v>#N/A</v>
      </c>
      <c r="E94" s="20" t="e">
        <f>VLOOKUP(Tabela3[[#This Row],[ORGANIZAÇÃO/ASSOCIAÇÃO]],Tabela1[],6,FALSE)</f>
        <v>#N/A</v>
      </c>
      <c r="F94" s="20" t="e">
        <f>VLOOKUP(Tabela3[[#This Row],[ORGANIZAÇÃO/ASSOCIAÇÃO]],Tabela1[],7,FALSE)</f>
        <v>#N/A</v>
      </c>
      <c r="G94" s="20" t="e">
        <f>VLOOKUP(Tabela3[[#This Row],[ORGANIZAÇÃO/ASSOCIAÇÃO]],Tabela1[],8,FALSE)</f>
        <v>#N/A</v>
      </c>
      <c r="H94" s="20" t="e">
        <f>VLOOKUP(Tabela3[[#This Row],[ORGANIZAÇÃO/ASSOCIAÇÃO]],Tabela1[],9,FALSE)</f>
        <v>#N/A</v>
      </c>
      <c r="I94" s="62">
        <f>VALORES!J102</f>
        <v>0</v>
      </c>
      <c r="J94" s="44">
        <f>VALORES!B102</f>
        <v>0</v>
      </c>
      <c r="K94" s="44">
        <f>VALORES!C102</f>
        <v>0</v>
      </c>
      <c r="L94" s="44">
        <f>VALORES!D102</f>
        <v>0</v>
      </c>
      <c r="M94" s="44">
        <f>VALORES!E102</f>
        <v>0</v>
      </c>
      <c r="N94" s="44">
        <f>Tabela3[[#This Row],[Reciclados METAL (Kg)]]+Tabela3[[#This Row],[Reciclados PAPEL (Kg)]]+Tabela3[[#This Row],[Reciclados PLÁSTICO (Kg)]]+Tabela3[[#This Row],[Reciclados VIDRO (Kg)]]</f>
        <v>0</v>
      </c>
    </row>
    <row r="95" spans="1:14">
      <c r="A95" s="20">
        <f>VALORES!A103</f>
        <v>0</v>
      </c>
      <c r="B95" s="20" t="e">
        <f>VLOOKUP(Tabela3[[#This Row],[ORGANIZAÇÃO/ASSOCIAÇÃO]],Tabela1[],3,FALSE)</f>
        <v>#N/A</v>
      </c>
      <c r="C95" s="6" t="e">
        <f>VLOOKUP(Tabela3[[#This Row],[ORGANIZAÇÃO/ASSOCIAÇÃO]],Tabela1[[Associação]:[LISTA DE MEMBROS]],4,FALSE)</f>
        <v>#N/A</v>
      </c>
      <c r="D95" s="20" t="e">
        <f>VLOOKUP(Tabela3[[#This Row],[ORGANIZAÇÃO/ASSOCIAÇÃO]],Tabela1[],5,FALSE)</f>
        <v>#N/A</v>
      </c>
      <c r="E95" s="20" t="e">
        <f>VLOOKUP(Tabela3[[#This Row],[ORGANIZAÇÃO/ASSOCIAÇÃO]],Tabela1[],6,FALSE)</f>
        <v>#N/A</v>
      </c>
      <c r="F95" s="20" t="e">
        <f>VLOOKUP(Tabela3[[#This Row],[ORGANIZAÇÃO/ASSOCIAÇÃO]],Tabela1[],7,FALSE)</f>
        <v>#N/A</v>
      </c>
      <c r="G95" s="20" t="e">
        <f>VLOOKUP(Tabela3[[#This Row],[ORGANIZAÇÃO/ASSOCIAÇÃO]],Tabela1[],8,FALSE)</f>
        <v>#N/A</v>
      </c>
      <c r="H95" s="20" t="e">
        <f>VLOOKUP(Tabela3[[#This Row],[ORGANIZAÇÃO/ASSOCIAÇÃO]],Tabela1[],9,FALSE)</f>
        <v>#N/A</v>
      </c>
      <c r="I95" s="62">
        <f>VALORES!J103</f>
        <v>0</v>
      </c>
      <c r="J95" s="44">
        <f>VALORES!B103</f>
        <v>0</v>
      </c>
      <c r="K95" s="44">
        <f>VALORES!C103</f>
        <v>0</v>
      </c>
      <c r="L95" s="44">
        <f>VALORES!D103</f>
        <v>0</v>
      </c>
      <c r="M95" s="44">
        <f>VALORES!E103</f>
        <v>0</v>
      </c>
      <c r="N95" s="44">
        <f>Tabela3[[#This Row],[Reciclados METAL (Kg)]]+Tabela3[[#This Row],[Reciclados PAPEL (Kg)]]+Tabela3[[#This Row],[Reciclados PLÁSTICO (Kg)]]+Tabela3[[#This Row],[Reciclados VIDRO (Kg)]]</f>
        <v>0</v>
      </c>
    </row>
    <row r="96" spans="1:14">
      <c r="A96" s="20">
        <f>VALORES!A104</f>
        <v>0</v>
      </c>
      <c r="B96" s="20" t="e">
        <f>VLOOKUP(Tabela3[[#This Row],[ORGANIZAÇÃO/ASSOCIAÇÃO]],Tabela1[],3,FALSE)</f>
        <v>#N/A</v>
      </c>
      <c r="C96" s="6" t="e">
        <f>VLOOKUP(Tabela3[[#This Row],[ORGANIZAÇÃO/ASSOCIAÇÃO]],Tabela1[[Associação]:[LISTA DE MEMBROS]],4,FALSE)</f>
        <v>#N/A</v>
      </c>
      <c r="D96" s="20" t="e">
        <f>VLOOKUP(Tabela3[[#This Row],[ORGANIZAÇÃO/ASSOCIAÇÃO]],Tabela1[],5,FALSE)</f>
        <v>#N/A</v>
      </c>
      <c r="E96" s="20" t="e">
        <f>VLOOKUP(Tabela3[[#This Row],[ORGANIZAÇÃO/ASSOCIAÇÃO]],Tabela1[],6,FALSE)</f>
        <v>#N/A</v>
      </c>
      <c r="F96" s="20" t="e">
        <f>VLOOKUP(Tabela3[[#This Row],[ORGANIZAÇÃO/ASSOCIAÇÃO]],Tabela1[],7,FALSE)</f>
        <v>#N/A</v>
      </c>
      <c r="G96" s="20" t="e">
        <f>VLOOKUP(Tabela3[[#This Row],[ORGANIZAÇÃO/ASSOCIAÇÃO]],Tabela1[],8,FALSE)</f>
        <v>#N/A</v>
      </c>
      <c r="H96" s="20" t="e">
        <f>VLOOKUP(Tabela3[[#This Row],[ORGANIZAÇÃO/ASSOCIAÇÃO]],Tabela1[],9,FALSE)</f>
        <v>#N/A</v>
      </c>
      <c r="I96" s="62">
        <f>VALORES!J104</f>
        <v>0</v>
      </c>
      <c r="J96" s="44">
        <f>VALORES!B104</f>
        <v>0</v>
      </c>
      <c r="K96" s="44">
        <f>VALORES!C104</f>
        <v>0</v>
      </c>
      <c r="L96" s="44">
        <f>VALORES!D104</f>
        <v>0</v>
      </c>
      <c r="M96" s="44">
        <f>VALORES!E104</f>
        <v>0</v>
      </c>
      <c r="N96" s="44">
        <f>Tabela3[[#This Row],[Reciclados METAL (Kg)]]+Tabela3[[#This Row],[Reciclados PAPEL (Kg)]]+Tabela3[[#This Row],[Reciclados PLÁSTICO (Kg)]]+Tabela3[[#This Row],[Reciclados VIDRO (Kg)]]</f>
        <v>0</v>
      </c>
    </row>
    <row r="97" spans="1:14">
      <c r="A97" s="20">
        <f>VALORES!A105</f>
        <v>0</v>
      </c>
      <c r="B97" s="20" t="e">
        <f>VLOOKUP(Tabela3[[#This Row],[ORGANIZAÇÃO/ASSOCIAÇÃO]],Tabela1[],3,FALSE)</f>
        <v>#N/A</v>
      </c>
      <c r="C97" s="6" t="e">
        <f>VLOOKUP(Tabela3[[#This Row],[ORGANIZAÇÃO/ASSOCIAÇÃO]],Tabela1[[Associação]:[LISTA DE MEMBROS]],4,FALSE)</f>
        <v>#N/A</v>
      </c>
      <c r="D97" s="20" t="e">
        <f>VLOOKUP(Tabela3[[#This Row],[ORGANIZAÇÃO/ASSOCIAÇÃO]],Tabela1[],5,FALSE)</f>
        <v>#N/A</v>
      </c>
      <c r="E97" s="20" t="e">
        <f>VLOOKUP(Tabela3[[#This Row],[ORGANIZAÇÃO/ASSOCIAÇÃO]],Tabela1[],6,FALSE)</f>
        <v>#N/A</v>
      </c>
      <c r="F97" s="20" t="e">
        <f>VLOOKUP(Tabela3[[#This Row],[ORGANIZAÇÃO/ASSOCIAÇÃO]],Tabela1[],7,FALSE)</f>
        <v>#N/A</v>
      </c>
      <c r="G97" s="20" t="e">
        <f>VLOOKUP(Tabela3[[#This Row],[ORGANIZAÇÃO/ASSOCIAÇÃO]],Tabela1[],8,FALSE)</f>
        <v>#N/A</v>
      </c>
      <c r="H97" s="20" t="e">
        <f>VLOOKUP(Tabela3[[#This Row],[ORGANIZAÇÃO/ASSOCIAÇÃO]],Tabela1[],9,FALSE)</f>
        <v>#N/A</v>
      </c>
      <c r="I97" s="62">
        <f>VALORES!J105</f>
        <v>0</v>
      </c>
      <c r="J97" s="44">
        <f>VALORES!B105</f>
        <v>0</v>
      </c>
      <c r="K97" s="44">
        <f>VALORES!C105</f>
        <v>0</v>
      </c>
      <c r="L97" s="44">
        <f>VALORES!D105</f>
        <v>0</v>
      </c>
      <c r="M97" s="44">
        <f>VALORES!E105</f>
        <v>0</v>
      </c>
      <c r="N97" s="44">
        <f>Tabela3[[#This Row],[Reciclados METAL (Kg)]]+Tabela3[[#This Row],[Reciclados PAPEL (Kg)]]+Tabela3[[#This Row],[Reciclados PLÁSTICO (Kg)]]+Tabela3[[#This Row],[Reciclados VIDRO (Kg)]]</f>
        <v>0</v>
      </c>
    </row>
    <row r="98" spans="1:14">
      <c r="A98" s="20">
        <f>VALORES!A106</f>
        <v>0</v>
      </c>
      <c r="B98" s="20" t="e">
        <f>VLOOKUP(Tabela3[[#This Row],[ORGANIZAÇÃO/ASSOCIAÇÃO]],Tabela1[],3,FALSE)</f>
        <v>#N/A</v>
      </c>
      <c r="C98" s="6" t="e">
        <f>VLOOKUP(Tabela3[[#This Row],[ORGANIZAÇÃO/ASSOCIAÇÃO]],Tabela1[[Associação]:[LISTA DE MEMBROS]],4,FALSE)</f>
        <v>#N/A</v>
      </c>
      <c r="D98" s="20" t="e">
        <f>VLOOKUP(Tabela3[[#This Row],[ORGANIZAÇÃO/ASSOCIAÇÃO]],Tabela1[],5,FALSE)</f>
        <v>#N/A</v>
      </c>
      <c r="E98" s="20" t="e">
        <f>VLOOKUP(Tabela3[[#This Row],[ORGANIZAÇÃO/ASSOCIAÇÃO]],Tabela1[],6,FALSE)</f>
        <v>#N/A</v>
      </c>
      <c r="F98" s="20" t="e">
        <f>VLOOKUP(Tabela3[[#This Row],[ORGANIZAÇÃO/ASSOCIAÇÃO]],Tabela1[],7,FALSE)</f>
        <v>#N/A</v>
      </c>
      <c r="G98" s="20" t="e">
        <f>VLOOKUP(Tabela3[[#This Row],[ORGANIZAÇÃO/ASSOCIAÇÃO]],Tabela1[],8,FALSE)</f>
        <v>#N/A</v>
      </c>
      <c r="H98" s="20" t="e">
        <f>VLOOKUP(Tabela3[[#This Row],[ORGANIZAÇÃO/ASSOCIAÇÃO]],Tabela1[],9,FALSE)</f>
        <v>#N/A</v>
      </c>
      <c r="I98" s="62">
        <f>VALORES!J106</f>
        <v>0</v>
      </c>
      <c r="J98" s="44">
        <f>VALORES!B106</f>
        <v>0</v>
      </c>
      <c r="K98" s="44">
        <f>VALORES!C106</f>
        <v>0</v>
      </c>
      <c r="L98" s="44">
        <f>VALORES!D106</f>
        <v>0</v>
      </c>
      <c r="M98" s="44">
        <f>VALORES!E106</f>
        <v>0</v>
      </c>
      <c r="N98" s="44">
        <f>Tabela3[[#This Row],[Reciclados METAL (Kg)]]+Tabela3[[#This Row],[Reciclados PAPEL (Kg)]]+Tabela3[[#This Row],[Reciclados PLÁSTICO (Kg)]]+Tabela3[[#This Row],[Reciclados VIDRO (Kg)]]</f>
        <v>0</v>
      </c>
    </row>
    <row r="99" spans="1:14">
      <c r="A99" s="20">
        <f>VALORES!A107</f>
        <v>0</v>
      </c>
      <c r="B99" s="20" t="e">
        <f>VLOOKUP(Tabela3[[#This Row],[ORGANIZAÇÃO/ASSOCIAÇÃO]],Tabela1[],3,FALSE)</f>
        <v>#N/A</v>
      </c>
      <c r="C99" s="6" t="e">
        <f>VLOOKUP(Tabela3[[#This Row],[ORGANIZAÇÃO/ASSOCIAÇÃO]],Tabela1[[Associação]:[LISTA DE MEMBROS]],4,FALSE)</f>
        <v>#N/A</v>
      </c>
      <c r="D99" s="20" t="e">
        <f>VLOOKUP(Tabela3[[#This Row],[ORGANIZAÇÃO/ASSOCIAÇÃO]],Tabela1[],5,FALSE)</f>
        <v>#N/A</v>
      </c>
      <c r="E99" s="20" t="e">
        <f>VLOOKUP(Tabela3[[#This Row],[ORGANIZAÇÃO/ASSOCIAÇÃO]],Tabela1[],6,FALSE)</f>
        <v>#N/A</v>
      </c>
      <c r="F99" s="20" t="e">
        <f>VLOOKUP(Tabela3[[#This Row],[ORGANIZAÇÃO/ASSOCIAÇÃO]],Tabela1[],7,FALSE)</f>
        <v>#N/A</v>
      </c>
      <c r="G99" s="20" t="e">
        <f>VLOOKUP(Tabela3[[#This Row],[ORGANIZAÇÃO/ASSOCIAÇÃO]],Tabela1[],8,FALSE)</f>
        <v>#N/A</v>
      </c>
      <c r="H99" s="20" t="e">
        <f>VLOOKUP(Tabela3[[#This Row],[ORGANIZAÇÃO/ASSOCIAÇÃO]],Tabela1[],9,FALSE)</f>
        <v>#N/A</v>
      </c>
      <c r="I99" s="62">
        <f>VALORES!J107</f>
        <v>0</v>
      </c>
      <c r="J99" s="44">
        <f>VALORES!B107</f>
        <v>0</v>
      </c>
      <c r="K99" s="44">
        <f>VALORES!C107</f>
        <v>0</v>
      </c>
      <c r="L99" s="44">
        <f>VALORES!D107</f>
        <v>0</v>
      </c>
      <c r="M99" s="44">
        <f>VALORES!E107</f>
        <v>0</v>
      </c>
      <c r="N99" s="44">
        <f>Tabela3[[#This Row],[Reciclados METAL (Kg)]]+Tabela3[[#This Row],[Reciclados PAPEL (Kg)]]+Tabela3[[#This Row],[Reciclados PLÁSTICO (Kg)]]+Tabela3[[#This Row],[Reciclados VIDRO (Kg)]]</f>
        <v>0</v>
      </c>
    </row>
    <row r="100" spans="1:14">
      <c r="A100" s="20">
        <f>VALORES!A108</f>
        <v>0</v>
      </c>
      <c r="B100" s="20" t="e">
        <f>VLOOKUP(Tabela3[[#This Row],[ORGANIZAÇÃO/ASSOCIAÇÃO]],Tabela1[],3,FALSE)</f>
        <v>#N/A</v>
      </c>
      <c r="C100" s="6" t="e">
        <f>VLOOKUP(Tabela3[[#This Row],[ORGANIZAÇÃO/ASSOCIAÇÃO]],Tabela1[[Associação]:[LISTA DE MEMBROS]],4,FALSE)</f>
        <v>#N/A</v>
      </c>
      <c r="D100" s="20" t="e">
        <f>VLOOKUP(Tabela3[[#This Row],[ORGANIZAÇÃO/ASSOCIAÇÃO]],Tabela1[],5,FALSE)</f>
        <v>#N/A</v>
      </c>
      <c r="E100" s="20" t="e">
        <f>VLOOKUP(Tabela3[[#This Row],[ORGANIZAÇÃO/ASSOCIAÇÃO]],Tabela1[],6,FALSE)</f>
        <v>#N/A</v>
      </c>
      <c r="F100" s="20" t="e">
        <f>VLOOKUP(Tabela3[[#This Row],[ORGANIZAÇÃO/ASSOCIAÇÃO]],Tabela1[],7,FALSE)</f>
        <v>#N/A</v>
      </c>
      <c r="G100" s="20" t="e">
        <f>VLOOKUP(Tabela3[[#This Row],[ORGANIZAÇÃO/ASSOCIAÇÃO]],Tabela1[],8,FALSE)</f>
        <v>#N/A</v>
      </c>
      <c r="H100" s="20" t="e">
        <f>VLOOKUP(Tabela3[[#This Row],[ORGANIZAÇÃO/ASSOCIAÇÃO]],Tabela1[],9,FALSE)</f>
        <v>#N/A</v>
      </c>
      <c r="I100" s="62">
        <f>VALORES!J108</f>
        <v>0</v>
      </c>
      <c r="J100" s="44">
        <f>VALORES!B108</f>
        <v>0</v>
      </c>
      <c r="K100" s="44">
        <f>VALORES!C108</f>
        <v>0</v>
      </c>
      <c r="L100" s="44">
        <f>VALORES!D108</f>
        <v>0</v>
      </c>
      <c r="M100" s="44">
        <f>VALORES!E108</f>
        <v>0</v>
      </c>
      <c r="N100" s="44">
        <f>Tabela3[[#This Row],[Reciclados METAL (Kg)]]+Tabela3[[#This Row],[Reciclados PAPEL (Kg)]]+Tabela3[[#This Row],[Reciclados PLÁSTICO (Kg)]]+Tabela3[[#This Row],[Reciclados VIDRO (Kg)]]</f>
        <v>0</v>
      </c>
    </row>
    <row r="101" spans="1:14">
      <c r="A101" s="20">
        <f>VALORES!A109</f>
        <v>0</v>
      </c>
      <c r="B101" s="20" t="e">
        <f>VLOOKUP(Tabela3[[#This Row],[ORGANIZAÇÃO/ASSOCIAÇÃO]],Tabela1[],3,FALSE)</f>
        <v>#N/A</v>
      </c>
      <c r="C101" s="6" t="e">
        <f>VLOOKUP(Tabela3[[#This Row],[ORGANIZAÇÃO/ASSOCIAÇÃO]],Tabela1[[Associação]:[LISTA DE MEMBROS]],4,FALSE)</f>
        <v>#N/A</v>
      </c>
      <c r="D101" s="20" t="e">
        <f>VLOOKUP(Tabela3[[#This Row],[ORGANIZAÇÃO/ASSOCIAÇÃO]],Tabela1[],5,FALSE)</f>
        <v>#N/A</v>
      </c>
      <c r="E101" s="20" t="e">
        <f>VLOOKUP(Tabela3[[#This Row],[ORGANIZAÇÃO/ASSOCIAÇÃO]],Tabela1[],6,FALSE)</f>
        <v>#N/A</v>
      </c>
      <c r="F101" s="20" t="e">
        <f>VLOOKUP(Tabela3[[#This Row],[ORGANIZAÇÃO/ASSOCIAÇÃO]],Tabela1[],7,FALSE)</f>
        <v>#N/A</v>
      </c>
      <c r="G101" s="20" t="e">
        <f>VLOOKUP(Tabela3[[#This Row],[ORGANIZAÇÃO/ASSOCIAÇÃO]],Tabela1[],8,FALSE)</f>
        <v>#N/A</v>
      </c>
      <c r="H101" s="20" t="e">
        <f>VLOOKUP(Tabela3[[#This Row],[ORGANIZAÇÃO/ASSOCIAÇÃO]],Tabela1[],9,FALSE)</f>
        <v>#N/A</v>
      </c>
      <c r="I101" s="62">
        <f>VALORES!J109</f>
        <v>0</v>
      </c>
      <c r="J101" s="44">
        <f>VALORES!B109</f>
        <v>0</v>
      </c>
      <c r="K101" s="44">
        <f>VALORES!C109</f>
        <v>0</v>
      </c>
      <c r="L101" s="44">
        <f>VALORES!D109</f>
        <v>0</v>
      </c>
      <c r="M101" s="44">
        <f>VALORES!E109</f>
        <v>0</v>
      </c>
      <c r="N101" s="44">
        <f>Tabela3[[#This Row],[Reciclados METAL (Kg)]]+Tabela3[[#This Row],[Reciclados PAPEL (Kg)]]+Tabela3[[#This Row],[Reciclados PLÁSTICO (Kg)]]+Tabela3[[#This Row],[Reciclados VIDRO (Kg)]]</f>
        <v>0</v>
      </c>
    </row>
    <row r="102" spans="1:14">
      <c r="A102" s="20">
        <f>VALORES!A110</f>
        <v>0</v>
      </c>
      <c r="B102" s="20" t="e">
        <f>VLOOKUP(Tabela3[[#This Row],[ORGANIZAÇÃO/ASSOCIAÇÃO]],Tabela1[],3,FALSE)</f>
        <v>#N/A</v>
      </c>
      <c r="C102" s="6" t="e">
        <f>VLOOKUP(Tabela3[[#This Row],[ORGANIZAÇÃO/ASSOCIAÇÃO]],Tabela1[[Associação]:[LISTA DE MEMBROS]],4,FALSE)</f>
        <v>#N/A</v>
      </c>
      <c r="D102" s="20" t="e">
        <f>VLOOKUP(Tabela3[[#This Row],[ORGANIZAÇÃO/ASSOCIAÇÃO]],Tabela1[],5,FALSE)</f>
        <v>#N/A</v>
      </c>
      <c r="E102" s="20" t="e">
        <f>VLOOKUP(Tabela3[[#This Row],[ORGANIZAÇÃO/ASSOCIAÇÃO]],Tabela1[],6,FALSE)</f>
        <v>#N/A</v>
      </c>
      <c r="F102" s="20" t="e">
        <f>VLOOKUP(Tabela3[[#This Row],[ORGANIZAÇÃO/ASSOCIAÇÃO]],Tabela1[],7,FALSE)</f>
        <v>#N/A</v>
      </c>
      <c r="G102" s="20" t="e">
        <f>VLOOKUP(Tabela3[[#This Row],[ORGANIZAÇÃO/ASSOCIAÇÃO]],Tabela1[],8,FALSE)</f>
        <v>#N/A</v>
      </c>
      <c r="H102" s="20" t="e">
        <f>VLOOKUP(Tabela3[[#This Row],[ORGANIZAÇÃO/ASSOCIAÇÃO]],Tabela1[],9,FALSE)</f>
        <v>#N/A</v>
      </c>
      <c r="I102" s="62">
        <f>VALORES!J110</f>
        <v>0</v>
      </c>
      <c r="J102" s="44">
        <f>VALORES!B110</f>
        <v>0</v>
      </c>
      <c r="K102" s="44">
        <f>VALORES!C110</f>
        <v>0</v>
      </c>
      <c r="L102" s="44">
        <f>VALORES!D110</f>
        <v>0</v>
      </c>
      <c r="M102" s="44">
        <f>VALORES!E110</f>
        <v>0</v>
      </c>
      <c r="N102" s="44">
        <f>Tabela3[[#This Row],[Reciclados METAL (Kg)]]+Tabela3[[#This Row],[Reciclados PAPEL (Kg)]]+Tabela3[[#This Row],[Reciclados PLÁSTICO (Kg)]]+Tabela3[[#This Row],[Reciclados VIDRO (Kg)]]</f>
        <v>0</v>
      </c>
    </row>
    <row r="103" spans="1:14">
      <c r="A103" s="20">
        <f>VALORES!A111</f>
        <v>0</v>
      </c>
      <c r="B103" s="20" t="e">
        <f>VLOOKUP(Tabela3[[#This Row],[ORGANIZAÇÃO/ASSOCIAÇÃO]],Tabela1[],3,FALSE)</f>
        <v>#N/A</v>
      </c>
      <c r="C103" s="6" t="e">
        <f>VLOOKUP(Tabela3[[#This Row],[ORGANIZAÇÃO/ASSOCIAÇÃO]],Tabela1[[Associação]:[LISTA DE MEMBROS]],4,FALSE)</f>
        <v>#N/A</v>
      </c>
      <c r="D103" s="20" t="e">
        <f>VLOOKUP(Tabela3[[#This Row],[ORGANIZAÇÃO/ASSOCIAÇÃO]],Tabela1[],5,FALSE)</f>
        <v>#N/A</v>
      </c>
      <c r="E103" s="20" t="e">
        <f>VLOOKUP(Tabela3[[#This Row],[ORGANIZAÇÃO/ASSOCIAÇÃO]],Tabela1[],6,FALSE)</f>
        <v>#N/A</v>
      </c>
      <c r="F103" s="20" t="e">
        <f>VLOOKUP(Tabela3[[#This Row],[ORGANIZAÇÃO/ASSOCIAÇÃO]],Tabela1[],7,FALSE)</f>
        <v>#N/A</v>
      </c>
      <c r="G103" s="20" t="e">
        <f>VLOOKUP(Tabela3[[#This Row],[ORGANIZAÇÃO/ASSOCIAÇÃO]],Tabela1[],8,FALSE)</f>
        <v>#N/A</v>
      </c>
      <c r="H103" s="20" t="e">
        <f>VLOOKUP(Tabela3[[#This Row],[ORGANIZAÇÃO/ASSOCIAÇÃO]],Tabela1[],9,FALSE)</f>
        <v>#N/A</v>
      </c>
      <c r="I103" s="62">
        <f>VALORES!J111</f>
        <v>0</v>
      </c>
      <c r="J103" s="44">
        <f>VALORES!B111</f>
        <v>0</v>
      </c>
      <c r="K103" s="44">
        <f>VALORES!C111</f>
        <v>0</v>
      </c>
      <c r="L103" s="44">
        <f>VALORES!D111</f>
        <v>0</v>
      </c>
      <c r="M103" s="44">
        <f>VALORES!E111</f>
        <v>0</v>
      </c>
      <c r="N103" s="44">
        <f>Tabela3[[#This Row],[Reciclados METAL (Kg)]]+Tabela3[[#This Row],[Reciclados PAPEL (Kg)]]+Tabela3[[#This Row],[Reciclados PLÁSTICO (Kg)]]+Tabela3[[#This Row],[Reciclados VIDRO (Kg)]]</f>
        <v>0</v>
      </c>
    </row>
    <row r="104" spans="1:14">
      <c r="A104" s="20">
        <f>VALORES!A112</f>
        <v>0</v>
      </c>
      <c r="B104" s="20" t="e">
        <f>VLOOKUP(Tabela3[[#This Row],[ORGANIZAÇÃO/ASSOCIAÇÃO]],Tabela1[],3,FALSE)</f>
        <v>#N/A</v>
      </c>
      <c r="C104" s="6" t="e">
        <f>VLOOKUP(Tabela3[[#This Row],[ORGANIZAÇÃO/ASSOCIAÇÃO]],Tabela1[[Associação]:[LISTA DE MEMBROS]],4,FALSE)</f>
        <v>#N/A</v>
      </c>
      <c r="D104" s="20" t="e">
        <f>VLOOKUP(Tabela3[[#This Row],[ORGANIZAÇÃO/ASSOCIAÇÃO]],Tabela1[],5,FALSE)</f>
        <v>#N/A</v>
      </c>
      <c r="E104" s="20" t="e">
        <f>VLOOKUP(Tabela3[[#This Row],[ORGANIZAÇÃO/ASSOCIAÇÃO]],Tabela1[],6,FALSE)</f>
        <v>#N/A</v>
      </c>
      <c r="F104" s="20" t="e">
        <f>VLOOKUP(Tabela3[[#This Row],[ORGANIZAÇÃO/ASSOCIAÇÃO]],Tabela1[],7,FALSE)</f>
        <v>#N/A</v>
      </c>
      <c r="G104" s="20" t="e">
        <f>VLOOKUP(Tabela3[[#This Row],[ORGANIZAÇÃO/ASSOCIAÇÃO]],Tabela1[],8,FALSE)</f>
        <v>#N/A</v>
      </c>
      <c r="H104" s="20" t="e">
        <f>VLOOKUP(Tabela3[[#This Row],[ORGANIZAÇÃO/ASSOCIAÇÃO]],Tabela1[],9,FALSE)</f>
        <v>#N/A</v>
      </c>
      <c r="I104" s="62">
        <f>VALORES!J112</f>
        <v>0</v>
      </c>
      <c r="J104" s="44">
        <f>VALORES!B112</f>
        <v>0</v>
      </c>
      <c r="K104" s="44">
        <f>VALORES!C112</f>
        <v>0</v>
      </c>
      <c r="L104" s="44">
        <f>VALORES!D112</f>
        <v>0</v>
      </c>
      <c r="M104" s="44">
        <f>VALORES!E112</f>
        <v>0</v>
      </c>
      <c r="N104" s="44">
        <f>Tabela3[[#This Row],[Reciclados METAL (Kg)]]+Tabela3[[#This Row],[Reciclados PAPEL (Kg)]]+Tabela3[[#This Row],[Reciclados PLÁSTICO (Kg)]]+Tabela3[[#This Row],[Reciclados VIDRO (Kg)]]</f>
        <v>0</v>
      </c>
    </row>
    <row r="105" spans="1:14">
      <c r="A105" s="20">
        <f>VALORES!A113</f>
        <v>0</v>
      </c>
      <c r="B105" s="20" t="e">
        <f>VLOOKUP(Tabela3[[#This Row],[ORGANIZAÇÃO/ASSOCIAÇÃO]],Tabela1[],3,FALSE)</f>
        <v>#N/A</v>
      </c>
      <c r="C105" s="6" t="e">
        <f>VLOOKUP(Tabela3[[#This Row],[ORGANIZAÇÃO/ASSOCIAÇÃO]],Tabela1[[Associação]:[LISTA DE MEMBROS]],4,FALSE)</f>
        <v>#N/A</v>
      </c>
      <c r="D105" s="20" t="e">
        <f>VLOOKUP(Tabela3[[#This Row],[ORGANIZAÇÃO/ASSOCIAÇÃO]],Tabela1[],5,FALSE)</f>
        <v>#N/A</v>
      </c>
      <c r="E105" s="20" t="e">
        <f>VLOOKUP(Tabela3[[#This Row],[ORGANIZAÇÃO/ASSOCIAÇÃO]],Tabela1[],6,FALSE)</f>
        <v>#N/A</v>
      </c>
      <c r="F105" s="20" t="e">
        <f>VLOOKUP(Tabela3[[#This Row],[ORGANIZAÇÃO/ASSOCIAÇÃO]],Tabela1[],7,FALSE)</f>
        <v>#N/A</v>
      </c>
      <c r="G105" s="20" t="e">
        <f>VLOOKUP(Tabela3[[#This Row],[ORGANIZAÇÃO/ASSOCIAÇÃO]],Tabela1[],8,FALSE)</f>
        <v>#N/A</v>
      </c>
      <c r="H105" s="20" t="e">
        <f>VLOOKUP(Tabela3[[#This Row],[ORGANIZAÇÃO/ASSOCIAÇÃO]],Tabela1[],9,FALSE)</f>
        <v>#N/A</v>
      </c>
      <c r="I105" s="62">
        <f>VALORES!J113</f>
        <v>0</v>
      </c>
      <c r="J105" s="44">
        <f>VALORES!B113</f>
        <v>0</v>
      </c>
      <c r="K105" s="44">
        <f>VALORES!C113</f>
        <v>0</v>
      </c>
      <c r="L105" s="44">
        <f>VALORES!D113</f>
        <v>0</v>
      </c>
      <c r="M105" s="44">
        <f>VALORES!E113</f>
        <v>0</v>
      </c>
      <c r="N105" s="44">
        <f>Tabela3[[#This Row],[Reciclados METAL (Kg)]]+Tabela3[[#This Row],[Reciclados PAPEL (Kg)]]+Tabela3[[#This Row],[Reciclados PLÁSTICO (Kg)]]+Tabela3[[#This Row],[Reciclados VIDRO (Kg)]]</f>
        <v>0</v>
      </c>
    </row>
    <row r="106" spans="1:14">
      <c r="A106" s="20">
        <f>VALORES!A114</f>
        <v>0</v>
      </c>
      <c r="B106" s="20" t="e">
        <f>VLOOKUP(Tabela3[[#This Row],[ORGANIZAÇÃO/ASSOCIAÇÃO]],Tabela1[],3,FALSE)</f>
        <v>#N/A</v>
      </c>
      <c r="C106" s="6" t="e">
        <f>VLOOKUP(Tabela3[[#This Row],[ORGANIZAÇÃO/ASSOCIAÇÃO]],Tabela1[[Associação]:[LISTA DE MEMBROS]],4,FALSE)</f>
        <v>#N/A</v>
      </c>
      <c r="D106" s="20" t="e">
        <f>VLOOKUP(Tabela3[[#This Row],[ORGANIZAÇÃO/ASSOCIAÇÃO]],Tabela1[],5,FALSE)</f>
        <v>#N/A</v>
      </c>
      <c r="E106" s="20" t="e">
        <f>VLOOKUP(Tabela3[[#This Row],[ORGANIZAÇÃO/ASSOCIAÇÃO]],Tabela1[],6,FALSE)</f>
        <v>#N/A</v>
      </c>
      <c r="F106" s="20" t="e">
        <f>VLOOKUP(Tabela3[[#This Row],[ORGANIZAÇÃO/ASSOCIAÇÃO]],Tabela1[],7,FALSE)</f>
        <v>#N/A</v>
      </c>
      <c r="G106" s="20" t="e">
        <f>VLOOKUP(Tabela3[[#This Row],[ORGANIZAÇÃO/ASSOCIAÇÃO]],Tabela1[],8,FALSE)</f>
        <v>#N/A</v>
      </c>
      <c r="H106" s="20" t="e">
        <f>VLOOKUP(Tabela3[[#This Row],[ORGANIZAÇÃO/ASSOCIAÇÃO]],Tabela1[],9,FALSE)</f>
        <v>#N/A</v>
      </c>
      <c r="I106" s="62">
        <f>VALORES!J114</f>
        <v>0</v>
      </c>
      <c r="J106" s="44">
        <f>VALORES!B114</f>
        <v>0</v>
      </c>
      <c r="K106" s="44">
        <f>VALORES!C114</f>
        <v>0</v>
      </c>
      <c r="L106" s="44">
        <f>VALORES!D114</f>
        <v>0</v>
      </c>
      <c r="M106" s="44">
        <f>VALORES!E114</f>
        <v>0</v>
      </c>
      <c r="N106" s="44">
        <f>Tabela3[[#This Row],[Reciclados METAL (Kg)]]+Tabela3[[#This Row],[Reciclados PAPEL (Kg)]]+Tabela3[[#This Row],[Reciclados PLÁSTICO (Kg)]]+Tabela3[[#This Row],[Reciclados VIDRO (Kg)]]</f>
        <v>0</v>
      </c>
    </row>
    <row r="107" spans="1:14">
      <c r="A107" s="20">
        <f>VALORES!A115</f>
        <v>0</v>
      </c>
      <c r="B107" s="20" t="e">
        <f>VLOOKUP(Tabela3[[#This Row],[ORGANIZAÇÃO/ASSOCIAÇÃO]],Tabela1[],3,FALSE)</f>
        <v>#N/A</v>
      </c>
      <c r="C107" s="6" t="e">
        <f>VLOOKUP(Tabela3[[#This Row],[ORGANIZAÇÃO/ASSOCIAÇÃO]],Tabela1[[Associação]:[LISTA DE MEMBROS]],4,FALSE)</f>
        <v>#N/A</v>
      </c>
      <c r="D107" s="20" t="e">
        <f>VLOOKUP(Tabela3[[#This Row],[ORGANIZAÇÃO/ASSOCIAÇÃO]],Tabela1[],5,FALSE)</f>
        <v>#N/A</v>
      </c>
      <c r="E107" s="20" t="e">
        <f>VLOOKUP(Tabela3[[#This Row],[ORGANIZAÇÃO/ASSOCIAÇÃO]],Tabela1[],6,FALSE)</f>
        <v>#N/A</v>
      </c>
      <c r="F107" s="20" t="e">
        <f>VLOOKUP(Tabela3[[#This Row],[ORGANIZAÇÃO/ASSOCIAÇÃO]],Tabela1[],7,FALSE)</f>
        <v>#N/A</v>
      </c>
      <c r="G107" s="20" t="e">
        <f>VLOOKUP(Tabela3[[#This Row],[ORGANIZAÇÃO/ASSOCIAÇÃO]],Tabela1[],8,FALSE)</f>
        <v>#N/A</v>
      </c>
      <c r="H107" s="20" t="e">
        <f>VLOOKUP(Tabela3[[#This Row],[ORGANIZAÇÃO/ASSOCIAÇÃO]],Tabela1[],9,FALSE)</f>
        <v>#N/A</v>
      </c>
      <c r="I107" s="62">
        <f>VALORES!J115</f>
        <v>0</v>
      </c>
      <c r="J107" s="44">
        <f>VALORES!B115</f>
        <v>0</v>
      </c>
      <c r="K107" s="44">
        <f>VALORES!C115</f>
        <v>0</v>
      </c>
      <c r="L107" s="44">
        <f>VALORES!D115</f>
        <v>0</v>
      </c>
      <c r="M107" s="44">
        <f>VALORES!E115</f>
        <v>0</v>
      </c>
      <c r="N107" s="44">
        <f>Tabela3[[#This Row],[Reciclados METAL (Kg)]]+Tabela3[[#This Row],[Reciclados PAPEL (Kg)]]+Tabela3[[#This Row],[Reciclados PLÁSTICO (Kg)]]+Tabela3[[#This Row],[Reciclados VIDRO (Kg)]]</f>
        <v>0</v>
      </c>
    </row>
    <row r="108" spans="1:14">
      <c r="A108" s="20">
        <f>VALORES!A116</f>
        <v>0</v>
      </c>
      <c r="B108" s="20" t="e">
        <f>VLOOKUP(Tabela3[[#This Row],[ORGANIZAÇÃO/ASSOCIAÇÃO]],Tabela1[],3,FALSE)</f>
        <v>#N/A</v>
      </c>
      <c r="C108" s="6" t="e">
        <f>VLOOKUP(Tabela3[[#This Row],[ORGANIZAÇÃO/ASSOCIAÇÃO]],Tabela1[[Associação]:[LISTA DE MEMBROS]],4,FALSE)</f>
        <v>#N/A</v>
      </c>
      <c r="D108" s="20" t="e">
        <f>VLOOKUP(Tabela3[[#This Row],[ORGANIZAÇÃO/ASSOCIAÇÃO]],Tabela1[],5,FALSE)</f>
        <v>#N/A</v>
      </c>
      <c r="E108" s="20" t="e">
        <f>VLOOKUP(Tabela3[[#This Row],[ORGANIZAÇÃO/ASSOCIAÇÃO]],Tabela1[],6,FALSE)</f>
        <v>#N/A</v>
      </c>
      <c r="F108" s="20" t="e">
        <f>VLOOKUP(Tabela3[[#This Row],[ORGANIZAÇÃO/ASSOCIAÇÃO]],Tabela1[],7,FALSE)</f>
        <v>#N/A</v>
      </c>
      <c r="G108" s="20" t="e">
        <f>VLOOKUP(Tabela3[[#This Row],[ORGANIZAÇÃO/ASSOCIAÇÃO]],Tabela1[],8,FALSE)</f>
        <v>#N/A</v>
      </c>
      <c r="H108" s="20" t="e">
        <f>VLOOKUP(Tabela3[[#This Row],[ORGANIZAÇÃO/ASSOCIAÇÃO]],Tabela1[],9,FALSE)</f>
        <v>#N/A</v>
      </c>
      <c r="I108" s="62">
        <f>VALORES!J116</f>
        <v>0</v>
      </c>
      <c r="J108" s="44">
        <f>VALORES!B116</f>
        <v>0</v>
      </c>
      <c r="K108" s="44">
        <f>VALORES!C116</f>
        <v>0</v>
      </c>
      <c r="L108" s="44">
        <f>VALORES!D116</f>
        <v>0</v>
      </c>
      <c r="M108" s="44">
        <f>VALORES!E116</f>
        <v>0</v>
      </c>
      <c r="N108" s="44">
        <f>Tabela3[[#This Row],[Reciclados METAL (Kg)]]+Tabela3[[#This Row],[Reciclados PAPEL (Kg)]]+Tabela3[[#This Row],[Reciclados PLÁSTICO (Kg)]]+Tabela3[[#This Row],[Reciclados VIDRO (Kg)]]</f>
        <v>0</v>
      </c>
    </row>
    <row r="109" spans="1:14">
      <c r="A109" s="20">
        <f>VALORES!A117</f>
        <v>0</v>
      </c>
      <c r="B109" s="20" t="e">
        <f>VLOOKUP(Tabela3[[#This Row],[ORGANIZAÇÃO/ASSOCIAÇÃO]],Tabela1[],3,FALSE)</f>
        <v>#N/A</v>
      </c>
      <c r="C109" s="6" t="e">
        <f>VLOOKUP(Tabela3[[#This Row],[ORGANIZAÇÃO/ASSOCIAÇÃO]],Tabela1[[Associação]:[LISTA DE MEMBROS]],4,FALSE)</f>
        <v>#N/A</v>
      </c>
      <c r="D109" s="20" t="e">
        <f>VLOOKUP(Tabela3[[#This Row],[ORGANIZAÇÃO/ASSOCIAÇÃO]],Tabela1[],5,FALSE)</f>
        <v>#N/A</v>
      </c>
      <c r="E109" s="20" t="e">
        <f>VLOOKUP(Tabela3[[#This Row],[ORGANIZAÇÃO/ASSOCIAÇÃO]],Tabela1[],6,FALSE)</f>
        <v>#N/A</v>
      </c>
      <c r="F109" s="20" t="e">
        <f>VLOOKUP(Tabela3[[#This Row],[ORGANIZAÇÃO/ASSOCIAÇÃO]],Tabela1[],7,FALSE)</f>
        <v>#N/A</v>
      </c>
      <c r="G109" s="20" t="e">
        <f>VLOOKUP(Tabela3[[#This Row],[ORGANIZAÇÃO/ASSOCIAÇÃO]],Tabela1[],8,FALSE)</f>
        <v>#N/A</v>
      </c>
      <c r="H109" s="20" t="e">
        <f>VLOOKUP(Tabela3[[#This Row],[ORGANIZAÇÃO/ASSOCIAÇÃO]],Tabela1[],9,FALSE)</f>
        <v>#N/A</v>
      </c>
      <c r="I109" s="62">
        <f>VALORES!J117</f>
        <v>0</v>
      </c>
      <c r="J109" s="44">
        <f>VALORES!B117</f>
        <v>0</v>
      </c>
      <c r="K109" s="44">
        <f>VALORES!C117</f>
        <v>0</v>
      </c>
      <c r="L109" s="44">
        <f>VALORES!D117</f>
        <v>0</v>
      </c>
      <c r="M109" s="44">
        <f>VALORES!E117</f>
        <v>0</v>
      </c>
      <c r="N109" s="44">
        <f>Tabela3[[#This Row],[Reciclados METAL (Kg)]]+Tabela3[[#This Row],[Reciclados PAPEL (Kg)]]+Tabela3[[#This Row],[Reciclados PLÁSTICO (Kg)]]+Tabela3[[#This Row],[Reciclados VIDRO (Kg)]]</f>
        <v>0</v>
      </c>
    </row>
    <row r="110" spans="1:14">
      <c r="A110" s="20">
        <f>VALORES!A118</f>
        <v>0</v>
      </c>
      <c r="B110" s="20" t="e">
        <f>VLOOKUP(Tabela3[[#This Row],[ORGANIZAÇÃO/ASSOCIAÇÃO]],Tabela1[],3,FALSE)</f>
        <v>#N/A</v>
      </c>
      <c r="C110" s="6" t="e">
        <f>VLOOKUP(Tabela3[[#This Row],[ORGANIZAÇÃO/ASSOCIAÇÃO]],Tabela1[[Associação]:[LISTA DE MEMBROS]],4,FALSE)</f>
        <v>#N/A</v>
      </c>
      <c r="D110" s="20" t="e">
        <f>VLOOKUP(Tabela3[[#This Row],[ORGANIZAÇÃO/ASSOCIAÇÃO]],Tabela1[],5,FALSE)</f>
        <v>#N/A</v>
      </c>
      <c r="E110" s="20" t="e">
        <f>VLOOKUP(Tabela3[[#This Row],[ORGANIZAÇÃO/ASSOCIAÇÃO]],Tabela1[],6,FALSE)</f>
        <v>#N/A</v>
      </c>
      <c r="F110" s="20" t="e">
        <f>VLOOKUP(Tabela3[[#This Row],[ORGANIZAÇÃO/ASSOCIAÇÃO]],Tabela1[],7,FALSE)</f>
        <v>#N/A</v>
      </c>
      <c r="G110" s="20" t="e">
        <f>VLOOKUP(Tabela3[[#This Row],[ORGANIZAÇÃO/ASSOCIAÇÃO]],Tabela1[],8,FALSE)</f>
        <v>#N/A</v>
      </c>
      <c r="H110" s="20" t="e">
        <f>VLOOKUP(Tabela3[[#This Row],[ORGANIZAÇÃO/ASSOCIAÇÃO]],Tabela1[],9,FALSE)</f>
        <v>#N/A</v>
      </c>
      <c r="I110" s="62">
        <f>VALORES!J118</f>
        <v>0</v>
      </c>
      <c r="J110" s="44">
        <f>VALORES!B118</f>
        <v>0</v>
      </c>
      <c r="K110" s="44">
        <f>VALORES!C118</f>
        <v>0</v>
      </c>
      <c r="L110" s="44">
        <f>VALORES!D118</f>
        <v>0</v>
      </c>
      <c r="M110" s="44">
        <f>VALORES!E118</f>
        <v>0</v>
      </c>
      <c r="N110" s="44">
        <f>Tabela3[[#This Row],[Reciclados METAL (Kg)]]+Tabela3[[#This Row],[Reciclados PAPEL (Kg)]]+Tabela3[[#This Row],[Reciclados PLÁSTICO (Kg)]]+Tabela3[[#This Row],[Reciclados VIDRO (Kg)]]</f>
        <v>0</v>
      </c>
    </row>
    <row r="111" spans="1:14">
      <c r="A111" s="20">
        <f>VALORES!A119</f>
        <v>0</v>
      </c>
      <c r="B111" s="20" t="e">
        <f>VLOOKUP(Tabela3[[#This Row],[ORGANIZAÇÃO/ASSOCIAÇÃO]],Tabela1[],3,FALSE)</f>
        <v>#N/A</v>
      </c>
      <c r="C111" s="6" t="e">
        <f>VLOOKUP(Tabela3[[#This Row],[ORGANIZAÇÃO/ASSOCIAÇÃO]],Tabela1[[Associação]:[LISTA DE MEMBROS]],4,FALSE)</f>
        <v>#N/A</v>
      </c>
      <c r="D111" s="20" t="e">
        <f>VLOOKUP(Tabela3[[#This Row],[ORGANIZAÇÃO/ASSOCIAÇÃO]],Tabela1[],5,FALSE)</f>
        <v>#N/A</v>
      </c>
      <c r="E111" s="20" t="e">
        <f>VLOOKUP(Tabela3[[#This Row],[ORGANIZAÇÃO/ASSOCIAÇÃO]],Tabela1[],6,FALSE)</f>
        <v>#N/A</v>
      </c>
      <c r="F111" s="20" t="e">
        <f>VLOOKUP(Tabela3[[#This Row],[ORGANIZAÇÃO/ASSOCIAÇÃO]],Tabela1[],7,FALSE)</f>
        <v>#N/A</v>
      </c>
      <c r="G111" s="20" t="e">
        <f>VLOOKUP(Tabela3[[#This Row],[ORGANIZAÇÃO/ASSOCIAÇÃO]],Tabela1[],8,FALSE)</f>
        <v>#N/A</v>
      </c>
      <c r="H111" s="20" t="e">
        <f>VLOOKUP(Tabela3[[#This Row],[ORGANIZAÇÃO/ASSOCIAÇÃO]],Tabela1[],9,FALSE)</f>
        <v>#N/A</v>
      </c>
      <c r="I111" s="62">
        <f>VALORES!J119</f>
        <v>0</v>
      </c>
      <c r="J111" s="44">
        <f>VALORES!B119</f>
        <v>0</v>
      </c>
      <c r="K111" s="44">
        <f>VALORES!C119</f>
        <v>0</v>
      </c>
      <c r="L111" s="44">
        <f>VALORES!D119</f>
        <v>0</v>
      </c>
      <c r="M111" s="44">
        <f>VALORES!E119</f>
        <v>0</v>
      </c>
      <c r="N111" s="44">
        <f>Tabela3[[#This Row],[Reciclados METAL (Kg)]]+Tabela3[[#This Row],[Reciclados PAPEL (Kg)]]+Tabela3[[#This Row],[Reciclados PLÁSTICO (Kg)]]+Tabela3[[#This Row],[Reciclados VIDRO (Kg)]]</f>
        <v>0</v>
      </c>
    </row>
    <row r="112" spans="1:14">
      <c r="A112" s="20">
        <f>VALORES!A120</f>
        <v>0</v>
      </c>
      <c r="B112" s="20" t="e">
        <f>VLOOKUP(Tabela3[[#This Row],[ORGANIZAÇÃO/ASSOCIAÇÃO]],Tabela1[],3,FALSE)</f>
        <v>#N/A</v>
      </c>
      <c r="C112" s="6" t="e">
        <f>VLOOKUP(Tabela3[[#This Row],[ORGANIZAÇÃO/ASSOCIAÇÃO]],Tabela1[[Associação]:[LISTA DE MEMBROS]],4,FALSE)</f>
        <v>#N/A</v>
      </c>
      <c r="D112" s="20" t="e">
        <f>VLOOKUP(Tabela3[[#This Row],[ORGANIZAÇÃO/ASSOCIAÇÃO]],Tabela1[],5,FALSE)</f>
        <v>#N/A</v>
      </c>
      <c r="E112" s="20" t="e">
        <f>VLOOKUP(Tabela3[[#This Row],[ORGANIZAÇÃO/ASSOCIAÇÃO]],Tabela1[],6,FALSE)</f>
        <v>#N/A</v>
      </c>
      <c r="F112" s="20" t="e">
        <f>VLOOKUP(Tabela3[[#This Row],[ORGANIZAÇÃO/ASSOCIAÇÃO]],Tabela1[],7,FALSE)</f>
        <v>#N/A</v>
      </c>
      <c r="G112" s="20" t="e">
        <f>VLOOKUP(Tabela3[[#This Row],[ORGANIZAÇÃO/ASSOCIAÇÃO]],Tabela1[],8,FALSE)</f>
        <v>#N/A</v>
      </c>
      <c r="H112" s="20" t="e">
        <f>VLOOKUP(Tabela3[[#This Row],[ORGANIZAÇÃO/ASSOCIAÇÃO]],Tabela1[],9,FALSE)</f>
        <v>#N/A</v>
      </c>
      <c r="I112" s="62">
        <f>VALORES!J120</f>
        <v>0</v>
      </c>
      <c r="J112" s="44">
        <f>VALORES!B120</f>
        <v>0</v>
      </c>
      <c r="K112" s="44">
        <f>VALORES!C120</f>
        <v>0</v>
      </c>
      <c r="L112" s="44">
        <f>VALORES!D120</f>
        <v>0</v>
      </c>
      <c r="M112" s="44">
        <f>VALORES!E120</f>
        <v>0</v>
      </c>
      <c r="N112" s="44">
        <f>Tabela3[[#This Row],[Reciclados METAL (Kg)]]+Tabela3[[#This Row],[Reciclados PAPEL (Kg)]]+Tabela3[[#This Row],[Reciclados PLÁSTICO (Kg)]]+Tabela3[[#This Row],[Reciclados VIDRO (Kg)]]</f>
        <v>0</v>
      </c>
    </row>
    <row r="113" spans="1:14">
      <c r="A113" s="20">
        <f>VALORES!A121</f>
        <v>0</v>
      </c>
      <c r="B113" s="20" t="e">
        <f>VLOOKUP(Tabela3[[#This Row],[ORGANIZAÇÃO/ASSOCIAÇÃO]],Tabela1[],3,FALSE)</f>
        <v>#N/A</v>
      </c>
      <c r="C113" s="6" t="e">
        <f>VLOOKUP(Tabela3[[#This Row],[ORGANIZAÇÃO/ASSOCIAÇÃO]],Tabela1[[Associação]:[LISTA DE MEMBROS]],4,FALSE)</f>
        <v>#N/A</v>
      </c>
      <c r="D113" s="20" t="e">
        <f>VLOOKUP(Tabela3[[#This Row],[ORGANIZAÇÃO/ASSOCIAÇÃO]],Tabela1[],5,FALSE)</f>
        <v>#N/A</v>
      </c>
      <c r="E113" s="20" t="e">
        <f>VLOOKUP(Tabela3[[#This Row],[ORGANIZAÇÃO/ASSOCIAÇÃO]],Tabela1[],6,FALSE)</f>
        <v>#N/A</v>
      </c>
      <c r="F113" s="20" t="e">
        <f>VLOOKUP(Tabela3[[#This Row],[ORGANIZAÇÃO/ASSOCIAÇÃO]],Tabela1[],7,FALSE)</f>
        <v>#N/A</v>
      </c>
      <c r="G113" s="20" t="e">
        <f>VLOOKUP(Tabela3[[#This Row],[ORGANIZAÇÃO/ASSOCIAÇÃO]],Tabela1[],8,FALSE)</f>
        <v>#N/A</v>
      </c>
      <c r="H113" s="20" t="e">
        <f>VLOOKUP(Tabela3[[#This Row],[ORGANIZAÇÃO/ASSOCIAÇÃO]],Tabela1[],9,FALSE)</f>
        <v>#N/A</v>
      </c>
      <c r="I113" s="62">
        <f>VALORES!J121</f>
        <v>0</v>
      </c>
      <c r="J113" s="44">
        <f>VALORES!B121</f>
        <v>0</v>
      </c>
      <c r="K113" s="44">
        <f>VALORES!C121</f>
        <v>0</v>
      </c>
      <c r="L113" s="44">
        <f>VALORES!D121</f>
        <v>0</v>
      </c>
      <c r="M113" s="44">
        <f>VALORES!E121</f>
        <v>0</v>
      </c>
      <c r="N113" s="44">
        <f>Tabela3[[#This Row],[Reciclados METAL (Kg)]]+Tabela3[[#This Row],[Reciclados PAPEL (Kg)]]+Tabela3[[#This Row],[Reciclados PLÁSTICO (Kg)]]+Tabela3[[#This Row],[Reciclados VIDRO (Kg)]]</f>
        <v>0</v>
      </c>
    </row>
    <row r="114" spans="1:14">
      <c r="A114" s="20">
        <f>VALORES!A122</f>
        <v>0</v>
      </c>
      <c r="B114" s="20" t="e">
        <f>VLOOKUP(Tabela3[[#This Row],[ORGANIZAÇÃO/ASSOCIAÇÃO]],Tabela1[],3,FALSE)</f>
        <v>#N/A</v>
      </c>
      <c r="C114" s="6" t="e">
        <f>VLOOKUP(Tabela3[[#This Row],[ORGANIZAÇÃO/ASSOCIAÇÃO]],Tabela1[[Associação]:[LISTA DE MEMBROS]],4,FALSE)</f>
        <v>#N/A</v>
      </c>
      <c r="D114" s="20" t="e">
        <f>VLOOKUP(Tabela3[[#This Row],[ORGANIZAÇÃO/ASSOCIAÇÃO]],Tabela1[],5,FALSE)</f>
        <v>#N/A</v>
      </c>
      <c r="E114" s="20" t="e">
        <f>VLOOKUP(Tabela3[[#This Row],[ORGANIZAÇÃO/ASSOCIAÇÃO]],Tabela1[],6,FALSE)</f>
        <v>#N/A</v>
      </c>
      <c r="F114" s="20" t="e">
        <f>VLOOKUP(Tabela3[[#This Row],[ORGANIZAÇÃO/ASSOCIAÇÃO]],Tabela1[],7,FALSE)</f>
        <v>#N/A</v>
      </c>
      <c r="G114" s="20" t="e">
        <f>VLOOKUP(Tabela3[[#This Row],[ORGANIZAÇÃO/ASSOCIAÇÃO]],Tabela1[],8,FALSE)</f>
        <v>#N/A</v>
      </c>
      <c r="H114" s="20" t="e">
        <f>VLOOKUP(Tabela3[[#This Row],[ORGANIZAÇÃO/ASSOCIAÇÃO]],Tabela1[],9,FALSE)</f>
        <v>#N/A</v>
      </c>
      <c r="I114" s="62">
        <f>VALORES!J122</f>
        <v>0</v>
      </c>
      <c r="J114" s="44">
        <f>VALORES!B122</f>
        <v>0</v>
      </c>
      <c r="K114" s="44">
        <f>VALORES!C122</f>
        <v>0</v>
      </c>
      <c r="L114" s="44">
        <f>VALORES!D122</f>
        <v>0</v>
      </c>
      <c r="M114" s="44">
        <f>VALORES!E122</f>
        <v>0</v>
      </c>
      <c r="N114" s="44">
        <f>Tabela3[[#This Row],[Reciclados METAL (Kg)]]+Tabela3[[#This Row],[Reciclados PAPEL (Kg)]]+Tabela3[[#This Row],[Reciclados PLÁSTICO (Kg)]]+Tabela3[[#This Row],[Reciclados VIDRO (Kg)]]</f>
        <v>0</v>
      </c>
    </row>
    <row r="115" spans="1:14">
      <c r="A115" s="20">
        <f>VALORES!A123</f>
        <v>0</v>
      </c>
      <c r="B115" s="20" t="e">
        <f>VLOOKUP(Tabela3[[#This Row],[ORGANIZAÇÃO/ASSOCIAÇÃO]],Tabela1[],3,FALSE)</f>
        <v>#N/A</v>
      </c>
      <c r="C115" s="6" t="e">
        <f>VLOOKUP(Tabela3[[#This Row],[ORGANIZAÇÃO/ASSOCIAÇÃO]],Tabela1[[Associação]:[LISTA DE MEMBROS]],4,FALSE)</f>
        <v>#N/A</v>
      </c>
      <c r="D115" s="20" t="e">
        <f>VLOOKUP(Tabela3[[#This Row],[ORGANIZAÇÃO/ASSOCIAÇÃO]],Tabela1[],5,FALSE)</f>
        <v>#N/A</v>
      </c>
      <c r="E115" s="20" t="e">
        <f>VLOOKUP(Tabela3[[#This Row],[ORGANIZAÇÃO/ASSOCIAÇÃO]],Tabela1[],6,FALSE)</f>
        <v>#N/A</v>
      </c>
      <c r="F115" s="20" t="e">
        <f>VLOOKUP(Tabela3[[#This Row],[ORGANIZAÇÃO/ASSOCIAÇÃO]],Tabela1[],7,FALSE)</f>
        <v>#N/A</v>
      </c>
      <c r="G115" s="20" t="e">
        <f>VLOOKUP(Tabela3[[#This Row],[ORGANIZAÇÃO/ASSOCIAÇÃO]],Tabela1[],8,FALSE)</f>
        <v>#N/A</v>
      </c>
      <c r="H115" s="20" t="e">
        <f>VLOOKUP(Tabela3[[#This Row],[ORGANIZAÇÃO/ASSOCIAÇÃO]],Tabela1[],9,FALSE)</f>
        <v>#N/A</v>
      </c>
      <c r="I115" s="62">
        <f>VALORES!J123</f>
        <v>0</v>
      </c>
      <c r="J115" s="44">
        <f>VALORES!B123</f>
        <v>0</v>
      </c>
      <c r="K115" s="44">
        <f>VALORES!C123</f>
        <v>0</v>
      </c>
      <c r="L115" s="44">
        <f>VALORES!D123</f>
        <v>0</v>
      </c>
      <c r="M115" s="44">
        <f>VALORES!E123</f>
        <v>0</v>
      </c>
      <c r="N115" s="44">
        <f>Tabela3[[#This Row],[Reciclados METAL (Kg)]]+Tabela3[[#This Row],[Reciclados PAPEL (Kg)]]+Tabela3[[#This Row],[Reciclados PLÁSTICO (Kg)]]+Tabela3[[#This Row],[Reciclados VIDRO (Kg)]]</f>
        <v>0</v>
      </c>
    </row>
    <row r="116" spans="1:14">
      <c r="A116" s="20">
        <f>VALORES!A124</f>
        <v>0</v>
      </c>
      <c r="B116" s="20" t="e">
        <f>VLOOKUP(Tabela3[[#This Row],[ORGANIZAÇÃO/ASSOCIAÇÃO]],Tabela1[],3,FALSE)</f>
        <v>#N/A</v>
      </c>
      <c r="C116" s="6" t="e">
        <f>VLOOKUP(Tabela3[[#This Row],[ORGANIZAÇÃO/ASSOCIAÇÃO]],Tabela1[[Associação]:[LISTA DE MEMBROS]],4,FALSE)</f>
        <v>#N/A</v>
      </c>
      <c r="D116" s="20" t="e">
        <f>VLOOKUP(Tabela3[[#This Row],[ORGANIZAÇÃO/ASSOCIAÇÃO]],Tabela1[],5,FALSE)</f>
        <v>#N/A</v>
      </c>
      <c r="E116" s="20" t="e">
        <f>VLOOKUP(Tabela3[[#This Row],[ORGANIZAÇÃO/ASSOCIAÇÃO]],Tabela1[],6,FALSE)</f>
        <v>#N/A</v>
      </c>
      <c r="F116" s="20" t="e">
        <f>VLOOKUP(Tabela3[[#This Row],[ORGANIZAÇÃO/ASSOCIAÇÃO]],Tabela1[],7,FALSE)</f>
        <v>#N/A</v>
      </c>
      <c r="G116" s="20" t="e">
        <f>VLOOKUP(Tabela3[[#This Row],[ORGANIZAÇÃO/ASSOCIAÇÃO]],Tabela1[],8,FALSE)</f>
        <v>#N/A</v>
      </c>
      <c r="H116" s="20" t="e">
        <f>VLOOKUP(Tabela3[[#This Row],[ORGANIZAÇÃO/ASSOCIAÇÃO]],Tabela1[],9,FALSE)</f>
        <v>#N/A</v>
      </c>
      <c r="I116" s="62">
        <f>VALORES!J124</f>
        <v>0</v>
      </c>
      <c r="J116" s="44">
        <f>VALORES!B124</f>
        <v>0</v>
      </c>
      <c r="K116" s="44">
        <f>VALORES!C124</f>
        <v>0</v>
      </c>
      <c r="L116" s="44">
        <f>VALORES!D124</f>
        <v>0</v>
      </c>
      <c r="M116" s="44">
        <f>VALORES!E124</f>
        <v>0</v>
      </c>
      <c r="N116" s="44">
        <f>Tabela3[[#This Row],[Reciclados METAL (Kg)]]+Tabela3[[#This Row],[Reciclados PAPEL (Kg)]]+Tabela3[[#This Row],[Reciclados PLÁSTICO (Kg)]]+Tabela3[[#This Row],[Reciclados VIDRO (Kg)]]</f>
        <v>0</v>
      </c>
    </row>
    <row r="117" spans="1:14">
      <c r="A117" s="20">
        <f>VALORES!A125</f>
        <v>0</v>
      </c>
      <c r="B117" s="20" t="e">
        <f>VLOOKUP(Tabela3[[#This Row],[ORGANIZAÇÃO/ASSOCIAÇÃO]],Tabela1[],3,FALSE)</f>
        <v>#N/A</v>
      </c>
      <c r="C117" s="6" t="e">
        <f>VLOOKUP(Tabela3[[#This Row],[ORGANIZAÇÃO/ASSOCIAÇÃO]],Tabela1[[Associação]:[LISTA DE MEMBROS]],4,FALSE)</f>
        <v>#N/A</v>
      </c>
      <c r="D117" s="20" t="e">
        <f>VLOOKUP(Tabela3[[#This Row],[ORGANIZAÇÃO/ASSOCIAÇÃO]],Tabela1[],5,FALSE)</f>
        <v>#N/A</v>
      </c>
      <c r="E117" s="20" t="e">
        <f>VLOOKUP(Tabela3[[#This Row],[ORGANIZAÇÃO/ASSOCIAÇÃO]],Tabela1[],6,FALSE)</f>
        <v>#N/A</v>
      </c>
      <c r="F117" s="20" t="e">
        <f>VLOOKUP(Tabela3[[#This Row],[ORGANIZAÇÃO/ASSOCIAÇÃO]],Tabela1[],7,FALSE)</f>
        <v>#N/A</v>
      </c>
      <c r="G117" s="20" t="e">
        <f>VLOOKUP(Tabela3[[#This Row],[ORGANIZAÇÃO/ASSOCIAÇÃO]],Tabela1[],8,FALSE)</f>
        <v>#N/A</v>
      </c>
      <c r="H117" s="20" t="e">
        <f>VLOOKUP(Tabela3[[#This Row],[ORGANIZAÇÃO/ASSOCIAÇÃO]],Tabela1[],9,FALSE)</f>
        <v>#N/A</v>
      </c>
      <c r="I117" s="62">
        <f>VALORES!J125</f>
        <v>0</v>
      </c>
      <c r="J117" s="44">
        <f>VALORES!B125</f>
        <v>0</v>
      </c>
      <c r="K117" s="44">
        <f>VALORES!C125</f>
        <v>0</v>
      </c>
      <c r="L117" s="44">
        <f>VALORES!D125</f>
        <v>0</v>
      </c>
      <c r="M117" s="44">
        <f>VALORES!E125</f>
        <v>0</v>
      </c>
      <c r="N117" s="44">
        <f>Tabela3[[#This Row],[Reciclados METAL (Kg)]]+Tabela3[[#This Row],[Reciclados PAPEL (Kg)]]+Tabela3[[#This Row],[Reciclados PLÁSTICO (Kg)]]+Tabela3[[#This Row],[Reciclados VIDRO (Kg)]]</f>
        <v>0</v>
      </c>
    </row>
    <row r="118" spans="1:14">
      <c r="A118" s="20">
        <f>VALORES!A126</f>
        <v>0</v>
      </c>
      <c r="B118" s="20" t="e">
        <f>VLOOKUP(Tabela3[[#This Row],[ORGANIZAÇÃO/ASSOCIAÇÃO]],Tabela1[],3,FALSE)</f>
        <v>#N/A</v>
      </c>
      <c r="C118" s="6" t="e">
        <f>VLOOKUP(Tabela3[[#This Row],[ORGANIZAÇÃO/ASSOCIAÇÃO]],Tabela1[[Associação]:[LISTA DE MEMBROS]],4,FALSE)</f>
        <v>#N/A</v>
      </c>
      <c r="D118" s="20" t="e">
        <f>VLOOKUP(Tabela3[[#This Row],[ORGANIZAÇÃO/ASSOCIAÇÃO]],Tabela1[],5,FALSE)</f>
        <v>#N/A</v>
      </c>
      <c r="E118" s="20" t="e">
        <f>VLOOKUP(Tabela3[[#This Row],[ORGANIZAÇÃO/ASSOCIAÇÃO]],Tabela1[],6,FALSE)</f>
        <v>#N/A</v>
      </c>
      <c r="F118" s="20" t="e">
        <f>VLOOKUP(Tabela3[[#This Row],[ORGANIZAÇÃO/ASSOCIAÇÃO]],Tabela1[],7,FALSE)</f>
        <v>#N/A</v>
      </c>
      <c r="G118" s="20" t="e">
        <f>VLOOKUP(Tabela3[[#This Row],[ORGANIZAÇÃO/ASSOCIAÇÃO]],Tabela1[],8,FALSE)</f>
        <v>#N/A</v>
      </c>
      <c r="H118" s="20" t="e">
        <f>VLOOKUP(Tabela3[[#This Row],[ORGANIZAÇÃO/ASSOCIAÇÃO]],Tabela1[],9,FALSE)</f>
        <v>#N/A</v>
      </c>
      <c r="I118" s="62">
        <f>VALORES!J126</f>
        <v>0</v>
      </c>
      <c r="J118" s="44">
        <f>VALORES!B126</f>
        <v>0</v>
      </c>
      <c r="K118" s="44">
        <f>VALORES!C126</f>
        <v>0</v>
      </c>
      <c r="L118" s="44">
        <f>VALORES!D126</f>
        <v>0</v>
      </c>
      <c r="M118" s="44">
        <f>VALORES!E126</f>
        <v>0</v>
      </c>
      <c r="N118" s="44">
        <f>Tabela3[[#This Row],[Reciclados METAL (Kg)]]+Tabela3[[#This Row],[Reciclados PAPEL (Kg)]]+Tabela3[[#This Row],[Reciclados PLÁSTICO (Kg)]]+Tabela3[[#This Row],[Reciclados VIDRO (Kg)]]</f>
        <v>0</v>
      </c>
    </row>
    <row r="119" spans="1:14">
      <c r="A119" s="20">
        <f>VALORES!A127</f>
        <v>0</v>
      </c>
      <c r="B119" s="20" t="e">
        <f>VLOOKUP(Tabela3[[#This Row],[ORGANIZAÇÃO/ASSOCIAÇÃO]],Tabela1[],3,FALSE)</f>
        <v>#N/A</v>
      </c>
      <c r="C119" s="6" t="e">
        <f>VLOOKUP(Tabela3[[#This Row],[ORGANIZAÇÃO/ASSOCIAÇÃO]],Tabela1[[Associação]:[LISTA DE MEMBROS]],4,FALSE)</f>
        <v>#N/A</v>
      </c>
      <c r="D119" s="20" t="e">
        <f>VLOOKUP(Tabela3[[#This Row],[ORGANIZAÇÃO/ASSOCIAÇÃO]],Tabela1[],5,FALSE)</f>
        <v>#N/A</v>
      </c>
      <c r="E119" s="20" t="e">
        <f>VLOOKUP(Tabela3[[#This Row],[ORGANIZAÇÃO/ASSOCIAÇÃO]],Tabela1[],6,FALSE)</f>
        <v>#N/A</v>
      </c>
      <c r="F119" s="20" t="e">
        <f>VLOOKUP(Tabela3[[#This Row],[ORGANIZAÇÃO/ASSOCIAÇÃO]],Tabela1[],7,FALSE)</f>
        <v>#N/A</v>
      </c>
      <c r="G119" s="20" t="e">
        <f>VLOOKUP(Tabela3[[#This Row],[ORGANIZAÇÃO/ASSOCIAÇÃO]],Tabela1[],8,FALSE)</f>
        <v>#N/A</v>
      </c>
      <c r="H119" s="20" t="e">
        <f>VLOOKUP(Tabela3[[#This Row],[ORGANIZAÇÃO/ASSOCIAÇÃO]],Tabela1[],9,FALSE)</f>
        <v>#N/A</v>
      </c>
      <c r="I119" s="62">
        <f>VALORES!J127</f>
        <v>0</v>
      </c>
      <c r="J119" s="44">
        <f>VALORES!B127</f>
        <v>0</v>
      </c>
      <c r="K119" s="44">
        <f>VALORES!C127</f>
        <v>0</v>
      </c>
      <c r="L119" s="44">
        <f>VALORES!D127</f>
        <v>0</v>
      </c>
      <c r="M119" s="44">
        <f>VALORES!E127</f>
        <v>0</v>
      </c>
      <c r="N119" s="44">
        <f>Tabela3[[#This Row],[Reciclados METAL (Kg)]]+Tabela3[[#This Row],[Reciclados PAPEL (Kg)]]+Tabela3[[#This Row],[Reciclados PLÁSTICO (Kg)]]+Tabela3[[#This Row],[Reciclados VIDRO (Kg)]]</f>
        <v>0</v>
      </c>
    </row>
    <row r="120" spans="1:14">
      <c r="A120" s="20">
        <f>VALORES!A128</f>
        <v>0</v>
      </c>
      <c r="B120" s="20" t="e">
        <f>VLOOKUP(Tabela3[[#This Row],[ORGANIZAÇÃO/ASSOCIAÇÃO]],Tabela1[],3,FALSE)</f>
        <v>#N/A</v>
      </c>
      <c r="C120" s="6" t="e">
        <f>VLOOKUP(Tabela3[[#This Row],[ORGANIZAÇÃO/ASSOCIAÇÃO]],Tabela1[[Associação]:[LISTA DE MEMBROS]],4,FALSE)</f>
        <v>#N/A</v>
      </c>
      <c r="D120" s="20" t="e">
        <f>VLOOKUP(Tabela3[[#This Row],[ORGANIZAÇÃO/ASSOCIAÇÃO]],Tabela1[],5,FALSE)</f>
        <v>#N/A</v>
      </c>
      <c r="E120" s="20" t="e">
        <f>VLOOKUP(Tabela3[[#This Row],[ORGANIZAÇÃO/ASSOCIAÇÃO]],Tabela1[],6,FALSE)</f>
        <v>#N/A</v>
      </c>
      <c r="F120" s="20" t="e">
        <f>VLOOKUP(Tabela3[[#This Row],[ORGANIZAÇÃO/ASSOCIAÇÃO]],Tabela1[],7,FALSE)</f>
        <v>#N/A</v>
      </c>
      <c r="G120" s="20" t="e">
        <f>VLOOKUP(Tabela3[[#This Row],[ORGANIZAÇÃO/ASSOCIAÇÃO]],Tabela1[],8,FALSE)</f>
        <v>#N/A</v>
      </c>
      <c r="H120" s="20" t="e">
        <f>VLOOKUP(Tabela3[[#This Row],[ORGANIZAÇÃO/ASSOCIAÇÃO]],Tabela1[],9,FALSE)</f>
        <v>#N/A</v>
      </c>
      <c r="I120" s="62">
        <f>VALORES!J128</f>
        <v>0</v>
      </c>
      <c r="J120" s="44">
        <f>VALORES!B128</f>
        <v>0</v>
      </c>
      <c r="K120" s="44">
        <f>VALORES!C128</f>
        <v>0</v>
      </c>
      <c r="L120" s="44">
        <f>VALORES!D128</f>
        <v>0</v>
      </c>
      <c r="M120" s="44">
        <f>VALORES!E128</f>
        <v>0</v>
      </c>
      <c r="N120" s="44">
        <f>Tabela3[[#This Row],[Reciclados METAL (Kg)]]+Tabela3[[#This Row],[Reciclados PAPEL (Kg)]]+Tabela3[[#This Row],[Reciclados PLÁSTICO (Kg)]]+Tabela3[[#This Row],[Reciclados VIDRO (Kg)]]</f>
        <v>0</v>
      </c>
    </row>
    <row r="121" spans="1:14">
      <c r="A121" s="20">
        <f>VALORES!A129</f>
        <v>0</v>
      </c>
      <c r="B121" s="20" t="e">
        <f>VLOOKUP(Tabela3[[#This Row],[ORGANIZAÇÃO/ASSOCIAÇÃO]],Tabela1[],3,FALSE)</f>
        <v>#N/A</v>
      </c>
      <c r="C121" s="6" t="e">
        <f>VLOOKUP(Tabela3[[#This Row],[ORGANIZAÇÃO/ASSOCIAÇÃO]],Tabela1[[Associação]:[LISTA DE MEMBROS]],4,FALSE)</f>
        <v>#N/A</v>
      </c>
      <c r="D121" s="20" t="e">
        <f>VLOOKUP(Tabela3[[#This Row],[ORGANIZAÇÃO/ASSOCIAÇÃO]],Tabela1[],5,FALSE)</f>
        <v>#N/A</v>
      </c>
      <c r="E121" s="20" t="e">
        <f>VLOOKUP(Tabela3[[#This Row],[ORGANIZAÇÃO/ASSOCIAÇÃO]],Tabela1[],6,FALSE)</f>
        <v>#N/A</v>
      </c>
      <c r="F121" s="20" t="e">
        <f>VLOOKUP(Tabela3[[#This Row],[ORGANIZAÇÃO/ASSOCIAÇÃO]],Tabela1[],7,FALSE)</f>
        <v>#N/A</v>
      </c>
      <c r="G121" s="20" t="e">
        <f>VLOOKUP(Tabela3[[#This Row],[ORGANIZAÇÃO/ASSOCIAÇÃO]],Tabela1[],8,FALSE)</f>
        <v>#N/A</v>
      </c>
      <c r="H121" s="20" t="e">
        <f>VLOOKUP(Tabela3[[#This Row],[ORGANIZAÇÃO/ASSOCIAÇÃO]],Tabela1[],9,FALSE)</f>
        <v>#N/A</v>
      </c>
      <c r="I121" s="62">
        <f>VALORES!J129</f>
        <v>0</v>
      </c>
      <c r="J121" s="44">
        <f>VALORES!B129</f>
        <v>0</v>
      </c>
      <c r="K121" s="44">
        <f>VALORES!C129</f>
        <v>0</v>
      </c>
      <c r="L121" s="44">
        <f>VALORES!D129</f>
        <v>0</v>
      </c>
      <c r="M121" s="44">
        <f>VALORES!E129</f>
        <v>0</v>
      </c>
      <c r="N121" s="44">
        <f>Tabela3[[#This Row],[Reciclados METAL (Kg)]]+Tabela3[[#This Row],[Reciclados PAPEL (Kg)]]+Tabela3[[#This Row],[Reciclados PLÁSTICO (Kg)]]+Tabela3[[#This Row],[Reciclados VIDRO (Kg)]]</f>
        <v>0</v>
      </c>
    </row>
    <row r="122" spans="1:14">
      <c r="A122" s="20">
        <f>VALORES!A130</f>
        <v>0</v>
      </c>
      <c r="B122" s="20" t="e">
        <f>VLOOKUP(Tabela3[[#This Row],[ORGANIZAÇÃO/ASSOCIAÇÃO]],Tabela1[],3,FALSE)</f>
        <v>#N/A</v>
      </c>
      <c r="C122" s="6" t="e">
        <f>VLOOKUP(Tabela3[[#This Row],[ORGANIZAÇÃO/ASSOCIAÇÃO]],Tabela1[[Associação]:[LISTA DE MEMBROS]],4,FALSE)</f>
        <v>#N/A</v>
      </c>
      <c r="D122" s="20" t="e">
        <f>VLOOKUP(Tabela3[[#This Row],[ORGANIZAÇÃO/ASSOCIAÇÃO]],Tabela1[],5,FALSE)</f>
        <v>#N/A</v>
      </c>
      <c r="E122" s="20" t="e">
        <f>VLOOKUP(Tabela3[[#This Row],[ORGANIZAÇÃO/ASSOCIAÇÃO]],Tabela1[],6,FALSE)</f>
        <v>#N/A</v>
      </c>
      <c r="F122" s="20" t="e">
        <f>VLOOKUP(Tabela3[[#This Row],[ORGANIZAÇÃO/ASSOCIAÇÃO]],Tabela1[],7,FALSE)</f>
        <v>#N/A</v>
      </c>
      <c r="G122" s="20" t="e">
        <f>VLOOKUP(Tabela3[[#This Row],[ORGANIZAÇÃO/ASSOCIAÇÃO]],Tabela1[],8,FALSE)</f>
        <v>#N/A</v>
      </c>
      <c r="H122" s="20" t="e">
        <f>VLOOKUP(Tabela3[[#This Row],[ORGANIZAÇÃO/ASSOCIAÇÃO]],Tabela1[],9,FALSE)</f>
        <v>#N/A</v>
      </c>
      <c r="I122" s="62">
        <f>VALORES!J130</f>
        <v>0</v>
      </c>
      <c r="J122" s="44">
        <f>VALORES!B130</f>
        <v>0</v>
      </c>
      <c r="K122" s="44">
        <f>VALORES!C130</f>
        <v>0</v>
      </c>
      <c r="L122" s="44">
        <f>VALORES!D130</f>
        <v>0</v>
      </c>
      <c r="M122" s="44">
        <f>VALORES!E130</f>
        <v>0</v>
      </c>
      <c r="N122" s="44">
        <f>Tabela3[[#This Row],[Reciclados METAL (Kg)]]+Tabela3[[#This Row],[Reciclados PAPEL (Kg)]]+Tabela3[[#This Row],[Reciclados PLÁSTICO (Kg)]]+Tabela3[[#This Row],[Reciclados VIDRO (Kg)]]</f>
        <v>0</v>
      </c>
    </row>
    <row r="123" spans="1:14">
      <c r="A123" s="20">
        <f>VALORES!A131</f>
        <v>0</v>
      </c>
      <c r="B123" s="20" t="e">
        <f>VLOOKUP(Tabela3[[#This Row],[ORGANIZAÇÃO/ASSOCIAÇÃO]],Tabela1[],3,FALSE)</f>
        <v>#N/A</v>
      </c>
      <c r="C123" s="6" t="e">
        <f>VLOOKUP(Tabela3[[#This Row],[ORGANIZAÇÃO/ASSOCIAÇÃO]],Tabela1[[Associação]:[LISTA DE MEMBROS]],4,FALSE)</f>
        <v>#N/A</v>
      </c>
      <c r="D123" s="20" t="e">
        <f>VLOOKUP(Tabela3[[#This Row],[ORGANIZAÇÃO/ASSOCIAÇÃO]],Tabela1[],5,FALSE)</f>
        <v>#N/A</v>
      </c>
      <c r="E123" s="20" t="e">
        <f>VLOOKUP(Tabela3[[#This Row],[ORGANIZAÇÃO/ASSOCIAÇÃO]],Tabela1[],6,FALSE)</f>
        <v>#N/A</v>
      </c>
      <c r="F123" s="20" t="e">
        <f>VLOOKUP(Tabela3[[#This Row],[ORGANIZAÇÃO/ASSOCIAÇÃO]],Tabela1[],7,FALSE)</f>
        <v>#N/A</v>
      </c>
      <c r="G123" s="20" t="e">
        <f>VLOOKUP(Tabela3[[#This Row],[ORGANIZAÇÃO/ASSOCIAÇÃO]],Tabela1[],8,FALSE)</f>
        <v>#N/A</v>
      </c>
      <c r="H123" s="20" t="e">
        <f>VLOOKUP(Tabela3[[#This Row],[ORGANIZAÇÃO/ASSOCIAÇÃO]],Tabela1[],9,FALSE)</f>
        <v>#N/A</v>
      </c>
      <c r="I123" s="62">
        <f>VALORES!J131</f>
        <v>0</v>
      </c>
      <c r="J123" s="44">
        <f>VALORES!B131</f>
        <v>0</v>
      </c>
      <c r="K123" s="44">
        <f>VALORES!C131</f>
        <v>0</v>
      </c>
      <c r="L123" s="44">
        <f>VALORES!D131</f>
        <v>0</v>
      </c>
      <c r="M123" s="44">
        <f>VALORES!E131</f>
        <v>0</v>
      </c>
      <c r="N123" s="44">
        <f>Tabela3[[#This Row],[Reciclados METAL (Kg)]]+Tabela3[[#This Row],[Reciclados PAPEL (Kg)]]+Tabela3[[#This Row],[Reciclados PLÁSTICO (Kg)]]+Tabela3[[#This Row],[Reciclados VIDRO (Kg)]]</f>
        <v>0</v>
      </c>
    </row>
    <row r="124" spans="1:14">
      <c r="A124" s="20">
        <f>VALORES!A132</f>
        <v>0</v>
      </c>
      <c r="B124" s="20" t="e">
        <f>VLOOKUP(Tabela3[[#This Row],[ORGANIZAÇÃO/ASSOCIAÇÃO]],Tabela1[],3,FALSE)</f>
        <v>#N/A</v>
      </c>
      <c r="C124" s="6" t="e">
        <f>VLOOKUP(Tabela3[[#This Row],[ORGANIZAÇÃO/ASSOCIAÇÃO]],Tabela1[[Associação]:[LISTA DE MEMBROS]],4,FALSE)</f>
        <v>#N/A</v>
      </c>
      <c r="D124" s="20" t="e">
        <f>VLOOKUP(Tabela3[[#This Row],[ORGANIZAÇÃO/ASSOCIAÇÃO]],Tabela1[],5,FALSE)</f>
        <v>#N/A</v>
      </c>
      <c r="E124" s="20" t="e">
        <f>VLOOKUP(Tabela3[[#This Row],[ORGANIZAÇÃO/ASSOCIAÇÃO]],Tabela1[],6,FALSE)</f>
        <v>#N/A</v>
      </c>
      <c r="F124" s="20" t="e">
        <f>VLOOKUP(Tabela3[[#This Row],[ORGANIZAÇÃO/ASSOCIAÇÃO]],Tabela1[],7,FALSE)</f>
        <v>#N/A</v>
      </c>
      <c r="G124" s="20" t="e">
        <f>VLOOKUP(Tabela3[[#This Row],[ORGANIZAÇÃO/ASSOCIAÇÃO]],Tabela1[],8,FALSE)</f>
        <v>#N/A</v>
      </c>
      <c r="H124" s="20" t="e">
        <f>VLOOKUP(Tabela3[[#This Row],[ORGANIZAÇÃO/ASSOCIAÇÃO]],Tabela1[],9,FALSE)</f>
        <v>#N/A</v>
      </c>
      <c r="I124" s="62">
        <f>VALORES!J132</f>
        <v>0</v>
      </c>
      <c r="J124" s="44">
        <f>VALORES!B132</f>
        <v>0</v>
      </c>
      <c r="K124" s="44">
        <f>VALORES!C132</f>
        <v>0</v>
      </c>
      <c r="L124" s="44">
        <f>VALORES!D132</f>
        <v>0</v>
      </c>
      <c r="M124" s="44">
        <f>VALORES!E132</f>
        <v>0</v>
      </c>
      <c r="N124" s="44">
        <f>Tabela3[[#This Row],[Reciclados METAL (Kg)]]+Tabela3[[#This Row],[Reciclados PAPEL (Kg)]]+Tabela3[[#This Row],[Reciclados PLÁSTICO (Kg)]]+Tabela3[[#This Row],[Reciclados VIDRO (Kg)]]</f>
        <v>0</v>
      </c>
    </row>
    <row r="125" spans="1:14">
      <c r="A125" s="20">
        <f>VALORES!A133</f>
        <v>0</v>
      </c>
      <c r="B125" s="20" t="e">
        <f>VLOOKUP(Tabela3[[#This Row],[ORGANIZAÇÃO/ASSOCIAÇÃO]],Tabela1[],3,FALSE)</f>
        <v>#N/A</v>
      </c>
      <c r="C125" s="6" t="e">
        <f>VLOOKUP(Tabela3[[#This Row],[ORGANIZAÇÃO/ASSOCIAÇÃO]],Tabela1[[Associação]:[LISTA DE MEMBROS]],4,FALSE)</f>
        <v>#N/A</v>
      </c>
      <c r="D125" s="20" t="e">
        <f>VLOOKUP(Tabela3[[#This Row],[ORGANIZAÇÃO/ASSOCIAÇÃO]],Tabela1[],5,FALSE)</f>
        <v>#N/A</v>
      </c>
      <c r="E125" s="20" t="e">
        <f>VLOOKUP(Tabela3[[#This Row],[ORGANIZAÇÃO/ASSOCIAÇÃO]],Tabela1[],6,FALSE)</f>
        <v>#N/A</v>
      </c>
      <c r="F125" s="20" t="e">
        <f>VLOOKUP(Tabela3[[#This Row],[ORGANIZAÇÃO/ASSOCIAÇÃO]],Tabela1[],7,FALSE)</f>
        <v>#N/A</v>
      </c>
      <c r="G125" s="20" t="e">
        <f>VLOOKUP(Tabela3[[#This Row],[ORGANIZAÇÃO/ASSOCIAÇÃO]],Tabela1[],8,FALSE)</f>
        <v>#N/A</v>
      </c>
      <c r="H125" s="20" t="e">
        <f>VLOOKUP(Tabela3[[#This Row],[ORGANIZAÇÃO/ASSOCIAÇÃO]],Tabela1[],9,FALSE)</f>
        <v>#N/A</v>
      </c>
      <c r="I125" s="62">
        <f>VALORES!J133</f>
        <v>0</v>
      </c>
      <c r="J125" s="44">
        <f>VALORES!B133</f>
        <v>0</v>
      </c>
      <c r="K125" s="44">
        <f>VALORES!C133</f>
        <v>0</v>
      </c>
      <c r="L125" s="44">
        <f>VALORES!D133</f>
        <v>0</v>
      </c>
      <c r="M125" s="44">
        <f>VALORES!E133</f>
        <v>0</v>
      </c>
      <c r="N125" s="44">
        <f>Tabela3[[#This Row],[Reciclados METAL (Kg)]]+Tabela3[[#This Row],[Reciclados PAPEL (Kg)]]+Tabela3[[#This Row],[Reciclados PLÁSTICO (Kg)]]+Tabela3[[#This Row],[Reciclados VIDRO (Kg)]]</f>
        <v>0</v>
      </c>
    </row>
    <row r="126" spans="1:14">
      <c r="A126" s="20">
        <f>VALORES!A134</f>
        <v>0</v>
      </c>
      <c r="B126" s="20" t="e">
        <f>VLOOKUP(Tabela3[[#This Row],[ORGANIZAÇÃO/ASSOCIAÇÃO]],Tabela1[],3,FALSE)</f>
        <v>#N/A</v>
      </c>
      <c r="C126" s="6" t="e">
        <f>VLOOKUP(Tabela3[[#This Row],[ORGANIZAÇÃO/ASSOCIAÇÃO]],Tabela1[[Associação]:[LISTA DE MEMBROS]],4,FALSE)</f>
        <v>#N/A</v>
      </c>
      <c r="D126" s="20" t="e">
        <f>VLOOKUP(Tabela3[[#This Row],[ORGANIZAÇÃO/ASSOCIAÇÃO]],Tabela1[],5,FALSE)</f>
        <v>#N/A</v>
      </c>
      <c r="E126" s="20" t="e">
        <f>VLOOKUP(Tabela3[[#This Row],[ORGANIZAÇÃO/ASSOCIAÇÃO]],Tabela1[],6,FALSE)</f>
        <v>#N/A</v>
      </c>
      <c r="F126" s="20" t="e">
        <f>VLOOKUP(Tabela3[[#This Row],[ORGANIZAÇÃO/ASSOCIAÇÃO]],Tabela1[],7,FALSE)</f>
        <v>#N/A</v>
      </c>
      <c r="G126" s="20" t="e">
        <f>VLOOKUP(Tabela3[[#This Row],[ORGANIZAÇÃO/ASSOCIAÇÃO]],Tabela1[],8,FALSE)</f>
        <v>#N/A</v>
      </c>
      <c r="H126" s="20" t="e">
        <f>VLOOKUP(Tabela3[[#This Row],[ORGANIZAÇÃO/ASSOCIAÇÃO]],Tabela1[],9,FALSE)</f>
        <v>#N/A</v>
      </c>
      <c r="I126" s="62">
        <f>VALORES!J134</f>
        <v>0</v>
      </c>
      <c r="J126" s="44">
        <f>VALORES!B134</f>
        <v>0</v>
      </c>
      <c r="K126" s="44">
        <f>VALORES!C134</f>
        <v>0</v>
      </c>
      <c r="L126" s="44">
        <f>VALORES!D134</f>
        <v>0</v>
      </c>
      <c r="M126" s="44">
        <f>VALORES!E134</f>
        <v>0</v>
      </c>
      <c r="N126" s="44">
        <f>Tabela3[[#This Row],[Reciclados METAL (Kg)]]+Tabela3[[#This Row],[Reciclados PAPEL (Kg)]]+Tabela3[[#This Row],[Reciclados PLÁSTICO (Kg)]]+Tabela3[[#This Row],[Reciclados VIDRO (Kg)]]</f>
        <v>0</v>
      </c>
    </row>
    <row r="127" spans="1:14">
      <c r="A127" s="20">
        <f>VALORES!A135</f>
        <v>0</v>
      </c>
      <c r="B127" s="20" t="e">
        <f>VLOOKUP(Tabela3[[#This Row],[ORGANIZAÇÃO/ASSOCIAÇÃO]],Tabela1[],3,FALSE)</f>
        <v>#N/A</v>
      </c>
      <c r="C127" s="6" t="e">
        <f>VLOOKUP(Tabela3[[#This Row],[ORGANIZAÇÃO/ASSOCIAÇÃO]],Tabela1[[Associação]:[LISTA DE MEMBROS]],4,FALSE)</f>
        <v>#N/A</v>
      </c>
      <c r="D127" s="20" t="e">
        <f>VLOOKUP(Tabela3[[#This Row],[ORGANIZAÇÃO/ASSOCIAÇÃO]],Tabela1[],5,FALSE)</f>
        <v>#N/A</v>
      </c>
      <c r="E127" s="20" t="e">
        <f>VLOOKUP(Tabela3[[#This Row],[ORGANIZAÇÃO/ASSOCIAÇÃO]],Tabela1[],6,FALSE)</f>
        <v>#N/A</v>
      </c>
      <c r="F127" s="20" t="e">
        <f>VLOOKUP(Tabela3[[#This Row],[ORGANIZAÇÃO/ASSOCIAÇÃO]],Tabela1[],7,FALSE)</f>
        <v>#N/A</v>
      </c>
      <c r="G127" s="20" t="e">
        <f>VLOOKUP(Tabela3[[#This Row],[ORGANIZAÇÃO/ASSOCIAÇÃO]],Tabela1[],8,FALSE)</f>
        <v>#N/A</v>
      </c>
      <c r="H127" s="20" t="e">
        <f>VLOOKUP(Tabela3[[#This Row],[ORGANIZAÇÃO/ASSOCIAÇÃO]],Tabela1[],9,FALSE)</f>
        <v>#N/A</v>
      </c>
      <c r="I127" s="62">
        <f>VALORES!J135</f>
        <v>0</v>
      </c>
      <c r="J127" s="44">
        <f>VALORES!B135</f>
        <v>0</v>
      </c>
      <c r="K127" s="44">
        <f>VALORES!C135</f>
        <v>0</v>
      </c>
      <c r="L127" s="44">
        <f>VALORES!D135</f>
        <v>0</v>
      </c>
      <c r="M127" s="44">
        <f>VALORES!E135</f>
        <v>0</v>
      </c>
      <c r="N127" s="44">
        <f>Tabela3[[#This Row],[Reciclados METAL (Kg)]]+Tabela3[[#This Row],[Reciclados PAPEL (Kg)]]+Tabela3[[#This Row],[Reciclados PLÁSTICO (Kg)]]+Tabela3[[#This Row],[Reciclados VIDRO (Kg)]]</f>
        <v>0</v>
      </c>
    </row>
    <row r="128" spans="1:14">
      <c r="A128" s="20">
        <f>VALORES!A136</f>
        <v>0</v>
      </c>
      <c r="B128" s="20" t="e">
        <f>VLOOKUP(Tabela3[[#This Row],[ORGANIZAÇÃO/ASSOCIAÇÃO]],Tabela1[],3,FALSE)</f>
        <v>#N/A</v>
      </c>
      <c r="C128" s="6" t="e">
        <f>VLOOKUP(Tabela3[[#This Row],[ORGANIZAÇÃO/ASSOCIAÇÃO]],Tabela1[[Associação]:[LISTA DE MEMBROS]],4,FALSE)</f>
        <v>#N/A</v>
      </c>
      <c r="D128" s="20" t="e">
        <f>VLOOKUP(Tabela3[[#This Row],[ORGANIZAÇÃO/ASSOCIAÇÃO]],Tabela1[],5,FALSE)</f>
        <v>#N/A</v>
      </c>
      <c r="E128" s="20" t="e">
        <f>VLOOKUP(Tabela3[[#This Row],[ORGANIZAÇÃO/ASSOCIAÇÃO]],Tabela1[],6,FALSE)</f>
        <v>#N/A</v>
      </c>
      <c r="F128" s="20" t="e">
        <f>VLOOKUP(Tabela3[[#This Row],[ORGANIZAÇÃO/ASSOCIAÇÃO]],Tabela1[],7,FALSE)</f>
        <v>#N/A</v>
      </c>
      <c r="G128" s="20" t="e">
        <f>VLOOKUP(Tabela3[[#This Row],[ORGANIZAÇÃO/ASSOCIAÇÃO]],Tabela1[],8,FALSE)</f>
        <v>#N/A</v>
      </c>
      <c r="H128" s="20" t="e">
        <f>VLOOKUP(Tabela3[[#This Row],[ORGANIZAÇÃO/ASSOCIAÇÃO]],Tabela1[],9,FALSE)</f>
        <v>#N/A</v>
      </c>
      <c r="I128" s="62">
        <f>VALORES!J136</f>
        <v>0</v>
      </c>
      <c r="J128" s="44">
        <f>VALORES!B136</f>
        <v>0</v>
      </c>
      <c r="K128" s="44">
        <f>VALORES!C136</f>
        <v>0</v>
      </c>
      <c r="L128" s="44">
        <f>VALORES!D136</f>
        <v>0</v>
      </c>
      <c r="M128" s="44">
        <f>VALORES!E136</f>
        <v>0</v>
      </c>
      <c r="N128" s="44">
        <f>Tabela3[[#This Row],[Reciclados METAL (Kg)]]+Tabela3[[#This Row],[Reciclados PAPEL (Kg)]]+Tabela3[[#This Row],[Reciclados PLÁSTICO (Kg)]]+Tabela3[[#This Row],[Reciclados VIDRO (Kg)]]</f>
        <v>0</v>
      </c>
    </row>
    <row r="129" spans="1:14">
      <c r="A129" s="20">
        <f>VALORES!A137</f>
        <v>0</v>
      </c>
      <c r="B129" s="20" t="e">
        <f>VLOOKUP(Tabela3[[#This Row],[ORGANIZAÇÃO/ASSOCIAÇÃO]],Tabela1[],3,FALSE)</f>
        <v>#N/A</v>
      </c>
      <c r="C129" s="6" t="e">
        <f>VLOOKUP(Tabela3[[#This Row],[ORGANIZAÇÃO/ASSOCIAÇÃO]],Tabela1[[Associação]:[LISTA DE MEMBROS]],4,FALSE)</f>
        <v>#N/A</v>
      </c>
      <c r="D129" s="20" t="e">
        <f>VLOOKUP(Tabela3[[#This Row],[ORGANIZAÇÃO/ASSOCIAÇÃO]],Tabela1[],5,FALSE)</f>
        <v>#N/A</v>
      </c>
      <c r="E129" s="20" t="e">
        <f>VLOOKUP(Tabela3[[#This Row],[ORGANIZAÇÃO/ASSOCIAÇÃO]],Tabela1[],6,FALSE)</f>
        <v>#N/A</v>
      </c>
      <c r="F129" s="20" t="e">
        <f>VLOOKUP(Tabela3[[#This Row],[ORGANIZAÇÃO/ASSOCIAÇÃO]],Tabela1[],7,FALSE)</f>
        <v>#N/A</v>
      </c>
      <c r="G129" s="20" t="e">
        <f>VLOOKUP(Tabela3[[#This Row],[ORGANIZAÇÃO/ASSOCIAÇÃO]],Tabela1[],8,FALSE)</f>
        <v>#N/A</v>
      </c>
      <c r="H129" s="20" t="e">
        <f>VLOOKUP(Tabela3[[#This Row],[ORGANIZAÇÃO/ASSOCIAÇÃO]],Tabela1[],9,FALSE)</f>
        <v>#N/A</v>
      </c>
      <c r="I129" s="62">
        <f>VALORES!J137</f>
        <v>0</v>
      </c>
      <c r="J129" s="44">
        <f>VALORES!B137</f>
        <v>0</v>
      </c>
      <c r="K129" s="44">
        <f>VALORES!C137</f>
        <v>0</v>
      </c>
      <c r="L129" s="44">
        <f>VALORES!D137</f>
        <v>0</v>
      </c>
      <c r="M129" s="44">
        <f>VALORES!E137</f>
        <v>0</v>
      </c>
      <c r="N129" s="44">
        <f>Tabela3[[#This Row],[Reciclados METAL (Kg)]]+Tabela3[[#This Row],[Reciclados PAPEL (Kg)]]+Tabela3[[#This Row],[Reciclados PLÁSTICO (Kg)]]+Tabela3[[#This Row],[Reciclados VIDRO (Kg)]]</f>
        <v>0</v>
      </c>
    </row>
    <row r="130" spans="1:14">
      <c r="A130" s="20">
        <f>VALORES!A138</f>
        <v>0</v>
      </c>
      <c r="B130" s="20" t="e">
        <f>VLOOKUP(Tabela3[[#This Row],[ORGANIZAÇÃO/ASSOCIAÇÃO]],Tabela1[],3,FALSE)</f>
        <v>#N/A</v>
      </c>
      <c r="C130" s="6" t="e">
        <f>VLOOKUP(Tabela3[[#This Row],[ORGANIZAÇÃO/ASSOCIAÇÃO]],Tabela1[[Associação]:[LISTA DE MEMBROS]],4,FALSE)</f>
        <v>#N/A</v>
      </c>
      <c r="D130" s="20" t="e">
        <f>VLOOKUP(Tabela3[[#This Row],[ORGANIZAÇÃO/ASSOCIAÇÃO]],Tabela1[],5,FALSE)</f>
        <v>#N/A</v>
      </c>
      <c r="E130" s="20" t="e">
        <f>VLOOKUP(Tabela3[[#This Row],[ORGANIZAÇÃO/ASSOCIAÇÃO]],Tabela1[],6,FALSE)</f>
        <v>#N/A</v>
      </c>
      <c r="F130" s="20" t="e">
        <f>VLOOKUP(Tabela3[[#This Row],[ORGANIZAÇÃO/ASSOCIAÇÃO]],Tabela1[],7,FALSE)</f>
        <v>#N/A</v>
      </c>
      <c r="G130" s="20" t="e">
        <f>VLOOKUP(Tabela3[[#This Row],[ORGANIZAÇÃO/ASSOCIAÇÃO]],Tabela1[],8,FALSE)</f>
        <v>#N/A</v>
      </c>
      <c r="H130" s="20" t="e">
        <f>VLOOKUP(Tabela3[[#This Row],[ORGANIZAÇÃO/ASSOCIAÇÃO]],Tabela1[],9,FALSE)</f>
        <v>#N/A</v>
      </c>
      <c r="I130" s="62">
        <f>VALORES!J138</f>
        <v>0</v>
      </c>
      <c r="J130" s="44">
        <f>VALORES!B138</f>
        <v>0</v>
      </c>
      <c r="K130" s="44">
        <f>VALORES!C138</f>
        <v>0</v>
      </c>
      <c r="L130" s="44">
        <f>VALORES!D138</f>
        <v>0</v>
      </c>
      <c r="M130" s="44">
        <f>VALORES!E138</f>
        <v>0</v>
      </c>
      <c r="N130" s="44">
        <f>Tabela3[[#This Row],[Reciclados METAL (Kg)]]+Tabela3[[#This Row],[Reciclados PAPEL (Kg)]]+Tabela3[[#This Row],[Reciclados PLÁSTICO (Kg)]]+Tabela3[[#This Row],[Reciclados VIDRO (Kg)]]</f>
        <v>0</v>
      </c>
    </row>
    <row r="131" spans="1:14">
      <c r="A131" s="20">
        <f>VALORES!A139</f>
        <v>0</v>
      </c>
      <c r="B131" s="20" t="e">
        <f>VLOOKUP(Tabela3[[#This Row],[ORGANIZAÇÃO/ASSOCIAÇÃO]],Tabela1[],3,FALSE)</f>
        <v>#N/A</v>
      </c>
      <c r="C131" s="6" t="e">
        <f>VLOOKUP(Tabela3[[#This Row],[ORGANIZAÇÃO/ASSOCIAÇÃO]],Tabela1[[Associação]:[LISTA DE MEMBROS]],4,FALSE)</f>
        <v>#N/A</v>
      </c>
      <c r="D131" s="20" t="e">
        <f>VLOOKUP(Tabela3[[#This Row],[ORGANIZAÇÃO/ASSOCIAÇÃO]],Tabela1[],5,FALSE)</f>
        <v>#N/A</v>
      </c>
      <c r="E131" s="20" t="e">
        <f>VLOOKUP(Tabela3[[#This Row],[ORGANIZAÇÃO/ASSOCIAÇÃO]],Tabela1[],6,FALSE)</f>
        <v>#N/A</v>
      </c>
      <c r="F131" s="20" t="e">
        <f>VLOOKUP(Tabela3[[#This Row],[ORGANIZAÇÃO/ASSOCIAÇÃO]],Tabela1[],7,FALSE)</f>
        <v>#N/A</v>
      </c>
      <c r="G131" s="20" t="e">
        <f>VLOOKUP(Tabela3[[#This Row],[ORGANIZAÇÃO/ASSOCIAÇÃO]],Tabela1[],8,FALSE)</f>
        <v>#N/A</v>
      </c>
      <c r="H131" s="20" t="e">
        <f>VLOOKUP(Tabela3[[#This Row],[ORGANIZAÇÃO/ASSOCIAÇÃO]],Tabela1[],9,FALSE)</f>
        <v>#N/A</v>
      </c>
      <c r="I131" s="62">
        <f>VALORES!J139</f>
        <v>0</v>
      </c>
      <c r="J131" s="44">
        <f>VALORES!B139</f>
        <v>0</v>
      </c>
      <c r="K131" s="44">
        <f>VALORES!C139</f>
        <v>0</v>
      </c>
      <c r="L131" s="44">
        <f>VALORES!D139</f>
        <v>0</v>
      </c>
      <c r="M131" s="44">
        <f>VALORES!E139</f>
        <v>0</v>
      </c>
      <c r="N131" s="44">
        <f>Tabela3[[#This Row],[Reciclados METAL (Kg)]]+Tabela3[[#This Row],[Reciclados PAPEL (Kg)]]+Tabela3[[#This Row],[Reciclados PLÁSTICO (Kg)]]+Tabela3[[#This Row],[Reciclados VIDRO (Kg)]]</f>
        <v>0</v>
      </c>
    </row>
    <row r="132" spans="1:14">
      <c r="A132" s="20">
        <f>VALORES!A140</f>
        <v>0</v>
      </c>
      <c r="B132" s="20" t="e">
        <f>VLOOKUP(Tabela3[[#This Row],[ORGANIZAÇÃO/ASSOCIAÇÃO]],Tabela1[],3,FALSE)</f>
        <v>#N/A</v>
      </c>
      <c r="C132" s="6" t="e">
        <f>VLOOKUP(Tabela3[[#This Row],[ORGANIZAÇÃO/ASSOCIAÇÃO]],Tabela1[[Associação]:[LISTA DE MEMBROS]],4,FALSE)</f>
        <v>#N/A</v>
      </c>
      <c r="D132" s="20" t="e">
        <f>VLOOKUP(Tabela3[[#This Row],[ORGANIZAÇÃO/ASSOCIAÇÃO]],Tabela1[],5,FALSE)</f>
        <v>#N/A</v>
      </c>
      <c r="E132" s="20" t="e">
        <f>VLOOKUP(Tabela3[[#This Row],[ORGANIZAÇÃO/ASSOCIAÇÃO]],Tabela1[],6,FALSE)</f>
        <v>#N/A</v>
      </c>
      <c r="F132" s="20" t="e">
        <f>VLOOKUP(Tabela3[[#This Row],[ORGANIZAÇÃO/ASSOCIAÇÃO]],Tabela1[],7,FALSE)</f>
        <v>#N/A</v>
      </c>
      <c r="G132" s="20" t="e">
        <f>VLOOKUP(Tabela3[[#This Row],[ORGANIZAÇÃO/ASSOCIAÇÃO]],Tabela1[],8,FALSE)</f>
        <v>#N/A</v>
      </c>
      <c r="H132" s="20" t="e">
        <f>VLOOKUP(Tabela3[[#This Row],[ORGANIZAÇÃO/ASSOCIAÇÃO]],Tabela1[],9,FALSE)</f>
        <v>#N/A</v>
      </c>
      <c r="I132" s="62">
        <f>VALORES!J140</f>
        <v>0</v>
      </c>
      <c r="J132" s="44">
        <f>VALORES!B140</f>
        <v>0</v>
      </c>
      <c r="K132" s="44">
        <f>VALORES!C140</f>
        <v>0</v>
      </c>
      <c r="L132" s="44">
        <f>VALORES!D140</f>
        <v>0</v>
      </c>
      <c r="M132" s="44">
        <f>VALORES!E140</f>
        <v>0</v>
      </c>
      <c r="N132" s="44">
        <f>Tabela3[[#This Row],[Reciclados METAL (Kg)]]+Tabela3[[#This Row],[Reciclados PAPEL (Kg)]]+Tabela3[[#This Row],[Reciclados PLÁSTICO (Kg)]]+Tabela3[[#This Row],[Reciclados VIDRO (Kg)]]</f>
        <v>0</v>
      </c>
    </row>
    <row r="133" spans="1:14">
      <c r="A133" s="20">
        <f>VALORES!A141</f>
        <v>0</v>
      </c>
      <c r="B133" s="20" t="e">
        <f>VLOOKUP(Tabela3[[#This Row],[ORGANIZAÇÃO/ASSOCIAÇÃO]],Tabela1[],3,FALSE)</f>
        <v>#N/A</v>
      </c>
      <c r="C133" s="6" t="e">
        <f>VLOOKUP(Tabela3[[#This Row],[ORGANIZAÇÃO/ASSOCIAÇÃO]],Tabela1[[Associação]:[LISTA DE MEMBROS]],4,FALSE)</f>
        <v>#N/A</v>
      </c>
      <c r="D133" s="20" t="e">
        <f>VLOOKUP(Tabela3[[#This Row],[ORGANIZAÇÃO/ASSOCIAÇÃO]],Tabela1[],5,FALSE)</f>
        <v>#N/A</v>
      </c>
      <c r="E133" s="20" t="e">
        <f>VLOOKUP(Tabela3[[#This Row],[ORGANIZAÇÃO/ASSOCIAÇÃO]],Tabela1[],6,FALSE)</f>
        <v>#N/A</v>
      </c>
      <c r="F133" s="20" t="e">
        <f>VLOOKUP(Tabela3[[#This Row],[ORGANIZAÇÃO/ASSOCIAÇÃO]],Tabela1[],7,FALSE)</f>
        <v>#N/A</v>
      </c>
      <c r="G133" s="20" t="e">
        <f>VLOOKUP(Tabela3[[#This Row],[ORGANIZAÇÃO/ASSOCIAÇÃO]],Tabela1[],8,FALSE)</f>
        <v>#N/A</v>
      </c>
      <c r="H133" s="20" t="e">
        <f>VLOOKUP(Tabela3[[#This Row],[ORGANIZAÇÃO/ASSOCIAÇÃO]],Tabela1[],9,FALSE)</f>
        <v>#N/A</v>
      </c>
      <c r="I133" s="62">
        <f>VALORES!J141</f>
        <v>0</v>
      </c>
      <c r="J133" s="44">
        <f>VALORES!B141</f>
        <v>0</v>
      </c>
      <c r="K133" s="44">
        <f>VALORES!C141</f>
        <v>0</v>
      </c>
      <c r="L133" s="44">
        <f>VALORES!D141</f>
        <v>0</v>
      </c>
      <c r="M133" s="44">
        <f>VALORES!E141</f>
        <v>0</v>
      </c>
      <c r="N133" s="44">
        <f>Tabela3[[#This Row],[Reciclados METAL (Kg)]]+Tabela3[[#This Row],[Reciclados PAPEL (Kg)]]+Tabela3[[#This Row],[Reciclados PLÁSTICO (Kg)]]+Tabela3[[#This Row],[Reciclados VIDRO (Kg)]]</f>
        <v>0</v>
      </c>
    </row>
    <row r="134" spans="1:14">
      <c r="A134" s="20">
        <f>VALORES!A142</f>
        <v>0</v>
      </c>
      <c r="B134" s="20" t="e">
        <f>VLOOKUP(Tabela3[[#This Row],[ORGANIZAÇÃO/ASSOCIAÇÃO]],Tabela1[],3,FALSE)</f>
        <v>#N/A</v>
      </c>
      <c r="C134" s="6" t="e">
        <f>VLOOKUP(Tabela3[[#This Row],[ORGANIZAÇÃO/ASSOCIAÇÃO]],Tabela1[[Associação]:[LISTA DE MEMBROS]],4,FALSE)</f>
        <v>#N/A</v>
      </c>
      <c r="D134" s="20" t="e">
        <f>VLOOKUP(Tabela3[[#This Row],[ORGANIZAÇÃO/ASSOCIAÇÃO]],Tabela1[],5,FALSE)</f>
        <v>#N/A</v>
      </c>
      <c r="E134" s="20" t="e">
        <f>VLOOKUP(Tabela3[[#This Row],[ORGANIZAÇÃO/ASSOCIAÇÃO]],Tabela1[],6,FALSE)</f>
        <v>#N/A</v>
      </c>
      <c r="F134" s="20" t="e">
        <f>VLOOKUP(Tabela3[[#This Row],[ORGANIZAÇÃO/ASSOCIAÇÃO]],Tabela1[],7,FALSE)</f>
        <v>#N/A</v>
      </c>
      <c r="G134" s="20" t="e">
        <f>VLOOKUP(Tabela3[[#This Row],[ORGANIZAÇÃO/ASSOCIAÇÃO]],Tabela1[],8,FALSE)</f>
        <v>#N/A</v>
      </c>
      <c r="H134" s="20" t="e">
        <f>VLOOKUP(Tabela3[[#This Row],[ORGANIZAÇÃO/ASSOCIAÇÃO]],Tabela1[],9,FALSE)</f>
        <v>#N/A</v>
      </c>
      <c r="I134" s="62">
        <f>VALORES!J142</f>
        <v>0</v>
      </c>
      <c r="J134" s="44">
        <f>VALORES!B142</f>
        <v>0</v>
      </c>
      <c r="K134" s="44">
        <f>VALORES!C142</f>
        <v>0</v>
      </c>
      <c r="L134" s="44">
        <f>VALORES!D142</f>
        <v>0</v>
      </c>
      <c r="M134" s="44">
        <f>VALORES!E142</f>
        <v>0</v>
      </c>
      <c r="N134" s="44">
        <f>Tabela3[[#This Row],[Reciclados METAL (Kg)]]+Tabela3[[#This Row],[Reciclados PAPEL (Kg)]]+Tabela3[[#This Row],[Reciclados PLÁSTICO (Kg)]]+Tabela3[[#This Row],[Reciclados VIDRO (Kg)]]</f>
        <v>0</v>
      </c>
    </row>
    <row r="135" spans="1:14">
      <c r="A135" s="20">
        <f>VALORES!A143</f>
        <v>0</v>
      </c>
      <c r="B135" s="20" t="e">
        <f>VLOOKUP(Tabela3[[#This Row],[ORGANIZAÇÃO/ASSOCIAÇÃO]],Tabela1[],3,FALSE)</f>
        <v>#N/A</v>
      </c>
      <c r="C135" s="6" t="e">
        <f>VLOOKUP(Tabela3[[#This Row],[ORGANIZAÇÃO/ASSOCIAÇÃO]],Tabela1[[Associação]:[LISTA DE MEMBROS]],4,FALSE)</f>
        <v>#N/A</v>
      </c>
      <c r="D135" s="20" t="e">
        <f>VLOOKUP(Tabela3[[#This Row],[ORGANIZAÇÃO/ASSOCIAÇÃO]],Tabela1[],5,FALSE)</f>
        <v>#N/A</v>
      </c>
      <c r="E135" s="20" t="e">
        <f>VLOOKUP(Tabela3[[#This Row],[ORGANIZAÇÃO/ASSOCIAÇÃO]],Tabela1[],6,FALSE)</f>
        <v>#N/A</v>
      </c>
      <c r="F135" s="20" t="e">
        <f>VLOOKUP(Tabela3[[#This Row],[ORGANIZAÇÃO/ASSOCIAÇÃO]],Tabela1[],7,FALSE)</f>
        <v>#N/A</v>
      </c>
      <c r="G135" s="20" t="e">
        <f>VLOOKUP(Tabela3[[#This Row],[ORGANIZAÇÃO/ASSOCIAÇÃO]],Tabela1[],8,FALSE)</f>
        <v>#N/A</v>
      </c>
      <c r="H135" s="20" t="e">
        <f>VLOOKUP(Tabela3[[#This Row],[ORGANIZAÇÃO/ASSOCIAÇÃO]],Tabela1[],9,FALSE)</f>
        <v>#N/A</v>
      </c>
      <c r="I135" s="62">
        <f>VALORES!J143</f>
        <v>0</v>
      </c>
      <c r="J135" s="44">
        <f>VALORES!B143</f>
        <v>0</v>
      </c>
      <c r="K135" s="44">
        <f>VALORES!C143</f>
        <v>0</v>
      </c>
      <c r="L135" s="44">
        <f>VALORES!D143</f>
        <v>0</v>
      </c>
      <c r="M135" s="44">
        <f>VALORES!E143</f>
        <v>0</v>
      </c>
      <c r="N135" s="44">
        <f>Tabela3[[#This Row],[Reciclados METAL (Kg)]]+Tabela3[[#This Row],[Reciclados PAPEL (Kg)]]+Tabela3[[#This Row],[Reciclados PLÁSTICO (Kg)]]+Tabela3[[#This Row],[Reciclados VIDRO (Kg)]]</f>
        <v>0</v>
      </c>
    </row>
    <row r="136" spans="1:14">
      <c r="A136" s="20">
        <f>VALORES!A144</f>
        <v>0</v>
      </c>
      <c r="B136" s="20" t="e">
        <f>VLOOKUP(Tabela3[[#This Row],[ORGANIZAÇÃO/ASSOCIAÇÃO]],Tabela1[],3,FALSE)</f>
        <v>#N/A</v>
      </c>
      <c r="C136" s="6" t="e">
        <f>VLOOKUP(Tabela3[[#This Row],[ORGANIZAÇÃO/ASSOCIAÇÃO]],Tabela1[[Associação]:[LISTA DE MEMBROS]],4,FALSE)</f>
        <v>#N/A</v>
      </c>
      <c r="D136" s="20" t="e">
        <f>VLOOKUP(Tabela3[[#This Row],[ORGANIZAÇÃO/ASSOCIAÇÃO]],Tabela1[],5,FALSE)</f>
        <v>#N/A</v>
      </c>
      <c r="E136" s="20" t="e">
        <f>VLOOKUP(Tabela3[[#This Row],[ORGANIZAÇÃO/ASSOCIAÇÃO]],Tabela1[],6,FALSE)</f>
        <v>#N/A</v>
      </c>
      <c r="F136" s="20" t="e">
        <f>VLOOKUP(Tabela3[[#This Row],[ORGANIZAÇÃO/ASSOCIAÇÃO]],Tabela1[],7,FALSE)</f>
        <v>#N/A</v>
      </c>
      <c r="G136" s="20" t="e">
        <f>VLOOKUP(Tabela3[[#This Row],[ORGANIZAÇÃO/ASSOCIAÇÃO]],Tabela1[],8,FALSE)</f>
        <v>#N/A</v>
      </c>
      <c r="H136" s="20" t="e">
        <f>VLOOKUP(Tabela3[[#This Row],[ORGANIZAÇÃO/ASSOCIAÇÃO]],Tabela1[],9,FALSE)</f>
        <v>#N/A</v>
      </c>
      <c r="I136" s="62">
        <f>VALORES!J144</f>
        <v>0</v>
      </c>
      <c r="J136" s="44">
        <f>VALORES!B144</f>
        <v>0</v>
      </c>
      <c r="K136" s="44">
        <f>VALORES!C144</f>
        <v>0</v>
      </c>
      <c r="L136" s="44">
        <f>VALORES!D144</f>
        <v>0</v>
      </c>
      <c r="M136" s="44">
        <f>VALORES!E144</f>
        <v>0</v>
      </c>
      <c r="N136" s="44">
        <f>Tabela3[[#This Row],[Reciclados METAL (Kg)]]+Tabela3[[#This Row],[Reciclados PAPEL (Kg)]]+Tabela3[[#This Row],[Reciclados PLÁSTICO (Kg)]]+Tabela3[[#This Row],[Reciclados VIDRO (Kg)]]</f>
        <v>0</v>
      </c>
    </row>
    <row r="137" spans="1:14">
      <c r="A137" s="20">
        <f>VALORES!A145</f>
        <v>0</v>
      </c>
      <c r="B137" s="20" t="e">
        <f>VLOOKUP(Tabela3[[#This Row],[ORGANIZAÇÃO/ASSOCIAÇÃO]],Tabela1[],3,FALSE)</f>
        <v>#N/A</v>
      </c>
      <c r="C137" s="6" t="e">
        <f>VLOOKUP(Tabela3[[#This Row],[ORGANIZAÇÃO/ASSOCIAÇÃO]],Tabela1[[Associação]:[LISTA DE MEMBROS]],4,FALSE)</f>
        <v>#N/A</v>
      </c>
      <c r="D137" s="20" t="e">
        <f>VLOOKUP(Tabela3[[#This Row],[ORGANIZAÇÃO/ASSOCIAÇÃO]],Tabela1[],5,FALSE)</f>
        <v>#N/A</v>
      </c>
      <c r="E137" s="20" t="e">
        <f>VLOOKUP(Tabela3[[#This Row],[ORGANIZAÇÃO/ASSOCIAÇÃO]],Tabela1[],6,FALSE)</f>
        <v>#N/A</v>
      </c>
      <c r="F137" s="20" t="e">
        <f>VLOOKUP(Tabela3[[#This Row],[ORGANIZAÇÃO/ASSOCIAÇÃO]],Tabela1[],7,FALSE)</f>
        <v>#N/A</v>
      </c>
      <c r="G137" s="20" t="e">
        <f>VLOOKUP(Tabela3[[#This Row],[ORGANIZAÇÃO/ASSOCIAÇÃO]],Tabela1[],8,FALSE)</f>
        <v>#N/A</v>
      </c>
      <c r="H137" s="20" t="e">
        <f>VLOOKUP(Tabela3[[#This Row],[ORGANIZAÇÃO/ASSOCIAÇÃO]],Tabela1[],9,FALSE)</f>
        <v>#N/A</v>
      </c>
      <c r="I137" s="62">
        <f>VALORES!J145</f>
        <v>0</v>
      </c>
      <c r="J137" s="44">
        <f>VALORES!B145</f>
        <v>0</v>
      </c>
      <c r="K137" s="44">
        <f>VALORES!C145</f>
        <v>0</v>
      </c>
      <c r="L137" s="44">
        <f>VALORES!D145</f>
        <v>0</v>
      </c>
      <c r="M137" s="44">
        <f>VALORES!E145</f>
        <v>0</v>
      </c>
      <c r="N137" s="44">
        <f>Tabela3[[#This Row],[Reciclados METAL (Kg)]]+Tabela3[[#This Row],[Reciclados PAPEL (Kg)]]+Tabela3[[#This Row],[Reciclados PLÁSTICO (Kg)]]+Tabela3[[#This Row],[Reciclados VIDRO (Kg)]]</f>
        <v>0</v>
      </c>
    </row>
    <row r="138" spans="1:14">
      <c r="A138" s="20">
        <f>VALORES!A146</f>
        <v>0</v>
      </c>
      <c r="B138" s="20" t="e">
        <f>VLOOKUP(Tabela3[[#This Row],[ORGANIZAÇÃO/ASSOCIAÇÃO]],Tabela1[],3,FALSE)</f>
        <v>#N/A</v>
      </c>
      <c r="C138" s="6" t="e">
        <f>VLOOKUP(Tabela3[[#This Row],[ORGANIZAÇÃO/ASSOCIAÇÃO]],Tabela1[[Associação]:[LISTA DE MEMBROS]],4,FALSE)</f>
        <v>#N/A</v>
      </c>
      <c r="D138" s="20" t="e">
        <f>VLOOKUP(Tabela3[[#This Row],[ORGANIZAÇÃO/ASSOCIAÇÃO]],Tabela1[],5,FALSE)</f>
        <v>#N/A</v>
      </c>
      <c r="E138" s="20" t="e">
        <f>VLOOKUP(Tabela3[[#This Row],[ORGANIZAÇÃO/ASSOCIAÇÃO]],Tabela1[],6,FALSE)</f>
        <v>#N/A</v>
      </c>
      <c r="F138" s="20" t="e">
        <f>VLOOKUP(Tabela3[[#This Row],[ORGANIZAÇÃO/ASSOCIAÇÃO]],Tabela1[],7,FALSE)</f>
        <v>#N/A</v>
      </c>
      <c r="G138" s="20" t="e">
        <f>VLOOKUP(Tabela3[[#This Row],[ORGANIZAÇÃO/ASSOCIAÇÃO]],Tabela1[],8,FALSE)</f>
        <v>#N/A</v>
      </c>
      <c r="H138" s="20" t="e">
        <f>VLOOKUP(Tabela3[[#This Row],[ORGANIZAÇÃO/ASSOCIAÇÃO]],Tabela1[],9,FALSE)</f>
        <v>#N/A</v>
      </c>
      <c r="I138" s="62">
        <f>VALORES!J146</f>
        <v>0</v>
      </c>
      <c r="J138" s="44">
        <f>VALORES!B146</f>
        <v>0</v>
      </c>
      <c r="K138" s="44">
        <f>VALORES!C146</f>
        <v>0</v>
      </c>
      <c r="L138" s="44">
        <f>VALORES!D146</f>
        <v>0</v>
      </c>
      <c r="M138" s="44">
        <f>VALORES!E146</f>
        <v>0</v>
      </c>
      <c r="N138" s="44">
        <f>Tabela3[[#This Row],[Reciclados METAL (Kg)]]+Tabela3[[#This Row],[Reciclados PAPEL (Kg)]]+Tabela3[[#This Row],[Reciclados PLÁSTICO (Kg)]]+Tabela3[[#This Row],[Reciclados VIDRO (Kg)]]</f>
        <v>0</v>
      </c>
    </row>
    <row r="139" spans="1:14">
      <c r="A139" s="20">
        <f>VALORES!A147</f>
        <v>0</v>
      </c>
      <c r="B139" s="20" t="e">
        <f>VLOOKUP(Tabela3[[#This Row],[ORGANIZAÇÃO/ASSOCIAÇÃO]],Tabela1[],3,FALSE)</f>
        <v>#N/A</v>
      </c>
      <c r="C139" s="6" t="e">
        <f>VLOOKUP(Tabela3[[#This Row],[ORGANIZAÇÃO/ASSOCIAÇÃO]],Tabela1[[Associação]:[LISTA DE MEMBROS]],4,FALSE)</f>
        <v>#N/A</v>
      </c>
      <c r="D139" s="20" t="e">
        <f>VLOOKUP(Tabela3[[#This Row],[ORGANIZAÇÃO/ASSOCIAÇÃO]],Tabela1[],5,FALSE)</f>
        <v>#N/A</v>
      </c>
      <c r="E139" s="20" t="e">
        <f>VLOOKUP(Tabela3[[#This Row],[ORGANIZAÇÃO/ASSOCIAÇÃO]],Tabela1[],6,FALSE)</f>
        <v>#N/A</v>
      </c>
      <c r="F139" s="20" t="e">
        <f>VLOOKUP(Tabela3[[#This Row],[ORGANIZAÇÃO/ASSOCIAÇÃO]],Tabela1[],7,FALSE)</f>
        <v>#N/A</v>
      </c>
      <c r="G139" s="20" t="e">
        <f>VLOOKUP(Tabela3[[#This Row],[ORGANIZAÇÃO/ASSOCIAÇÃO]],Tabela1[],8,FALSE)</f>
        <v>#N/A</v>
      </c>
      <c r="H139" s="20" t="e">
        <f>VLOOKUP(Tabela3[[#This Row],[ORGANIZAÇÃO/ASSOCIAÇÃO]],Tabela1[],9,FALSE)</f>
        <v>#N/A</v>
      </c>
      <c r="I139" s="62">
        <f>VALORES!J147</f>
        <v>0</v>
      </c>
      <c r="J139" s="44">
        <f>VALORES!B147</f>
        <v>0</v>
      </c>
      <c r="K139" s="44">
        <f>VALORES!C147</f>
        <v>0</v>
      </c>
      <c r="L139" s="44">
        <f>VALORES!D147</f>
        <v>0</v>
      </c>
      <c r="M139" s="44">
        <f>VALORES!E147</f>
        <v>0</v>
      </c>
      <c r="N139" s="44">
        <f>Tabela3[[#This Row],[Reciclados METAL (Kg)]]+Tabela3[[#This Row],[Reciclados PAPEL (Kg)]]+Tabela3[[#This Row],[Reciclados PLÁSTICO (Kg)]]+Tabela3[[#This Row],[Reciclados VIDRO (Kg)]]</f>
        <v>0</v>
      </c>
    </row>
    <row r="140" spans="1:14">
      <c r="A140" s="20">
        <f>VALORES!A148</f>
        <v>0</v>
      </c>
      <c r="B140" s="20" t="e">
        <f>VLOOKUP(Tabela3[[#This Row],[ORGANIZAÇÃO/ASSOCIAÇÃO]],Tabela1[],3,FALSE)</f>
        <v>#N/A</v>
      </c>
      <c r="C140" s="6" t="e">
        <f>VLOOKUP(Tabela3[[#This Row],[ORGANIZAÇÃO/ASSOCIAÇÃO]],Tabela1[[Associação]:[LISTA DE MEMBROS]],4,FALSE)</f>
        <v>#N/A</v>
      </c>
      <c r="D140" s="20" t="e">
        <f>VLOOKUP(Tabela3[[#This Row],[ORGANIZAÇÃO/ASSOCIAÇÃO]],Tabela1[],5,FALSE)</f>
        <v>#N/A</v>
      </c>
      <c r="E140" s="20" t="e">
        <f>VLOOKUP(Tabela3[[#This Row],[ORGANIZAÇÃO/ASSOCIAÇÃO]],Tabela1[],6,FALSE)</f>
        <v>#N/A</v>
      </c>
      <c r="F140" s="20" t="e">
        <f>VLOOKUP(Tabela3[[#This Row],[ORGANIZAÇÃO/ASSOCIAÇÃO]],Tabela1[],7,FALSE)</f>
        <v>#N/A</v>
      </c>
      <c r="G140" s="20" t="e">
        <f>VLOOKUP(Tabela3[[#This Row],[ORGANIZAÇÃO/ASSOCIAÇÃO]],Tabela1[],8,FALSE)</f>
        <v>#N/A</v>
      </c>
      <c r="H140" s="20" t="e">
        <f>VLOOKUP(Tabela3[[#This Row],[ORGANIZAÇÃO/ASSOCIAÇÃO]],Tabela1[],9,FALSE)</f>
        <v>#N/A</v>
      </c>
      <c r="I140" s="62">
        <f>VALORES!J148</f>
        <v>0</v>
      </c>
      <c r="J140" s="44">
        <f>VALORES!B148</f>
        <v>0</v>
      </c>
      <c r="K140" s="44">
        <f>VALORES!C148</f>
        <v>0</v>
      </c>
      <c r="L140" s="44">
        <f>VALORES!D148</f>
        <v>0</v>
      </c>
      <c r="M140" s="44">
        <f>VALORES!E148</f>
        <v>0</v>
      </c>
      <c r="N140" s="44">
        <f>Tabela3[[#This Row],[Reciclados METAL (Kg)]]+Tabela3[[#This Row],[Reciclados PAPEL (Kg)]]+Tabela3[[#This Row],[Reciclados PLÁSTICO (Kg)]]+Tabela3[[#This Row],[Reciclados VIDRO (Kg)]]</f>
        <v>0</v>
      </c>
    </row>
    <row r="141" spans="1:14">
      <c r="A141" s="20">
        <f>VALORES!A149</f>
        <v>0</v>
      </c>
      <c r="B141" s="20" t="e">
        <f>VLOOKUP(Tabela3[[#This Row],[ORGANIZAÇÃO/ASSOCIAÇÃO]],Tabela1[],3,FALSE)</f>
        <v>#N/A</v>
      </c>
      <c r="C141" s="6" t="e">
        <f>VLOOKUP(Tabela3[[#This Row],[ORGANIZAÇÃO/ASSOCIAÇÃO]],Tabela1[[Associação]:[LISTA DE MEMBROS]],4,FALSE)</f>
        <v>#N/A</v>
      </c>
      <c r="D141" s="20" t="e">
        <f>VLOOKUP(Tabela3[[#This Row],[ORGANIZAÇÃO/ASSOCIAÇÃO]],Tabela1[],5,FALSE)</f>
        <v>#N/A</v>
      </c>
      <c r="E141" s="20" t="e">
        <f>VLOOKUP(Tabela3[[#This Row],[ORGANIZAÇÃO/ASSOCIAÇÃO]],Tabela1[],6,FALSE)</f>
        <v>#N/A</v>
      </c>
      <c r="F141" s="20" t="e">
        <f>VLOOKUP(Tabela3[[#This Row],[ORGANIZAÇÃO/ASSOCIAÇÃO]],Tabela1[],7,FALSE)</f>
        <v>#N/A</v>
      </c>
      <c r="G141" s="20" t="e">
        <f>VLOOKUP(Tabela3[[#This Row],[ORGANIZAÇÃO/ASSOCIAÇÃO]],Tabela1[],8,FALSE)</f>
        <v>#N/A</v>
      </c>
      <c r="H141" s="20" t="e">
        <f>VLOOKUP(Tabela3[[#This Row],[ORGANIZAÇÃO/ASSOCIAÇÃO]],Tabela1[],9,FALSE)</f>
        <v>#N/A</v>
      </c>
      <c r="I141" s="62">
        <f>VALORES!J149</f>
        <v>0</v>
      </c>
      <c r="J141" s="44">
        <f>VALORES!B149</f>
        <v>0</v>
      </c>
      <c r="K141" s="44">
        <f>VALORES!C149</f>
        <v>0</v>
      </c>
      <c r="L141" s="44">
        <f>VALORES!D149</f>
        <v>0</v>
      </c>
      <c r="M141" s="44">
        <f>VALORES!E149</f>
        <v>0</v>
      </c>
      <c r="N141" s="44">
        <f>Tabela3[[#This Row],[Reciclados METAL (Kg)]]+Tabela3[[#This Row],[Reciclados PAPEL (Kg)]]+Tabela3[[#This Row],[Reciclados PLÁSTICO (Kg)]]+Tabela3[[#This Row],[Reciclados VIDRO (Kg)]]</f>
        <v>0</v>
      </c>
    </row>
    <row r="142" spans="1:14">
      <c r="A142" s="20">
        <f>VALORES!A150</f>
        <v>0</v>
      </c>
      <c r="B142" s="20" t="e">
        <f>VLOOKUP(Tabela3[[#This Row],[ORGANIZAÇÃO/ASSOCIAÇÃO]],Tabela1[],3,FALSE)</f>
        <v>#N/A</v>
      </c>
      <c r="C142" s="6" t="e">
        <f>VLOOKUP(Tabela3[[#This Row],[ORGANIZAÇÃO/ASSOCIAÇÃO]],Tabela1[[Associação]:[LISTA DE MEMBROS]],4,FALSE)</f>
        <v>#N/A</v>
      </c>
      <c r="D142" s="20" t="e">
        <f>VLOOKUP(Tabela3[[#This Row],[ORGANIZAÇÃO/ASSOCIAÇÃO]],Tabela1[],5,FALSE)</f>
        <v>#N/A</v>
      </c>
      <c r="E142" s="20" t="e">
        <f>VLOOKUP(Tabela3[[#This Row],[ORGANIZAÇÃO/ASSOCIAÇÃO]],Tabela1[],6,FALSE)</f>
        <v>#N/A</v>
      </c>
      <c r="F142" s="20" t="e">
        <f>VLOOKUP(Tabela3[[#This Row],[ORGANIZAÇÃO/ASSOCIAÇÃO]],Tabela1[],7,FALSE)</f>
        <v>#N/A</v>
      </c>
      <c r="G142" s="20" t="e">
        <f>VLOOKUP(Tabela3[[#This Row],[ORGANIZAÇÃO/ASSOCIAÇÃO]],Tabela1[],8,FALSE)</f>
        <v>#N/A</v>
      </c>
      <c r="H142" s="20" t="e">
        <f>VLOOKUP(Tabela3[[#This Row],[ORGANIZAÇÃO/ASSOCIAÇÃO]],Tabela1[],9,FALSE)</f>
        <v>#N/A</v>
      </c>
      <c r="I142" s="62">
        <f>VALORES!J150</f>
        <v>0</v>
      </c>
      <c r="J142" s="44">
        <f>VALORES!B150</f>
        <v>0</v>
      </c>
      <c r="K142" s="44">
        <f>VALORES!C150</f>
        <v>0</v>
      </c>
      <c r="L142" s="44">
        <f>VALORES!D150</f>
        <v>0</v>
      </c>
      <c r="M142" s="44">
        <f>VALORES!E150</f>
        <v>0</v>
      </c>
      <c r="N142" s="44">
        <f>Tabela3[[#This Row],[Reciclados METAL (Kg)]]+Tabela3[[#This Row],[Reciclados PAPEL (Kg)]]+Tabela3[[#This Row],[Reciclados PLÁSTICO (Kg)]]+Tabela3[[#This Row],[Reciclados VIDRO (Kg)]]</f>
        <v>0</v>
      </c>
    </row>
    <row r="143" spans="1:14">
      <c r="A143" s="20">
        <f>VALORES!A151</f>
        <v>0</v>
      </c>
      <c r="B143" s="20" t="e">
        <f>VLOOKUP(Tabela3[[#This Row],[ORGANIZAÇÃO/ASSOCIAÇÃO]],Tabela1[],3,FALSE)</f>
        <v>#N/A</v>
      </c>
      <c r="C143" s="6" t="e">
        <f>VLOOKUP(Tabela3[[#This Row],[ORGANIZAÇÃO/ASSOCIAÇÃO]],Tabela1[[Associação]:[LISTA DE MEMBROS]],4,FALSE)</f>
        <v>#N/A</v>
      </c>
      <c r="D143" s="20" t="e">
        <f>VLOOKUP(Tabela3[[#This Row],[ORGANIZAÇÃO/ASSOCIAÇÃO]],Tabela1[],5,FALSE)</f>
        <v>#N/A</v>
      </c>
      <c r="E143" s="20" t="e">
        <f>VLOOKUP(Tabela3[[#This Row],[ORGANIZAÇÃO/ASSOCIAÇÃO]],Tabela1[],6,FALSE)</f>
        <v>#N/A</v>
      </c>
      <c r="F143" s="20" t="e">
        <f>VLOOKUP(Tabela3[[#This Row],[ORGANIZAÇÃO/ASSOCIAÇÃO]],Tabela1[],7,FALSE)</f>
        <v>#N/A</v>
      </c>
      <c r="G143" s="20" t="e">
        <f>VLOOKUP(Tabela3[[#This Row],[ORGANIZAÇÃO/ASSOCIAÇÃO]],Tabela1[],8,FALSE)</f>
        <v>#N/A</v>
      </c>
      <c r="H143" s="20" t="e">
        <f>VLOOKUP(Tabela3[[#This Row],[ORGANIZAÇÃO/ASSOCIAÇÃO]],Tabela1[],9,FALSE)</f>
        <v>#N/A</v>
      </c>
      <c r="I143" s="62">
        <f>VALORES!J151</f>
        <v>0</v>
      </c>
      <c r="J143" s="44">
        <f>VALORES!B151</f>
        <v>0</v>
      </c>
      <c r="K143" s="44">
        <f>VALORES!C151</f>
        <v>0</v>
      </c>
      <c r="L143" s="44">
        <f>VALORES!D151</f>
        <v>0</v>
      </c>
      <c r="M143" s="44">
        <f>VALORES!E151</f>
        <v>0</v>
      </c>
      <c r="N143" s="44">
        <f>Tabela3[[#This Row],[Reciclados METAL (Kg)]]+Tabela3[[#This Row],[Reciclados PAPEL (Kg)]]+Tabela3[[#This Row],[Reciclados PLÁSTICO (Kg)]]+Tabela3[[#This Row],[Reciclados VIDRO (Kg)]]</f>
        <v>0</v>
      </c>
    </row>
    <row r="144" spans="1:14">
      <c r="A144" s="20">
        <f>VALORES!A152</f>
        <v>0</v>
      </c>
      <c r="B144" s="20" t="e">
        <f>VLOOKUP(Tabela3[[#This Row],[ORGANIZAÇÃO/ASSOCIAÇÃO]],Tabela1[],3,FALSE)</f>
        <v>#N/A</v>
      </c>
      <c r="C144" s="6" t="e">
        <f>VLOOKUP(Tabela3[[#This Row],[ORGANIZAÇÃO/ASSOCIAÇÃO]],Tabela1[[Associação]:[LISTA DE MEMBROS]],4,FALSE)</f>
        <v>#N/A</v>
      </c>
      <c r="D144" s="20" t="e">
        <f>VLOOKUP(Tabela3[[#This Row],[ORGANIZAÇÃO/ASSOCIAÇÃO]],Tabela1[],5,FALSE)</f>
        <v>#N/A</v>
      </c>
      <c r="E144" s="20" t="e">
        <f>VLOOKUP(Tabela3[[#This Row],[ORGANIZAÇÃO/ASSOCIAÇÃO]],Tabela1[],6,FALSE)</f>
        <v>#N/A</v>
      </c>
      <c r="F144" s="20" t="e">
        <f>VLOOKUP(Tabela3[[#This Row],[ORGANIZAÇÃO/ASSOCIAÇÃO]],Tabela1[],7,FALSE)</f>
        <v>#N/A</v>
      </c>
      <c r="G144" s="20" t="e">
        <f>VLOOKUP(Tabela3[[#This Row],[ORGANIZAÇÃO/ASSOCIAÇÃO]],Tabela1[],8,FALSE)</f>
        <v>#N/A</v>
      </c>
      <c r="H144" s="20" t="e">
        <f>VLOOKUP(Tabela3[[#This Row],[ORGANIZAÇÃO/ASSOCIAÇÃO]],Tabela1[],9,FALSE)</f>
        <v>#N/A</v>
      </c>
      <c r="I144" s="62">
        <f>VALORES!J152</f>
        <v>0</v>
      </c>
      <c r="J144" s="44">
        <f>VALORES!B152</f>
        <v>0</v>
      </c>
      <c r="K144" s="44">
        <f>VALORES!C152</f>
        <v>0</v>
      </c>
      <c r="L144" s="44">
        <f>VALORES!D152</f>
        <v>0</v>
      </c>
      <c r="M144" s="44">
        <f>VALORES!E152</f>
        <v>0</v>
      </c>
      <c r="N144" s="44">
        <f>Tabela3[[#This Row],[Reciclados METAL (Kg)]]+Tabela3[[#This Row],[Reciclados PAPEL (Kg)]]+Tabela3[[#This Row],[Reciclados PLÁSTICO (Kg)]]+Tabela3[[#This Row],[Reciclados VIDRO (Kg)]]</f>
        <v>0</v>
      </c>
    </row>
    <row r="145" spans="1:14">
      <c r="A145" s="20">
        <f>VALORES!A153</f>
        <v>0</v>
      </c>
      <c r="B145" s="20" t="e">
        <f>VLOOKUP(Tabela3[[#This Row],[ORGANIZAÇÃO/ASSOCIAÇÃO]],Tabela1[],3,FALSE)</f>
        <v>#N/A</v>
      </c>
      <c r="C145" s="6" t="e">
        <f>VLOOKUP(Tabela3[[#This Row],[ORGANIZAÇÃO/ASSOCIAÇÃO]],Tabela1[[Associação]:[LISTA DE MEMBROS]],4,FALSE)</f>
        <v>#N/A</v>
      </c>
      <c r="D145" s="20" t="e">
        <f>VLOOKUP(Tabela3[[#This Row],[ORGANIZAÇÃO/ASSOCIAÇÃO]],Tabela1[],5,FALSE)</f>
        <v>#N/A</v>
      </c>
      <c r="E145" s="20" t="e">
        <f>VLOOKUP(Tabela3[[#This Row],[ORGANIZAÇÃO/ASSOCIAÇÃO]],Tabela1[],6,FALSE)</f>
        <v>#N/A</v>
      </c>
      <c r="F145" s="20" t="e">
        <f>VLOOKUP(Tabela3[[#This Row],[ORGANIZAÇÃO/ASSOCIAÇÃO]],Tabela1[],7,FALSE)</f>
        <v>#N/A</v>
      </c>
      <c r="G145" s="20" t="e">
        <f>VLOOKUP(Tabela3[[#This Row],[ORGANIZAÇÃO/ASSOCIAÇÃO]],Tabela1[],8,FALSE)</f>
        <v>#N/A</v>
      </c>
      <c r="H145" s="20" t="e">
        <f>VLOOKUP(Tabela3[[#This Row],[ORGANIZAÇÃO/ASSOCIAÇÃO]],Tabela1[],9,FALSE)</f>
        <v>#N/A</v>
      </c>
      <c r="I145" s="62">
        <f>VALORES!J153</f>
        <v>0</v>
      </c>
      <c r="J145" s="44">
        <f>VALORES!B153</f>
        <v>0</v>
      </c>
      <c r="K145" s="44">
        <f>VALORES!C153</f>
        <v>0</v>
      </c>
      <c r="L145" s="44">
        <f>VALORES!D153</f>
        <v>0</v>
      </c>
      <c r="M145" s="44">
        <f>VALORES!E153</f>
        <v>0</v>
      </c>
      <c r="N145" s="44">
        <f>Tabela3[[#This Row],[Reciclados METAL (Kg)]]+Tabela3[[#This Row],[Reciclados PAPEL (Kg)]]+Tabela3[[#This Row],[Reciclados PLÁSTICO (Kg)]]+Tabela3[[#This Row],[Reciclados VIDRO (Kg)]]</f>
        <v>0</v>
      </c>
    </row>
    <row r="146" spans="1:14">
      <c r="A146" s="20">
        <f>VALORES!A154</f>
        <v>0</v>
      </c>
      <c r="B146" s="20" t="e">
        <f>VLOOKUP(Tabela3[[#This Row],[ORGANIZAÇÃO/ASSOCIAÇÃO]],Tabela1[],3,FALSE)</f>
        <v>#N/A</v>
      </c>
      <c r="C146" s="6" t="e">
        <f>VLOOKUP(Tabela3[[#This Row],[ORGANIZAÇÃO/ASSOCIAÇÃO]],Tabela1[[Associação]:[LISTA DE MEMBROS]],4,FALSE)</f>
        <v>#N/A</v>
      </c>
      <c r="D146" s="20" t="e">
        <f>VLOOKUP(Tabela3[[#This Row],[ORGANIZAÇÃO/ASSOCIAÇÃO]],Tabela1[],5,FALSE)</f>
        <v>#N/A</v>
      </c>
      <c r="E146" s="20" t="e">
        <f>VLOOKUP(Tabela3[[#This Row],[ORGANIZAÇÃO/ASSOCIAÇÃO]],Tabela1[],6,FALSE)</f>
        <v>#N/A</v>
      </c>
      <c r="F146" s="20" t="e">
        <f>VLOOKUP(Tabela3[[#This Row],[ORGANIZAÇÃO/ASSOCIAÇÃO]],Tabela1[],7,FALSE)</f>
        <v>#N/A</v>
      </c>
      <c r="G146" s="20" t="e">
        <f>VLOOKUP(Tabela3[[#This Row],[ORGANIZAÇÃO/ASSOCIAÇÃO]],Tabela1[],8,FALSE)</f>
        <v>#N/A</v>
      </c>
      <c r="H146" s="20" t="e">
        <f>VLOOKUP(Tabela3[[#This Row],[ORGANIZAÇÃO/ASSOCIAÇÃO]],Tabela1[],9,FALSE)</f>
        <v>#N/A</v>
      </c>
      <c r="I146" s="62">
        <f>VALORES!J154</f>
        <v>0</v>
      </c>
      <c r="J146" s="44">
        <f>VALORES!B154</f>
        <v>0</v>
      </c>
      <c r="K146" s="44">
        <f>VALORES!C154</f>
        <v>0</v>
      </c>
      <c r="L146" s="44">
        <f>VALORES!D154</f>
        <v>0</v>
      </c>
      <c r="M146" s="44">
        <f>VALORES!E154</f>
        <v>0</v>
      </c>
      <c r="N146" s="44">
        <f>Tabela3[[#This Row],[Reciclados METAL (Kg)]]+Tabela3[[#This Row],[Reciclados PAPEL (Kg)]]+Tabela3[[#This Row],[Reciclados PLÁSTICO (Kg)]]+Tabela3[[#This Row],[Reciclados VIDRO (Kg)]]</f>
        <v>0</v>
      </c>
    </row>
    <row r="147" spans="1:14">
      <c r="A147" s="20">
        <f>VALORES!A155</f>
        <v>0</v>
      </c>
      <c r="B147" s="20" t="e">
        <f>VLOOKUP(Tabela3[[#This Row],[ORGANIZAÇÃO/ASSOCIAÇÃO]],Tabela1[],3,FALSE)</f>
        <v>#N/A</v>
      </c>
      <c r="C147" s="6" t="e">
        <f>VLOOKUP(Tabela3[[#This Row],[ORGANIZAÇÃO/ASSOCIAÇÃO]],Tabela1[[Associação]:[LISTA DE MEMBROS]],4,FALSE)</f>
        <v>#N/A</v>
      </c>
      <c r="D147" s="20" t="e">
        <f>VLOOKUP(Tabela3[[#This Row],[ORGANIZAÇÃO/ASSOCIAÇÃO]],Tabela1[],5,FALSE)</f>
        <v>#N/A</v>
      </c>
      <c r="E147" s="20" t="e">
        <f>VLOOKUP(Tabela3[[#This Row],[ORGANIZAÇÃO/ASSOCIAÇÃO]],Tabela1[],6,FALSE)</f>
        <v>#N/A</v>
      </c>
      <c r="F147" s="20" t="e">
        <f>VLOOKUP(Tabela3[[#This Row],[ORGANIZAÇÃO/ASSOCIAÇÃO]],Tabela1[],7,FALSE)</f>
        <v>#N/A</v>
      </c>
      <c r="G147" s="20" t="e">
        <f>VLOOKUP(Tabela3[[#This Row],[ORGANIZAÇÃO/ASSOCIAÇÃO]],Tabela1[],8,FALSE)</f>
        <v>#N/A</v>
      </c>
      <c r="H147" s="20" t="e">
        <f>VLOOKUP(Tabela3[[#This Row],[ORGANIZAÇÃO/ASSOCIAÇÃO]],Tabela1[],9,FALSE)</f>
        <v>#N/A</v>
      </c>
      <c r="I147" s="62">
        <f>VALORES!J155</f>
        <v>0</v>
      </c>
      <c r="J147" s="44">
        <f>VALORES!B155</f>
        <v>0</v>
      </c>
      <c r="K147" s="44">
        <f>VALORES!C155</f>
        <v>0</v>
      </c>
      <c r="L147" s="44">
        <f>VALORES!D155</f>
        <v>0</v>
      </c>
      <c r="M147" s="44">
        <f>VALORES!E155</f>
        <v>0</v>
      </c>
      <c r="N147" s="44">
        <f>Tabela3[[#This Row],[Reciclados METAL (Kg)]]+Tabela3[[#This Row],[Reciclados PAPEL (Kg)]]+Tabela3[[#This Row],[Reciclados PLÁSTICO (Kg)]]+Tabela3[[#This Row],[Reciclados VIDRO (Kg)]]</f>
        <v>0</v>
      </c>
    </row>
    <row r="148" spans="1:14">
      <c r="A148" s="20">
        <f>VALORES!A156</f>
        <v>0</v>
      </c>
      <c r="B148" s="20" t="e">
        <f>VLOOKUP(Tabela3[[#This Row],[ORGANIZAÇÃO/ASSOCIAÇÃO]],Tabela1[],3,FALSE)</f>
        <v>#N/A</v>
      </c>
      <c r="C148" s="6" t="e">
        <f>VLOOKUP(Tabela3[[#This Row],[ORGANIZAÇÃO/ASSOCIAÇÃO]],Tabela1[[Associação]:[LISTA DE MEMBROS]],4,FALSE)</f>
        <v>#N/A</v>
      </c>
      <c r="D148" s="20" t="e">
        <f>VLOOKUP(Tabela3[[#This Row],[ORGANIZAÇÃO/ASSOCIAÇÃO]],Tabela1[],5,FALSE)</f>
        <v>#N/A</v>
      </c>
      <c r="E148" s="20" t="e">
        <f>VLOOKUP(Tabela3[[#This Row],[ORGANIZAÇÃO/ASSOCIAÇÃO]],Tabela1[],6,FALSE)</f>
        <v>#N/A</v>
      </c>
      <c r="F148" s="20" t="e">
        <f>VLOOKUP(Tabela3[[#This Row],[ORGANIZAÇÃO/ASSOCIAÇÃO]],Tabela1[],7,FALSE)</f>
        <v>#N/A</v>
      </c>
      <c r="G148" s="20" t="e">
        <f>VLOOKUP(Tabela3[[#This Row],[ORGANIZAÇÃO/ASSOCIAÇÃO]],Tabela1[],8,FALSE)</f>
        <v>#N/A</v>
      </c>
      <c r="H148" s="20" t="e">
        <f>VLOOKUP(Tabela3[[#This Row],[ORGANIZAÇÃO/ASSOCIAÇÃO]],Tabela1[],9,FALSE)</f>
        <v>#N/A</v>
      </c>
      <c r="I148" s="62">
        <f>VALORES!J156</f>
        <v>0</v>
      </c>
      <c r="J148" s="44">
        <f>VALORES!B156</f>
        <v>0</v>
      </c>
      <c r="K148" s="44">
        <f>VALORES!C156</f>
        <v>0</v>
      </c>
      <c r="L148" s="44">
        <f>VALORES!D156</f>
        <v>0</v>
      </c>
      <c r="M148" s="44">
        <f>VALORES!E156</f>
        <v>0</v>
      </c>
      <c r="N148" s="44">
        <f>Tabela3[[#This Row],[Reciclados METAL (Kg)]]+Tabela3[[#This Row],[Reciclados PAPEL (Kg)]]+Tabela3[[#This Row],[Reciclados PLÁSTICO (Kg)]]+Tabela3[[#This Row],[Reciclados VIDRO (Kg)]]</f>
        <v>0</v>
      </c>
    </row>
    <row r="149" spans="1:14">
      <c r="A149" s="20">
        <f>VALORES!A157</f>
        <v>0</v>
      </c>
      <c r="B149" s="20" t="e">
        <f>VLOOKUP(Tabela3[[#This Row],[ORGANIZAÇÃO/ASSOCIAÇÃO]],Tabela1[],3,FALSE)</f>
        <v>#N/A</v>
      </c>
      <c r="C149" s="6" t="e">
        <f>VLOOKUP(Tabela3[[#This Row],[ORGANIZAÇÃO/ASSOCIAÇÃO]],Tabela1[[Associação]:[LISTA DE MEMBROS]],4,FALSE)</f>
        <v>#N/A</v>
      </c>
      <c r="D149" s="20" t="e">
        <f>VLOOKUP(Tabela3[[#This Row],[ORGANIZAÇÃO/ASSOCIAÇÃO]],Tabela1[],5,FALSE)</f>
        <v>#N/A</v>
      </c>
      <c r="E149" s="20" t="e">
        <f>VLOOKUP(Tabela3[[#This Row],[ORGANIZAÇÃO/ASSOCIAÇÃO]],Tabela1[],6,FALSE)</f>
        <v>#N/A</v>
      </c>
      <c r="F149" s="20" t="e">
        <f>VLOOKUP(Tabela3[[#This Row],[ORGANIZAÇÃO/ASSOCIAÇÃO]],Tabela1[],7,FALSE)</f>
        <v>#N/A</v>
      </c>
      <c r="G149" s="20" t="e">
        <f>VLOOKUP(Tabela3[[#This Row],[ORGANIZAÇÃO/ASSOCIAÇÃO]],Tabela1[],8,FALSE)</f>
        <v>#N/A</v>
      </c>
      <c r="H149" s="20" t="e">
        <f>VLOOKUP(Tabela3[[#This Row],[ORGANIZAÇÃO/ASSOCIAÇÃO]],Tabela1[],9,FALSE)</f>
        <v>#N/A</v>
      </c>
      <c r="I149" s="62">
        <f>VALORES!J157</f>
        <v>0</v>
      </c>
      <c r="J149" s="44">
        <f>VALORES!B157</f>
        <v>0</v>
      </c>
      <c r="K149" s="44">
        <f>VALORES!C157</f>
        <v>0</v>
      </c>
      <c r="L149" s="44">
        <f>VALORES!D157</f>
        <v>0</v>
      </c>
      <c r="M149" s="44">
        <f>VALORES!E157</f>
        <v>0</v>
      </c>
      <c r="N149" s="44">
        <f>Tabela3[[#This Row],[Reciclados METAL (Kg)]]+Tabela3[[#This Row],[Reciclados PAPEL (Kg)]]+Tabela3[[#This Row],[Reciclados PLÁSTICO (Kg)]]+Tabela3[[#This Row],[Reciclados VIDRO (Kg)]]</f>
        <v>0</v>
      </c>
    </row>
    <row r="150" spans="1:14">
      <c r="A150" s="20">
        <f>VALORES!A158</f>
        <v>0</v>
      </c>
      <c r="B150" s="20" t="e">
        <f>VLOOKUP(Tabela3[[#This Row],[ORGANIZAÇÃO/ASSOCIAÇÃO]],Tabela1[],3,FALSE)</f>
        <v>#N/A</v>
      </c>
      <c r="C150" s="6" t="e">
        <f>VLOOKUP(Tabela3[[#This Row],[ORGANIZAÇÃO/ASSOCIAÇÃO]],Tabela1[[Associação]:[LISTA DE MEMBROS]],4,FALSE)</f>
        <v>#N/A</v>
      </c>
      <c r="D150" s="20" t="e">
        <f>VLOOKUP(Tabela3[[#This Row],[ORGANIZAÇÃO/ASSOCIAÇÃO]],Tabela1[],5,FALSE)</f>
        <v>#N/A</v>
      </c>
      <c r="E150" s="20" t="e">
        <f>VLOOKUP(Tabela3[[#This Row],[ORGANIZAÇÃO/ASSOCIAÇÃO]],Tabela1[],6,FALSE)</f>
        <v>#N/A</v>
      </c>
      <c r="F150" s="20" t="e">
        <f>VLOOKUP(Tabela3[[#This Row],[ORGANIZAÇÃO/ASSOCIAÇÃO]],Tabela1[],7,FALSE)</f>
        <v>#N/A</v>
      </c>
      <c r="G150" s="20" t="e">
        <f>VLOOKUP(Tabela3[[#This Row],[ORGANIZAÇÃO/ASSOCIAÇÃO]],Tabela1[],8,FALSE)</f>
        <v>#N/A</v>
      </c>
      <c r="H150" s="20" t="e">
        <f>VLOOKUP(Tabela3[[#This Row],[ORGANIZAÇÃO/ASSOCIAÇÃO]],Tabela1[],9,FALSE)</f>
        <v>#N/A</v>
      </c>
      <c r="I150" s="62">
        <f>VALORES!J158</f>
        <v>0</v>
      </c>
      <c r="J150" s="44">
        <f>VALORES!B158</f>
        <v>0</v>
      </c>
      <c r="K150" s="44">
        <f>VALORES!C158</f>
        <v>0</v>
      </c>
      <c r="L150" s="44">
        <f>VALORES!D158</f>
        <v>0</v>
      </c>
      <c r="M150" s="44">
        <f>VALORES!E158</f>
        <v>0</v>
      </c>
      <c r="N150" s="44">
        <f>Tabela3[[#This Row],[Reciclados METAL (Kg)]]+Tabela3[[#This Row],[Reciclados PAPEL (Kg)]]+Tabela3[[#This Row],[Reciclados PLÁSTICO (Kg)]]+Tabela3[[#This Row],[Reciclados VIDRO (Kg)]]</f>
        <v>0</v>
      </c>
    </row>
    <row r="151" spans="1:14">
      <c r="A151" s="20">
        <f>VALORES!A159</f>
        <v>0</v>
      </c>
      <c r="B151" s="20" t="e">
        <f>VLOOKUP(Tabela3[[#This Row],[ORGANIZAÇÃO/ASSOCIAÇÃO]],Tabela1[],3,FALSE)</f>
        <v>#N/A</v>
      </c>
      <c r="C151" s="6" t="e">
        <f>VLOOKUP(Tabela3[[#This Row],[ORGANIZAÇÃO/ASSOCIAÇÃO]],Tabela1[[Associação]:[LISTA DE MEMBROS]],4,FALSE)</f>
        <v>#N/A</v>
      </c>
      <c r="D151" s="20" t="e">
        <f>VLOOKUP(Tabela3[[#This Row],[ORGANIZAÇÃO/ASSOCIAÇÃO]],Tabela1[],5,FALSE)</f>
        <v>#N/A</v>
      </c>
      <c r="E151" s="20" t="e">
        <f>VLOOKUP(Tabela3[[#This Row],[ORGANIZAÇÃO/ASSOCIAÇÃO]],Tabela1[],6,FALSE)</f>
        <v>#N/A</v>
      </c>
      <c r="F151" s="20" t="e">
        <f>VLOOKUP(Tabela3[[#This Row],[ORGANIZAÇÃO/ASSOCIAÇÃO]],Tabela1[],7,FALSE)</f>
        <v>#N/A</v>
      </c>
      <c r="G151" s="20" t="e">
        <f>VLOOKUP(Tabela3[[#This Row],[ORGANIZAÇÃO/ASSOCIAÇÃO]],Tabela1[],8,FALSE)</f>
        <v>#N/A</v>
      </c>
      <c r="H151" s="20" t="e">
        <f>VLOOKUP(Tabela3[[#This Row],[ORGANIZAÇÃO/ASSOCIAÇÃO]],Tabela1[],9,FALSE)</f>
        <v>#N/A</v>
      </c>
      <c r="I151" s="62">
        <f>VALORES!J159</f>
        <v>0</v>
      </c>
      <c r="J151" s="44">
        <f>VALORES!B159</f>
        <v>0</v>
      </c>
      <c r="K151" s="44">
        <f>VALORES!C159</f>
        <v>0</v>
      </c>
      <c r="L151" s="44">
        <f>VALORES!D159</f>
        <v>0</v>
      </c>
      <c r="M151" s="44">
        <f>VALORES!E159</f>
        <v>0</v>
      </c>
      <c r="N151" s="44">
        <f>Tabela3[[#This Row],[Reciclados METAL (Kg)]]+Tabela3[[#This Row],[Reciclados PAPEL (Kg)]]+Tabela3[[#This Row],[Reciclados PLÁSTICO (Kg)]]+Tabela3[[#This Row],[Reciclados VIDRO (Kg)]]</f>
        <v>0</v>
      </c>
    </row>
    <row r="152" spans="1:14">
      <c r="A152" s="20">
        <f>VALORES!A160</f>
        <v>0</v>
      </c>
      <c r="B152" s="20" t="e">
        <f>VLOOKUP(Tabela3[[#This Row],[ORGANIZAÇÃO/ASSOCIAÇÃO]],Tabela1[],3,FALSE)</f>
        <v>#N/A</v>
      </c>
      <c r="C152" s="6" t="e">
        <f>VLOOKUP(Tabela3[[#This Row],[ORGANIZAÇÃO/ASSOCIAÇÃO]],Tabela1[[Associação]:[LISTA DE MEMBROS]],4,FALSE)</f>
        <v>#N/A</v>
      </c>
      <c r="D152" s="20" t="e">
        <f>VLOOKUP(Tabela3[[#This Row],[ORGANIZAÇÃO/ASSOCIAÇÃO]],Tabela1[],5,FALSE)</f>
        <v>#N/A</v>
      </c>
      <c r="E152" s="20" t="e">
        <f>VLOOKUP(Tabela3[[#This Row],[ORGANIZAÇÃO/ASSOCIAÇÃO]],Tabela1[],6,FALSE)</f>
        <v>#N/A</v>
      </c>
      <c r="F152" s="20" t="e">
        <f>VLOOKUP(Tabela3[[#This Row],[ORGANIZAÇÃO/ASSOCIAÇÃO]],Tabela1[],7,FALSE)</f>
        <v>#N/A</v>
      </c>
      <c r="G152" s="20" t="e">
        <f>VLOOKUP(Tabela3[[#This Row],[ORGANIZAÇÃO/ASSOCIAÇÃO]],Tabela1[],8,FALSE)</f>
        <v>#N/A</v>
      </c>
      <c r="H152" s="20" t="e">
        <f>VLOOKUP(Tabela3[[#This Row],[ORGANIZAÇÃO/ASSOCIAÇÃO]],Tabela1[],9,FALSE)</f>
        <v>#N/A</v>
      </c>
      <c r="I152" s="62">
        <f>VALORES!J160</f>
        <v>0</v>
      </c>
      <c r="J152" s="44">
        <f>VALORES!B160</f>
        <v>0</v>
      </c>
      <c r="K152" s="44">
        <f>VALORES!C160</f>
        <v>0</v>
      </c>
      <c r="L152" s="44">
        <f>VALORES!D160</f>
        <v>0</v>
      </c>
      <c r="M152" s="44">
        <f>VALORES!E160</f>
        <v>0</v>
      </c>
      <c r="N152" s="44">
        <f>Tabela3[[#This Row],[Reciclados METAL (Kg)]]+Tabela3[[#This Row],[Reciclados PAPEL (Kg)]]+Tabela3[[#This Row],[Reciclados PLÁSTICO (Kg)]]+Tabela3[[#This Row],[Reciclados VIDRO (Kg)]]</f>
        <v>0</v>
      </c>
    </row>
    <row r="153" spans="1:14">
      <c r="A153" s="20">
        <f>VALORES!A161</f>
        <v>0</v>
      </c>
      <c r="B153" s="20" t="e">
        <f>VLOOKUP(Tabela3[[#This Row],[ORGANIZAÇÃO/ASSOCIAÇÃO]],Tabela1[],3,FALSE)</f>
        <v>#N/A</v>
      </c>
      <c r="C153" s="6" t="e">
        <f>VLOOKUP(Tabela3[[#This Row],[ORGANIZAÇÃO/ASSOCIAÇÃO]],Tabela1[[Associação]:[LISTA DE MEMBROS]],4,FALSE)</f>
        <v>#N/A</v>
      </c>
      <c r="D153" s="20" t="e">
        <f>VLOOKUP(Tabela3[[#This Row],[ORGANIZAÇÃO/ASSOCIAÇÃO]],Tabela1[],5,FALSE)</f>
        <v>#N/A</v>
      </c>
      <c r="E153" s="20" t="e">
        <f>VLOOKUP(Tabela3[[#This Row],[ORGANIZAÇÃO/ASSOCIAÇÃO]],Tabela1[],6,FALSE)</f>
        <v>#N/A</v>
      </c>
      <c r="F153" s="20" t="e">
        <f>VLOOKUP(Tabela3[[#This Row],[ORGANIZAÇÃO/ASSOCIAÇÃO]],Tabela1[],7,FALSE)</f>
        <v>#N/A</v>
      </c>
      <c r="G153" s="20" t="e">
        <f>VLOOKUP(Tabela3[[#This Row],[ORGANIZAÇÃO/ASSOCIAÇÃO]],Tabela1[],8,FALSE)</f>
        <v>#N/A</v>
      </c>
      <c r="H153" s="20" t="e">
        <f>VLOOKUP(Tabela3[[#This Row],[ORGANIZAÇÃO/ASSOCIAÇÃO]],Tabela1[],9,FALSE)</f>
        <v>#N/A</v>
      </c>
      <c r="I153" s="62">
        <f>VALORES!J161</f>
        <v>0</v>
      </c>
      <c r="J153" s="44">
        <f>VALORES!B161</f>
        <v>0</v>
      </c>
      <c r="K153" s="44">
        <f>VALORES!C161</f>
        <v>0</v>
      </c>
      <c r="L153" s="44">
        <f>VALORES!D161</f>
        <v>0</v>
      </c>
      <c r="M153" s="44">
        <f>VALORES!E161</f>
        <v>0</v>
      </c>
      <c r="N153" s="44">
        <f>Tabela3[[#This Row],[Reciclados METAL (Kg)]]+Tabela3[[#This Row],[Reciclados PAPEL (Kg)]]+Tabela3[[#This Row],[Reciclados PLÁSTICO (Kg)]]+Tabela3[[#This Row],[Reciclados VIDRO (Kg)]]</f>
        <v>0</v>
      </c>
    </row>
    <row r="154" spans="1:14">
      <c r="A154" s="20">
        <f>VALORES!A162</f>
        <v>0</v>
      </c>
      <c r="B154" s="20" t="e">
        <f>VLOOKUP(Tabela3[[#This Row],[ORGANIZAÇÃO/ASSOCIAÇÃO]],Tabela1[],3,FALSE)</f>
        <v>#N/A</v>
      </c>
      <c r="C154" s="6" t="e">
        <f>VLOOKUP(Tabela3[[#This Row],[ORGANIZAÇÃO/ASSOCIAÇÃO]],Tabela1[[Associação]:[LISTA DE MEMBROS]],4,FALSE)</f>
        <v>#N/A</v>
      </c>
      <c r="D154" s="20" t="e">
        <f>VLOOKUP(Tabela3[[#This Row],[ORGANIZAÇÃO/ASSOCIAÇÃO]],Tabela1[],5,FALSE)</f>
        <v>#N/A</v>
      </c>
      <c r="E154" s="20" t="e">
        <f>VLOOKUP(Tabela3[[#This Row],[ORGANIZAÇÃO/ASSOCIAÇÃO]],Tabela1[],6,FALSE)</f>
        <v>#N/A</v>
      </c>
      <c r="F154" s="20" t="e">
        <f>VLOOKUP(Tabela3[[#This Row],[ORGANIZAÇÃO/ASSOCIAÇÃO]],Tabela1[],7,FALSE)</f>
        <v>#N/A</v>
      </c>
      <c r="G154" s="20" t="e">
        <f>VLOOKUP(Tabela3[[#This Row],[ORGANIZAÇÃO/ASSOCIAÇÃO]],Tabela1[],8,FALSE)</f>
        <v>#N/A</v>
      </c>
      <c r="H154" s="20" t="e">
        <f>VLOOKUP(Tabela3[[#This Row],[ORGANIZAÇÃO/ASSOCIAÇÃO]],Tabela1[],9,FALSE)</f>
        <v>#N/A</v>
      </c>
      <c r="I154" s="62">
        <f>VALORES!J162</f>
        <v>0</v>
      </c>
      <c r="J154" s="44">
        <f>VALORES!B162</f>
        <v>0</v>
      </c>
      <c r="K154" s="44">
        <f>VALORES!C162</f>
        <v>0</v>
      </c>
      <c r="L154" s="44">
        <f>VALORES!D162</f>
        <v>0</v>
      </c>
      <c r="M154" s="44">
        <f>VALORES!E162</f>
        <v>0</v>
      </c>
      <c r="N154" s="44">
        <f>Tabela3[[#This Row],[Reciclados METAL (Kg)]]+Tabela3[[#This Row],[Reciclados PAPEL (Kg)]]+Tabela3[[#This Row],[Reciclados PLÁSTICO (Kg)]]+Tabela3[[#This Row],[Reciclados VIDRO (Kg)]]</f>
        <v>0</v>
      </c>
    </row>
    <row r="155" spans="1:14">
      <c r="A155" s="20">
        <f>VALORES!A163</f>
        <v>0</v>
      </c>
      <c r="B155" s="20" t="e">
        <f>VLOOKUP(Tabela3[[#This Row],[ORGANIZAÇÃO/ASSOCIAÇÃO]],Tabela1[],3,FALSE)</f>
        <v>#N/A</v>
      </c>
      <c r="C155" s="6" t="e">
        <f>VLOOKUP(Tabela3[[#This Row],[ORGANIZAÇÃO/ASSOCIAÇÃO]],Tabela1[[Associação]:[LISTA DE MEMBROS]],4,FALSE)</f>
        <v>#N/A</v>
      </c>
      <c r="D155" s="20" t="e">
        <f>VLOOKUP(Tabela3[[#This Row],[ORGANIZAÇÃO/ASSOCIAÇÃO]],Tabela1[],5,FALSE)</f>
        <v>#N/A</v>
      </c>
      <c r="E155" s="20" t="e">
        <f>VLOOKUP(Tabela3[[#This Row],[ORGANIZAÇÃO/ASSOCIAÇÃO]],Tabela1[],6,FALSE)</f>
        <v>#N/A</v>
      </c>
      <c r="F155" s="20" t="e">
        <f>VLOOKUP(Tabela3[[#This Row],[ORGANIZAÇÃO/ASSOCIAÇÃO]],Tabela1[],7,FALSE)</f>
        <v>#N/A</v>
      </c>
      <c r="G155" s="20" t="e">
        <f>VLOOKUP(Tabela3[[#This Row],[ORGANIZAÇÃO/ASSOCIAÇÃO]],Tabela1[],8,FALSE)</f>
        <v>#N/A</v>
      </c>
      <c r="H155" s="20" t="e">
        <f>VLOOKUP(Tabela3[[#This Row],[ORGANIZAÇÃO/ASSOCIAÇÃO]],Tabela1[],9,FALSE)</f>
        <v>#N/A</v>
      </c>
      <c r="I155" s="62">
        <f>VALORES!J163</f>
        <v>0</v>
      </c>
      <c r="J155" s="44">
        <f>VALORES!B163</f>
        <v>0</v>
      </c>
      <c r="K155" s="44">
        <f>VALORES!C163</f>
        <v>0</v>
      </c>
      <c r="L155" s="44">
        <f>VALORES!D163</f>
        <v>0</v>
      </c>
      <c r="M155" s="44">
        <f>VALORES!E163</f>
        <v>0</v>
      </c>
      <c r="N155" s="44">
        <f>Tabela3[[#This Row],[Reciclados METAL (Kg)]]+Tabela3[[#This Row],[Reciclados PAPEL (Kg)]]+Tabela3[[#This Row],[Reciclados PLÁSTICO (Kg)]]+Tabela3[[#This Row],[Reciclados VIDRO (Kg)]]</f>
        <v>0</v>
      </c>
    </row>
    <row r="156" spans="1:14">
      <c r="A156" s="20">
        <f>VALORES!A164</f>
        <v>0</v>
      </c>
      <c r="B156" s="20" t="e">
        <f>VLOOKUP(Tabela3[[#This Row],[ORGANIZAÇÃO/ASSOCIAÇÃO]],Tabela1[],3,FALSE)</f>
        <v>#N/A</v>
      </c>
      <c r="C156" s="6" t="e">
        <f>VLOOKUP(Tabela3[[#This Row],[ORGANIZAÇÃO/ASSOCIAÇÃO]],Tabela1[[Associação]:[LISTA DE MEMBROS]],4,FALSE)</f>
        <v>#N/A</v>
      </c>
      <c r="D156" s="20" t="e">
        <f>VLOOKUP(Tabela3[[#This Row],[ORGANIZAÇÃO/ASSOCIAÇÃO]],Tabela1[],5,FALSE)</f>
        <v>#N/A</v>
      </c>
      <c r="E156" s="20" t="e">
        <f>VLOOKUP(Tabela3[[#This Row],[ORGANIZAÇÃO/ASSOCIAÇÃO]],Tabela1[],6,FALSE)</f>
        <v>#N/A</v>
      </c>
      <c r="F156" s="20" t="e">
        <f>VLOOKUP(Tabela3[[#This Row],[ORGANIZAÇÃO/ASSOCIAÇÃO]],Tabela1[],7,FALSE)</f>
        <v>#N/A</v>
      </c>
      <c r="G156" s="20" t="e">
        <f>VLOOKUP(Tabela3[[#This Row],[ORGANIZAÇÃO/ASSOCIAÇÃO]],Tabela1[],8,FALSE)</f>
        <v>#N/A</v>
      </c>
      <c r="H156" s="20" t="e">
        <f>VLOOKUP(Tabela3[[#This Row],[ORGANIZAÇÃO/ASSOCIAÇÃO]],Tabela1[],9,FALSE)</f>
        <v>#N/A</v>
      </c>
      <c r="I156" s="62">
        <f>VALORES!J164</f>
        <v>0</v>
      </c>
      <c r="J156" s="44">
        <f>VALORES!B164</f>
        <v>0</v>
      </c>
      <c r="K156" s="44">
        <f>VALORES!C164</f>
        <v>0</v>
      </c>
      <c r="L156" s="44">
        <f>VALORES!D164</f>
        <v>0</v>
      </c>
      <c r="M156" s="44">
        <f>VALORES!E164</f>
        <v>0</v>
      </c>
      <c r="N156" s="44">
        <f>Tabela3[[#This Row],[Reciclados METAL (Kg)]]+Tabela3[[#This Row],[Reciclados PAPEL (Kg)]]+Tabela3[[#This Row],[Reciclados PLÁSTICO (Kg)]]+Tabela3[[#This Row],[Reciclados VIDRO (Kg)]]</f>
        <v>0</v>
      </c>
    </row>
    <row r="157" spans="1:14">
      <c r="A157" s="20">
        <f>VALORES!A165</f>
        <v>0</v>
      </c>
      <c r="B157" s="20" t="e">
        <f>VLOOKUP(Tabela3[[#This Row],[ORGANIZAÇÃO/ASSOCIAÇÃO]],Tabela1[],3,FALSE)</f>
        <v>#N/A</v>
      </c>
      <c r="C157" s="6" t="e">
        <f>VLOOKUP(Tabela3[[#This Row],[ORGANIZAÇÃO/ASSOCIAÇÃO]],Tabela1[[Associação]:[LISTA DE MEMBROS]],4,FALSE)</f>
        <v>#N/A</v>
      </c>
      <c r="D157" s="20" t="e">
        <f>VLOOKUP(Tabela3[[#This Row],[ORGANIZAÇÃO/ASSOCIAÇÃO]],Tabela1[],5,FALSE)</f>
        <v>#N/A</v>
      </c>
      <c r="E157" s="20" t="e">
        <f>VLOOKUP(Tabela3[[#This Row],[ORGANIZAÇÃO/ASSOCIAÇÃO]],Tabela1[],6,FALSE)</f>
        <v>#N/A</v>
      </c>
      <c r="F157" s="20" t="e">
        <f>VLOOKUP(Tabela3[[#This Row],[ORGANIZAÇÃO/ASSOCIAÇÃO]],Tabela1[],7,FALSE)</f>
        <v>#N/A</v>
      </c>
      <c r="G157" s="20" t="e">
        <f>VLOOKUP(Tabela3[[#This Row],[ORGANIZAÇÃO/ASSOCIAÇÃO]],Tabela1[],8,FALSE)</f>
        <v>#N/A</v>
      </c>
      <c r="H157" s="20" t="e">
        <f>VLOOKUP(Tabela3[[#This Row],[ORGANIZAÇÃO/ASSOCIAÇÃO]],Tabela1[],9,FALSE)</f>
        <v>#N/A</v>
      </c>
      <c r="I157" s="62">
        <f>VALORES!J165</f>
        <v>0</v>
      </c>
      <c r="J157" s="44">
        <f>VALORES!B165</f>
        <v>0</v>
      </c>
      <c r="K157" s="44">
        <f>VALORES!C165</f>
        <v>0</v>
      </c>
      <c r="L157" s="44">
        <f>VALORES!D165</f>
        <v>0</v>
      </c>
      <c r="M157" s="44">
        <f>VALORES!E165</f>
        <v>0</v>
      </c>
      <c r="N157" s="44">
        <f>Tabela3[[#This Row],[Reciclados METAL (Kg)]]+Tabela3[[#This Row],[Reciclados PAPEL (Kg)]]+Tabela3[[#This Row],[Reciclados PLÁSTICO (Kg)]]+Tabela3[[#This Row],[Reciclados VIDRO (Kg)]]</f>
        <v>0</v>
      </c>
    </row>
    <row r="158" spans="1:14">
      <c r="A158" s="20">
        <f>VALORES!A166</f>
        <v>0</v>
      </c>
      <c r="B158" s="20" t="e">
        <f>VLOOKUP(Tabela3[[#This Row],[ORGANIZAÇÃO/ASSOCIAÇÃO]],Tabela1[],3,FALSE)</f>
        <v>#N/A</v>
      </c>
      <c r="C158" s="6" t="e">
        <f>VLOOKUP(Tabela3[[#This Row],[ORGANIZAÇÃO/ASSOCIAÇÃO]],Tabela1[[Associação]:[LISTA DE MEMBROS]],4,FALSE)</f>
        <v>#N/A</v>
      </c>
      <c r="D158" s="20" t="e">
        <f>VLOOKUP(Tabela3[[#This Row],[ORGANIZAÇÃO/ASSOCIAÇÃO]],Tabela1[],5,FALSE)</f>
        <v>#N/A</v>
      </c>
      <c r="E158" s="20" t="e">
        <f>VLOOKUP(Tabela3[[#This Row],[ORGANIZAÇÃO/ASSOCIAÇÃO]],Tabela1[],6,FALSE)</f>
        <v>#N/A</v>
      </c>
      <c r="F158" s="20" t="e">
        <f>VLOOKUP(Tabela3[[#This Row],[ORGANIZAÇÃO/ASSOCIAÇÃO]],Tabela1[],7,FALSE)</f>
        <v>#N/A</v>
      </c>
      <c r="G158" s="20" t="e">
        <f>VLOOKUP(Tabela3[[#This Row],[ORGANIZAÇÃO/ASSOCIAÇÃO]],Tabela1[],8,FALSE)</f>
        <v>#N/A</v>
      </c>
      <c r="H158" s="20" t="e">
        <f>VLOOKUP(Tabela3[[#This Row],[ORGANIZAÇÃO/ASSOCIAÇÃO]],Tabela1[],9,FALSE)</f>
        <v>#N/A</v>
      </c>
      <c r="I158" s="62">
        <f>VALORES!J166</f>
        <v>0</v>
      </c>
      <c r="J158" s="44">
        <f>VALORES!B166</f>
        <v>0</v>
      </c>
      <c r="K158" s="44">
        <f>VALORES!C166</f>
        <v>0</v>
      </c>
      <c r="L158" s="44">
        <f>VALORES!D166</f>
        <v>0</v>
      </c>
      <c r="M158" s="44">
        <f>VALORES!E166</f>
        <v>0</v>
      </c>
      <c r="N158" s="44">
        <f>Tabela3[[#This Row],[Reciclados METAL (Kg)]]+Tabela3[[#This Row],[Reciclados PAPEL (Kg)]]+Tabela3[[#This Row],[Reciclados PLÁSTICO (Kg)]]+Tabela3[[#This Row],[Reciclados VIDRO (Kg)]]</f>
        <v>0</v>
      </c>
    </row>
    <row r="159" spans="1:14">
      <c r="A159" s="20">
        <f>VALORES!A167</f>
        <v>0</v>
      </c>
      <c r="B159" s="20" t="e">
        <f>VLOOKUP(Tabela3[[#This Row],[ORGANIZAÇÃO/ASSOCIAÇÃO]],Tabela1[],3,FALSE)</f>
        <v>#N/A</v>
      </c>
      <c r="C159" s="6" t="e">
        <f>VLOOKUP(Tabela3[[#This Row],[ORGANIZAÇÃO/ASSOCIAÇÃO]],Tabela1[[Associação]:[LISTA DE MEMBROS]],4,FALSE)</f>
        <v>#N/A</v>
      </c>
      <c r="D159" s="20" t="e">
        <f>VLOOKUP(Tabela3[[#This Row],[ORGANIZAÇÃO/ASSOCIAÇÃO]],Tabela1[],5,FALSE)</f>
        <v>#N/A</v>
      </c>
      <c r="E159" s="20" t="e">
        <f>VLOOKUP(Tabela3[[#This Row],[ORGANIZAÇÃO/ASSOCIAÇÃO]],Tabela1[],6,FALSE)</f>
        <v>#N/A</v>
      </c>
      <c r="F159" s="20" t="e">
        <f>VLOOKUP(Tabela3[[#This Row],[ORGANIZAÇÃO/ASSOCIAÇÃO]],Tabela1[],7,FALSE)</f>
        <v>#N/A</v>
      </c>
      <c r="G159" s="20" t="e">
        <f>VLOOKUP(Tabela3[[#This Row],[ORGANIZAÇÃO/ASSOCIAÇÃO]],Tabela1[],8,FALSE)</f>
        <v>#N/A</v>
      </c>
      <c r="H159" s="20" t="e">
        <f>VLOOKUP(Tabela3[[#This Row],[ORGANIZAÇÃO/ASSOCIAÇÃO]],Tabela1[],9,FALSE)</f>
        <v>#N/A</v>
      </c>
      <c r="I159" s="62">
        <f>VALORES!J167</f>
        <v>0</v>
      </c>
      <c r="J159" s="44">
        <f>VALORES!B167</f>
        <v>0</v>
      </c>
      <c r="K159" s="44">
        <f>VALORES!C167</f>
        <v>0</v>
      </c>
      <c r="L159" s="44">
        <f>VALORES!D167</f>
        <v>0</v>
      </c>
      <c r="M159" s="44">
        <f>VALORES!E167</f>
        <v>0</v>
      </c>
      <c r="N159" s="44">
        <f>Tabela3[[#This Row],[Reciclados METAL (Kg)]]+Tabela3[[#This Row],[Reciclados PAPEL (Kg)]]+Tabela3[[#This Row],[Reciclados PLÁSTICO (Kg)]]+Tabela3[[#This Row],[Reciclados VIDRO (Kg)]]</f>
        <v>0</v>
      </c>
    </row>
    <row r="160" spans="1:14">
      <c r="A160" s="20">
        <f>VALORES!A168</f>
        <v>0</v>
      </c>
      <c r="B160" s="20" t="e">
        <f>VLOOKUP(Tabela3[[#This Row],[ORGANIZAÇÃO/ASSOCIAÇÃO]],Tabela1[],3,FALSE)</f>
        <v>#N/A</v>
      </c>
      <c r="C160" s="6" t="e">
        <f>VLOOKUP(Tabela3[[#This Row],[ORGANIZAÇÃO/ASSOCIAÇÃO]],Tabela1[[Associação]:[LISTA DE MEMBROS]],4,FALSE)</f>
        <v>#N/A</v>
      </c>
      <c r="D160" s="20" t="e">
        <f>VLOOKUP(Tabela3[[#This Row],[ORGANIZAÇÃO/ASSOCIAÇÃO]],Tabela1[],5,FALSE)</f>
        <v>#N/A</v>
      </c>
      <c r="E160" s="20" t="e">
        <f>VLOOKUP(Tabela3[[#This Row],[ORGANIZAÇÃO/ASSOCIAÇÃO]],Tabela1[],6,FALSE)</f>
        <v>#N/A</v>
      </c>
      <c r="F160" s="20" t="e">
        <f>VLOOKUP(Tabela3[[#This Row],[ORGANIZAÇÃO/ASSOCIAÇÃO]],Tabela1[],7,FALSE)</f>
        <v>#N/A</v>
      </c>
      <c r="G160" s="20" t="e">
        <f>VLOOKUP(Tabela3[[#This Row],[ORGANIZAÇÃO/ASSOCIAÇÃO]],Tabela1[],8,FALSE)</f>
        <v>#N/A</v>
      </c>
      <c r="H160" s="20" t="e">
        <f>VLOOKUP(Tabela3[[#This Row],[ORGANIZAÇÃO/ASSOCIAÇÃO]],Tabela1[],9,FALSE)</f>
        <v>#N/A</v>
      </c>
      <c r="I160" s="62">
        <f>VALORES!J168</f>
        <v>0</v>
      </c>
      <c r="J160" s="44">
        <f>VALORES!B168</f>
        <v>0</v>
      </c>
      <c r="K160" s="44">
        <f>VALORES!C168</f>
        <v>0</v>
      </c>
      <c r="L160" s="44">
        <f>VALORES!D168</f>
        <v>0</v>
      </c>
      <c r="M160" s="44">
        <f>VALORES!E168</f>
        <v>0</v>
      </c>
      <c r="N160" s="44">
        <f>Tabela3[[#This Row],[Reciclados METAL (Kg)]]+Tabela3[[#This Row],[Reciclados PAPEL (Kg)]]+Tabela3[[#This Row],[Reciclados PLÁSTICO (Kg)]]+Tabela3[[#This Row],[Reciclados VIDRO (Kg)]]</f>
        <v>0</v>
      </c>
    </row>
    <row r="161" spans="1:14">
      <c r="A161" s="20">
        <f>VALORES!A169</f>
        <v>0</v>
      </c>
      <c r="B161" s="20" t="e">
        <f>VLOOKUP(Tabela3[[#This Row],[ORGANIZAÇÃO/ASSOCIAÇÃO]],Tabela1[],3,FALSE)</f>
        <v>#N/A</v>
      </c>
      <c r="C161" s="6" t="e">
        <f>VLOOKUP(Tabela3[[#This Row],[ORGANIZAÇÃO/ASSOCIAÇÃO]],Tabela1[[Associação]:[LISTA DE MEMBROS]],4,FALSE)</f>
        <v>#N/A</v>
      </c>
      <c r="D161" s="20" t="e">
        <f>VLOOKUP(Tabela3[[#This Row],[ORGANIZAÇÃO/ASSOCIAÇÃO]],Tabela1[],5,FALSE)</f>
        <v>#N/A</v>
      </c>
      <c r="E161" s="20" t="e">
        <f>VLOOKUP(Tabela3[[#This Row],[ORGANIZAÇÃO/ASSOCIAÇÃO]],Tabela1[],6,FALSE)</f>
        <v>#N/A</v>
      </c>
      <c r="F161" s="20" t="e">
        <f>VLOOKUP(Tabela3[[#This Row],[ORGANIZAÇÃO/ASSOCIAÇÃO]],Tabela1[],7,FALSE)</f>
        <v>#N/A</v>
      </c>
      <c r="G161" s="20" t="e">
        <f>VLOOKUP(Tabela3[[#This Row],[ORGANIZAÇÃO/ASSOCIAÇÃO]],Tabela1[],8,FALSE)</f>
        <v>#N/A</v>
      </c>
      <c r="H161" s="20" t="e">
        <f>VLOOKUP(Tabela3[[#This Row],[ORGANIZAÇÃO/ASSOCIAÇÃO]],Tabela1[],9,FALSE)</f>
        <v>#N/A</v>
      </c>
      <c r="I161" s="62">
        <f>VALORES!J169</f>
        <v>0</v>
      </c>
      <c r="J161" s="44">
        <f>VALORES!B169</f>
        <v>0</v>
      </c>
      <c r="K161" s="44">
        <f>VALORES!C169</f>
        <v>0</v>
      </c>
      <c r="L161" s="44">
        <f>VALORES!D169</f>
        <v>0</v>
      </c>
      <c r="M161" s="44">
        <f>VALORES!E169</f>
        <v>0</v>
      </c>
      <c r="N161" s="44">
        <f>Tabela3[[#This Row],[Reciclados METAL (Kg)]]+Tabela3[[#This Row],[Reciclados PAPEL (Kg)]]+Tabela3[[#This Row],[Reciclados PLÁSTICO (Kg)]]+Tabela3[[#This Row],[Reciclados VIDRO (Kg)]]</f>
        <v>0</v>
      </c>
    </row>
    <row r="162" spans="1:14">
      <c r="A162" s="20">
        <f>VALORES!A170</f>
        <v>0</v>
      </c>
      <c r="B162" s="20" t="e">
        <f>VLOOKUP(Tabela3[[#This Row],[ORGANIZAÇÃO/ASSOCIAÇÃO]],Tabela1[],3,FALSE)</f>
        <v>#N/A</v>
      </c>
      <c r="C162" s="6" t="e">
        <f>VLOOKUP(Tabela3[[#This Row],[ORGANIZAÇÃO/ASSOCIAÇÃO]],Tabela1[[Associação]:[LISTA DE MEMBROS]],4,FALSE)</f>
        <v>#N/A</v>
      </c>
      <c r="D162" s="20" t="e">
        <f>VLOOKUP(Tabela3[[#This Row],[ORGANIZAÇÃO/ASSOCIAÇÃO]],Tabela1[],5,FALSE)</f>
        <v>#N/A</v>
      </c>
      <c r="E162" s="20" t="e">
        <f>VLOOKUP(Tabela3[[#This Row],[ORGANIZAÇÃO/ASSOCIAÇÃO]],Tabela1[],6,FALSE)</f>
        <v>#N/A</v>
      </c>
      <c r="F162" s="20" t="e">
        <f>VLOOKUP(Tabela3[[#This Row],[ORGANIZAÇÃO/ASSOCIAÇÃO]],Tabela1[],7,FALSE)</f>
        <v>#N/A</v>
      </c>
      <c r="G162" s="20" t="e">
        <f>VLOOKUP(Tabela3[[#This Row],[ORGANIZAÇÃO/ASSOCIAÇÃO]],Tabela1[],8,FALSE)</f>
        <v>#N/A</v>
      </c>
      <c r="H162" s="20" t="e">
        <f>VLOOKUP(Tabela3[[#This Row],[ORGANIZAÇÃO/ASSOCIAÇÃO]],Tabela1[],9,FALSE)</f>
        <v>#N/A</v>
      </c>
      <c r="I162" s="62">
        <f>VALORES!J170</f>
        <v>0</v>
      </c>
      <c r="J162" s="44">
        <f>VALORES!B170</f>
        <v>0</v>
      </c>
      <c r="K162" s="44">
        <f>VALORES!C170</f>
        <v>0</v>
      </c>
      <c r="L162" s="44">
        <f>VALORES!D170</f>
        <v>0</v>
      </c>
      <c r="M162" s="44">
        <f>VALORES!E170</f>
        <v>0</v>
      </c>
      <c r="N162" s="44">
        <f>Tabela3[[#This Row],[Reciclados METAL (Kg)]]+Tabela3[[#This Row],[Reciclados PAPEL (Kg)]]+Tabela3[[#This Row],[Reciclados PLÁSTICO (Kg)]]+Tabela3[[#This Row],[Reciclados VIDRO (Kg)]]</f>
        <v>0</v>
      </c>
    </row>
    <row r="163" spans="1:14">
      <c r="A163" s="20">
        <f>VALORES!A171</f>
        <v>0</v>
      </c>
      <c r="B163" s="20" t="e">
        <f>VLOOKUP(Tabela3[[#This Row],[ORGANIZAÇÃO/ASSOCIAÇÃO]],Tabela1[],3,FALSE)</f>
        <v>#N/A</v>
      </c>
      <c r="C163" s="6" t="e">
        <f>VLOOKUP(Tabela3[[#This Row],[ORGANIZAÇÃO/ASSOCIAÇÃO]],Tabela1[[Associação]:[LISTA DE MEMBROS]],4,FALSE)</f>
        <v>#N/A</v>
      </c>
      <c r="D163" s="20" t="e">
        <f>VLOOKUP(Tabela3[[#This Row],[ORGANIZAÇÃO/ASSOCIAÇÃO]],Tabela1[],5,FALSE)</f>
        <v>#N/A</v>
      </c>
      <c r="E163" s="20" t="e">
        <f>VLOOKUP(Tabela3[[#This Row],[ORGANIZAÇÃO/ASSOCIAÇÃO]],Tabela1[],6,FALSE)</f>
        <v>#N/A</v>
      </c>
      <c r="F163" s="20" t="e">
        <f>VLOOKUP(Tabela3[[#This Row],[ORGANIZAÇÃO/ASSOCIAÇÃO]],Tabela1[],7,FALSE)</f>
        <v>#N/A</v>
      </c>
      <c r="G163" s="20" t="e">
        <f>VLOOKUP(Tabela3[[#This Row],[ORGANIZAÇÃO/ASSOCIAÇÃO]],Tabela1[],8,FALSE)</f>
        <v>#N/A</v>
      </c>
      <c r="H163" s="20" t="e">
        <f>VLOOKUP(Tabela3[[#This Row],[ORGANIZAÇÃO/ASSOCIAÇÃO]],Tabela1[],9,FALSE)</f>
        <v>#N/A</v>
      </c>
      <c r="I163" s="62">
        <f>VALORES!J171</f>
        <v>0</v>
      </c>
      <c r="J163" s="44">
        <f>VALORES!B171</f>
        <v>0</v>
      </c>
      <c r="K163" s="44">
        <f>VALORES!C171</f>
        <v>0</v>
      </c>
      <c r="L163" s="44">
        <f>VALORES!D171</f>
        <v>0</v>
      </c>
      <c r="M163" s="44">
        <f>VALORES!E171</f>
        <v>0</v>
      </c>
      <c r="N163" s="44">
        <f>Tabela3[[#This Row],[Reciclados METAL (Kg)]]+Tabela3[[#This Row],[Reciclados PAPEL (Kg)]]+Tabela3[[#This Row],[Reciclados PLÁSTICO (Kg)]]+Tabela3[[#This Row],[Reciclados VIDRO (Kg)]]</f>
        <v>0</v>
      </c>
    </row>
    <row r="164" spans="1:14">
      <c r="A164" s="20">
        <f>VALORES!A172</f>
        <v>0</v>
      </c>
      <c r="B164" s="20" t="e">
        <f>VLOOKUP(Tabela3[[#This Row],[ORGANIZAÇÃO/ASSOCIAÇÃO]],Tabela1[],3,FALSE)</f>
        <v>#N/A</v>
      </c>
      <c r="C164" s="6" t="e">
        <f>VLOOKUP(Tabela3[[#This Row],[ORGANIZAÇÃO/ASSOCIAÇÃO]],Tabela1[[Associação]:[LISTA DE MEMBROS]],4,FALSE)</f>
        <v>#N/A</v>
      </c>
      <c r="D164" s="20" t="e">
        <f>VLOOKUP(Tabela3[[#This Row],[ORGANIZAÇÃO/ASSOCIAÇÃO]],Tabela1[],5,FALSE)</f>
        <v>#N/A</v>
      </c>
      <c r="E164" s="20" t="e">
        <f>VLOOKUP(Tabela3[[#This Row],[ORGANIZAÇÃO/ASSOCIAÇÃO]],Tabela1[],6,FALSE)</f>
        <v>#N/A</v>
      </c>
      <c r="F164" s="20" t="e">
        <f>VLOOKUP(Tabela3[[#This Row],[ORGANIZAÇÃO/ASSOCIAÇÃO]],Tabela1[],7,FALSE)</f>
        <v>#N/A</v>
      </c>
      <c r="G164" s="20" t="e">
        <f>VLOOKUP(Tabela3[[#This Row],[ORGANIZAÇÃO/ASSOCIAÇÃO]],Tabela1[],8,FALSE)</f>
        <v>#N/A</v>
      </c>
      <c r="H164" s="20" t="e">
        <f>VLOOKUP(Tabela3[[#This Row],[ORGANIZAÇÃO/ASSOCIAÇÃO]],Tabela1[],9,FALSE)</f>
        <v>#N/A</v>
      </c>
      <c r="I164" s="62">
        <f>VALORES!J172</f>
        <v>0</v>
      </c>
      <c r="J164" s="44">
        <f>VALORES!B172</f>
        <v>0</v>
      </c>
      <c r="K164" s="44">
        <f>VALORES!C172</f>
        <v>0</v>
      </c>
      <c r="L164" s="44">
        <f>VALORES!D172</f>
        <v>0</v>
      </c>
      <c r="M164" s="44">
        <f>VALORES!E172</f>
        <v>0</v>
      </c>
      <c r="N164" s="44">
        <f>Tabela3[[#This Row],[Reciclados METAL (Kg)]]+Tabela3[[#This Row],[Reciclados PAPEL (Kg)]]+Tabela3[[#This Row],[Reciclados PLÁSTICO (Kg)]]+Tabela3[[#This Row],[Reciclados VIDRO (Kg)]]</f>
        <v>0</v>
      </c>
    </row>
    <row r="165" spans="1:14">
      <c r="A165" s="20">
        <f>VALORES!A173</f>
        <v>0</v>
      </c>
      <c r="B165" s="20" t="e">
        <f>VLOOKUP(Tabela3[[#This Row],[ORGANIZAÇÃO/ASSOCIAÇÃO]],Tabela1[],3,FALSE)</f>
        <v>#N/A</v>
      </c>
      <c r="C165" s="6" t="e">
        <f>VLOOKUP(Tabela3[[#This Row],[ORGANIZAÇÃO/ASSOCIAÇÃO]],Tabela1[[Associação]:[LISTA DE MEMBROS]],4,FALSE)</f>
        <v>#N/A</v>
      </c>
      <c r="D165" s="20" t="e">
        <f>VLOOKUP(Tabela3[[#This Row],[ORGANIZAÇÃO/ASSOCIAÇÃO]],Tabela1[],5,FALSE)</f>
        <v>#N/A</v>
      </c>
      <c r="E165" s="20" t="e">
        <f>VLOOKUP(Tabela3[[#This Row],[ORGANIZAÇÃO/ASSOCIAÇÃO]],Tabela1[],6,FALSE)</f>
        <v>#N/A</v>
      </c>
      <c r="F165" s="20" t="e">
        <f>VLOOKUP(Tabela3[[#This Row],[ORGANIZAÇÃO/ASSOCIAÇÃO]],Tabela1[],7,FALSE)</f>
        <v>#N/A</v>
      </c>
      <c r="G165" s="20" t="e">
        <f>VLOOKUP(Tabela3[[#This Row],[ORGANIZAÇÃO/ASSOCIAÇÃO]],Tabela1[],8,FALSE)</f>
        <v>#N/A</v>
      </c>
      <c r="H165" s="20" t="e">
        <f>VLOOKUP(Tabela3[[#This Row],[ORGANIZAÇÃO/ASSOCIAÇÃO]],Tabela1[],9,FALSE)</f>
        <v>#N/A</v>
      </c>
      <c r="I165" s="62">
        <f>VALORES!J173</f>
        <v>0</v>
      </c>
      <c r="J165" s="44">
        <f>VALORES!B173</f>
        <v>0</v>
      </c>
      <c r="K165" s="44">
        <f>VALORES!C173</f>
        <v>0</v>
      </c>
      <c r="L165" s="44">
        <f>VALORES!D173</f>
        <v>0</v>
      </c>
      <c r="M165" s="44">
        <f>VALORES!E173</f>
        <v>0</v>
      </c>
      <c r="N165" s="44">
        <f>Tabela3[[#This Row],[Reciclados METAL (Kg)]]+Tabela3[[#This Row],[Reciclados PAPEL (Kg)]]+Tabela3[[#This Row],[Reciclados PLÁSTICO (Kg)]]+Tabela3[[#This Row],[Reciclados VIDRO (Kg)]]</f>
        <v>0</v>
      </c>
    </row>
    <row r="166" spans="1:14">
      <c r="A166" s="20">
        <f>VALORES!A174</f>
        <v>0</v>
      </c>
      <c r="B166" s="20" t="e">
        <f>VLOOKUP(Tabela3[[#This Row],[ORGANIZAÇÃO/ASSOCIAÇÃO]],Tabela1[],3,FALSE)</f>
        <v>#N/A</v>
      </c>
      <c r="C166" s="6" t="e">
        <f>VLOOKUP(Tabela3[[#This Row],[ORGANIZAÇÃO/ASSOCIAÇÃO]],Tabela1[[Associação]:[LISTA DE MEMBROS]],4,FALSE)</f>
        <v>#N/A</v>
      </c>
      <c r="D166" s="20" t="e">
        <f>VLOOKUP(Tabela3[[#This Row],[ORGANIZAÇÃO/ASSOCIAÇÃO]],Tabela1[],5,FALSE)</f>
        <v>#N/A</v>
      </c>
      <c r="E166" s="20" t="e">
        <f>VLOOKUP(Tabela3[[#This Row],[ORGANIZAÇÃO/ASSOCIAÇÃO]],Tabela1[],6,FALSE)</f>
        <v>#N/A</v>
      </c>
      <c r="F166" s="20" t="e">
        <f>VLOOKUP(Tabela3[[#This Row],[ORGANIZAÇÃO/ASSOCIAÇÃO]],Tabela1[],7,FALSE)</f>
        <v>#N/A</v>
      </c>
      <c r="G166" s="20" t="e">
        <f>VLOOKUP(Tabela3[[#This Row],[ORGANIZAÇÃO/ASSOCIAÇÃO]],Tabela1[],8,FALSE)</f>
        <v>#N/A</v>
      </c>
      <c r="H166" s="20" t="e">
        <f>VLOOKUP(Tabela3[[#This Row],[ORGANIZAÇÃO/ASSOCIAÇÃO]],Tabela1[],9,FALSE)</f>
        <v>#N/A</v>
      </c>
      <c r="I166" s="62">
        <f>VALORES!J174</f>
        <v>0</v>
      </c>
      <c r="J166" s="44">
        <f>VALORES!B174</f>
        <v>0</v>
      </c>
      <c r="K166" s="44">
        <f>VALORES!C174</f>
        <v>0</v>
      </c>
      <c r="L166" s="44">
        <f>VALORES!D174</f>
        <v>0</v>
      </c>
      <c r="M166" s="44">
        <f>VALORES!E174</f>
        <v>0</v>
      </c>
      <c r="N166" s="44">
        <f>Tabela3[[#This Row],[Reciclados METAL (Kg)]]+Tabela3[[#This Row],[Reciclados PAPEL (Kg)]]+Tabela3[[#This Row],[Reciclados PLÁSTICO (Kg)]]+Tabela3[[#This Row],[Reciclados VIDRO (Kg)]]</f>
        <v>0</v>
      </c>
    </row>
    <row r="167" spans="1:14">
      <c r="A167" s="20">
        <f>VALORES!A175</f>
        <v>0</v>
      </c>
      <c r="B167" s="20" t="e">
        <f>VLOOKUP(Tabela3[[#This Row],[ORGANIZAÇÃO/ASSOCIAÇÃO]],Tabela1[],3,FALSE)</f>
        <v>#N/A</v>
      </c>
      <c r="C167" s="6" t="e">
        <f>VLOOKUP(Tabela3[[#This Row],[ORGANIZAÇÃO/ASSOCIAÇÃO]],Tabela1[[Associação]:[LISTA DE MEMBROS]],4,FALSE)</f>
        <v>#N/A</v>
      </c>
      <c r="D167" s="20" t="e">
        <f>VLOOKUP(Tabela3[[#This Row],[ORGANIZAÇÃO/ASSOCIAÇÃO]],Tabela1[],5,FALSE)</f>
        <v>#N/A</v>
      </c>
      <c r="E167" s="20" t="e">
        <f>VLOOKUP(Tabela3[[#This Row],[ORGANIZAÇÃO/ASSOCIAÇÃO]],Tabela1[],6,FALSE)</f>
        <v>#N/A</v>
      </c>
      <c r="F167" s="20" t="e">
        <f>VLOOKUP(Tabela3[[#This Row],[ORGANIZAÇÃO/ASSOCIAÇÃO]],Tabela1[],7,FALSE)</f>
        <v>#N/A</v>
      </c>
      <c r="G167" s="20" t="e">
        <f>VLOOKUP(Tabela3[[#This Row],[ORGANIZAÇÃO/ASSOCIAÇÃO]],Tabela1[],8,FALSE)</f>
        <v>#N/A</v>
      </c>
      <c r="H167" s="20" t="e">
        <f>VLOOKUP(Tabela3[[#This Row],[ORGANIZAÇÃO/ASSOCIAÇÃO]],Tabela1[],9,FALSE)</f>
        <v>#N/A</v>
      </c>
      <c r="I167" s="62">
        <f>VALORES!J175</f>
        <v>0</v>
      </c>
      <c r="J167" s="44">
        <f>VALORES!B175</f>
        <v>0</v>
      </c>
      <c r="K167" s="44">
        <f>VALORES!C175</f>
        <v>0</v>
      </c>
      <c r="L167" s="44">
        <f>VALORES!D175</f>
        <v>0</v>
      </c>
      <c r="M167" s="44">
        <f>VALORES!E175</f>
        <v>0</v>
      </c>
      <c r="N167" s="44">
        <f>Tabela3[[#This Row],[Reciclados METAL (Kg)]]+Tabela3[[#This Row],[Reciclados PAPEL (Kg)]]+Tabela3[[#This Row],[Reciclados PLÁSTICO (Kg)]]+Tabela3[[#This Row],[Reciclados VIDRO (Kg)]]</f>
        <v>0</v>
      </c>
    </row>
    <row r="168" spans="1:14">
      <c r="A168" s="20">
        <f>VALORES!A176</f>
        <v>0</v>
      </c>
      <c r="B168" s="20" t="e">
        <f>VLOOKUP(Tabela3[[#This Row],[ORGANIZAÇÃO/ASSOCIAÇÃO]],Tabela1[],3,FALSE)</f>
        <v>#N/A</v>
      </c>
      <c r="C168" s="6" t="e">
        <f>VLOOKUP(Tabela3[[#This Row],[ORGANIZAÇÃO/ASSOCIAÇÃO]],Tabela1[[Associação]:[LISTA DE MEMBROS]],4,FALSE)</f>
        <v>#N/A</v>
      </c>
      <c r="D168" s="20" t="e">
        <f>VLOOKUP(Tabela3[[#This Row],[ORGANIZAÇÃO/ASSOCIAÇÃO]],Tabela1[],5,FALSE)</f>
        <v>#N/A</v>
      </c>
      <c r="E168" s="20" t="e">
        <f>VLOOKUP(Tabela3[[#This Row],[ORGANIZAÇÃO/ASSOCIAÇÃO]],Tabela1[],6,FALSE)</f>
        <v>#N/A</v>
      </c>
      <c r="F168" s="20" t="e">
        <f>VLOOKUP(Tabela3[[#This Row],[ORGANIZAÇÃO/ASSOCIAÇÃO]],Tabela1[],7,FALSE)</f>
        <v>#N/A</v>
      </c>
      <c r="G168" s="20" t="e">
        <f>VLOOKUP(Tabela3[[#This Row],[ORGANIZAÇÃO/ASSOCIAÇÃO]],Tabela1[],8,FALSE)</f>
        <v>#N/A</v>
      </c>
      <c r="H168" s="20" t="e">
        <f>VLOOKUP(Tabela3[[#This Row],[ORGANIZAÇÃO/ASSOCIAÇÃO]],Tabela1[],9,FALSE)</f>
        <v>#N/A</v>
      </c>
      <c r="I168" s="62">
        <f>VALORES!J176</f>
        <v>0</v>
      </c>
      <c r="J168" s="44">
        <f>VALORES!B176</f>
        <v>0</v>
      </c>
      <c r="K168" s="44">
        <f>VALORES!C176</f>
        <v>0</v>
      </c>
      <c r="L168" s="44">
        <f>VALORES!D176</f>
        <v>0</v>
      </c>
      <c r="M168" s="44">
        <f>VALORES!E176</f>
        <v>0</v>
      </c>
      <c r="N168" s="44">
        <f>Tabela3[[#This Row],[Reciclados METAL (Kg)]]+Tabela3[[#This Row],[Reciclados PAPEL (Kg)]]+Tabela3[[#This Row],[Reciclados PLÁSTICO (Kg)]]+Tabela3[[#This Row],[Reciclados VIDRO (Kg)]]</f>
        <v>0</v>
      </c>
    </row>
    <row r="169" spans="1:14">
      <c r="A169" s="20">
        <f>VALORES!A177</f>
        <v>0</v>
      </c>
      <c r="B169" s="20" t="e">
        <f>VLOOKUP(Tabela3[[#This Row],[ORGANIZAÇÃO/ASSOCIAÇÃO]],Tabela1[],3,FALSE)</f>
        <v>#N/A</v>
      </c>
      <c r="C169" s="6" t="e">
        <f>VLOOKUP(Tabela3[[#This Row],[ORGANIZAÇÃO/ASSOCIAÇÃO]],Tabela1[[Associação]:[LISTA DE MEMBROS]],4,FALSE)</f>
        <v>#N/A</v>
      </c>
      <c r="D169" s="20" t="e">
        <f>VLOOKUP(Tabela3[[#This Row],[ORGANIZAÇÃO/ASSOCIAÇÃO]],Tabela1[],5,FALSE)</f>
        <v>#N/A</v>
      </c>
      <c r="E169" s="20" t="e">
        <f>VLOOKUP(Tabela3[[#This Row],[ORGANIZAÇÃO/ASSOCIAÇÃO]],Tabela1[],6,FALSE)</f>
        <v>#N/A</v>
      </c>
      <c r="F169" s="20" t="e">
        <f>VLOOKUP(Tabela3[[#This Row],[ORGANIZAÇÃO/ASSOCIAÇÃO]],Tabela1[],7,FALSE)</f>
        <v>#N/A</v>
      </c>
      <c r="G169" s="20" t="e">
        <f>VLOOKUP(Tabela3[[#This Row],[ORGANIZAÇÃO/ASSOCIAÇÃO]],Tabela1[],8,FALSE)</f>
        <v>#N/A</v>
      </c>
      <c r="H169" s="20" t="e">
        <f>VLOOKUP(Tabela3[[#This Row],[ORGANIZAÇÃO/ASSOCIAÇÃO]],Tabela1[],9,FALSE)</f>
        <v>#N/A</v>
      </c>
      <c r="I169" s="62">
        <f>VALORES!J177</f>
        <v>0</v>
      </c>
      <c r="J169" s="44">
        <f>VALORES!B177</f>
        <v>0</v>
      </c>
      <c r="K169" s="44">
        <f>VALORES!C177</f>
        <v>0</v>
      </c>
      <c r="L169" s="44">
        <f>VALORES!D177</f>
        <v>0</v>
      </c>
      <c r="M169" s="44">
        <f>VALORES!E177</f>
        <v>0</v>
      </c>
      <c r="N169" s="44">
        <f>Tabela3[[#This Row],[Reciclados METAL (Kg)]]+Tabela3[[#This Row],[Reciclados PAPEL (Kg)]]+Tabela3[[#This Row],[Reciclados PLÁSTICO (Kg)]]+Tabela3[[#This Row],[Reciclados VIDRO (Kg)]]</f>
        <v>0</v>
      </c>
    </row>
    <row r="170" spans="1:14">
      <c r="A170" s="20">
        <f>VALORES!A178</f>
        <v>0</v>
      </c>
      <c r="B170" s="20" t="e">
        <f>VLOOKUP(Tabela3[[#This Row],[ORGANIZAÇÃO/ASSOCIAÇÃO]],Tabela1[],3,FALSE)</f>
        <v>#N/A</v>
      </c>
      <c r="C170" s="6" t="e">
        <f>VLOOKUP(Tabela3[[#This Row],[ORGANIZAÇÃO/ASSOCIAÇÃO]],Tabela1[[Associação]:[LISTA DE MEMBROS]],4,FALSE)</f>
        <v>#N/A</v>
      </c>
      <c r="D170" s="20" t="e">
        <f>VLOOKUP(Tabela3[[#This Row],[ORGANIZAÇÃO/ASSOCIAÇÃO]],Tabela1[],5,FALSE)</f>
        <v>#N/A</v>
      </c>
      <c r="E170" s="20" t="e">
        <f>VLOOKUP(Tabela3[[#This Row],[ORGANIZAÇÃO/ASSOCIAÇÃO]],Tabela1[],6,FALSE)</f>
        <v>#N/A</v>
      </c>
      <c r="F170" s="20" t="e">
        <f>VLOOKUP(Tabela3[[#This Row],[ORGANIZAÇÃO/ASSOCIAÇÃO]],Tabela1[],7,FALSE)</f>
        <v>#N/A</v>
      </c>
      <c r="G170" s="20" t="e">
        <f>VLOOKUP(Tabela3[[#This Row],[ORGANIZAÇÃO/ASSOCIAÇÃO]],Tabela1[],8,FALSE)</f>
        <v>#N/A</v>
      </c>
      <c r="H170" s="20" t="e">
        <f>VLOOKUP(Tabela3[[#This Row],[ORGANIZAÇÃO/ASSOCIAÇÃO]],Tabela1[],9,FALSE)</f>
        <v>#N/A</v>
      </c>
      <c r="I170" s="62">
        <f>VALORES!J178</f>
        <v>0</v>
      </c>
      <c r="J170" s="44">
        <f>VALORES!B178</f>
        <v>0</v>
      </c>
      <c r="K170" s="44">
        <f>VALORES!C178</f>
        <v>0</v>
      </c>
      <c r="L170" s="44">
        <f>VALORES!D178</f>
        <v>0</v>
      </c>
      <c r="M170" s="44">
        <f>VALORES!E178</f>
        <v>0</v>
      </c>
      <c r="N170" s="44">
        <f>Tabela3[[#This Row],[Reciclados METAL (Kg)]]+Tabela3[[#This Row],[Reciclados PAPEL (Kg)]]+Tabela3[[#This Row],[Reciclados PLÁSTICO (Kg)]]+Tabela3[[#This Row],[Reciclados VIDRO (Kg)]]</f>
        <v>0</v>
      </c>
    </row>
    <row r="171" spans="1:14">
      <c r="A171" s="20">
        <f>VALORES!A179</f>
        <v>0</v>
      </c>
      <c r="B171" s="20" t="e">
        <f>VLOOKUP(Tabela3[[#This Row],[ORGANIZAÇÃO/ASSOCIAÇÃO]],Tabela1[],3,FALSE)</f>
        <v>#N/A</v>
      </c>
      <c r="C171" s="6" t="e">
        <f>VLOOKUP(Tabela3[[#This Row],[ORGANIZAÇÃO/ASSOCIAÇÃO]],Tabela1[[Associação]:[LISTA DE MEMBROS]],4,FALSE)</f>
        <v>#N/A</v>
      </c>
      <c r="D171" s="20" t="e">
        <f>VLOOKUP(Tabela3[[#This Row],[ORGANIZAÇÃO/ASSOCIAÇÃO]],Tabela1[],5,FALSE)</f>
        <v>#N/A</v>
      </c>
      <c r="E171" s="20" t="e">
        <f>VLOOKUP(Tabela3[[#This Row],[ORGANIZAÇÃO/ASSOCIAÇÃO]],Tabela1[],6,FALSE)</f>
        <v>#N/A</v>
      </c>
      <c r="F171" s="20" t="e">
        <f>VLOOKUP(Tabela3[[#This Row],[ORGANIZAÇÃO/ASSOCIAÇÃO]],Tabela1[],7,FALSE)</f>
        <v>#N/A</v>
      </c>
      <c r="G171" s="20" t="e">
        <f>VLOOKUP(Tabela3[[#This Row],[ORGANIZAÇÃO/ASSOCIAÇÃO]],Tabela1[],8,FALSE)</f>
        <v>#N/A</v>
      </c>
      <c r="H171" s="20" t="e">
        <f>VLOOKUP(Tabela3[[#This Row],[ORGANIZAÇÃO/ASSOCIAÇÃO]],Tabela1[],9,FALSE)</f>
        <v>#N/A</v>
      </c>
      <c r="I171" s="62">
        <f>VALORES!J179</f>
        <v>0</v>
      </c>
      <c r="J171" s="44">
        <f>VALORES!B179</f>
        <v>0</v>
      </c>
      <c r="K171" s="44">
        <f>VALORES!C179</f>
        <v>0</v>
      </c>
      <c r="L171" s="44">
        <f>VALORES!D179</f>
        <v>0</v>
      </c>
      <c r="M171" s="44">
        <f>VALORES!E179</f>
        <v>0</v>
      </c>
      <c r="N171" s="44">
        <f>Tabela3[[#This Row],[Reciclados METAL (Kg)]]+Tabela3[[#This Row],[Reciclados PAPEL (Kg)]]+Tabela3[[#This Row],[Reciclados PLÁSTICO (Kg)]]+Tabela3[[#This Row],[Reciclados VIDRO (Kg)]]</f>
        <v>0</v>
      </c>
    </row>
    <row r="172" spans="1:14">
      <c r="A172" s="20">
        <f>VALORES!A180</f>
        <v>0</v>
      </c>
      <c r="B172" s="20" t="e">
        <f>VLOOKUP(Tabela3[[#This Row],[ORGANIZAÇÃO/ASSOCIAÇÃO]],Tabela1[],3,FALSE)</f>
        <v>#N/A</v>
      </c>
      <c r="C172" s="6" t="e">
        <f>VLOOKUP(Tabela3[[#This Row],[ORGANIZAÇÃO/ASSOCIAÇÃO]],Tabela1[[Associação]:[LISTA DE MEMBROS]],4,FALSE)</f>
        <v>#N/A</v>
      </c>
      <c r="D172" s="20" t="e">
        <f>VLOOKUP(Tabela3[[#This Row],[ORGANIZAÇÃO/ASSOCIAÇÃO]],Tabela1[],5,FALSE)</f>
        <v>#N/A</v>
      </c>
      <c r="E172" s="20" t="e">
        <f>VLOOKUP(Tabela3[[#This Row],[ORGANIZAÇÃO/ASSOCIAÇÃO]],Tabela1[],6,FALSE)</f>
        <v>#N/A</v>
      </c>
      <c r="F172" s="20" t="e">
        <f>VLOOKUP(Tabela3[[#This Row],[ORGANIZAÇÃO/ASSOCIAÇÃO]],Tabela1[],7,FALSE)</f>
        <v>#N/A</v>
      </c>
      <c r="G172" s="20" t="e">
        <f>VLOOKUP(Tabela3[[#This Row],[ORGANIZAÇÃO/ASSOCIAÇÃO]],Tabela1[],8,FALSE)</f>
        <v>#N/A</v>
      </c>
      <c r="H172" s="20" t="e">
        <f>VLOOKUP(Tabela3[[#This Row],[ORGANIZAÇÃO/ASSOCIAÇÃO]],Tabela1[],9,FALSE)</f>
        <v>#N/A</v>
      </c>
      <c r="I172" s="62">
        <f>VALORES!J180</f>
        <v>0</v>
      </c>
      <c r="J172" s="44">
        <f>VALORES!B180</f>
        <v>0</v>
      </c>
      <c r="K172" s="44">
        <f>VALORES!C180</f>
        <v>0</v>
      </c>
      <c r="L172" s="44">
        <f>VALORES!D180</f>
        <v>0</v>
      </c>
      <c r="M172" s="44">
        <f>VALORES!E180</f>
        <v>0</v>
      </c>
      <c r="N172" s="44">
        <f>Tabela3[[#This Row],[Reciclados METAL (Kg)]]+Tabela3[[#This Row],[Reciclados PAPEL (Kg)]]+Tabela3[[#This Row],[Reciclados PLÁSTICO (Kg)]]+Tabela3[[#This Row],[Reciclados VIDRO (Kg)]]</f>
        <v>0</v>
      </c>
    </row>
    <row r="173" spans="1:14">
      <c r="A173" s="20">
        <f>VALORES!A181</f>
        <v>0</v>
      </c>
      <c r="B173" s="20" t="e">
        <f>VLOOKUP(Tabela3[[#This Row],[ORGANIZAÇÃO/ASSOCIAÇÃO]],Tabela1[],3,FALSE)</f>
        <v>#N/A</v>
      </c>
      <c r="C173" s="6" t="e">
        <f>VLOOKUP(Tabela3[[#This Row],[ORGANIZAÇÃO/ASSOCIAÇÃO]],Tabela1[[Associação]:[LISTA DE MEMBROS]],4,FALSE)</f>
        <v>#N/A</v>
      </c>
      <c r="D173" s="20" t="e">
        <f>VLOOKUP(Tabela3[[#This Row],[ORGANIZAÇÃO/ASSOCIAÇÃO]],Tabela1[],5,FALSE)</f>
        <v>#N/A</v>
      </c>
      <c r="E173" s="20" t="e">
        <f>VLOOKUP(Tabela3[[#This Row],[ORGANIZAÇÃO/ASSOCIAÇÃO]],Tabela1[],6,FALSE)</f>
        <v>#N/A</v>
      </c>
      <c r="F173" s="20" t="e">
        <f>VLOOKUP(Tabela3[[#This Row],[ORGANIZAÇÃO/ASSOCIAÇÃO]],Tabela1[],7,FALSE)</f>
        <v>#N/A</v>
      </c>
      <c r="G173" s="20" t="e">
        <f>VLOOKUP(Tabela3[[#This Row],[ORGANIZAÇÃO/ASSOCIAÇÃO]],Tabela1[],8,FALSE)</f>
        <v>#N/A</v>
      </c>
      <c r="H173" s="20" t="e">
        <f>VLOOKUP(Tabela3[[#This Row],[ORGANIZAÇÃO/ASSOCIAÇÃO]],Tabela1[],9,FALSE)</f>
        <v>#N/A</v>
      </c>
      <c r="I173" s="62">
        <f>VALORES!J181</f>
        <v>0</v>
      </c>
      <c r="J173" s="44">
        <f>VALORES!B181</f>
        <v>0</v>
      </c>
      <c r="K173" s="44">
        <f>VALORES!C181</f>
        <v>0</v>
      </c>
      <c r="L173" s="44">
        <f>VALORES!D181</f>
        <v>0</v>
      </c>
      <c r="M173" s="44">
        <f>VALORES!E181</f>
        <v>0</v>
      </c>
      <c r="N173" s="44">
        <f>Tabela3[[#This Row],[Reciclados METAL (Kg)]]+Tabela3[[#This Row],[Reciclados PAPEL (Kg)]]+Tabela3[[#This Row],[Reciclados PLÁSTICO (Kg)]]+Tabela3[[#This Row],[Reciclados VIDRO (Kg)]]</f>
        <v>0</v>
      </c>
    </row>
    <row r="174" spans="1:14">
      <c r="A174" s="20">
        <f>VALORES!A182</f>
        <v>0</v>
      </c>
      <c r="B174" s="20" t="e">
        <f>VLOOKUP(Tabela3[[#This Row],[ORGANIZAÇÃO/ASSOCIAÇÃO]],Tabela1[],3,FALSE)</f>
        <v>#N/A</v>
      </c>
      <c r="C174" s="6" t="e">
        <f>VLOOKUP(Tabela3[[#This Row],[ORGANIZAÇÃO/ASSOCIAÇÃO]],Tabela1[[Associação]:[LISTA DE MEMBROS]],4,FALSE)</f>
        <v>#N/A</v>
      </c>
      <c r="D174" s="20" t="e">
        <f>VLOOKUP(Tabela3[[#This Row],[ORGANIZAÇÃO/ASSOCIAÇÃO]],Tabela1[],5,FALSE)</f>
        <v>#N/A</v>
      </c>
      <c r="E174" s="20" t="e">
        <f>VLOOKUP(Tabela3[[#This Row],[ORGANIZAÇÃO/ASSOCIAÇÃO]],Tabela1[],6,FALSE)</f>
        <v>#N/A</v>
      </c>
      <c r="F174" s="20" t="e">
        <f>VLOOKUP(Tabela3[[#This Row],[ORGANIZAÇÃO/ASSOCIAÇÃO]],Tabela1[],7,FALSE)</f>
        <v>#N/A</v>
      </c>
      <c r="G174" s="20" t="e">
        <f>VLOOKUP(Tabela3[[#This Row],[ORGANIZAÇÃO/ASSOCIAÇÃO]],Tabela1[],8,FALSE)</f>
        <v>#N/A</v>
      </c>
      <c r="H174" s="20" t="e">
        <f>VLOOKUP(Tabela3[[#This Row],[ORGANIZAÇÃO/ASSOCIAÇÃO]],Tabela1[],9,FALSE)</f>
        <v>#N/A</v>
      </c>
      <c r="I174" s="62">
        <f>VALORES!J182</f>
        <v>0</v>
      </c>
      <c r="J174" s="44">
        <f>VALORES!B182</f>
        <v>0</v>
      </c>
      <c r="K174" s="44">
        <f>VALORES!C182</f>
        <v>0</v>
      </c>
      <c r="L174" s="44">
        <f>VALORES!D182</f>
        <v>0</v>
      </c>
      <c r="M174" s="44">
        <f>VALORES!E182</f>
        <v>0</v>
      </c>
      <c r="N174" s="44">
        <f>Tabela3[[#This Row],[Reciclados METAL (Kg)]]+Tabela3[[#This Row],[Reciclados PAPEL (Kg)]]+Tabela3[[#This Row],[Reciclados PLÁSTICO (Kg)]]+Tabela3[[#This Row],[Reciclados VIDRO (Kg)]]</f>
        <v>0</v>
      </c>
    </row>
    <row r="175" spans="1:14">
      <c r="A175" s="20">
        <f>VALORES!A183</f>
        <v>0</v>
      </c>
      <c r="B175" s="20" t="e">
        <f>VLOOKUP(Tabela3[[#This Row],[ORGANIZAÇÃO/ASSOCIAÇÃO]],Tabela1[],3,FALSE)</f>
        <v>#N/A</v>
      </c>
      <c r="C175" s="6" t="e">
        <f>VLOOKUP(Tabela3[[#This Row],[ORGANIZAÇÃO/ASSOCIAÇÃO]],Tabela1[[Associação]:[LISTA DE MEMBROS]],4,FALSE)</f>
        <v>#N/A</v>
      </c>
      <c r="D175" s="20" t="e">
        <f>VLOOKUP(Tabela3[[#This Row],[ORGANIZAÇÃO/ASSOCIAÇÃO]],Tabela1[],5,FALSE)</f>
        <v>#N/A</v>
      </c>
      <c r="E175" s="20" t="e">
        <f>VLOOKUP(Tabela3[[#This Row],[ORGANIZAÇÃO/ASSOCIAÇÃO]],Tabela1[],6,FALSE)</f>
        <v>#N/A</v>
      </c>
      <c r="F175" s="20" t="e">
        <f>VLOOKUP(Tabela3[[#This Row],[ORGANIZAÇÃO/ASSOCIAÇÃO]],Tabela1[],7,FALSE)</f>
        <v>#N/A</v>
      </c>
      <c r="G175" s="20" t="e">
        <f>VLOOKUP(Tabela3[[#This Row],[ORGANIZAÇÃO/ASSOCIAÇÃO]],Tabela1[],8,FALSE)</f>
        <v>#N/A</v>
      </c>
      <c r="H175" s="20" t="e">
        <f>VLOOKUP(Tabela3[[#This Row],[ORGANIZAÇÃO/ASSOCIAÇÃO]],Tabela1[],9,FALSE)</f>
        <v>#N/A</v>
      </c>
      <c r="I175" s="62">
        <f>VALORES!J183</f>
        <v>0</v>
      </c>
      <c r="J175" s="44">
        <f>VALORES!B183</f>
        <v>0</v>
      </c>
      <c r="K175" s="44">
        <f>VALORES!C183</f>
        <v>0</v>
      </c>
      <c r="L175" s="44">
        <f>VALORES!D183</f>
        <v>0</v>
      </c>
      <c r="M175" s="44">
        <f>VALORES!E183</f>
        <v>0</v>
      </c>
      <c r="N175" s="44">
        <f>Tabela3[[#This Row],[Reciclados METAL (Kg)]]+Tabela3[[#This Row],[Reciclados PAPEL (Kg)]]+Tabela3[[#This Row],[Reciclados PLÁSTICO (Kg)]]+Tabela3[[#This Row],[Reciclados VIDRO (Kg)]]</f>
        <v>0</v>
      </c>
    </row>
    <row r="176" spans="1:14">
      <c r="A176" s="20">
        <f>VALORES!A184</f>
        <v>0</v>
      </c>
      <c r="B176" s="20" t="e">
        <f>VLOOKUP(Tabela3[[#This Row],[ORGANIZAÇÃO/ASSOCIAÇÃO]],Tabela1[],3,FALSE)</f>
        <v>#N/A</v>
      </c>
      <c r="C176" s="6" t="e">
        <f>VLOOKUP(Tabela3[[#This Row],[ORGANIZAÇÃO/ASSOCIAÇÃO]],Tabela1[[Associação]:[LISTA DE MEMBROS]],4,FALSE)</f>
        <v>#N/A</v>
      </c>
      <c r="D176" s="20" t="e">
        <f>VLOOKUP(Tabela3[[#This Row],[ORGANIZAÇÃO/ASSOCIAÇÃO]],Tabela1[],5,FALSE)</f>
        <v>#N/A</v>
      </c>
      <c r="E176" s="20" t="e">
        <f>VLOOKUP(Tabela3[[#This Row],[ORGANIZAÇÃO/ASSOCIAÇÃO]],Tabela1[],6,FALSE)</f>
        <v>#N/A</v>
      </c>
      <c r="F176" s="20" t="e">
        <f>VLOOKUP(Tabela3[[#This Row],[ORGANIZAÇÃO/ASSOCIAÇÃO]],Tabela1[],7,FALSE)</f>
        <v>#N/A</v>
      </c>
      <c r="G176" s="20" t="e">
        <f>VLOOKUP(Tabela3[[#This Row],[ORGANIZAÇÃO/ASSOCIAÇÃO]],Tabela1[],8,FALSE)</f>
        <v>#N/A</v>
      </c>
      <c r="H176" s="20" t="e">
        <f>VLOOKUP(Tabela3[[#This Row],[ORGANIZAÇÃO/ASSOCIAÇÃO]],Tabela1[],9,FALSE)</f>
        <v>#N/A</v>
      </c>
      <c r="I176" s="62">
        <f>VALORES!J184</f>
        <v>0</v>
      </c>
      <c r="J176" s="44">
        <f>VALORES!B184</f>
        <v>0</v>
      </c>
      <c r="K176" s="44">
        <f>VALORES!C184</f>
        <v>0</v>
      </c>
      <c r="L176" s="44">
        <f>VALORES!D184</f>
        <v>0</v>
      </c>
      <c r="M176" s="44">
        <f>VALORES!E184</f>
        <v>0</v>
      </c>
      <c r="N176" s="44">
        <f>Tabela3[[#This Row],[Reciclados METAL (Kg)]]+Tabela3[[#This Row],[Reciclados PAPEL (Kg)]]+Tabela3[[#This Row],[Reciclados PLÁSTICO (Kg)]]+Tabela3[[#This Row],[Reciclados VIDRO (Kg)]]</f>
        <v>0</v>
      </c>
    </row>
    <row r="177" spans="1:14">
      <c r="A177" s="20">
        <f>VALORES!A185</f>
        <v>0</v>
      </c>
      <c r="B177" s="20" t="e">
        <f>VLOOKUP(Tabela3[[#This Row],[ORGANIZAÇÃO/ASSOCIAÇÃO]],Tabela1[],3,FALSE)</f>
        <v>#N/A</v>
      </c>
      <c r="C177" s="6" t="e">
        <f>VLOOKUP(Tabela3[[#This Row],[ORGANIZAÇÃO/ASSOCIAÇÃO]],Tabela1[[Associação]:[LISTA DE MEMBROS]],4,FALSE)</f>
        <v>#N/A</v>
      </c>
      <c r="D177" s="20" t="e">
        <f>VLOOKUP(Tabela3[[#This Row],[ORGANIZAÇÃO/ASSOCIAÇÃO]],Tabela1[],5,FALSE)</f>
        <v>#N/A</v>
      </c>
      <c r="E177" s="20" t="e">
        <f>VLOOKUP(Tabela3[[#This Row],[ORGANIZAÇÃO/ASSOCIAÇÃO]],Tabela1[],6,FALSE)</f>
        <v>#N/A</v>
      </c>
      <c r="F177" s="20" t="e">
        <f>VLOOKUP(Tabela3[[#This Row],[ORGANIZAÇÃO/ASSOCIAÇÃO]],Tabela1[],7,FALSE)</f>
        <v>#N/A</v>
      </c>
      <c r="G177" s="20" t="e">
        <f>VLOOKUP(Tabela3[[#This Row],[ORGANIZAÇÃO/ASSOCIAÇÃO]],Tabela1[],8,FALSE)</f>
        <v>#N/A</v>
      </c>
      <c r="H177" s="20" t="e">
        <f>VLOOKUP(Tabela3[[#This Row],[ORGANIZAÇÃO/ASSOCIAÇÃO]],Tabela1[],9,FALSE)</f>
        <v>#N/A</v>
      </c>
      <c r="I177" s="62">
        <f>VALORES!J185</f>
        <v>0</v>
      </c>
      <c r="J177" s="44">
        <f>VALORES!B185</f>
        <v>0</v>
      </c>
      <c r="K177" s="44">
        <f>VALORES!C185</f>
        <v>0</v>
      </c>
      <c r="L177" s="44">
        <f>VALORES!D185</f>
        <v>0</v>
      </c>
      <c r="M177" s="44">
        <f>VALORES!E185</f>
        <v>0</v>
      </c>
      <c r="N177" s="44">
        <f>Tabela3[[#This Row],[Reciclados METAL (Kg)]]+Tabela3[[#This Row],[Reciclados PAPEL (Kg)]]+Tabela3[[#This Row],[Reciclados PLÁSTICO (Kg)]]+Tabela3[[#This Row],[Reciclados VIDRO (Kg)]]</f>
        <v>0</v>
      </c>
    </row>
    <row r="178" spans="1:14">
      <c r="A178" s="20">
        <f>VALORES!A186</f>
        <v>0</v>
      </c>
      <c r="B178" s="20" t="e">
        <f>VLOOKUP(Tabela3[[#This Row],[ORGANIZAÇÃO/ASSOCIAÇÃO]],Tabela1[],3,FALSE)</f>
        <v>#N/A</v>
      </c>
      <c r="C178" s="6" t="e">
        <f>VLOOKUP(Tabela3[[#This Row],[ORGANIZAÇÃO/ASSOCIAÇÃO]],Tabela1[[Associação]:[LISTA DE MEMBROS]],4,FALSE)</f>
        <v>#N/A</v>
      </c>
      <c r="D178" s="20" t="e">
        <f>VLOOKUP(Tabela3[[#This Row],[ORGANIZAÇÃO/ASSOCIAÇÃO]],Tabela1[],5,FALSE)</f>
        <v>#N/A</v>
      </c>
      <c r="E178" s="20" t="e">
        <f>VLOOKUP(Tabela3[[#This Row],[ORGANIZAÇÃO/ASSOCIAÇÃO]],Tabela1[],6,FALSE)</f>
        <v>#N/A</v>
      </c>
      <c r="F178" s="20" t="e">
        <f>VLOOKUP(Tabela3[[#This Row],[ORGANIZAÇÃO/ASSOCIAÇÃO]],Tabela1[],7,FALSE)</f>
        <v>#N/A</v>
      </c>
      <c r="G178" s="20" t="e">
        <f>VLOOKUP(Tabela3[[#This Row],[ORGANIZAÇÃO/ASSOCIAÇÃO]],Tabela1[],8,FALSE)</f>
        <v>#N/A</v>
      </c>
      <c r="H178" s="20" t="e">
        <f>VLOOKUP(Tabela3[[#This Row],[ORGANIZAÇÃO/ASSOCIAÇÃO]],Tabela1[],9,FALSE)</f>
        <v>#N/A</v>
      </c>
      <c r="I178" s="62">
        <f>VALORES!J186</f>
        <v>0</v>
      </c>
      <c r="J178" s="44">
        <f>VALORES!B186</f>
        <v>0</v>
      </c>
      <c r="K178" s="44">
        <f>VALORES!C186</f>
        <v>0</v>
      </c>
      <c r="L178" s="44">
        <f>VALORES!D186</f>
        <v>0</v>
      </c>
      <c r="M178" s="44">
        <f>VALORES!E186</f>
        <v>0</v>
      </c>
      <c r="N178" s="44">
        <f>Tabela3[[#This Row],[Reciclados METAL (Kg)]]+Tabela3[[#This Row],[Reciclados PAPEL (Kg)]]+Tabela3[[#This Row],[Reciclados PLÁSTICO (Kg)]]+Tabela3[[#This Row],[Reciclados VIDRO (Kg)]]</f>
        <v>0</v>
      </c>
    </row>
    <row r="179" spans="1:14">
      <c r="A179" s="20">
        <f>VALORES!A187</f>
        <v>0</v>
      </c>
      <c r="B179" s="20" t="e">
        <f>VLOOKUP(Tabela3[[#This Row],[ORGANIZAÇÃO/ASSOCIAÇÃO]],Tabela1[],3,FALSE)</f>
        <v>#N/A</v>
      </c>
      <c r="C179" s="6" t="e">
        <f>VLOOKUP(Tabela3[[#This Row],[ORGANIZAÇÃO/ASSOCIAÇÃO]],Tabela1[[Associação]:[LISTA DE MEMBROS]],4,FALSE)</f>
        <v>#N/A</v>
      </c>
      <c r="D179" s="20" t="e">
        <f>VLOOKUP(Tabela3[[#This Row],[ORGANIZAÇÃO/ASSOCIAÇÃO]],Tabela1[],5,FALSE)</f>
        <v>#N/A</v>
      </c>
      <c r="E179" s="20" t="e">
        <f>VLOOKUP(Tabela3[[#This Row],[ORGANIZAÇÃO/ASSOCIAÇÃO]],Tabela1[],6,FALSE)</f>
        <v>#N/A</v>
      </c>
      <c r="F179" s="20" t="e">
        <f>VLOOKUP(Tabela3[[#This Row],[ORGANIZAÇÃO/ASSOCIAÇÃO]],Tabela1[],7,FALSE)</f>
        <v>#N/A</v>
      </c>
      <c r="G179" s="20" t="e">
        <f>VLOOKUP(Tabela3[[#This Row],[ORGANIZAÇÃO/ASSOCIAÇÃO]],Tabela1[],8,FALSE)</f>
        <v>#N/A</v>
      </c>
      <c r="H179" s="20" t="e">
        <f>VLOOKUP(Tabela3[[#This Row],[ORGANIZAÇÃO/ASSOCIAÇÃO]],Tabela1[],9,FALSE)</f>
        <v>#N/A</v>
      </c>
      <c r="I179" s="62">
        <f>VALORES!J187</f>
        <v>0</v>
      </c>
      <c r="J179" s="44">
        <f>VALORES!B187</f>
        <v>0</v>
      </c>
      <c r="K179" s="44">
        <f>VALORES!C187</f>
        <v>0</v>
      </c>
      <c r="L179" s="44">
        <f>VALORES!D187</f>
        <v>0</v>
      </c>
      <c r="M179" s="44">
        <f>VALORES!E187</f>
        <v>0</v>
      </c>
      <c r="N179" s="44">
        <f>Tabela3[[#This Row],[Reciclados METAL (Kg)]]+Tabela3[[#This Row],[Reciclados PAPEL (Kg)]]+Tabela3[[#This Row],[Reciclados PLÁSTICO (Kg)]]+Tabela3[[#This Row],[Reciclados VIDRO (Kg)]]</f>
        <v>0</v>
      </c>
    </row>
    <row r="180" spans="1:14">
      <c r="A180" s="20">
        <f>VALORES!A188</f>
        <v>0</v>
      </c>
      <c r="B180" s="20" t="e">
        <f>VLOOKUP(Tabela3[[#This Row],[ORGANIZAÇÃO/ASSOCIAÇÃO]],Tabela1[],3,FALSE)</f>
        <v>#N/A</v>
      </c>
      <c r="C180" s="6" t="e">
        <f>VLOOKUP(Tabela3[[#This Row],[ORGANIZAÇÃO/ASSOCIAÇÃO]],Tabela1[[Associação]:[LISTA DE MEMBROS]],4,FALSE)</f>
        <v>#N/A</v>
      </c>
      <c r="D180" s="20" t="e">
        <f>VLOOKUP(Tabela3[[#This Row],[ORGANIZAÇÃO/ASSOCIAÇÃO]],Tabela1[],5,FALSE)</f>
        <v>#N/A</v>
      </c>
      <c r="E180" s="20" t="e">
        <f>VLOOKUP(Tabela3[[#This Row],[ORGANIZAÇÃO/ASSOCIAÇÃO]],Tabela1[],6,FALSE)</f>
        <v>#N/A</v>
      </c>
      <c r="F180" s="20" t="e">
        <f>VLOOKUP(Tabela3[[#This Row],[ORGANIZAÇÃO/ASSOCIAÇÃO]],Tabela1[],7,FALSE)</f>
        <v>#N/A</v>
      </c>
      <c r="G180" s="20" t="e">
        <f>VLOOKUP(Tabela3[[#This Row],[ORGANIZAÇÃO/ASSOCIAÇÃO]],Tabela1[],8,FALSE)</f>
        <v>#N/A</v>
      </c>
      <c r="H180" s="20" t="e">
        <f>VLOOKUP(Tabela3[[#This Row],[ORGANIZAÇÃO/ASSOCIAÇÃO]],Tabela1[],9,FALSE)</f>
        <v>#N/A</v>
      </c>
      <c r="I180" s="62">
        <f>VALORES!J188</f>
        <v>0</v>
      </c>
      <c r="J180" s="44">
        <f>VALORES!B188</f>
        <v>0</v>
      </c>
      <c r="K180" s="44">
        <f>VALORES!C188</f>
        <v>0</v>
      </c>
      <c r="L180" s="44">
        <f>VALORES!D188</f>
        <v>0</v>
      </c>
      <c r="M180" s="44">
        <f>VALORES!E188</f>
        <v>0</v>
      </c>
      <c r="N180" s="44">
        <f>Tabela3[[#This Row],[Reciclados METAL (Kg)]]+Tabela3[[#This Row],[Reciclados PAPEL (Kg)]]+Tabela3[[#This Row],[Reciclados PLÁSTICO (Kg)]]+Tabela3[[#This Row],[Reciclados VIDRO (Kg)]]</f>
        <v>0</v>
      </c>
    </row>
    <row r="181" spans="1:14">
      <c r="A181" s="20">
        <f>VALORES!A189</f>
        <v>0</v>
      </c>
      <c r="B181" s="20" t="e">
        <f>VLOOKUP(Tabela3[[#This Row],[ORGANIZAÇÃO/ASSOCIAÇÃO]],Tabela1[],3,FALSE)</f>
        <v>#N/A</v>
      </c>
      <c r="C181" s="6" t="e">
        <f>VLOOKUP(Tabela3[[#This Row],[ORGANIZAÇÃO/ASSOCIAÇÃO]],Tabela1[[Associação]:[LISTA DE MEMBROS]],4,FALSE)</f>
        <v>#N/A</v>
      </c>
      <c r="D181" s="20" t="e">
        <f>VLOOKUP(Tabela3[[#This Row],[ORGANIZAÇÃO/ASSOCIAÇÃO]],Tabela1[],5,FALSE)</f>
        <v>#N/A</v>
      </c>
      <c r="E181" s="20" t="e">
        <f>VLOOKUP(Tabela3[[#This Row],[ORGANIZAÇÃO/ASSOCIAÇÃO]],Tabela1[],6,FALSE)</f>
        <v>#N/A</v>
      </c>
      <c r="F181" s="20" t="e">
        <f>VLOOKUP(Tabela3[[#This Row],[ORGANIZAÇÃO/ASSOCIAÇÃO]],Tabela1[],7,FALSE)</f>
        <v>#N/A</v>
      </c>
      <c r="G181" s="20" t="e">
        <f>VLOOKUP(Tabela3[[#This Row],[ORGANIZAÇÃO/ASSOCIAÇÃO]],Tabela1[],8,FALSE)</f>
        <v>#N/A</v>
      </c>
      <c r="H181" s="20" t="e">
        <f>VLOOKUP(Tabela3[[#This Row],[ORGANIZAÇÃO/ASSOCIAÇÃO]],Tabela1[],9,FALSE)</f>
        <v>#N/A</v>
      </c>
      <c r="I181" s="62">
        <f>VALORES!J189</f>
        <v>0</v>
      </c>
      <c r="J181" s="44">
        <f>VALORES!B189</f>
        <v>0</v>
      </c>
      <c r="K181" s="44">
        <f>VALORES!C189</f>
        <v>0</v>
      </c>
      <c r="L181" s="44">
        <f>VALORES!D189</f>
        <v>0</v>
      </c>
      <c r="M181" s="44">
        <f>VALORES!E189</f>
        <v>0</v>
      </c>
      <c r="N181" s="44">
        <f>Tabela3[[#This Row],[Reciclados METAL (Kg)]]+Tabela3[[#This Row],[Reciclados PAPEL (Kg)]]+Tabela3[[#This Row],[Reciclados PLÁSTICO (Kg)]]+Tabela3[[#This Row],[Reciclados VIDRO (Kg)]]</f>
        <v>0</v>
      </c>
    </row>
    <row r="182" spans="1:14">
      <c r="A182" s="20">
        <f>VALORES!A190</f>
        <v>0</v>
      </c>
      <c r="B182" s="20" t="e">
        <f>VLOOKUP(Tabela3[[#This Row],[ORGANIZAÇÃO/ASSOCIAÇÃO]],Tabela1[],3,FALSE)</f>
        <v>#N/A</v>
      </c>
      <c r="C182" s="6" t="e">
        <f>VLOOKUP(Tabela3[[#This Row],[ORGANIZAÇÃO/ASSOCIAÇÃO]],Tabela1[[Associação]:[LISTA DE MEMBROS]],4,FALSE)</f>
        <v>#N/A</v>
      </c>
      <c r="D182" s="20" t="e">
        <f>VLOOKUP(Tabela3[[#This Row],[ORGANIZAÇÃO/ASSOCIAÇÃO]],Tabela1[],5,FALSE)</f>
        <v>#N/A</v>
      </c>
      <c r="E182" s="20" t="e">
        <f>VLOOKUP(Tabela3[[#This Row],[ORGANIZAÇÃO/ASSOCIAÇÃO]],Tabela1[],6,FALSE)</f>
        <v>#N/A</v>
      </c>
      <c r="F182" s="20" t="e">
        <f>VLOOKUP(Tabela3[[#This Row],[ORGANIZAÇÃO/ASSOCIAÇÃO]],Tabela1[],7,FALSE)</f>
        <v>#N/A</v>
      </c>
      <c r="G182" s="20" t="e">
        <f>VLOOKUP(Tabela3[[#This Row],[ORGANIZAÇÃO/ASSOCIAÇÃO]],Tabela1[],8,FALSE)</f>
        <v>#N/A</v>
      </c>
      <c r="H182" s="20" t="e">
        <f>VLOOKUP(Tabela3[[#This Row],[ORGANIZAÇÃO/ASSOCIAÇÃO]],Tabela1[],9,FALSE)</f>
        <v>#N/A</v>
      </c>
      <c r="I182" s="62">
        <f>VALORES!J190</f>
        <v>0</v>
      </c>
      <c r="J182" s="44">
        <f>VALORES!B190</f>
        <v>0</v>
      </c>
      <c r="K182" s="44">
        <f>VALORES!C190</f>
        <v>0</v>
      </c>
      <c r="L182" s="44">
        <f>VALORES!D190</f>
        <v>0</v>
      </c>
      <c r="M182" s="44">
        <f>VALORES!E190</f>
        <v>0</v>
      </c>
      <c r="N182" s="44">
        <f>Tabela3[[#This Row],[Reciclados METAL (Kg)]]+Tabela3[[#This Row],[Reciclados PAPEL (Kg)]]+Tabela3[[#This Row],[Reciclados PLÁSTICO (Kg)]]+Tabela3[[#This Row],[Reciclados VIDRO (Kg)]]</f>
        <v>0</v>
      </c>
    </row>
    <row r="183" spans="1:14">
      <c r="A183" s="20">
        <f>VALORES!A191</f>
        <v>0</v>
      </c>
      <c r="B183" s="20" t="e">
        <f>VLOOKUP(Tabela3[[#This Row],[ORGANIZAÇÃO/ASSOCIAÇÃO]],Tabela1[],3,FALSE)</f>
        <v>#N/A</v>
      </c>
      <c r="C183" s="6" t="e">
        <f>VLOOKUP(Tabela3[[#This Row],[ORGANIZAÇÃO/ASSOCIAÇÃO]],Tabela1[[Associação]:[LISTA DE MEMBROS]],4,FALSE)</f>
        <v>#N/A</v>
      </c>
      <c r="D183" s="20" t="e">
        <f>VLOOKUP(Tabela3[[#This Row],[ORGANIZAÇÃO/ASSOCIAÇÃO]],Tabela1[],5,FALSE)</f>
        <v>#N/A</v>
      </c>
      <c r="E183" s="20" t="e">
        <f>VLOOKUP(Tabela3[[#This Row],[ORGANIZAÇÃO/ASSOCIAÇÃO]],Tabela1[],6,FALSE)</f>
        <v>#N/A</v>
      </c>
      <c r="F183" s="20" t="e">
        <f>VLOOKUP(Tabela3[[#This Row],[ORGANIZAÇÃO/ASSOCIAÇÃO]],Tabela1[],7,FALSE)</f>
        <v>#N/A</v>
      </c>
      <c r="G183" s="20" t="e">
        <f>VLOOKUP(Tabela3[[#This Row],[ORGANIZAÇÃO/ASSOCIAÇÃO]],Tabela1[],8,FALSE)</f>
        <v>#N/A</v>
      </c>
      <c r="H183" s="20" t="e">
        <f>VLOOKUP(Tabela3[[#This Row],[ORGANIZAÇÃO/ASSOCIAÇÃO]],Tabela1[],9,FALSE)</f>
        <v>#N/A</v>
      </c>
      <c r="I183" s="62">
        <f>VALORES!J191</f>
        <v>0</v>
      </c>
      <c r="J183" s="44">
        <f>VALORES!B191</f>
        <v>0</v>
      </c>
      <c r="K183" s="44">
        <f>VALORES!C191</f>
        <v>0</v>
      </c>
      <c r="L183" s="44">
        <f>VALORES!D191</f>
        <v>0</v>
      </c>
      <c r="M183" s="44">
        <f>VALORES!E191</f>
        <v>0</v>
      </c>
      <c r="N183" s="44">
        <f>Tabela3[[#This Row],[Reciclados METAL (Kg)]]+Tabela3[[#This Row],[Reciclados PAPEL (Kg)]]+Tabela3[[#This Row],[Reciclados PLÁSTICO (Kg)]]+Tabela3[[#This Row],[Reciclados VIDRO (Kg)]]</f>
        <v>0</v>
      </c>
    </row>
    <row r="184" spans="1:14">
      <c r="A184" s="20">
        <f>VALORES!A192</f>
        <v>0</v>
      </c>
      <c r="B184" s="20" t="e">
        <f>VLOOKUP(Tabela3[[#This Row],[ORGANIZAÇÃO/ASSOCIAÇÃO]],Tabela1[],3,FALSE)</f>
        <v>#N/A</v>
      </c>
      <c r="C184" s="6" t="e">
        <f>VLOOKUP(Tabela3[[#This Row],[ORGANIZAÇÃO/ASSOCIAÇÃO]],Tabela1[[Associação]:[LISTA DE MEMBROS]],4,FALSE)</f>
        <v>#N/A</v>
      </c>
      <c r="D184" s="20" t="e">
        <f>VLOOKUP(Tabela3[[#This Row],[ORGANIZAÇÃO/ASSOCIAÇÃO]],Tabela1[],5,FALSE)</f>
        <v>#N/A</v>
      </c>
      <c r="E184" s="20" t="e">
        <f>VLOOKUP(Tabela3[[#This Row],[ORGANIZAÇÃO/ASSOCIAÇÃO]],Tabela1[],6,FALSE)</f>
        <v>#N/A</v>
      </c>
      <c r="F184" s="20" t="e">
        <f>VLOOKUP(Tabela3[[#This Row],[ORGANIZAÇÃO/ASSOCIAÇÃO]],Tabela1[],7,FALSE)</f>
        <v>#N/A</v>
      </c>
      <c r="G184" s="20" t="e">
        <f>VLOOKUP(Tabela3[[#This Row],[ORGANIZAÇÃO/ASSOCIAÇÃO]],Tabela1[],8,FALSE)</f>
        <v>#N/A</v>
      </c>
      <c r="H184" s="20" t="e">
        <f>VLOOKUP(Tabela3[[#This Row],[ORGANIZAÇÃO/ASSOCIAÇÃO]],Tabela1[],9,FALSE)</f>
        <v>#N/A</v>
      </c>
      <c r="I184" s="62">
        <f>VALORES!J192</f>
        <v>0</v>
      </c>
      <c r="J184" s="44">
        <f>VALORES!B192</f>
        <v>0</v>
      </c>
      <c r="K184" s="44">
        <f>VALORES!C192</f>
        <v>0</v>
      </c>
      <c r="L184" s="44">
        <f>VALORES!D192</f>
        <v>0</v>
      </c>
      <c r="M184" s="44">
        <f>VALORES!E192</f>
        <v>0</v>
      </c>
      <c r="N184" s="44">
        <f>Tabela3[[#This Row],[Reciclados METAL (Kg)]]+Tabela3[[#This Row],[Reciclados PAPEL (Kg)]]+Tabela3[[#This Row],[Reciclados PLÁSTICO (Kg)]]+Tabela3[[#This Row],[Reciclados VIDRO (Kg)]]</f>
        <v>0</v>
      </c>
    </row>
    <row r="185" spans="1:14">
      <c r="A185" s="20">
        <f>VALORES!A193</f>
        <v>0</v>
      </c>
      <c r="B185" s="20" t="e">
        <f>VLOOKUP(Tabela3[[#This Row],[ORGANIZAÇÃO/ASSOCIAÇÃO]],Tabela1[],3,FALSE)</f>
        <v>#N/A</v>
      </c>
      <c r="C185" s="6" t="e">
        <f>VLOOKUP(Tabela3[[#This Row],[ORGANIZAÇÃO/ASSOCIAÇÃO]],Tabela1[[Associação]:[LISTA DE MEMBROS]],4,FALSE)</f>
        <v>#N/A</v>
      </c>
      <c r="D185" s="20" t="e">
        <f>VLOOKUP(Tabela3[[#This Row],[ORGANIZAÇÃO/ASSOCIAÇÃO]],Tabela1[],5,FALSE)</f>
        <v>#N/A</v>
      </c>
      <c r="E185" s="20" t="e">
        <f>VLOOKUP(Tabela3[[#This Row],[ORGANIZAÇÃO/ASSOCIAÇÃO]],Tabela1[],6,FALSE)</f>
        <v>#N/A</v>
      </c>
      <c r="F185" s="20" t="e">
        <f>VLOOKUP(Tabela3[[#This Row],[ORGANIZAÇÃO/ASSOCIAÇÃO]],Tabela1[],7,FALSE)</f>
        <v>#N/A</v>
      </c>
      <c r="G185" s="20" t="e">
        <f>VLOOKUP(Tabela3[[#This Row],[ORGANIZAÇÃO/ASSOCIAÇÃO]],Tabela1[],8,FALSE)</f>
        <v>#N/A</v>
      </c>
      <c r="H185" s="20" t="e">
        <f>VLOOKUP(Tabela3[[#This Row],[ORGANIZAÇÃO/ASSOCIAÇÃO]],Tabela1[],9,FALSE)</f>
        <v>#N/A</v>
      </c>
      <c r="I185" s="62">
        <f>VALORES!J193</f>
        <v>0</v>
      </c>
      <c r="J185" s="44">
        <f>VALORES!B193</f>
        <v>0</v>
      </c>
      <c r="K185" s="44">
        <f>VALORES!C193</f>
        <v>0</v>
      </c>
      <c r="L185" s="44">
        <f>VALORES!D193</f>
        <v>0</v>
      </c>
      <c r="M185" s="44">
        <f>VALORES!E193</f>
        <v>0</v>
      </c>
      <c r="N185" s="44">
        <f>Tabela3[[#This Row],[Reciclados METAL (Kg)]]+Tabela3[[#This Row],[Reciclados PAPEL (Kg)]]+Tabela3[[#This Row],[Reciclados PLÁSTICO (Kg)]]+Tabela3[[#This Row],[Reciclados VIDRO (Kg)]]</f>
        <v>0</v>
      </c>
    </row>
    <row r="186" spans="1:14">
      <c r="A186" s="20">
        <f>VALORES!A194</f>
        <v>0</v>
      </c>
      <c r="B186" s="20" t="e">
        <f>VLOOKUP(Tabela3[[#This Row],[ORGANIZAÇÃO/ASSOCIAÇÃO]],Tabela1[],3,FALSE)</f>
        <v>#N/A</v>
      </c>
      <c r="C186" s="6" t="e">
        <f>VLOOKUP(Tabela3[[#This Row],[ORGANIZAÇÃO/ASSOCIAÇÃO]],Tabela1[[Associação]:[LISTA DE MEMBROS]],4,FALSE)</f>
        <v>#N/A</v>
      </c>
      <c r="D186" s="20" t="e">
        <f>VLOOKUP(Tabela3[[#This Row],[ORGANIZAÇÃO/ASSOCIAÇÃO]],Tabela1[],5,FALSE)</f>
        <v>#N/A</v>
      </c>
      <c r="E186" s="20" t="e">
        <f>VLOOKUP(Tabela3[[#This Row],[ORGANIZAÇÃO/ASSOCIAÇÃO]],Tabela1[],6,FALSE)</f>
        <v>#N/A</v>
      </c>
      <c r="F186" s="20" t="e">
        <f>VLOOKUP(Tabela3[[#This Row],[ORGANIZAÇÃO/ASSOCIAÇÃO]],Tabela1[],7,FALSE)</f>
        <v>#N/A</v>
      </c>
      <c r="G186" s="20" t="e">
        <f>VLOOKUP(Tabela3[[#This Row],[ORGANIZAÇÃO/ASSOCIAÇÃO]],Tabela1[],8,FALSE)</f>
        <v>#N/A</v>
      </c>
      <c r="H186" s="20" t="e">
        <f>VLOOKUP(Tabela3[[#This Row],[ORGANIZAÇÃO/ASSOCIAÇÃO]],Tabela1[],9,FALSE)</f>
        <v>#N/A</v>
      </c>
      <c r="I186" s="62">
        <f>VALORES!J194</f>
        <v>0</v>
      </c>
      <c r="J186" s="44">
        <f>VALORES!B194</f>
        <v>0</v>
      </c>
      <c r="K186" s="44">
        <f>VALORES!C194</f>
        <v>0</v>
      </c>
      <c r="L186" s="44">
        <f>VALORES!D194</f>
        <v>0</v>
      </c>
      <c r="M186" s="44">
        <f>VALORES!E194</f>
        <v>0</v>
      </c>
      <c r="N186" s="44">
        <f>Tabela3[[#This Row],[Reciclados METAL (Kg)]]+Tabela3[[#This Row],[Reciclados PAPEL (Kg)]]+Tabela3[[#This Row],[Reciclados PLÁSTICO (Kg)]]+Tabela3[[#This Row],[Reciclados VIDRO (Kg)]]</f>
        <v>0</v>
      </c>
    </row>
    <row r="187" spans="1:14">
      <c r="A187" s="20">
        <f>VALORES!A195</f>
        <v>0</v>
      </c>
      <c r="B187" s="20" t="e">
        <f>VLOOKUP(Tabela3[[#This Row],[ORGANIZAÇÃO/ASSOCIAÇÃO]],Tabela1[],3,FALSE)</f>
        <v>#N/A</v>
      </c>
      <c r="C187" s="6" t="e">
        <f>VLOOKUP(Tabela3[[#This Row],[ORGANIZAÇÃO/ASSOCIAÇÃO]],Tabela1[[Associação]:[LISTA DE MEMBROS]],4,FALSE)</f>
        <v>#N/A</v>
      </c>
      <c r="D187" s="20" t="e">
        <f>VLOOKUP(Tabela3[[#This Row],[ORGANIZAÇÃO/ASSOCIAÇÃO]],Tabela1[],5,FALSE)</f>
        <v>#N/A</v>
      </c>
      <c r="E187" s="20" t="e">
        <f>VLOOKUP(Tabela3[[#This Row],[ORGANIZAÇÃO/ASSOCIAÇÃO]],Tabela1[],6,FALSE)</f>
        <v>#N/A</v>
      </c>
      <c r="F187" s="20" t="e">
        <f>VLOOKUP(Tabela3[[#This Row],[ORGANIZAÇÃO/ASSOCIAÇÃO]],Tabela1[],7,FALSE)</f>
        <v>#N/A</v>
      </c>
      <c r="G187" s="20" t="e">
        <f>VLOOKUP(Tabela3[[#This Row],[ORGANIZAÇÃO/ASSOCIAÇÃO]],Tabela1[],8,FALSE)</f>
        <v>#N/A</v>
      </c>
      <c r="H187" s="20" t="e">
        <f>VLOOKUP(Tabela3[[#This Row],[ORGANIZAÇÃO/ASSOCIAÇÃO]],Tabela1[],9,FALSE)</f>
        <v>#N/A</v>
      </c>
      <c r="I187" s="62">
        <f>VALORES!J195</f>
        <v>0</v>
      </c>
      <c r="J187" s="44">
        <f>VALORES!B195</f>
        <v>0</v>
      </c>
      <c r="K187" s="44">
        <f>VALORES!C195</f>
        <v>0</v>
      </c>
      <c r="L187" s="44">
        <f>VALORES!D195</f>
        <v>0</v>
      </c>
      <c r="M187" s="44">
        <f>VALORES!E195</f>
        <v>0</v>
      </c>
      <c r="N187" s="44">
        <f>Tabela3[[#This Row],[Reciclados METAL (Kg)]]+Tabela3[[#This Row],[Reciclados PAPEL (Kg)]]+Tabela3[[#This Row],[Reciclados PLÁSTICO (Kg)]]+Tabela3[[#This Row],[Reciclados VIDRO (Kg)]]</f>
        <v>0</v>
      </c>
    </row>
    <row r="188" spans="1:14">
      <c r="A188" s="20">
        <f>VALORES!A196</f>
        <v>0</v>
      </c>
      <c r="B188" s="20" t="e">
        <f>VLOOKUP(Tabela3[[#This Row],[ORGANIZAÇÃO/ASSOCIAÇÃO]],Tabela1[],3,FALSE)</f>
        <v>#N/A</v>
      </c>
      <c r="C188" s="6" t="e">
        <f>VLOOKUP(Tabela3[[#This Row],[ORGANIZAÇÃO/ASSOCIAÇÃO]],Tabela1[[Associação]:[LISTA DE MEMBROS]],4,FALSE)</f>
        <v>#N/A</v>
      </c>
      <c r="D188" s="20" t="e">
        <f>VLOOKUP(Tabela3[[#This Row],[ORGANIZAÇÃO/ASSOCIAÇÃO]],Tabela1[],5,FALSE)</f>
        <v>#N/A</v>
      </c>
      <c r="E188" s="20" t="e">
        <f>VLOOKUP(Tabela3[[#This Row],[ORGANIZAÇÃO/ASSOCIAÇÃO]],Tabela1[],6,FALSE)</f>
        <v>#N/A</v>
      </c>
      <c r="F188" s="20" t="e">
        <f>VLOOKUP(Tabela3[[#This Row],[ORGANIZAÇÃO/ASSOCIAÇÃO]],Tabela1[],7,FALSE)</f>
        <v>#N/A</v>
      </c>
      <c r="G188" s="20" t="e">
        <f>VLOOKUP(Tabela3[[#This Row],[ORGANIZAÇÃO/ASSOCIAÇÃO]],Tabela1[],8,FALSE)</f>
        <v>#N/A</v>
      </c>
      <c r="H188" s="20" t="e">
        <f>VLOOKUP(Tabela3[[#This Row],[ORGANIZAÇÃO/ASSOCIAÇÃO]],Tabela1[],9,FALSE)</f>
        <v>#N/A</v>
      </c>
      <c r="I188" s="62">
        <f>VALORES!J196</f>
        <v>0</v>
      </c>
      <c r="J188" s="44">
        <f>VALORES!B196</f>
        <v>0</v>
      </c>
      <c r="K188" s="44">
        <f>VALORES!C196</f>
        <v>0</v>
      </c>
      <c r="L188" s="44">
        <f>VALORES!D196</f>
        <v>0</v>
      </c>
      <c r="M188" s="44">
        <f>VALORES!E196</f>
        <v>0</v>
      </c>
      <c r="N188" s="44">
        <f>Tabela3[[#This Row],[Reciclados METAL (Kg)]]+Tabela3[[#This Row],[Reciclados PAPEL (Kg)]]+Tabela3[[#This Row],[Reciclados PLÁSTICO (Kg)]]+Tabela3[[#This Row],[Reciclados VIDRO (Kg)]]</f>
        <v>0</v>
      </c>
    </row>
    <row r="189" spans="1:14">
      <c r="A189" s="20">
        <f>VALORES!A197</f>
        <v>0</v>
      </c>
      <c r="B189" s="20" t="e">
        <f>VLOOKUP(Tabela3[[#This Row],[ORGANIZAÇÃO/ASSOCIAÇÃO]],Tabela1[],3,FALSE)</f>
        <v>#N/A</v>
      </c>
      <c r="C189" s="6" t="e">
        <f>VLOOKUP(Tabela3[[#This Row],[ORGANIZAÇÃO/ASSOCIAÇÃO]],Tabela1[[Associação]:[LISTA DE MEMBROS]],4,FALSE)</f>
        <v>#N/A</v>
      </c>
      <c r="D189" s="20" t="e">
        <f>VLOOKUP(Tabela3[[#This Row],[ORGANIZAÇÃO/ASSOCIAÇÃO]],Tabela1[],5,FALSE)</f>
        <v>#N/A</v>
      </c>
      <c r="E189" s="20" t="e">
        <f>VLOOKUP(Tabela3[[#This Row],[ORGANIZAÇÃO/ASSOCIAÇÃO]],Tabela1[],6,FALSE)</f>
        <v>#N/A</v>
      </c>
      <c r="F189" s="20" t="e">
        <f>VLOOKUP(Tabela3[[#This Row],[ORGANIZAÇÃO/ASSOCIAÇÃO]],Tabela1[],7,FALSE)</f>
        <v>#N/A</v>
      </c>
      <c r="G189" s="20" t="e">
        <f>VLOOKUP(Tabela3[[#This Row],[ORGANIZAÇÃO/ASSOCIAÇÃO]],Tabela1[],8,FALSE)</f>
        <v>#N/A</v>
      </c>
      <c r="H189" s="20" t="e">
        <f>VLOOKUP(Tabela3[[#This Row],[ORGANIZAÇÃO/ASSOCIAÇÃO]],Tabela1[],9,FALSE)</f>
        <v>#N/A</v>
      </c>
      <c r="I189" s="62">
        <f>VALORES!J197</f>
        <v>0</v>
      </c>
      <c r="J189" s="44">
        <f>VALORES!B197</f>
        <v>0</v>
      </c>
      <c r="K189" s="44">
        <f>VALORES!C197</f>
        <v>0</v>
      </c>
      <c r="L189" s="44">
        <f>VALORES!D197</f>
        <v>0</v>
      </c>
      <c r="M189" s="44">
        <f>VALORES!E197</f>
        <v>0</v>
      </c>
      <c r="N189" s="44">
        <f>Tabela3[[#This Row],[Reciclados METAL (Kg)]]+Tabela3[[#This Row],[Reciclados PAPEL (Kg)]]+Tabela3[[#This Row],[Reciclados PLÁSTICO (Kg)]]+Tabela3[[#This Row],[Reciclados VIDRO (Kg)]]</f>
        <v>0</v>
      </c>
    </row>
    <row r="190" spans="1:14">
      <c r="A190" s="20">
        <f>VALORES!A198</f>
        <v>0</v>
      </c>
      <c r="B190" s="20" t="e">
        <f>VLOOKUP(Tabela3[[#This Row],[ORGANIZAÇÃO/ASSOCIAÇÃO]],Tabela1[],3,FALSE)</f>
        <v>#N/A</v>
      </c>
      <c r="C190" s="6" t="e">
        <f>VLOOKUP(Tabela3[[#This Row],[ORGANIZAÇÃO/ASSOCIAÇÃO]],Tabela1[[Associação]:[LISTA DE MEMBROS]],4,FALSE)</f>
        <v>#N/A</v>
      </c>
      <c r="D190" s="20" t="e">
        <f>VLOOKUP(Tabela3[[#This Row],[ORGANIZAÇÃO/ASSOCIAÇÃO]],Tabela1[],5,FALSE)</f>
        <v>#N/A</v>
      </c>
      <c r="E190" s="20" t="e">
        <f>VLOOKUP(Tabela3[[#This Row],[ORGANIZAÇÃO/ASSOCIAÇÃO]],Tabela1[],6,FALSE)</f>
        <v>#N/A</v>
      </c>
      <c r="F190" s="20" t="e">
        <f>VLOOKUP(Tabela3[[#This Row],[ORGANIZAÇÃO/ASSOCIAÇÃO]],Tabela1[],7,FALSE)</f>
        <v>#N/A</v>
      </c>
      <c r="G190" s="20" t="e">
        <f>VLOOKUP(Tabela3[[#This Row],[ORGANIZAÇÃO/ASSOCIAÇÃO]],Tabela1[],8,FALSE)</f>
        <v>#N/A</v>
      </c>
      <c r="H190" s="20" t="e">
        <f>VLOOKUP(Tabela3[[#This Row],[ORGANIZAÇÃO/ASSOCIAÇÃO]],Tabela1[],9,FALSE)</f>
        <v>#N/A</v>
      </c>
      <c r="I190" s="62">
        <f>VALORES!J198</f>
        <v>0</v>
      </c>
      <c r="J190" s="44">
        <f>VALORES!B198</f>
        <v>0</v>
      </c>
      <c r="K190" s="44">
        <f>VALORES!C198</f>
        <v>0</v>
      </c>
      <c r="L190" s="44">
        <f>VALORES!D198</f>
        <v>0</v>
      </c>
      <c r="M190" s="44">
        <f>VALORES!E198</f>
        <v>0</v>
      </c>
      <c r="N190" s="44">
        <f>Tabela3[[#This Row],[Reciclados METAL (Kg)]]+Tabela3[[#This Row],[Reciclados PAPEL (Kg)]]+Tabela3[[#This Row],[Reciclados PLÁSTICO (Kg)]]+Tabela3[[#This Row],[Reciclados VIDRO (Kg)]]</f>
        <v>0</v>
      </c>
    </row>
    <row r="191" spans="1:14">
      <c r="A191" s="20">
        <f>VALORES!A199</f>
        <v>0</v>
      </c>
      <c r="B191" s="20" t="e">
        <f>VLOOKUP(Tabela3[[#This Row],[ORGANIZAÇÃO/ASSOCIAÇÃO]],Tabela1[],3,FALSE)</f>
        <v>#N/A</v>
      </c>
      <c r="C191" s="6" t="e">
        <f>VLOOKUP(Tabela3[[#This Row],[ORGANIZAÇÃO/ASSOCIAÇÃO]],Tabela1[[Associação]:[LISTA DE MEMBROS]],4,FALSE)</f>
        <v>#N/A</v>
      </c>
      <c r="D191" s="20" t="e">
        <f>VLOOKUP(Tabela3[[#This Row],[ORGANIZAÇÃO/ASSOCIAÇÃO]],Tabela1[],5,FALSE)</f>
        <v>#N/A</v>
      </c>
      <c r="E191" s="20" t="e">
        <f>VLOOKUP(Tabela3[[#This Row],[ORGANIZAÇÃO/ASSOCIAÇÃO]],Tabela1[],6,FALSE)</f>
        <v>#N/A</v>
      </c>
      <c r="F191" s="20" t="e">
        <f>VLOOKUP(Tabela3[[#This Row],[ORGANIZAÇÃO/ASSOCIAÇÃO]],Tabela1[],7,FALSE)</f>
        <v>#N/A</v>
      </c>
      <c r="G191" s="20" t="e">
        <f>VLOOKUP(Tabela3[[#This Row],[ORGANIZAÇÃO/ASSOCIAÇÃO]],Tabela1[],8,FALSE)</f>
        <v>#N/A</v>
      </c>
      <c r="H191" s="20" t="e">
        <f>VLOOKUP(Tabela3[[#This Row],[ORGANIZAÇÃO/ASSOCIAÇÃO]],Tabela1[],9,FALSE)</f>
        <v>#N/A</v>
      </c>
      <c r="I191" s="62">
        <f>VALORES!J199</f>
        <v>0</v>
      </c>
      <c r="J191" s="44">
        <f>VALORES!B199</f>
        <v>0</v>
      </c>
      <c r="K191" s="44">
        <f>VALORES!C199</f>
        <v>0</v>
      </c>
      <c r="L191" s="44">
        <f>VALORES!D199</f>
        <v>0</v>
      </c>
      <c r="M191" s="44">
        <f>VALORES!E199</f>
        <v>0</v>
      </c>
      <c r="N191" s="44">
        <f>Tabela3[[#This Row],[Reciclados METAL (Kg)]]+Tabela3[[#This Row],[Reciclados PAPEL (Kg)]]+Tabela3[[#This Row],[Reciclados PLÁSTICO (Kg)]]+Tabela3[[#This Row],[Reciclados VIDRO (Kg)]]</f>
        <v>0</v>
      </c>
    </row>
    <row r="192" spans="1:14">
      <c r="A192" s="20">
        <f>VALORES!A200</f>
        <v>0</v>
      </c>
      <c r="B192" s="20" t="e">
        <f>VLOOKUP(Tabela3[[#This Row],[ORGANIZAÇÃO/ASSOCIAÇÃO]],Tabela1[],3,FALSE)</f>
        <v>#N/A</v>
      </c>
      <c r="C192" s="6" t="e">
        <f>VLOOKUP(Tabela3[[#This Row],[ORGANIZAÇÃO/ASSOCIAÇÃO]],Tabela1[[Associação]:[LISTA DE MEMBROS]],4,FALSE)</f>
        <v>#N/A</v>
      </c>
      <c r="D192" s="20" t="e">
        <f>VLOOKUP(Tabela3[[#This Row],[ORGANIZAÇÃO/ASSOCIAÇÃO]],Tabela1[],5,FALSE)</f>
        <v>#N/A</v>
      </c>
      <c r="E192" s="20" t="e">
        <f>VLOOKUP(Tabela3[[#This Row],[ORGANIZAÇÃO/ASSOCIAÇÃO]],Tabela1[],6,FALSE)</f>
        <v>#N/A</v>
      </c>
      <c r="F192" s="20" t="e">
        <f>VLOOKUP(Tabela3[[#This Row],[ORGANIZAÇÃO/ASSOCIAÇÃO]],Tabela1[],7,FALSE)</f>
        <v>#N/A</v>
      </c>
      <c r="G192" s="20" t="e">
        <f>VLOOKUP(Tabela3[[#This Row],[ORGANIZAÇÃO/ASSOCIAÇÃO]],Tabela1[],8,FALSE)</f>
        <v>#N/A</v>
      </c>
      <c r="H192" s="20" t="e">
        <f>VLOOKUP(Tabela3[[#This Row],[ORGANIZAÇÃO/ASSOCIAÇÃO]],Tabela1[],9,FALSE)</f>
        <v>#N/A</v>
      </c>
      <c r="I192" s="62">
        <f>VALORES!J200</f>
        <v>0</v>
      </c>
      <c r="J192" s="44">
        <f>VALORES!B200</f>
        <v>0</v>
      </c>
      <c r="K192" s="44">
        <f>VALORES!C200</f>
        <v>0</v>
      </c>
      <c r="L192" s="44">
        <f>VALORES!D200</f>
        <v>0</v>
      </c>
      <c r="M192" s="44">
        <f>VALORES!E200</f>
        <v>0</v>
      </c>
      <c r="N192" s="44">
        <f>Tabela3[[#This Row],[Reciclados METAL (Kg)]]+Tabela3[[#This Row],[Reciclados PAPEL (Kg)]]+Tabela3[[#This Row],[Reciclados PLÁSTICO (Kg)]]+Tabela3[[#This Row],[Reciclados VIDRO (Kg)]]</f>
        <v>0</v>
      </c>
    </row>
    <row r="193" spans="1:14">
      <c r="A193" s="20">
        <f>VALORES!A201</f>
        <v>0</v>
      </c>
      <c r="B193" s="20" t="e">
        <f>VLOOKUP(Tabela3[[#This Row],[ORGANIZAÇÃO/ASSOCIAÇÃO]],Tabela1[],3,FALSE)</f>
        <v>#N/A</v>
      </c>
      <c r="C193" s="6" t="e">
        <f>VLOOKUP(Tabela3[[#This Row],[ORGANIZAÇÃO/ASSOCIAÇÃO]],Tabela1[[Associação]:[LISTA DE MEMBROS]],4,FALSE)</f>
        <v>#N/A</v>
      </c>
      <c r="D193" s="20" t="e">
        <f>VLOOKUP(Tabela3[[#This Row],[ORGANIZAÇÃO/ASSOCIAÇÃO]],Tabela1[],5,FALSE)</f>
        <v>#N/A</v>
      </c>
      <c r="E193" s="20" t="e">
        <f>VLOOKUP(Tabela3[[#This Row],[ORGANIZAÇÃO/ASSOCIAÇÃO]],Tabela1[],6,FALSE)</f>
        <v>#N/A</v>
      </c>
      <c r="F193" s="20" t="e">
        <f>VLOOKUP(Tabela3[[#This Row],[ORGANIZAÇÃO/ASSOCIAÇÃO]],Tabela1[],7,FALSE)</f>
        <v>#N/A</v>
      </c>
      <c r="G193" s="20" t="e">
        <f>VLOOKUP(Tabela3[[#This Row],[ORGANIZAÇÃO/ASSOCIAÇÃO]],Tabela1[],8,FALSE)</f>
        <v>#N/A</v>
      </c>
      <c r="H193" s="20" t="e">
        <f>VLOOKUP(Tabela3[[#This Row],[ORGANIZAÇÃO/ASSOCIAÇÃO]],Tabela1[],9,FALSE)</f>
        <v>#N/A</v>
      </c>
      <c r="I193" s="62">
        <f>VALORES!J201</f>
        <v>0</v>
      </c>
      <c r="J193" s="44">
        <f>VALORES!B201</f>
        <v>0</v>
      </c>
      <c r="K193" s="44">
        <f>VALORES!C201</f>
        <v>0</v>
      </c>
      <c r="L193" s="44">
        <f>VALORES!D201</f>
        <v>0</v>
      </c>
      <c r="M193" s="44">
        <f>VALORES!E201</f>
        <v>0</v>
      </c>
      <c r="N193" s="44">
        <f>Tabela3[[#This Row],[Reciclados METAL (Kg)]]+Tabela3[[#This Row],[Reciclados PAPEL (Kg)]]+Tabela3[[#This Row],[Reciclados PLÁSTICO (Kg)]]+Tabela3[[#This Row],[Reciclados VIDRO (Kg)]]</f>
        <v>0</v>
      </c>
    </row>
    <row r="194" spans="1:14">
      <c r="A194" s="20">
        <f>VALORES!A202</f>
        <v>0</v>
      </c>
      <c r="B194" s="20" t="e">
        <f>VLOOKUP(Tabela3[[#This Row],[ORGANIZAÇÃO/ASSOCIAÇÃO]],Tabela1[],3,FALSE)</f>
        <v>#N/A</v>
      </c>
      <c r="C194" s="6" t="e">
        <f>VLOOKUP(Tabela3[[#This Row],[ORGANIZAÇÃO/ASSOCIAÇÃO]],Tabela1[[Associação]:[LISTA DE MEMBROS]],4,FALSE)</f>
        <v>#N/A</v>
      </c>
      <c r="D194" s="20" t="e">
        <f>VLOOKUP(Tabela3[[#This Row],[ORGANIZAÇÃO/ASSOCIAÇÃO]],Tabela1[],5,FALSE)</f>
        <v>#N/A</v>
      </c>
      <c r="E194" s="20" t="e">
        <f>VLOOKUP(Tabela3[[#This Row],[ORGANIZAÇÃO/ASSOCIAÇÃO]],Tabela1[],6,FALSE)</f>
        <v>#N/A</v>
      </c>
      <c r="F194" s="20" t="e">
        <f>VLOOKUP(Tabela3[[#This Row],[ORGANIZAÇÃO/ASSOCIAÇÃO]],Tabela1[],7,FALSE)</f>
        <v>#N/A</v>
      </c>
      <c r="G194" s="20" t="e">
        <f>VLOOKUP(Tabela3[[#This Row],[ORGANIZAÇÃO/ASSOCIAÇÃO]],Tabela1[],8,FALSE)</f>
        <v>#N/A</v>
      </c>
      <c r="H194" s="20" t="e">
        <f>VLOOKUP(Tabela3[[#This Row],[ORGANIZAÇÃO/ASSOCIAÇÃO]],Tabela1[],9,FALSE)</f>
        <v>#N/A</v>
      </c>
      <c r="I194" s="62">
        <f>VALORES!J202</f>
        <v>0</v>
      </c>
      <c r="J194" s="44">
        <f>VALORES!B202</f>
        <v>0</v>
      </c>
      <c r="K194" s="44">
        <f>VALORES!C202</f>
        <v>0</v>
      </c>
      <c r="L194" s="44">
        <f>VALORES!D202</f>
        <v>0</v>
      </c>
      <c r="M194" s="44">
        <f>VALORES!E202</f>
        <v>0</v>
      </c>
      <c r="N194" s="44">
        <f>Tabela3[[#This Row],[Reciclados METAL (Kg)]]+Tabela3[[#This Row],[Reciclados PAPEL (Kg)]]+Tabela3[[#This Row],[Reciclados PLÁSTICO (Kg)]]+Tabela3[[#This Row],[Reciclados VIDRO (Kg)]]</f>
        <v>0</v>
      </c>
    </row>
    <row r="195" spans="1:14">
      <c r="A195" s="20">
        <f>VALORES!A203</f>
        <v>0</v>
      </c>
      <c r="B195" s="20" t="e">
        <f>VLOOKUP(Tabela3[[#This Row],[ORGANIZAÇÃO/ASSOCIAÇÃO]],Tabela1[],3,FALSE)</f>
        <v>#N/A</v>
      </c>
      <c r="C195" s="6" t="e">
        <f>VLOOKUP(Tabela3[[#This Row],[ORGANIZAÇÃO/ASSOCIAÇÃO]],Tabela1[[Associação]:[LISTA DE MEMBROS]],4,FALSE)</f>
        <v>#N/A</v>
      </c>
      <c r="D195" s="20" t="e">
        <f>VLOOKUP(Tabela3[[#This Row],[ORGANIZAÇÃO/ASSOCIAÇÃO]],Tabela1[],5,FALSE)</f>
        <v>#N/A</v>
      </c>
      <c r="E195" s="20" t="e">
        <f>VLOOKUP(Tabela3[[#This Row],[ORGANIZAÇÃO/ASSOCIAÇÃO]],Tabela1[],6,FALSE)</f>
        <v>#N/A</v>
      </c>
      <c r="F195" s="20" t="e">
        <f>VLOOKUP(Tabela3[[#This Row],[ORGANIZAÇÃO/ASSOCIAÇÃO]],Tabela1[],7,FALSE)</f>
        <v>#N/A</v>
      </c>
      <c r="G195" s="20" t="e">
        <f>VLOOKUP(Tabela3[[#This Row],[ORGANIZAÇÃO/ASSOCIAÇÃO]],Tabela1[],8,FALSE)</f>
        <v>#N/A</v>
      </c>
      <c r="H195" s="20" t="e">
        <f>VLOOKUP(Tabela3[[#This Row],[ORGANIZAÇÃO/ASSOCIAÇÃO]],Tabela1[],9,FALSE)</f>
        <v>#N/A</v>
      </c>
      <c r="I195" s="62">
        <f>VALORES!J203</f>
        <v>0</v>
      </c>
      <c r="J195" s="44">
        <f>VALORES!B203</f>
        <v>0</v>
      </c>
      <c r="K195" s="44">
        <f>VALORES!C203</f>
        <v>0</v>
      </c>
      <c r="L195" s="44">
        <f>VALORES!D203</f>
        <v>0</v>
      </c>
      <c r="M195" s="44">
        <f>VALORES!E203</f>
        <v>0</v>
      </c>
      <c r="N195" s="44">
        <f>Tabela3[[#This Row],[Reciclados METAL (Kg)]]+Tabela3[[#This Row],[Reciclados PAPEL (Kg)]]+Tabela3[[#This Row],[Reciclados PLÁSTICO (Kg)]]+Tabela3[[#This Row],[Reciclados VIDRO (Kg)]]</f>
        <v>0</v>
      </c>
    </row>
    <row r="196" spans="1:14">
      <c r="A196" s="20">
        <f>VALORES!A204</f>
        <v>0</v>
      </c>
      <c r="B196" s="20" t="e">
        <f>VLOOKUP(Tabela3[[#This Row],[ORGANIZAÇÃO/ASSOCIAÇÃO]],Tabela1[],3,FALSE)</f>
        <v>#N/A</v>
      </c>
      <c r="C196" s="6" t="e">
        <f>VLOOKUP(Tabela3[[#This Row],[ORGANIZAÇÃO/ASSOCIAÇÃO]],Tabela1[[Associação]:[LISTA DE MEMBROS]],4,FALSE)</f>
        <v>#N/A</v>
      </c>
      <c r="D196" s="20" t="e">
        <f>VLOOKUP(Tabela3[[#This Row],[ORGANIZAÇÃO/ASSOCIAÇÃO]],Tabela1[],5,FALSE)</f>
        <v>#N/A</v>
      </c>
      <c r="E196" s="20" t="e">
        <f>VLOOKUP(Tabela3[[#This Row],[ORGANIZAÇÃO/ASSOCIAÇÃO]],Tabela1[],6,FALSE)</f>
        <v>#N/A</v>
      </c>
      <c r="F196" s="20" t="e">
        <f>VLOOKUP(Tabela3[[#This Row],[ORGANIZAÇÃO/ASSOCIAÇÃO]],Tabela1[],7,FALSE)</f>
        <v>#N/A</v>
      </c>
      <c r="G196" s="20" t="e">
        <f>VLOOKUP(Tabela3[[#This Row],[ORGANIZAÇÃO/ASSOCIAÇÃO]],Tabela1[],8,FALSE)</f>
        <v>#N/A</v>
      </c>
      <c r="H196" s="20" t="e">
        <f>VLOOKUP(Tabela3[[#This Row],[ORGANIZAÇÃO/ASSOCIAÇÃO]],Tabela1[],9,FALSE)</f>
        <v>#N/A</v>
      </c>
      <c r="I196" s="62">
        <f>VALORES!J204</f>
        <v>0</v>
      </c>
      <c r="J196" s="44">
        <f>VALORES!B204</f>
        <v>0</v>
      </c>
      <c r="K196" s="44">
        <f>VALORES!C204</f>
        <v>0</v>
      </c>
      <c r="L196" s="44">
        <f>VALORES!D204</f>
        <v>0</v>
      </c>
      <c r="M196" s="44">
        <f>VALORES!E204</f>
        <v>0</v>
      </c>
      <c r="N196" s="44">
        <f>Tabela3[[#This Row],[Reciclados METAL (Kg)]]+Tabela3[[#This Row],[Reciclados PAPEL (Kg)]]+Tabela3[[#This Row],[Reciclados PLÁSTICO (Kg)]]+Tabela3[[#This Row],[Reciclados VIDRO (Kg)]]</f>
        <v>0</v>
      </c>
    </row>
    <row r="197" spans="1:14">
      <c r="A197" s="20">
        <f>VALORES!A205</f>
        <v>0</v>
      </c>
      <c r="B197" s="20" t="e">
        <f>VLOOKUP(Tabela3[[#This Row],[ORGANIZAÇÃO/ASSOCIAÇÃO]],Tabela1[],3,FALSE)</f>
        <v>#N/A</v>
      </c>
      <c r="C197" s="6" t="e">
        <f>VLOOKUP(Tabela3[[#This Row],[ORGANIZAÇÃO/ASSOCIAÇÃO]],Tabela1[[Associação]:[LISTA DE MEMBROS]],4,FALSE)</f>
        <v>#N/A</v>
      </c>
      <c r="D197" s="20" t="e">
        <f>VLOOKUP(Tabela3[[#This Row],[ORGANIZAÇÃO/ASSOCIAÇÃO]],Tabela1[],5,FALSE)</f>
        <v>#N/A</v>
      </c>
      <c r="E197" s="20" t="e">
        <f>VLOOKUP(Tabela3[[#This Row],[ORGANIZAÇÃO/ASSOCIAÇÃO]],Tabela1[],6,FALSE)</f>
        <v>#N/A</v>
      </c>
      <c r="F197" s="20" t="e">
        <f>VLOOKUP(Tabela3[[#This Row],[ORGANIZAÇÃO/ASSOCIAÇÃO]],Tabela1[],7,FALSE)</f>
        <v>#N/A</v>
      </c>
      <c r="G197" s="20" t="e">
        <f>VLOOKUP(Tabela3[[#This Row],[ORGANIZAÇÃO/ASSOCIAÇÃO]],Tabela1[],8,FALSE)</f>
        <v>#N/A</v>
      </c>
      <c r="H197" s="20" t="e">
        <f>VLOOKUP(Tabela3[[#This Row],[ORGANIZAÇÃO/ASSOCIAÇÃO]],Tabela1[],9,FALSE)</f>
        <v>#N/A</v>
      </c>
      <c r="I197" s="62">
        <f>VALORES!J205</f>
        <v>0</v>
      </c>
      <c r="J197" s="44">
        <f>VALORES!B205</f>
        <v>0</v>
      </c>
      <c r="K197" s="44">
        <f>VALORES!C205</f>
        <v>0</v>
      </c>
      <c r="L197" s="44">
        <f>VALORES!D205</f>
        <v>0</v>
      </c>
      <c r="M197" s="44">
        <f>VALORES!E205</f>
        <v>0</v>
      </c>
      <c r="N197" s="44">
        <f>Tabela3[[#This Row],[Reciclados METAL (Kg)]]+Tabela3[[#This Row],[Reciclados PAPEL (Kg)]]+Tabela3[[#This Row],[Reciclados PLÁSTICO (Kg)]]+Tabela3[[#This Row],[Reciclados VIDRO (Kg)]]</f>
        <v>0</v>
      </c>
    </row>
    <row r="198" spans="1:14">
      <c r="A198" s="20">
        <f>VALORES!A206</f>
        <v>0</v>
      </c>
      <c r="B198" s="20" t="e">
        <f>VLOOKUP(Tabela3[[#This Row],[ORGANIZAÇÃO/ASSOCIAÇÃO]],Tabela1[],3,FALSE)</f>
        <v>#N/A</v>
      </c>
      <c r="C198" s="6" t="e">
        <f>VLOOKUP(Tabela3[[#This Row],[ORGANIZAÇÃO/ASSOCIAÇÃO]],Tabela1[[Associação]:[LISTA DE MEMBROS]],4,FALSE)</f>
        <v>#N/A</v>
      </c>
      <c r="D198" s="20" t="e">
        <f>VLOOKUP(Tabela3[[#This Row],[ORGANIZAÇÃO/ASSOCIAÇÃO]],Tabela1[],5,FALSE)</f>
        <v>#N/A</v>
      </c>
      <c r="E198" s="20" t="e">
        <f>VLOOKUP(Tabela3[[#This Row],[ORGANIZAÇÃO/ASSOCIAÇÃO]],Tabela1[],6,FALSE)</f>
        <v>#N/A</v>
      </c>
      <c r="F198" s="20" t="e">
        <f>VLOOKUP(Tabela3[[#This Row],[ORGANIZAÇÃO/ASSOCIAÇÃO]],Tabela1[],7,FALSE)</f>
        <v>#N/A</v>
      </c>
      <c r="G198" s="20" t="e">
        <f>VLOOKUP(Tabela3[[#This Row],[ORGANIZAÇÃO/ASSOCIAÇÃO]],Tabela1[],8,FALSE)</f>
        <v>#N/A</v>
      </c>
      <c r="H198" s="20" t="e">
        <f>VLOOKUP(Tabela3[[#This Row],[ORGANIZAÇÃO/ASSOCIAÇÃO]],Tabela1[],9,FALSE)</f>
        <v>#N/A</v>
      </c>
      <c r="I198" s="62">
        <f>VALORES!J206</f>
        <v>0</v>
      </c>
      <c r="J198" s="44">
        <f>VALORES!B206</f>
        <v>0</v>
      </c>
      <c r="K198" s="44">
        <f>VALORES!C206</f>
        <v>0</v>
      </c>
      <c r="L198" s="44">
        <f>VALORES!D206</f>
        <v>0</v>
      </c>
      <c r="M198" s="44">
        <f>VALORES!E206</f>
        <v>0</v>
      </c>
      <c r="N198" s="44">
        <f>Tabela3[[#This Row],[Reciclados METAL (Kg)]]+Tabela3[[#This Row],[Reciclados PAPEL (Kg)]]+Tabela3[[#This Row],[Reciclados PLÁSTICO (Kg)]]+Tabela3[[#This Row],[Reciclados VIDRO (Kg)]]</f>
        <v>0</v>
      </c>
    </row>
    <row r="199" spans="1:14">
      <c r="A199" s="20">
        <f>VALORES!A207</f>
        <v>0</v>
      </c>
      <c r="B199" s="20" t="e">
        <f>VLOOKUP(Tabela3[[#This Row],[ORGANIZAÇÃO/ASSOCIAÇÃO]],Tabela1[],3,FALSE)</f>
        <v>#N/A</v>
      </c>
      <c r="C199" s="6" t="e">
        <f>VLOOKUP(Tabela3[[#This Row],[ORGANIZAÇÃO/ASSOCIAÇÃO]],Tabela1[[Associação]:[LISTA DE MEMBROS]],4,FALSE)</f>
        <v>#N/A</v>
      </c>
      <c r="D199" s="20" t="e">
        <f>VLOOKUP(Tabela3[[#This Row],[ORGANIZAÇÃO/ASSOCIAÇÃO]],Tabela1[],5,FALSE)</f>
        <v>#N/A</v>
      </c>
      <c r="E199" s="20" t="e">
        <f>VLOOKUP(Tabela3[[#This Row],[ORGANIZAÇÃO/ASSOCIAÇÃO]],Tabela1[],6,FALSE)</f>
        <v>#N/A</v>
      </c>
      <c r="F199" s="20" t="e">
        <f>VLOOKUP(Tabela3[[#This Row],[ORGANIZAÇÃO/ASSOCIAÇÃO]],Tabela1[],7,FALSE)</f>
        <v>#N/A</v>
      </c>
      <c r="G199" s="20" t="e">
        <f>VLOOKUP(Tabela3[[#This Row],[ORGANIZAÇÃO/ASSOCIAÇÃO]],Tabela1[],8,FALSE)</f>
        <v>#N/A</v>
      </c>
      <c r="H199" s="20" t="e">
        <f>VLOOKUP(Tabela3[[#This Row],[ORGANIZAÇÃO/ASSOCIAÇÃO]],Tabela1[],9,FALSE)</f>
        <v>#N/A</v>
      </c>
      <c r="I199" s="62">
        <f>VALORES!J207</f>
        <v>0</v>
      </c>
      <c r="J199" s="44">
        <f>VALORES!B207</f>
        <v>0</v>
      </c>
      <c r="K199" s="44">
        <f>VALORES!C207</f>
        <v>0</v>
      </c>
      <c r="L199" s="44">
        <f>VALORES!D207</f>
        <v>0</v>
      </c>
      <c r="M199" s="44">
        <f>VALORES!E207</f>
        <v>0</v>
      </c>
      <c r="N199" s="44">
        <f>Tabela3[[#This Row],[Reciclados METAL (Kg)]]+Tabela3[[#This Row],[Reciclados PAPEL (Kg)]]+Tabela3[[#This Row],[Reciclados PLÁSTICO (Kg)]]+Tabela3[[#This Row],[Reciclados VIDRO (Kg)]]</f>
        <v>0</v>
      </c>
    </row>
    <row r="200" spans="1:14">
      <c r="A200" s="20"/>
      <c r="B200" s="20"/>
      <c r="C200" s="6"/>
      <c r="D200" s="20"/>
      <c r="E200" s="20"/>
      <c r="F200" s="20"/>
      <c r="G200" s="20"/>
      <c r="H200" s="20"/>
      <c r="I200" s="64">
        <f t="shared" ref="I200:N200" si="0">SUBTOTAL(9,I3:I199)</f>
        <v>910903.50000000081</v>
      </c>
      <c r="J200" s="65">
        <f t="shared" si="0"/>
        <v>873370.9972000001</v>
      </c>
      <c r="K200" s="65">
        <f t="shared" si="0"/>
        <v>7239204.6659999993</v>
      </c>
      <c r="L200" s="65">
        <f t="shared" si="0"/>
        <v>3444948.3010000004</v>
      </c>
      <c r="M200" s="65">
        <f t="shared" si="0"/>
        <v>2231923.9409999996</v>
      </c>
      <c r="N200" s="65">
        <f t="shared" si="0"/>
        <v>13789447.905200003</v>
      </c>
    </row>
  </sheetData>
  <mergeCells count="1">
    <mergeCell ref="A1:I1"/>
  </mergeCells>
  <conditionalFormatting sqref="B1:C1048576">
    <cfRule type="containsText" dxfId="44" priority="13" operator="containsText" text="REPROVADO">
      <formula>NOT(ISERROR(SEARCH("REPROVADO",B1)))</formula>
    </cfRule>
  </conditionalFormatting>
  <conditionalFormatting sqref="C3:C192">
    <cfRule type="containsText" dxfId="43" priority="11" operator="containsText" text="SIM">
      <formula>NOT(ISERROR(SEARCH("SIM",C3)))</formula>
    </cfRule>
    <cfRule type="containsText" dxfId="42" priority="12" operator="containsText" text="NÃO">
      <formula>NOT(ISERROR(SEARCH("NÃO",C3)))</formula>
    </cfRule>
  </conditionalFormatting>
  <conditionalFormatting sqref="B3:B199">
    <cfRule type="containsText" dxfId="41" priority="9" operator="containsText" text="APROVADO">
      <formula>NOT(ISERROR(SEARCH("APROVADO",B3)))</formula>
    </cfRule>
    <cfRule type="containsText" dxfId="40" priority="10" operator="containsText" text="REPROVADO">
      <formula>NOT(ISERROR(SEARCH("REPROVADO",B3)))</formula>
    </cfRule>
  </conditionalFormatting>
  <conditionalFormatting sqref="C82">
    <cfRule type="containsText" dxfId="39" priority="7" operator="containsText" text="SIM">
      <formula>NOT(ISERROR(SEARCH("SIM",C82)))</formula>
    </cfRule>
    <cfRule type="containsText" dxfId="38" priority="8" operator="containsText" text="NÃO">
      <formula>NOT(ISERROR(SEARCH("NÃO",C82)))</formula>
    </cfRule>
  </conditionalFormatting>
  <conditionalFormatting sqref="C83">
    <cfRule type="containsText" dxfId="37" priority="5" operator="containsText" text="SIM">
      <formula>NOT(ISERROR(SEARCH("SIM",C83)))</formula>
    </cfRule>
    <cfRule type="containsText" dxfId="36" priority="6" operator="containsText" text="NÃO">
      <formula>NOT(ISERROR(SEARCH("NÃO",C83)))</formula>
    </cfRule>
  </conditionalFormatting>
  <conditionalFormatting sqref="C68:C76">
    <cfRule type="containsText" dxfId="35" priority="3" operator="containsText" text="SIM">
      <formula>NOT(ISERROR(SEARCH("SIM",C68)))</formula>
    </cfRule>
    <cfRule type="containsText" dxfId="34" priority="4" operator="containsText" text="NÃO">
      <formula>NOT(ISERROR(SEARCH("NÃO",C68)))</formula>
    </cfRule>
  </conditionalFormatting>
  <conditionalFormatting sqref="B68:B76">
    <cfRule type="containsText" dxfId="33" priority="1" operator="containsText" text="APROVADO">
      <formula>NOT(ISERROR(SEARCH("APROVADO",B68)))</formula>
    </cfRule>
    <cfRule type="containsText" dxfId="32" priority="2" operator="containsText" text="REPROVADO">
      <formula>NOT(ISERROR(SEARCH("REPROVADO",B68)))</formula>
    </cfRule>
  </conditionalFormatting>
  <pageMargins left="0.511811024" right="0.511811024" top="0.78740157499999996" bottom="0.78740157499999996" header="0.31496062000000002" footer="0.31496062000000002"/>
  <pageSetup paperSize="9" scale="41"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G4:K10"/>
  <sheetViews>
    <sheetView workbookViewId="0">
      <selection activeCell="M34" sqref="M34"/>
    </sheetView>
  </sheetViews>
  <sheetFormatPr defaultRowHeight="15"/>
  <cols>
    <col min="7" max="7" width="13.28515625" customWidth="1"/>
    <col min="8" max="8" width="12.140625" customWidth="1"/>
    <col min="9" max="9" width="15.42578125" customWidth="1"/>
    <col min="10" max="10" width="15.85546875" customWidth="1"/>
    <col min="11" max="11" width="17.28515625" customWidth="1"/>
  </cols>
  <sheetData>
    <row r="4" spans="7:11" ht="23.25" customHeight="1">
      <c r="G4" s="77" t="s">
        <v>1693</v>
      </c>
      <c r="H4" s="78"/>
      <c r="I4" s="78"/>
      <c r="J4" s="78"/>
      <c r="K4" s="79"/>
    </row>
    <row r="5" spans="7:11" ht="30.75" customHeight="1">
      <c r="G5" s="16" t="s">
        <v>1675</v>
      </c>
      <c r="H5" s="16" t="s">
        <v>1676</v>
      </c>
      <c r="I5" s="16" t="s">
        <v>1677</v>
      </c>
      <c r="J5" s="16" t="s">
        <v>1678</v>
      </c>
      <c r="K5" s="16" t="s">
        <v>1679</v>
      </c>
    </row>
    <row r="6" spans="7:11">
      <c r="G6" s="2" t="s">
        <v>1669</v>
      </c>
      <c r="H6" s="15">
        <v>0.17647058823529399</v>
      </c>
      <c r="I6" s="14">
        <v>160747.67647058811</v>
      </c>
      <c r="J6" s="13">
        <v>834466.19220000005</v>
      </c>
      <c r="K6" s="57">
        <v>0.19263533738471819</v>
      </c>
    </row>
    <row r="7" spans="7:11">
      <c r="G7" s="2" t="s">
        <v>1668</v>
      </c>
      <c r="H7" s="15">
        <v>0.14705882352941199</v>
      </c>
      <c r="I7" s="14">
        <v>133956.3970588237</v>
      </c>
      <c r="J7" s="13">
        <v>7234870.6659999993</v>
      </c>
      <c r="K7" s="57">
        <v>1.851538240874806E-2</v>
      </c>
    </row>
    <row r="8" spans="7:11">
      <c r="G8" s="2" t="s">
        <v>1667</v>
      </c>
      <c r="H8" s="15">
        <v>0.38235294117647101</v>
      </c>
      <c r="I8" s="14">
        <v>348286.63235294161</v>
      </c>
      <c r="J8" s="13">
        <v>3439940.301</v>
      </c>
      <c r="K8" s="57">
        <v>0.10124787114813991</v>
      </c>
    </row>
    <row r="9" spans="7:11">
      <c r="G9" s="2" t="s">
        <v>1670</v>
      </c>
      <c r="H9" s="15">
        <v>0.29411764705882398</v>
      </c>
      <c r="I9" s="14">
        <v>267912.79411764751</v>
      </c>
      <c r="J9" s="13">
        <v>2235923.9410000001</v>
      </c>
      <c r="K9" s="57">
        <v>0.11982196227919339</v>
      </c>
    </row>
    <row r="10" spans="7:11">
      <c r="G10" s="17" t="s">
        <v>1680</v>
      </c>
      <c r="H10" s="18">
        <v>1.0000000000000011</v>
      </c>
      <c r="I10" s="35">
        <v>910903.5</v>
      </c>
      <c r="J10" s="35">
        <v>13745201.100199999</v>
      </c>
      <c r="K10" s="17"/>
    </row>
  </sheetData>
  <mergeCells count="1">
    <mergeCell ref="G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REGULARIDADE</vt:lpstr>
      <vt:lpstr>lancamentos_nf</vt:lpstr>
      <vt:lpstr>PLANILHA DINÂMICA</vt:lpstr>
      <vt:lpstr>VALORES</vt:lpstr>
      <vt:lpstr>PAGAMENTOS</vt:lpstr>
      <vt:lpstr>Índice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Moreira</dc:creator>
  <cp:lastModifiedBy>Gabriel</cp:lastModifiedBy>
  <dcterms:created xsi:type="dcterms:W3CDTF">2022-04-27T16:19:25Z</dcterms:created>
  <dcterms:modified xsi:type="dcterms:W3CDTF">2025-08-17T18:19:25Z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0x0101009355A0E67F64C84BA22D94601F85F356</vt:lpwstr>
  </property>
  <property fmtid="{D5CDD505-2E9C-101B-9397-08002B2CF9AE}" pid="3" name="MediaServiceImageTags">
    <vt:lpwstr/>
  </property>
</Properties>
</file>