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Balão Deglutivel/"/>
    </mc:Choice>
  </mc:AlternateContent>
  <xr:revisionPtr revIDLastSave="3" documentId="13_ncr:1_{D3397A2D-4246-6447-95A6-CC199EB1A916}" xr6:coauthVersionLast="47" xr6:coauthVersionMax="47" xr10:uidLastSave="{673945EF-4290-4C22-8B59-230F8441165D}"/>
  <bookViews>
    <workbookView xWindow="-108" yWindow="-108" windowWidth="23256" windowHeight="12720" activeTab="3" xr2:uid="{00000000-000D-0000-FFFF-FFFF00000000}"/>
  </bookViews>
  <sheets>
    <sheet name="Sheet" sheetId="1" r:id="rId1"/>
    <sheet name="exames pre" sheetId="2" r:id="rId2"/>
    <sheet name="adaptacao" sheetId="3" r:id="rId3"/>
    <sheet name="PP" sheetId="5" r:id="rId4"/>
    <sheet name="Planilha1" sheetId="6" r:id="rId5"/>
    <sheet name="BIO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5" l="1"/>
  <c r="O2" i="5"/>
  <c r="Q2" i="5"/>
  <c r="L47" i="6"/>
  <c r="L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AO3" i="5"/>
  <c r="AM2" i="5"/>
  <c r="AN2" i="5" s="1"/>
  <c r="AN3" i="5"/>
  <c r="AM3" i="5"/>
  <c r="AK2" i="5"/>
  <c r="AL2" i="5" s="1"/>
  <c r="AK4" i="5"/>
  <c r="AK5" i="5"/>
  <c r="AK6" i="5"/>
  <c r="AK7" i="5"/>
  <c r="AL7" i="5" s="1"/>
  <c r="AK8" i="5"/>
  <c r="AL8" i="5" s="1"/>
  <c r="AK9" i="5"/>
  <c r="AL9" i="5" s="1"/>
  <c r="AK10" i="5"/>
  <c r="AK11" i="5"/>
  <c r="AL11" i="5" s="1"/>
  <c r="AK12" i="5"/>
  <c r="AK13" i="5"/>
  <c r="AK14" i="5"/>
  <c r="AK15" i="5"/>
  <c r="AL15" i="5" s="1"/>
  <c r="AK16" i="5"/>
  <c r="AL16" i="5" s="1"/>
  <c r="AK17" i="5"/>
  <c r="AL17" i="5" s="1"/>
  <c r="AK18" i="5"/>
  <c r="AL18" i="5" s="1"/>
  <c r="AK19" i="5"/>
  <c r="AL19" i="5" s="1"/>
  <c r="AK20" i="5"/>
  <c r="AK21" i="5"/>
  <c r="AK22" i="5"/>
  <c r="AK23" i="5"/>
  <c r="AK24" i="5"/>
  <c r="AK25" i="5"/>
  <c r="AL25" i="5" s="1"/>
  <c r="AK26" i="5"/>
  <c r="AK27" i="5"/>
  <c r="AL27" i="5" s="1"/>
  <c r="AK28" i="5"/>
  <c r="AK29" i="5"/>
  <c r="AK30" i="5"/>
  <c r="AK31" i="5"/>
  <c r="AK32" i="5"/>
  <c r="AL32" i="5" s="1"/>
  <c r="AK33" i="5"/>
  <c r="AK34" i="5"/>
  <c r="AL34" i="5" s="1"/>
  <c r="AK35" i="5"/>
  <c r="AK36" i="5"/>
  <c r="AK37" i="5"/>
  <c r="AK38" i="5"/>
  <c r="AK39" i="5"/>
  <c r="AK40" i="5"/>
  <c r="AK41" i="5"/>
  <c r="AK42" i="5"/>
  <c r="AL35" i="5"/>
  <c r="AL26" i="5"/>
  <c r="AL30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2" i="5"/>
  <c r="AG3" i="5"/>
  <c r="AG4" i="5"/>
  <c r="AG5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8" i="5"/>
  <c r="AG39" i="5"/>
  <c r="AG2" i="5"/>
  <c r="AL4" i="5"/>
  <c r="AL6" i="5"/>
  <c r="AL10" i="5"/>
  <c r="AL12" i="5"/>
  <c r="AL13" i="5"/>
  <c r="AL14" i="5"/>
  <c r="AL20" i="5"/>
  <c r="AL21" i="5"/>
  <c r="AL28" i="5"/>
  <c r="AL29" i="5"/>
  <c r="AL31" i="5"/>
  <c r="AL33" i="5"/>
  <c r="AL36" i="5"/>
  <c r="AL37" i="5"/>
  <c r="AL24" i="5"/>
  <c r="AK3" i="5"/>
  <c r="AB46" i="5"/>
  <c r="AB47" i="5"/>
  <c r="AC39" i="5"/>
  <c r="AD39" i="5" s="1"/>
  <c r="U39" i="5"/>
  <c r="V39" i="5" s="1"/>
  <c r="O39" i="5"/>
  <c r="P39" i="5" s="1"/>
  <c r="I39" i="5"/>
  <c r="L39" i="5" s="1"/>
  <c r="D39" i="5"/>
  <c r="W39" i="5" s="1"/>
  <c r="AC38" i="5"/>
  <c r="AD38" i="5" s="1"/>
  <c r="U38" i="5"/>
  <c r="V38" i="5" s="1"/>
  <c r="O38" i="5"/>
  <c r="I38" i="5"/>
  <c r="L38" i="5" s="1"/>
  <c r="D38" i="5"/>
  <c r="W38" i="5" s="1"/>
  <c r="D40" i="5"/>
  <c r="E40" i="5" s="1"/>
  <c r="I40" i="5"/>
  <c r="L40" i="5" s="1"/>
  <c r="O40" i="5"/>
  <c r="P40" i="5" s="1"/>
  <c r="U40" i="5"/>
  <c r="V40" i="5" s="1"/>
  <c r="N47" i="5"/>
  <c r="T47" i="5"/>
  <c r="N46" i="5"/>
  <c r="T46" i="5"/>
  <c r="C47" i="5"/>
  <c r="H47" i="5"/>
  <c r="C46" i="5"/>
  <c r="H46" i="5"/>
  <c r="B47" i="5"/>
  <c r="B46" i="5"/>
  <c r="U42" i="5"/>
  <c r="V42" i="5" s="1"/>
  <c r="O42" i="5"/>
  <c r="P42" i="5" s="1"/>
  <c r="I42" i="5"/>
  <c r="L42" i="5" s="1"/>
  <c r="D42" i="5"/>
  <c r="W42" i="5" s="1"/>
  <c r="U41" i="5"/>
  <c r="V41" i="5" s="1"/>
  <c r="O41" i="5"/>
  <c r="P41" i="5" s="1"/>
  <c r="I41" i="5"/>
  <c r="L41" i="5" s="1"/>
  <c r="D41" i="5"/>
  <c r="W41" i="5" s="1"/>
  <c r="AC3" i="5"/>
  <c r="AD3" i="5" s="1"/>
  <c r="AC4" i="5"/>
  <c r="AD4" i="5" s="1"/>
  <c r="AC5" i="5"/>
  <c r="AD5" i="5" s="1"/>
  <c r="AC6" i="5"/>
  <c r="AD6" i="5" s="1"/>
  <c r="AC7" i="5"/>
  <c r="AD7" i="5" s="1"/>
  <c r="AC8" i="5"/>
  <c r="AD8" i="5" s="1"/>
  <c r="AC9" i="5"/>
  <c r="AD9" i="5" s="1"/>
  <c r="AC10" i="5"/>
  <c r="AC11" i="5"/>
  <c r="AD11" i="5" s="1"/>
  <c r="AC12" i="5"/>
  <c r="AD12" i="5" s="1"/>
  <c r="AC13" i="5"/>
  <c r="AD13" i="5" s="1"/>
  <c r="AC14" i="5"/>
  <c r="AC15" i="5"/>
  <c r="AD15" i="5" s="1"/>
  <c r="AC16" i="5"/>
  <c r="AD16" i="5" s="1"/>
  <c r="AC17" i="5"/>
  <c r="AD17" i="5" s="1"/>
  <c r="AC18" i="5"/>
  <c r="AD18" i="5" s="1"/>
  <c r="AC19" i="5"/>
  <c r="AD19" i="5" s="1"/>
  <c r="AC20" i="5"/>
  <c r="AD20" i="5" s="1"/>
  <c r="AC21" i="5"/>
  <c r="AD21" i="5" s="1"/>
  <c r="AC22" i="5"/>
  <c r="AD22" i="5" s="1"/>
  <c r="AC23" i="5"/>
  <c r="AD23" i="5" s="1"/>
  <c r="AC24" i="5"/>
  <c r="AD24" i="5" s="1"/>
  <c r="AC25" i="5"/>
  <c r="AC26" i="5"/>
  <c r="AC27" i="5"/>
  <c r="AD27" i="5" s="1"/>
  <c r="AC28" i="5"/>
  <c r="AC29" i="5"/>
  <c r="AD29" i="5" s="1"/>
  <c r="AC30" i="5"/>
  <c r="AD30" i="5" s="1"/>
  <c r="AC31" i="5"/>
  <c r="AD31" i="5" s="1"/>
  <c r="AC32" i="5"/>
  <c r="AD32" i="5" s="1"/>
  <c r="AC33" i="5"/>
  <c r="AD33" i="5" s="1"/>
  <c r="AC34" i="5"/>
  <c r="AD34" i="5" s="1"/>
  <c r="AC35" i="5"/>
  <c r="AD35" i="5" s="1"/>
  <c r="AC36" i="5"/>
  <c r="AD36" i="5" s="1"/>
  <c r="AC37" i="5"/>
  <c r="AD37" i="5" s="1"/>
  <c r="AC2" i="5"/>
  <c r="AD2" i="5" s="1"/>
  <c r="I37" i="5"/>
  <c r="L37" i="5" s="1"/>
  <c r="O37" i="5"/>
  <c r="P37" i="5" s="1"/>
  <c r="U37" i="5"/>
  <c r="V37" i="5" s="1"/>
  <c r="D37" i="5"/>
  <c r="E37" i="5" s="1"/>
  <c r="U2" i="5"/>
  <c r="V2" i="5" s="1"/>
  <c r="I2" i="5"/>
  <c r="D2" i="5"/>
  <c r="W2" i="5" s="1"/>
  <c r="D3" i="5"/>
  <c r="AE3" i="5" s="1"/>
  <c r="U4" i="5"/>
  <c r="U5" i="5"/>
  <c r="V5" i="5" s="1"/>
  <c r="U6" i="5"/>
  <c r="V6" i="5" s="1"/>
  <c r="U7" i="5"/>
  <c r="V7" i="5" s="1"/>
  <c r="U8" i="5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U18" i="5"/>
  <c r="V18" i="5" s="1"/>
  <c r="U19" i="5"/>
  <c r="V19" i="5" s="1"/>
  <c r="U20" i="5"/>
  <c r="V20" i="5" s="1"/>
  <c r="U21" i="5"/>
  <c r="V21" i="5" s="1"/>
  <c r="U22" i="5"/>
  <c r="V22" i="5" s="1"/>
  <c r="U23" i="5"/>
  <c r="V23" i="5" s="1"/>
  <c r="U24" i="5"/>
  <c r="V24" i="5" s="1"/>
  <c r="U25" i="5"/>
  <c r="V25" i="5" s="1"/>
  <c r="U26" i="5"/>
  <c r="V26" i="5" s="1"/>
  <c r="U27" i="5"/>
  <c r="V27" i="5" s="1"/>
  <c r="U28" i="5"/>
  <c r="V28" i="5" s="1"/>
  <c r="U29" i="5"/>
  <c r="V29" i="5" s="1"/>
  <c r="U30" i="5"/>
  <c r="V30" i="5" s="1"/>
  <c r="U31" i="5"/>
  <c r="V31" i="5" s="1"/>
  <c r="U32" i="5"/>
  <c r="V32" i="5" s="1"/>
  <c r="U33" i="5"/>
  <c r="V33" i="5" s="1"/>
  <c r="U34" i="5"/>
  <c r="V34" i="5" s="1"/>
  <c r="U35" i="5"/>
  <c r="V35" i="5" s="1"/>
  <c r="U36" i="5"/>
  <c r="V36" i="5" s="1"/>
  <c r="U3" i="5"/>
  <c r="V3" i="5" s="1"/>
  <c r="AO2" i="5" l="1"/>
  <c r="AP2" i="5"/>
  <c r="AG37" i="5"/>
  <c r="AG23" i="5"/>
  <c r="AG22" i="5"/>
  <c r="AG21" i="5"/>
  <c r="AG6" i="5"/>
  <c r="AP37" i="5"/>
  <c r="AN37" i="5"/>
  <c r="AL23" i="5"/>
  <c r="AL3" i="5"/>
  <c r="AL22" i="5"/>
  <c r="AL5" i="5"/>
  <c r="AM37" i="5"/>
  <c r="AC47" i="5"/>
  <c r="AC46" i="5"/>
  <c r="F39" i="5"/>
  <c r="G39" i="5" s="1"/>
  <c r="AE39" i="5"/>
  <c r="E39" i="5"/>
  <c r="F38" i="5"/>
  <c r="G38" i="5" s="1"/>
  <c r="J38" i="5" s="1"/>
  <c r="E38" i="5"/>
  <c r="P38" i="5"/>
  <c r="W40" i="5"/>
  <c r="X40" i="5" s="1"/>
  <c r="AE38" i="5"/>
  <c r="F40" i="5"/>
  <c r="G40" i="5" s="1"/>
  <c r="U46" i="5"/>
  <c r="U47" i="5"/>
  <c r="E42" i="5"/>
  <c r="F42" i="5"/>
  <c r="G42" i="5" s="1"/>
  <c r="AE2" i="5"/>
  <c r="E2" i="5"/>
  <c r="F2" i="5"/>
  <c r="G2" i="5" s="1"/>
  <c r="E3" i="5"/>
  <c r="E41" i="5"/>
  <c r="W3" i="5"/>
  <c r="F41" i="5"/>
  <c r="G41" i="5" s="1"/>
  <c r="L2" i="5"/>
  <c r="W37" i="5"/>
  <c r="X37" i="5" s="1"/>
  <c r="AE37" i="5"/>
  <c r="AF37" i="5" s="1"/>
  <c r="AD28" i="5"/>
  <c r="AD25" i="5"/>
  <c r="AD14" i="5"/>
  <c r="AD26" i="5"/>
  <c r="AD10" i="5"/>
  <c r="F37" i="5"/>
  <c r="G37" i="5" s="1"/>
  <c r="AO37" i="5" s="1"/>
  <c r="V4" i="5"/>
  <c r="V8" i="5"/>
  <c r="V1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P25" i="5" s="1"/>
  <c r="O26" i="5"/>
  <c r="P26" i="5" s="1"/>
  <c r="O27" i="5"/>
  <c r="O28" i="5"/>
  <c r="O29" i="5"/>
  <c r="O30" i="5"/>
  <c r="O31" i="5"/>
  <c r="O32" i="5"/>
  <c r="O33" i="5"/>
  <c r="O34" i="5"/>
  <c r="O35" i="5"/>
  <c r="O36" i="5"/>
  <c r="O3" i="5"/>
  <c r="I24" i="5"/>
  <c r="I25" i="5"/>
  <c r="L25" i="5" s="1"/>
  <c r="I26" i="5"/>
  <c r="I27" i="5"/>
  <c r="I28" i="5"/>
  <c r="I29" i="5"/>
  <c r="I30" i="5"/>
  <c r="I31" i="5"/>
  <c r="I32" i="5"/>
  <c r="I33" i="5"/>
  <c r="I34" i="5"/>
  <c r="I35" i="5"/>
  <c r="I36" i="5"/>
  <c r="I4" i="5"/>
  <c r="I5" i="5"/>
  <c r="I6" i="5"/>
  <c r="I7" i="5"/>
  <c r="I8" i="5"/>
  <c r="I9" i="5"/>
  <c r="I10" i="5"/>
  <c r="I11" i="5"/>
  <c r="I12" i="5"/>
  <c r="L12" i="5" s="1"/>
  <c r="I13" i="5"/>
  <c r="L13" i="5" s="1"/>
  <c r="I14" i="5"/>
  <c r="I15" i="5"/>
  <c r="I16" i="5"/>
  <c r="I17" i="5"/>
  <c r="I18" i="5"/>
  <c r="I19" i="5"/>
  <c r="I20" i="5"/>
  <c r="L20" i="5" s="1"/>
  <c r="I21" i="5"/>
  <c r="I22" i="5"/>
  <c r="I23" i="5"/>
  <c r="I3" i="5"/>
  <c r="D4" i="5"/>
  <c r="AM4" i="5" s="1"/>
  <c r="D5" i="5"/>
  <c r="AM5" i="5" s="1"/>
  <c r="D6" i="5"/>
  <c r="AM6" i="5" s="1"/>
  <c r="D7" i="5"/>
  <c r="AM7" i="5" s="1"/>
  <c r="D8" i="5"/>
  <c r="AM8" i="5" s="1"/>
  <c r="D9" i="5"/>
  <c r="AM9" i="5" s="1"/>
  <c r="D10" i="5"/>
  <c r="AM10" i="5" s="1"/>
  <c r="D11" i="5"/>
  <c r="AM11" i="5" s="1"/>
  <c r="D12" i="5"/>
  <c r="AM12" i="5" s="1"/>
  <c r="D13" i="5"/>
  <c r="AM13" i="5" s="1"/>
  <c r="D14" i="5"/>
  <c r="AM14" i="5" s="1"/>
  <c r="D15" i="5"/>
  <c r="AM15" i="5" s="1"/>
  <c r="D16" i="5"/>
  <c r="AM16" i="5" s="1"/>
  <c r="D17" i="5"/>
  <c r="AM17" i="5" s="1"/>
  <c r="D18" i="5"/>
  <c r="AM18" i="5" s="1"/>
  <c r="D19" i="5"/>
  <c r="AM19" i="5" s="1"/>
  <c r="D20" i="5"/>
  <c r="AM20" i="5" s="1"/>
  <c r="D21" i="5"/>
  <c r="AM21" i="5" s="1"/>
  <c r="D22" i="5"/>
  <c r="AM22" i="5" s="1"/>
  <c r="D23" i="5"/>
  <c r="AM23" i="5" s="1"/>
  <c r="D24" i="5"/>
  <c r="AM24" i="5" s="1"/>
  <c r="D25" i="5"/>
  <c r="AM25" i="5" s="1"/>
  <c r="D26" i="5"/>
  <c r="AM26" i="5" s="1"/>
  <c r="D27" i="5"/>
  <c r="AM27" i="5" s="1"/>
  <c r="D28" i="5"/>
  <c r="AM28" i="5" s="1"/>
  <c r="D29" i="5"/>
  <c r="AM29" i="5" s="1"/>
  <c r="D30" i="5"/>
  <c r="AM30" i="5" s="1"/>
  <c r="D31" i="5"/>
  <c r="AM31" i="5" s="1"/>
  <c r="D32" i="5"/>
  <c r="AM32" i="5" s="1"/>
  <c r="D33" i="5"/>
  <c r="AM33" i="5" s="1"/>
  <c r="D34" i="5"/>
  <c r="AM34" i="5" s="1"/>
  <c r="D35" i="5"/>
  <c r="AM35" i="5" s="1"/>
  <c r="D36" i="5"/>
  <c r="AM36" i="5" s="1"/>
  <c r="AD46" i="5" l="1"/>
  <c r="AH2" i="5"/>
  <c r="AF3" i="5"/>
  <c r="AD47" i="5"/>
  <c r="V47" i="5"/>
  <c r="AH38" i="5"/>
  <c r="X39" i="5"/>
  <c r="AF39" i="5"/>
  <c r="Y38" i="5"/>
  <c r="Q38" i="5"/>
  <c r="AH39" i="5"/>
  <c r="J39" i="5"/>
  <c r="Q39" i="5"/>
  <c r="Y39" i="5"/>
  <c r="K38" i="5"/>
  <c r="K39" i="5"/>
  <c r="O46" i="5"/>
  <c r="V46" i="5"/>
  <c r="Q40" i="5"/>
  <c r="D47" i="5"/>
  <c r="D46" i="5"/>
  <c r="I47" i="5"/>
  <c r="I46" i="5"/>
  <c r="O47" i="5"/>
  <c r="AF38" i="5"/>
  <c r="X38" i="5"/>
  <c r="Y40" i="5"/>
  <c r="J40" i="5"/>
  <c r="K40" i="5"/>
  <c r="J42" i="5"/>
  <c r="Q42" i="5"/>
  <c r="Y42" i="5"/>
  <c r="X42" i="5"/>
  <c r="K42" i="5"/>
  <c r="AF2" i="5"/>
  <c r="J2" i="5"/>
  <c r="K2" i="5"/>
  <c r="J41" i="5"/>
  <c r="Y41" i="5"/>
  <c r="Q41" i="5"/>
  <c r="Y2" i="5"/>
  <c r="X41" i="5"/>
  <c r="X2" i="5"/>
  <c r="K41" i="5"/>
  <c r="P24" i="5"/>
  <c r="P30" i="5"/>
  <c r="E13" i="5"/>
  <c r="AN13" i="5" s="1"/>
  <c r="AE13" i="5"/>
  <c r="W13" i="5"/>
  <c r="P10" i="5"/>
  <c r="E26" i="5"/>
  <c r="AN26" i="5" s="1"/>
  <c r="W26" i="5"/>
  <c r="AE26" i="5"/>
  <c r="E4" i="5"/>
  <c r="AN4" i="5" s="1"/>
  <c r="W4" i="5"/>
  <c r="AE4" i="5"/>
  <c r="Y37" i="5"/>
  <c r="AH37" i="5"/>
  <c r="Q37" i="5"/>
  <c r="E19" i="5"/>
  <c r="AN19" i="5" s="1"/>
  <c r="AE19" i="5"/>
  <c r="W19" i="5"/>
  <c r="P23" i="5"/>
  <c r="P8" i="5"/>
  <c r="P22" i="5"/>
  <c r="E31" i="5"/>
  <c r="AN31" i="5" s="1"/>
  <c r="W31" i="5"/>
  <c r="AE31" i="5"/>
  <c r="P28" i="5"/>
  <c r="P6" i="5"/>
  <c r="E30" i="5"/>
  <c r="AN30" i="5" s="1"/>
  <c r="AE30" i="5"/>
  <c r="W30" i="5"/>
  <c r="E23" i="5"/>
  <c r="AN23" i="5" s="1"/>
  <c r="W23" i="5"/>
  <c r="AE23" i="5"/>
  <c r="W16" i="5"/>
  <c r="AE16" i="5"/>
  <c r="AE8" i="5"/>
  <c r="W8" i="5"/>
  <c r="P35" i="5"/>
  <c r="P27" i="5"/>
  <c r="P13" i="5"/>
  <c r="P5" i="5"/>
  <c r="E27" i="5"/>
  <c r="AN27" i="5" s="1"/>
  <c r="AE27" i="5"/>
  <c r="W27" i="5"/>
  <c r="E5" i="5"/>
  <c r="AN5" i="5" s="1"/>
  <c r="AE5" i="5"/>
  <c r="W5" i="5"/>
  <c r="P18" i="5"/>
  <c r="E34" i="5"/>
  <c r="AN34" i="5" s="1"/>
  <c r="W34" i="5"/>
  <c r="AE34" i="5"/>
  <c r="E12" i="5"/>
  <c r="AN12" i="5" s="1"/>
  <c r="W12" i="5"/>
  <c r="AE12" i="5"/>
  <c r="P31" i="5"/>
  <c r="P17" i="5"/>
  <c r="P9" i="5"/>
  <c r="E33" i="5"/>
  <c r="AN33" i="5" s="1"/>
  <c r="AE33" i="5"/>
  <c r="W33" i="5"/>
  <c r="E11" i="5"/>
  <c r="AN11" i="5" s="1"/>
  <c r="AE11" i="5"/>
  <c r="W11" i="5"/>
  <c r="E32" i="5"/>
  <c r="AN32" i="5" s="1"/>
  <c r="AE32" i="5"/>
  <c r="W32" i="5"/>
  <c r="E18" i="5"/>
  <c r="AN18" i="5" s="1"/>
  <c r="AE18" i="5"/>
  <c r="W18" i="5"/>
  <c r="P29" i="5"/>
  <c r="P7" i="5"/>
  <c r="E17" i="5"/>
  <c r="AN17" i="5" s="1"/>
  <c r="AE17" i="5"/>
  <c r="W17" i="5"/>
  <c r="P21" i="5"/>
  <c r="E22" i="5"/>
  <c r="AN22" i="5" s="1"/>
  <c r="W22" i="5"/>
  <c r="AE22" i="5"/>
  <c r="P34" i="5"/>
  <c r="P20" i="5"/>
  <c r="P12" i="5"/>
  <c r="P4" i="5"/>
  <c r="E35" i="5"/>
  <c r="AN35" i="5" s="1"/>
  <c r="AE35" i="5"/>
  <c r="W35" i="5"/>
  <c r="P32" i="5"/>
  <c r="E20" i="5"/>
  <c r="AN20" i="5" s="1"/>
  <c r="W20" i="5"/>
  <c r="AE20" i="5"/>
  <c r="E25" i="5"/>
  <c r="AN25" i="5" s="1"/>
  <c r="AE25" i="5"/>
  <c r="W25" i="5"/>
  <c r="P3" i="5"/>
  <c r="P16" i="5"/>
  <c r="K37" i="5"/>
  <c r="E24" i="5"/>
  <c r="AN24" i="5" s="1"/>
  <c r="AE24" i="5"/>
  <c r="W24" i="5"/>
  <c r="E10" i="5"/>
  <c r="AN10" i="5" s="1"/>
  <c r="AE10" i="5"/>
  <c r="W10" i="5"/>
  <c r="P36" i="5"/>
  <c r="P15" i="5"/>
  <c r="E9" i="5"/>
  <c r="AN9" i="5" s="1"/>
  <c r="AE9" i="5"/>
  <c r="W9" i="5"/>
  <c r="P14" i="5"/>
  <c r="J37" i="5"/>
  <c r="E36" i="5"/>
  <c r="AN36" i="5" s="1"/>
  <c r="AE36" i="5"/>
  <c r="W36" i="5"/>
  <c r="E29" i="5"/>
  <c r="AN29" i="5" s="1"/>
  <c r="W29" i="5"/>
  <c r="AE29" i="5"/>
  <c r="E15" i="5"/>
  <c r="AN15" i="5" s="1"/>
  <c r="W15" i="5"/>
  <c r="AE15" i="5"/>
  <c r="E7" i="5"/>
  <c r="AN7" i="5" s="1"/>
  <c r="AE7" i="5"/>
  <c r="W7" i="5"/>
  <c r="W28" i="5"/>
  <c r="AE28" i="5"/>
  <c r="AE21" i="5"/>
  <c r="W21" i="5"/>
  <c r="E14" i="5"/>
  <c r="AN14" i="5" s="1"/>
  <c r="W14" i="5"/>
  <c r="AE14" i="5"/>
  <c r="E6" i="5"/>
  <c r="AN6" i="5" s="1"/>
  <c r="AE6" i="5"/>
  <c r="W6" i="5"/>
  <c r="P33" i="5"/>
  <c r="P19" i="5"/>
  <c r="P11" i="5"/>
  <c r="X3" i="5"/>
  <c r="L7" i="5"/>
  <c r="L33" i="5"/>
  <c r="L5" i="5"/>
  <c r="L3" i="5"/>
  <c r="L15" i="5"/>
  <c r="L24" i="5"/>
  <c r="L31" i="5"/>
  <c r="L11" i="5"/>
  <c r="L23" i="5"/>
  <c r="L10" i="5"/>
  <c r="L36" i="5"/>
  <c r="L29" i="5"/>
  <c r="L26" i="5"/>
  <c r="L32" i="5"/>
  <c r="L18" i="5"/>
  <c r="L4" i="5"/>
  <c r="L30" i="5"/>
  <c r="L19" i="5"/>
  <c r="L28" i="5"/>
  <c r="L34" i="5"/>
  <c r="L6" i="5"/>
  <c r="L14" i="5"/>
  <c r="L21" i="5"/>
  <c r="L16" i="5"/>
  <c r="L8" i="5"/>
  <c r="L35" i="5"/>
  <c r="L27" i="5"/>
  <c r="L22" i="5"/>
  <c r="L9" i="5"/>
  <c r="E16" i="5"/>
  <c r="AN16" i="5" s="1"/>
  <c r="L17" i="5"/>
  <c r="E28" i="5"/>
  <c r="AN28" i="5" s="1"/>
  <c r="E21" i="5"/>
  <c r="AN21" i="5" s="1"/>
  <c r="E8" i="5"/>
  <c r="AN8" i="5" s="1"/>
  <c r="F3" i="5"/>
  <c r="F22" i="5"/>
  <c r="G22" i="5" s="1"/>
  <c r="F17" i="5"/>
  <c r="G17" i="5" s="1"/>
  <c r="F11" i="5"/>
  <c r="G11" i="5" s="1"/>
  <c r="F9" i="5"/>
  <c r="G9" i="5" s="1"/>
  <c r="F28" i="5"/>
  <c r="G28" i="5" s="1"/>
  <c r="F30" i="5"/>
  <c r="G30" i="5" s="1"/>
  <c r="F23" i="5"/>
  <c r="G23" i="5" s="1"/>
  <c r="F10" i="5"/>
  <c r="G10" i="5" s="1"/>
  <c r="F36" i="5"/>
  <c r="G36" i="5" s="1"/>
  <c r="F29" i="5"/>
  <c r="G29" i="5" s="1"/>
  <c r="F26" i="5"/>
  <c r="G26" i="5" s="1"/>
  <c r="F27" i="5"/>
  <c r="G27" i="5" s="1"/>
  <c r="F34" i="5"/>
  <c r="G34" i="5" s="1"/>
  <c r="F20" i="5"/>
  <c r="G20" i="5" s="1"/>
  <c r="F14" i="5"/>
  <c r="G14" i="5" s="1"/>
  <c r="F6" i="5"/>
  <c r="G6" i="5" s="1"/>
  <c r="F33" i="5"/>
  <c r="G33" i="5" s="1"/>
  <c r="F25" i="5"/>
  <c r="G25" i="5" s="1"/>
  <c r="F16" i="5"/>
  <c r="G16" i="5" s="1"/>
  <c r="F8" i="5"/>
  <c r="G8" i="5" s="1"/>
  <c r="F15" i="5"/>
  <c r="G15" i="5" s="1"/>
  <c r="F19" i="5"/>
  <c r="G19" i="5" s="1"/>
  <c r="F13" i="5"/>
  <c r="G13" i="5" s="1"/>
  <c r="F5" i="5"/>
  <c r="G5" i="5" s="1"/>
  <c r="F32" i="5"/>
  <c r="G32" i="5" s="1"/>
  <c r="F24" i="5"/>
  <c r="G24" i="5" s="1"/>
  <c r="F21" i="5"/>
  <c r="G21" i="5" s="1"/>
  <c r="F35" i="5"/>
  <c r="G35" i="5" s="1"/>
  <c r="F7" i="5"/>
  <c r="G7" i="5" s="1"/>
  <c r="F18" i="5"/>
  <c r="G18" i="5" s="1"/>
  <c r="F12" i="5"/>
  <c r="G12" i="5" s="1"/>
  <c r="F4" i="5"/>
  <c r="G4" i="5" s="1"/>
  <c r="F31" i="5"/>
  <c r="G31" i="5" s="1"/>
  <c r="AO19" i="5" l="1"/>
  <c r="AP19" i="5"/>
  <c r="AP7" i="5"/>
  <c r="AO7" i="5"/>
  <c r="AO9" i="5"/>
  <c r="AP9" i="5"/>
  <c r="AO11" i="5"/>
  <c r="AP11" i="5"/>
  <c r="AP20" i="5"/>
  <c r="AO20" i="5"/>
  <c r="AO34" i="5"/>
  <c r="AP34" i="5"/>
  <c r="AO27" i="5"/>
  <c r="AP27" i="5"/>
  <c r="AO16" i="5"/>
  <c r="AP16" i="5"/>
  <c r="AO25" i="5"/>
  <c r="AP25" i="5"/>
  <c r="AO32" i="5"/>
  <c r="AP32" i="5"/>
  <c r="AP36" i="5"/>
  <c r="AO36" i="5"/>
  <c r="AO22" i="5"/>
  <c r="AP22" i="5"/>
  <c r="AO18" i="5"/>
  <c r="AP18" i="5"/>
  <c r="AP28" i="5"/>
  <c r="AO28" i="5"/>
  <c r="AP8" i="5"/>
  <c r="AO8" i="5"/>
  <c r="AO26" i="5"/>
  <c r="AP26" i="5"/>
  <c r="AP29" i="5"/>
  <c r="AO29" i="5"/>
  <c r="AP31" i="5"/>
  <c r="AO31" i="5"/>
  <c r="K5" i="5"/>
  <c r="AO5" i="5"/>
  <c r="AP5" i="5"/>
  <c r="AO10" i="5"/>
  <c r="AP10" i="5"/>
  <c r="AP30" i="5"/>
  <c r="AO30" i="5"/>
  <c r="AP15" i="5"/>
  <c r="AO15" i="5"/>
  <c r="AO35" i="5"/>
  <c r="AP35" i="5"/>
  <c r="AP21" i="5"/>
  <c r="AO21" i="5"/>
  <c r="AO24" i="5"/>
  <c r="AP24" i="5"/>
  <c r="AO17" i="5"/>
  <c r="AP17" i="5"/>
  <c r="AO33" i="5"/>
  <c r="AP33" i="5"/>
  <c r="AP4" i="5"/>
  <c r="AO4" i="5"/>
  <c r="K6" i="5"/>
  <c r="AO6" i="5"/>
  <c r="AP6" i="5"/>
  <c r="AO12" i="5"/>
  <c r="AP12" i="5"/>
  <c r="AP13" i="5"/>
  <c r="AO13" i="5"/>
  <c r="AP14" i="5"/>
  <c r="AO14" i="5"/>
  <c r="AO23" i="5"/>
  <c r="AP23" i="5"/>
  <c r="AE47" i="5"/>
  <c r="AE46" i="5"/>
  <c r="E46" i="5"/>
  <c r="P46" i="5"/>
  <c r="F46" i="5"/>
  <c r="L47" i="5"/>
  <c r="AF18" i="5"/>
  <c r="W47" i="5"/>
  <c r="F47" i="5"/>
  <c r="P47" i="5"/>
  <c r="L46" i="5"/>
  <c r="E47" i="5"/>
  <c r="W46" i="5"/>
  <c r="AF10" i="5"/>
  <c r="AF28" i="5"/>
  <c r="X7" i="5"/>
  <c r="AF4" i="5"/>
  <c r="X8" i="5"/>
  <c r="AF35" i="5"/>
  <c r="X35" i="5"/>
  <c r="X6" i="5"/>
  <c r="AF6" i="5"/>
  <c r="AH4" i="5"/>
  <c r="Y4" i="5"/>
  <c r="AH17" i="5"/>
  <c r="Y17" i="5"/>
  <c r="X9" i="5"/>
  <c r="AF9" i="5"/>
  <c r="K36" i="5"/>
  <c r="Y36" i="5"/>
  <c r="AH36" i="5"/>
  <c r="AH6" i="5"/>
  <c r="Y6" i="5"/>
  <c r="X10" i="5"/>
  <c r="K13" i="5"/>
  <c r="Y13" i="5"/>
  <c r="AH13" i="5"/>
  <c r="AF20" i="5"/>
  <c r="X20" i="5"/>
  <c r="AH12" i="5"/>
  <c r="Y12" i="5"/>
  <c r="K22" i="5"/>
  <c r="Y22" i="5"/>
  <c r="AH22" i="5"/>
  <c r="X15" i="5"/>
  <c r="AF15" i="5"/>
  <c r="AF17" i="5"/>
  <c r="X17" i="5"/>
  <c r="AF30" i="5"/>
  <c r="X30" i="5"/>
  <c r="AF19" i="5"/>
  <c r="X19" i="5"/>
  <c r="K7" i="5"/>
  <c r="AH7" i="5"/>
  <c r="Y7" i="5"/>
  <c r="AF8" i="5"/>
  <c r="AF12" i="5"/>
  <c r="X12" i="5"/>
  <c r="K30" i="5"/>
  <c r="AH30" i="5"/>
  <c r="Y30" i="5"/>
  <c r="K15" i="5"/>
  <c r="Y15" i="5"/>
  <c r="AH15" i="5"/>
  <c r="K28" i="5"/>
  <c r="Y28" i="5"/>
  <c r="AH28" i="5"/>
  <c r="X28" i="5"/>
  <c r="X14" i="5"/>
  <c r="AF14" i="5"/>
  <c r="AF24" i="5"/>
  <c r="X24" i="5"/>
  <c r="AF25" i="5"/>
  <c r="X25" i="5"/>
  <c r="X22" i="5"/>
  <c r="AF22" i="5"/>
  <c r="Q24" i="5"/>
  <c r="AH24" i="5"/>
  <c r="Y24" i="5"/>
  <c r="AH29" i="5"/>
  <c r="Y29" i="5"/>
  <c r="Q33" i="5"/>
  <c r="AH33" i="5"/>
  <c r="Y33" i="5"/>
  <c r="Y5" i="5"/>
  <c r="AH5" i="5"/>
  <c r="K23" i="5"/>
  <c r="AH23" i="5"/>
  <c r="Y23" i="5"/>
  <c r="K19" i="5"/>
  <c r="Y19" i="5"/>
  <c r="AH19" i="5"/>
  <c r="X21" i="5"/>
  <c r="AF21" i="5"/>
  <c r="K35" i="5"/>
  <c r="Y35" i="5"/>
  <c r="AH35" i="5"/>
  <c r="K34" i="5"/>
  <c r="AH34" i="5"/>
  <c r="Y34" i="5"/>
  <c r="K21" i="5"/>
  <c r="Y21" i="5"/>
  <c r="AH21" i="5"/>
  <c r="K8" i="5"/>
  <c r="AH8" i="5"/>
  <c r="Y8" i="5"/>
  <c r="K27" i="5"/>
  <c r="Y27" i="5"/>
  <c r="AH27" i="5"/>
  <c r="K9" i="5"/>
  <c r="Y9" i="5"/>
  <c r="AH9" i="5"/>
  <c r="K17" i="5"/>
  <c r="AF7" i="5"/>
  <c r="AF34" i="5"/>
  <c r="X34" i="5"/>
  <c r="X27" i="5"/>
  <c r="AF27" i="5"/>
  <c r="X26" i="5"/>
  <c r="AF26" i="5"/>
  <c r="K25" i="5"/>
  <c r="Y25" i="5"/>
  <c r="AH25" i="5"/>
  <c r="AF16" i="5"/>
  <c r="X16" i="5"/>
  <c r="K32" i="5"/>
  <c r="Y32" i="5"/>
  <c r="AH32" i="5"/>
  <c r="AF31" i="5"/>
  <c r="X31" i="5"/>
  <c r="K18" i="5"/>
  <c r="AH18" i="5"/>
  <c r="Y18" i="5"/>
  <c r="K10" i="5"/>
  <c r="Y10" i="5"/>
  <c r="AH10" i="5"/>
  <c r="AF33" i="5"/>
  <c r="X33" i="5"/>
  <c r="X4" i="5"/>
  <c r="Y14" i="5"/>
  <c r="AH14" i="5"/>
  <c r="X5" i="5"/>
  <c r="AF5" i="5"/>
  <c r="X13" i="5"/>
  <c r="AF13" i="5"/>
  <c r="K20" i="5"/>
  <c r="Y20" i="5"/>
  <c r="AH20" i="5"/>
  <c r="X29" i="5"/>
  <c r="AF29" i="5"/>
  <c r="X32" i="5"/>
  <c r="AF32" i="5"/>
  <c r="K31" i="5"/>
  <c r="AH31" i="5"/>
  <c r="Y31" i="5"/>
  <c r="K16" i="5"/>
  <c r="AH16" i="5"/>
  <c r="Y16" i="5"/>
  <c r="K26" i="5"/>
  <c r="Y26" i="5"/>
  <c r="AH26" i="5"/>
  <c r="K11" i="5"/>
  <c r="Y11" i="5"/>
  <c r="AH11" i="5"/>
  <c r="AF36" i="5"/>
  <c r="X36" i="5"/>
  <c r="X18" i="5"/>
  <c r="AF11" i="5"/>
  <c r="X11" i="5"/>
  <c r="X23" i="5"/>
  <c r="AF23" i="5"/>
  <c r="G3" i="5"/>
  <c r="K24" i="5"/>
  <c r="K14" i="5"/>
  <c r="K12" i="5"/>
  <c r="K29" i="5"/>
  <c r="K4" i="5"/>
  <c r="K33" i="5"/>
  <c r="Q19" i="5"/>
  <c r="J22" i="5"/>
  <c r="Q22" i="5"/>
  <c r="Q15" i="5"/>
  <c r="Q21" i="5"/>
  <c r="J31" i="5"/>
  <c r="Q31" i="5"/>
  <c r="Q26" i="5"/>
  <c r="Q25" i="5"/>
  <c r="Q20" i="5"/>
  <c r="J30" i="5"/>
  <c r="Q30" i="5"/>
  <c r="Q27" i="5"/>
  <c r="Q28" i="5"/>
  <c r="J9" i="5"/>
  <c r="Q9" i="5"/>
  <c r="Q12" i="5"/>
  <c r="J36" i="5"/>
  <c r="Q36" i="5"/>
  <c r="Q6" i="5"/>
  <c r="J17" i="5"/>
  <c r="Q17" i="5"/>
  <c r="J23" i="5"/>
  <c r="Q23" i="5"/>
  <c r="Q35" i="5"/>
  <c r="Q34" i="5"/>
  <c r="Q8" i="5"/>
  <c r="Q16" i="5"/>
  <c r="Q4" i="5"/>
  <c r="J29" i="5"/>
  <c r="Q29" i="5"/>
  <c r="Q32" i="5"/>
  <c r="J11" i="5"/>
  <c r="Q11" i="5"/>
  <c r="Q18" i="5"/>
  <c r="Q5" i="5"/>
  <c r="J10" i="5"/>
  <c r="Q10" i="5"/>
  <c r="Q7" i="5"/>
  <c r="Q13" i="5"/>
  <c r="Q14" i="5"/>
  <c r="J21" i="5"/>
  <c r="J28" i="5"/>
  <c r="J4" i="5"/>
  <c r="J32" i="5"/>
  <c r="J27" i="5"/>
  <c r="J16" i="5"/>
  <c r="J25" i="5"/>
  <c r="J33" i="5"/>
  <c r="J5" i="5"/>
  <c r="J13" i="5"/>
  <c r="J19" i="5"/>
  <c r="J8" i="5"/>
  <c r="J26" i="5"/>
  <c r="J24" i="5"/>
  <c r="J12" i="5"/>
  <c r="J18" i="5"/>
  <c r="J6" i="5"/>
  <c r="J7" i="5"/>
  <c r="J14" i="5"/>
  <c r="J20" i="5"/>
  <c r="J35" i="5"/>
  <c r="J15" i="5"/>
  <c r="J34" i="5"/>
  <c r="AH3" i="5" l="1"/>
  <c r="AP3" i="5"/>
  <c r="AF47" i="5"/>
  <c r="AF46" i="5"/>
  <c r="AH47" i="5"/>
  <c r="AH46" i="5"/>
  <c r="X46" i="5"/>
  <c r="X47" i="5"/>
  <c r="G46" i="5"/>
  <c r="G47" i="5"/>
  <c r="J3" i="5"/>
  <c r="J46" i="5" s="1"/>
  <c r="Q3" i="5"/>
  <c r="Q47" i="5" s="1"/>
  <c r="K3" i="5"/>
  <c r="K46" i="5" s="1"/>
  <c r="R46" i="5"/>
  <c r="Y3" i="5"/>
  <c r="Y46" i="5" s="1"/>
  <c r="Y47" i="5" l="1"/>
  <c r="Q46" i="5"/>
  <c r="K47" i="5"/>
  <c r="R47" i="5"/>
  <c r="J47" i="5"/>
  <c r="Z47" i="5"/>
  <c r="Z46" i="5" l="1"/>
</calcChain>
</file>

<file path=xl/sharedStrings.xml><?xml version="1.0" encoding="utf-8"?>
<sst xmlns="http://schemas.openxmlformats.org/spreadsheetml/2006/main" count="1215" uniqueCount="556">
  <si>
    <t>PCT</t>
  </si>
  <si>
    <t>M/F</t>
  </si>
  <si>
    <t>IMC</t>
  </si>
  <si>
    <t>TGO</t>
  </si>
  <si>
    <t>TGP</t>
  </si>
  <si>
    <t>GGT</t>
  </si>
  <si>
    <t>FA</t>
  </si>
  <si>
    <t>BT / BD / BI</t>
  </si>
  <si>
    <t>CT</t>
  </si>
  <si>
    <t>LDL</t>
  </si>
  <si>
    <t>HDL</t>
  </si>
  <si>
    <t>VLDL</t>
  </si>
  <si>
    <t>TG</t>
  </si>
  <si>
    <t>HMGL</t>
  </si>
  <si>
    <t>HB</t>
  </si>
  <si>
    <t>PLAQ</t>
  </si>
  <si>
    <t>TAP</t>
  </si>
  <si>
    <t>RNI</t>
  </si>
  <si>
    <t>KPTT</t>
  </si>
  <si>
    <t>1</t>
  </si>
  <si>
    <t>M</t>
  </si>
  <si>
    <t>GUILHERME</t>
  </si>
  <si>
    <t>36</t>
  </si>
  <si>
    <t>23</t>
  </si>
  <si>
    <t>46</t>
  </si>
  <si>
    <t>44</t>
  </si>
  <si>
    <t>0,66 / 0,2 / 0,5</t>
  </si>
  <si>
    <t>179</t>
  </si>
  <si>
    <t>107</t>
  </si>
  <si>
    <t>50</t>
  </si>
  <si>
    <t>22</t>
  </si>
  <si>
    <t>121</t>
  </si>
  <si>
    <t>5,5</t>
  </si>
  <si>
    <t>12,9</t>
  </si>
  <si>
    <t>224</t>
  </si>
  <si>
    <t>11,1</t>
  </si>
  <si>
    <t>0,98</t>
  </si>
  <si>
    <t>30,4</t>
  </si>
  <si>
    <t>2</t>
  </si>
  <si>
    <t>F</t>
  </si>
  <si>
    <t>VANESSA</t>
  </si>
  <si>
    <t>42</t>
  </si>
  <si>
    <t>27</t>
  </si>
  <si>
    <t>32</t>
  </si>
  <si>
    <t>54</t>
  </si>
  <si>
    <t>0,81 / 0,2 / 0,6</t>
  </si>
  <si>
    <t>149</t>
  </si>
  <si>
    <t>99</t>
  </si>
  <si>
    <t>34</t>
  </si>
  <si>
    <t>16</t>
  </si>
  <si>
    <t>73</t>
  </si>
  <si>
    <t>5,3</t>
  </si>
  <si>
    <t>13,4</t>
  </si>
  <si>
    <t>219</t>
  </si>
  <si>
    <t>12,8</t>
  </si>
  <si>
    <t>1,03</t>
  </si>
  <si>
    <t>29,7</t>
  </si>
  <si>
    <t>3</t>
  </si>
  <si>
    <t>ADRIANA</t>
  </si>
  <si>
    <t>17</t>
  </si>
  <si>
    <t>18</t>
  </si>
  <si>
    <t>21</t>
  </si>
  <si>
    <t>80</t>
  </si>
  <si>
    <t>0,69 / 0,2 / 0,5</t>
  </si>
  <si>
    <t>168</t>
  </si>
  <si>
    <t>89</t>
  </si>
  <si>
    <t>60</t>
  </si>
  <si>
    <t>19</t>
  </si>
  <si>
    <t>94</t>
  </si>
  <si>
    <t>2,1</t>
  </si>
  <si>
    <t>13,9</t>
  </si>
  <si>
    <t>266</t>
  </si>
  <si>
    <t>11,5</t>
  </si>
  <si>
    <t>1,02</t>
  </si>
  <si>
    <t>28,6</t>
  </si>
  <si>
    <t>4</t>
  </si>
  <si>
    <t>AGATHA</t>
  </si>
  <si>
    <t>20</t>
  </si>
  <si>
    <t>67</t>
  </si>
  <si>
    <t>1,25 / 0,3 / 0,9</t>
  </si>
  <si>
    <t>213</t>
  </si>
  <si>
    <t>139</t>
  </si>
  <si>
    <t>52</t>
  </si>
  <si>
    <t>106</t>
  </si>
  <si>
    <t>5,2</t>
  </si>
  <si>
    <t>14,8</t>
  </si>
  <si>
    <t>307</t>
  </si>
  <si>
    <t>11,9</t>
  </si>
  <si>
    <t>1,05</t>
  </si>
  <si>
    <t>30,3</t>
  </si>
  <si>
    <t>5</t>
  </si>
  <si>
    <t>ROGERIO</t>
  </si>
  <si>
    <t>28</t>
  </si>
  <si>
    <t>31</t>
  </si>
  <si>
    <t>1,38 / 0,3 / 1,1</t>
  </si>
  <si>
    <t>194</t>
  </si>
  <si>
    <t>124</t>
  </si>
  <si>
    <t>39</t>
  </si>
  <si>
    <t>254</t>
  </si>
  <si>
    <t>5,9</t>
  </si>
  <si>
    <t>15,6</t>
  </si>
  <si>
    <t>245</t>
  </si>
  <si>
    <t>11,6</t>
  </si>
  <si>
    <t>30,6</t>
  </si>
  <si>
    <t>6</t>
  </si>
  <si>
    <t>ANA CLAUD</t>
  </si>
  <si>
    <t>29</t>
  </si>
  <si>
    <t>26</t>
  </si>
  <si>
    <t>84</t>
  </si>
  <si>
    <t>0,31 / &lt;0,1 / -</t>
  </si>
  <si>
    <t>137</t>
  </si>
  <si>
    <t>56</t>
  </si>
  <si>
    <t>177</t>
  </si>
  <si>
    <t>5,8</t>
  </si>
  <si>
    <t>13,0</t>
  </si>
  <si>
    <t>368</t>
  </si>
  <si>
    <t>11,4</t>
  </si>
  <si>
    <t>1,01</t>
  </si>
  <si>
    <t>29,4</t>
  </si>
  <si>
    <t>7</t>
  </si>
  <si>
    <t>ANDREA L</t>
  </si>
  <si>
    <t>15</t>
  </si>
  <si>
    <t>71</t>
  </si>
  <si>
    <t>0,61 /0,2 / 0,4</t>
  </si>
  <si>
    <t>203</t>
  </si>
  <si>
    <t>118</t>
  </si>
  <si>
    <t>64</t>
  </si>
  <si>
    <t>13,7</t>
  </si>
  <si>
    <t>205</t>
  </si>
  <si>
    <t>12,5</t>
  </si>
  <si>
    <t>1,10</t>
  </si>
  <si>
    <t>32,3</t>
  </si>
  <si>
    <t>8</t>
  </si>
  <si>
    <t>ALICE</t>
  </si>
  <si>
    <t>-</t>
  </si>
  <si>
    <t>63</t>
  </si>
  <si>
    <t>1,22/ 0,4 / 0,8</t>
  </si>
  <si>
    <t>138</t>
  </si>
  <si>
    <t>74</t>
  </si>
  <si>
    <t>12</t>
  </si>
  <si>
    <t>41</t>
  </si>
  <si>
    <t>4,8</t>
  </si>
  <si>
    <t>13,8</t>
  </si>
  <si>
    <t>306</t>
  </si>
  <si>
    <t>9</t>
  </si>
  <si>
    <t>DANIELA</t>
  </si>
  <si>
    <t>14</t>
  </si>
  <si>
    <t>37</t>
  </si>
  <si>
    <t>55</t>
  </si>
  <si>
    <t>0,61 / 0,2 / 0,4</t>
  </si>
  <si>
    <t>229</t>
  </si>
  <si>
    <t>65</t>
  </si>
  <si>
    <t>133</t>
  </si>
  <si>
    <t>320</t>
  </si>
  <si>
    <t>10,6</t>
  </si>
  <si>
    <t>0,94</t>
  </si>
  <si>
    <t>28,8</t>
  </si>
  <si>
    <t>10</t>
  </si>
  <si>
    <t>WILLIAN</t>
  </si>
  <si>
    <t>1,86 / 0,4 / 1,4</t>
  </si>
  <si>
    <t>226</t>
  </si>
  <si>
    <t>47</t>
  </si>
  <si>
    <t>30</t>
  </si>
  <si>
    <t>162</t>
  </si>
  <si>
    <t>4,6</t>
  </si>
  <si>
    <t>16,0</t>
  </si>
  <si>
    <t>212</t>
  </si>
  <si>
    <t>29,2</t>
  </si>
  <si>
    <t>11</t>
  </si>
  <si>
    <t>FLAVIA</t>
  </si>
  <si>
    <t>109</t>
  </si>
  <si>
    <t>0,85 / 0,3 / 0,6</t>
  </si>
  <si>
    <t>210</t>
  </si>
  <si>
    <t>128</t>
  </si>
  <si>
    <t>61</t>
  </si>
  <si>
    <t>31,2</t>
  </si>
  <si>
    <t>LUCIMARA</t>
  </si>
  <si>
    <t>197</t>
  </si>
  <si>
    <t>102</t>
  </si>
  <si>
    <t>70</t>
  </si>
  <si>
    <t>25</t>
  </si>
  <si>
    <t>156</t>
  </si>
  <si>
    <t>4,7</t>
  </si>
  <si>
    <t>11,2</t>
  </si>
  <si>
    <t>29,3</t>
  </si>
  <si>
    <t>13</t>
  </si>
  <si>
    <t>FERNANDA</t>
  </si>
  <si>
    <t>0,43 / 0,2 / 03</t>
  </si>
  <si>
    <t>175</t>
  </si>
  <si>
    <t>38</t>
  </si>
  <si>
    <t>448</t>
  </si>
  <si>
    <t>1,22</t>
  </si>
  <si>
    <t>35,8</t>
  </si>
  <si>
    <t>THOMAZ</t>
  </si>
  <si>
    <t>62</t>
  </si>
  <si>
    <t>1,17 / 0,4 / 0,8</t>
  </si>
  <si>
    <t>174</t>
  </si>
  <si>
    <t>115</t>
  </si>
  <si>
    <t>5,6</t>
  </si>
  <si>
    <t>17,3</t>
  </si>
  <si>
    <t>297</t>
  </si>
  <si>
    <t>1,06</t>
  </si>
  <si>
    <t>32,0</t>
  </si>
  <si>
    <t>DEBROA</t>
  </si>
  <si>
    <t>97</t>
  </si>
  <si>
    <t>72</t>
  </si>
  <si>
    <t>0,44 / 0,1 / 0,3</t>
  </si>
  <si>
    <t>255</t>
  </si>
  <si>
    <t>159</t>
  </si>
  <si>
    <t>161</t>
  </si>
  <si>
    <t>318</t>
  </si>
  <si>
    <t>23,4</t>
  </si>
  <si>
    <t>ELAINE</t>
  </si>
  <si>
    <t>110</t>
  </si>
  <si>
    <t>1,0 / 0,3 / 0,7</t>
  </si>
  <si>
    <t>286</t>
  </si>
  <si>
    <t>204</t>
  </si>
  <si>
    <t>58</t>
  </si>
  <si>
    <t>24</t>
  </si>
  <si>
    <t>6,1</t>
  </si>
  <si>
    <t>330</t>
  </si>
  <si>
    <t>1,04</t>
  </si>
  <si>
    <t>31,8</t>
  </si>
  <si>
    <t>MAURO</t>
  </si>
  <si>
    <t>86</t>
  </si>
  <si>
    <t>0,5 / 0,2 / 0,3</t>
  </si>
  <si>
    <t>198</t>
  </si>
  <si>
    <t>5,1</t>
  </si>
  <si>
    <t>15,2</t>
  </si>
  <si>
    <t>1,15</t>
  </si>
  <si>
    <t>ELISABETE</t>
  </si>
  <si>
    <t>33</t>
  </si>
  <si>
    <t>57</t>
  </si>
  <si>
    <t>0,62 / 0,4 / 0,2</t>
  </si>
  <si>
    <t>195</t>
  </si>
  <si>
    <t>45</t>
  </si>
  <si>
    <t>75</t>
  </si>
  <si>
    <t>13,2</t>
  </si>
  <si>
    <t>1,16</t>
  </si>
  <si>
    <t>35,6</t>
  </si>
  <si>
    <t>DARLENE</t>
  </si>
  <si>
    <t>59</t>
  </si>
  <si>
    <t>0,68 / 0,1 / 0,5</t>
  </si>
  <si>
    <t>248</t>
  </si>
  <si>
    <t>167</t>
  </si>
  <si>
    <t>122</t>
  </si>
  <si>
    <t>14,2</t>
  </si>
  <si>
    <t>263</t>
  </si>
  <si>
    <t>12,3</t>
  </si>
  <si>
    <t>1,09</t>
  </si>
  <si>
    <t>FABRINA</t>
  </si>
  <si>
    <t>0,75 /0,2 / 0,5</t>
  </si>
  <si>
    <t>100</t>
  </si>
  <si>
    <t>51</t>
  </si>
  <si>
    <t>4,9</t>
  </si>
  <si>
    <t>281</t>
  </si>
  <si>
    <t>12,2</t>
  </si>
  <si>
    <t>1,08</t>
  </si>
  <si>
    <t>REINALDO</t>
  </si>
  <si>
    <t>0,72 / 0,2/ 0,5</t>
  </si>
  <si>
    <t>239</t>
  </si>
  <si>
    <t>153</t>
  </si>
  <si>
    <t>6,2</t>
  </si>
  <si>
    <t>16,3</t>
  </si>
  <si>
    <t>196</t>
  </si>
  <si>
    <t>10,8</t>
  </si>
  <si>
    <t>31,7</t>
  </si>
  <si>
    <t>FABIANA</t>
  </si>
  <si>
    <t>0,46 / 0,1 / 0,3</t>
  </si>
  <si>
    <t>280</t>
  </si>
  <si>
    <t>183</t>
  </si>
  <si>
    <t>190</t>
  </si>
  <si>
    <t>370</t>
  </si>
  <si>
    <t>10,5</t>
  </si>
  <si>
    <t>0,93</t>
  </si>
  <si>
    <t>28,7</t>
  </si>
  <si>
    <t>EDIVALDO</t>
  </si>
  <si>
    <t>40</t>
  </si>
  <si>
    <t>49</t>
  </si>
  <si>
    <t>1,05 / 0,2 / 0,8</t>
  </si>
  <si>
    <t>185</t>
  </si>
  <si>
    <t>112</t>
  </si>
  <si>
    <t>114</t>
  </si>
  <si>
    <t>14,9</t>
  </si>
  <si>
    <t>221</t>
  </si>
  <si>
    <t>33,4</t>
  </si>
  <si>
    <t>LILIAN</t>
  </si>
  <si>
    <t>35</t>
  </si>
  <si>
    <t>0,77/ 0,2 / 0,6</t>
  </si>
  <si>
    <t>132</t>
  </si>
  <si>
    <t>76</t>
  </si>
  <si>
    <t>333</t>
  </si>
  <si>
    <t>12,1</t>
  </si>
  <si>
    <t>0,7</t>
  </si>
  <si>
    <t>33,1</t>
  </si>
  <si>
    <t>VINICIUS</t>
  </si>
  <si>
    <t>96</t>
  </si>
  <si>
    <t>0,77 / 0,2 / 0,6</t>
  </si>
  <si>
    <t>241</t>
  </si>
  <si>
    <t>6,0</t>
  </si>
  <si>
    <t>256</t>
  </si>
  <si>
    <t>11,3</t>
  </si>
  <si>
    <t>1,00</t>
  </si>
  <si>
    <t>29,96</t>
  </si>
  <si>
    <t>LUCIANA</t>
  </si>
  <si>
    <t>PATRICIA</t>
  </si>
  <si>
    <t>104</t>
  </si>
  <si>
    <t>0,42 / 0,2 / 0,3</t>
  </si>
  <si>
    <t>180</t>
  </si>
  <si>
    <t>113</t>
  </si>
  <si>
    <t>467</t>
  </si>
  <si>
    <t>11,8</t>
  </si>
  <si>
    <t>29,6</t>
  </si>
  <si>
    <t>JADICELI</t>
  </si>
  <si>
    <t>TALINE</t>
  </si>
  <si>
    <t>0,61 / 0,2 / 0,5</t>
  </si>
  <si>
    <t>247</t>
  </si>
  <si>
    <t>173</t>
  </si>
  <si>
    <t>13,3</t>
  </si>
  <si>
    <t>381</t>
  </si>
  <si>
    <t>33,3</t>
  </si>
  <si>
    <t>JOYCE</t>
  </si>
  <si>
    <t>0,83 / 0,2 / 0,6</t>
  </si>
  <si>
    <t>82</t>
  </si>
  <si>
    <t>13,1</t>
  </si>
  <si>
    <t>60,5</t>
  </si>
  <si>
    <t>FLAVIANO</t>
  </si>
  <si>
    <t>0,73 / 0,2 / 0,6</t>
  </si>
  <si>
    <t>192</t>
  </si>
  <si>
    <t>127</t>
  </si>
  <si>
    <t>236</t>
  </si>
  <si>
    <t>1,13</t>
  </si>
  <si>
    <t>37,5</t>
  </si>
  <si>
    <t>JULIANA</t>
  </si>
  <si>
    <t>0,72 / 0,3 / 0,5</t>
  </si>
  <si>
    <t>191</t>
  </si>
  <si>
    <t>134</t>
  </si>
  <si>
    <t>5,4</t>
  </si>
  <si>
    <t>360</t>
  </si>
  <si>
    <t>37,7</t>
  </si>
  <si>
    <t>0,55 / 0,2 / 0,4</t>
  </si>
  <si>
    <t>336</t>
  </si>
  <si>
    <t>225</t>
  </si>
  <si>
    <t>26,5</t>
  </si>
  <si>
    <t>VANILDA</t>
  </si>
  <si>
    <t>MARIA REM</t>
  </si>
  <si>
    <t>83</t>
  </si>
  <si>
    <t>0,66/ 0,2/ 0,5</t>
  </si>
  <si>
    <t>81</t>
  </si>
  <si>
    <t>345</t>
  </si>
  <si>
    <t>34,1</t>
  </si>
  <si>
    <t>JULY</t>
  </si>
  <si>
    <t>103</t>
  </si>
  <si>
    <t>0,86 / 0,3 / 0,6</t>
  </si>
  <si>
    <t>328</t>
  </si>
  <si>
    <t>MARLENE</t>
  </si>
  <si>
    <t>1,48 / 0,3 / 1,2</t>
  </si>
  <si>
    <t>242</t>
  </si>
  <si>
    <t>164</t>
  </si>
  <si>
    <t>12,6</t>
  </si>
  <si>
    <t>1,11</t>
  </si>
  <si>
    <t>34,2</t>
  </si>
  <si>
    <t>RITA</t>
  </si>
  <si>
    <t>95</t>
  </si>
  <si>
    <t>0,56 / 0,2 / 0,4</t>
  </si>
  <si>
    <t>240</t>
  </si>
  <si>
    <t>176</t>
  </si>
  <si>
    <t>85</t>
  </si>
  <si>
    <t>359</t>
  </si>
  <si>
    <t>1,07</t>
  </si>
  <si>
    <t>31,1</t>
  </si>
  <si>
    <t>THIAGO</t>
  </si>
  <si>
    <t>0,80 / 0,3/ 0,5</t>
  </si>
  <si>
    <t>150</t>
  </si>
  <si>
    <t>92</t>
  </si>
  <si>
    <t>5,0</t>
  </si>
  <si>
    <t>15,4</t>
  </si>
  <si>
    <t>230</t>
  </si>
  <si>
    <t>13,6</t>
  </si>
  <si>
    <t>1,20</t>
  </si>
  <si>
    <t>32,7</t>
  </si>
  <si>
    <t>CLEON</t>
  </si>
  <si>
    <t>0,87 / 0,3 / 0,6</t>
  </si>
  <si>
    <t>158</t>
  </si>
  <si>
    <t>98</t>
  </si>
  <si>
    <t>14,5</t>
  </si>
  <si>
    <t>MARIANA</t>
  </si>
  <si>
    <t>48</t>
  </si>
  <si>
    <t>1,12 / 0,2 / 0,9</t>
  </si>
  <si>
    <t>169</t>
  </si>
  <si>
    <t>15,0</t>
  </si>
  <si>
    <t>37,4</t>
  </si>
  <si>
    <t>NOME</t>
  </si>
  <si>
    <t>PESO INICIAL</t>
  </si>
  <si>
    <t>PESO 1º SM</t>
  </si>
  <si>
    <t>PESO 2º SM</t>
  </si>
  <si>
    <t>VOMITOS 1º DIA</t>
  </si>
  <si>
    <t>VOMITOS 2º DIA</t>
  </si>
  <si>
    <t>VOMITOS 3º DIA</t>
  </si>
  <si>
    <t>VOMITOS 4º DIA</t>
  </si>
  <si>
    <t>FASE  1 -&gt; 2</t>
  </si>
  <si>
    <t>FASE  2 -&gt; 3</t>
  </si>
  <si>
    <t>FASE  3 -&gt; 4</t>
  </si>
  <si>
    <t>PS SORO</t>
  </si>
  <si>
    <t>QUAL DIA</t>
  </si>
  <si>
    <t>ADRIANA MARTINS</t>
  </si>
  <si>
    <t>SIM</t>
  </si>
  <si>
    <t>2º</t>
  </si>
  <si>
    <t>AGATA</t>
  </si>
  <si>
    <t>7 DIAS</t>
  </si>
  <si>
    <t>3 DIAS</t>
  </si>
  <si>
    <t>14 DIAS</t>
  </si>
  <si>
    <t>4 DIAS</t>
  </si>
  <si>
    <t>4º</t>
  </si>
  <si>
    <t>ANA CLAUDIA</t>
  </si>
  <si>
    <t>NAO</t>
  </si>
  <si>
    <t>X</t>
  </si>
  <si>
    <t>ANDREA</t>
  </si>
  <si>
    <t>11 DIAS</t>
  </si>
  <si>
    <t>NÃO</t>
  </si>
  <si>
    <t>DANIELA SEBEM</t>
  </si>
  <si>
    <t>5 DIAS</t>
  </si>
  <si>
    <t>DEBORA LINS</t>
  </si>
  <si>
    <t>2 DIAS</t>
  </si>
  <si>
    <t>6 DIAS</t>
  </si>
  <si>
    <t>FERNANDA CAROLINE</t>
  </si>
  <si>
    <t>10 DIAS</t>
  </si>
  <si>
    <t>12º DIA</t>
  </si>
  <si>
    <t>97.7</t>
  </si>
  <si>
    <t>6º</t>
  </si>
  <si>
    <t>JOYCE REGINA</t>
  </si>
  <si>
    <t>JULIANA CARVALHO</t>
  </si>
  <si>
    <t>JULY ELLEN</t>
  </si>
  <si>
    <t>82.8</t>
  </si>
  <si>
    <t>MARIA ARAUJO</t>
  </si>
  <si>
    <t>8 DIAS</t>
  </si>
  <si>
    <t>MARIANA MARIANO</t>
  </si>
  <si>
    <t>MAURO CARDOSO</t>
  </si>
  <si>
    <t>134.50</t>
  </si>
  <si>
    <t>11 D</t>
  </si>
  <si>
    <t>PATRICIA MOREIRA</t>
  </si>
  <si>
    <t>ROGERIO RISO</t>
  </si>
  <si>
    <t>3º DIA</t>
  </si>
  <si>
    <t>99, 3</t>
  </si>
  <si>
    <t>THIAGO COUTINHO</t>
  </si>
  <si>
    <t>1 DIA</t>
  </si>
  <si>
    <t>VINICIUS ALEXANDRE</t>
  </si>
  <si>
    <t>SEXO</t>
  </si>
  <si>
    <t>BFAT%</t>
  </si>
  <si>
    <t>BFATKG</t>
  </si>
  <si>
    <t>TFAT%</t>
  </si>
  <si>
    <t>BMI</t>
  </si>
  <si>
    <t>BMR</t>
  </si>
  <si>
    <t>TWT</t>
  </si>
  <si>
    <t>LEAN KG</t>
  </si>
  <si>
    <t>LENA %</t>
  </si>
  <si>
    <t>WTR</t>
  </si>
  <si>
    <t>WTR%</t>
  </si>
  <si>
    <t>TWTR%</t>
  </si>
  <si>
    <t>MALTRON</t>
  </si>
  <si>
    <t>26&gt;22</t>
  </si>
  <si>
    <t>62&lt;75</t>
  </si>
  <si>
    <t>47&lt;54</t>
  </si>
  <si>
    <t>20&gt;26</t>
  </si>
  <si>
    <t>68&lt;81</t>
  </si>
  <si>
    <t>52&gt;56</t>
  </si>
  <si>
    <t>25&gt;31</t>
  </si>
  <si>
    <t>57&gt;69</t>
  </si>
  <si>
    <t>48&gt;55</t>
  </si>
  <si>
    <t>55&lt;67</t>
  </si>
  <si>
    <t>23&gt;29</t>
  </si>
  <si>
    <t>55&lt;66</t>
  </si>
  <si>
    <t>50&gt;57</t>
  </si>
  <si>
    <t>ANA CLAU</t>
  </si>
  <si>
    <t>26&gt;32</t>
  </si>
  <si>
    <t>50&lt;69</t>
  </si>
  <si>
    <t>47&gt;54</t>
  </si>
  <si>
    <t>54&lt;65</t>
  </si>
  <si>
    <t>DEBORA</t>
  </si>
  <si>
    <t>17&gt;25</t>
  </si>
  <si>
    <t>68&lt;78</t>
  </si>
  <si>
    <t>54&gt;61</t>
  </si>
  <si>
    <t>47&lt; 57</t>
  </si>
  <si>
    <t>47&gt; 54</t>
  </si>
  <si>
    <t>66 &lt; 78</t>
  </si>
  <si>
    <t>52 &gt; 59</t>
  </si>
  <si>
    <t>25 &gt; 31</t>
  </si>
  <si>
    <t>79 &lt; 95</t>
  </si>
  <si>
    <t>48 &gt; 55</t>
  </si>
  <si>
    <t>55&lt; 67</t>
  </si>
  <si>
    <t>20 &gt; 26</t>
  </si>
  <si>
    <t>54 &lt; 111</t>
  </si>
  <si>
    <t>26 &gt; 52</t>
  </si>
  <si>
    <t>53 &lt; 64</t>
  </si>
  <si>
    <t>47 &gt; 54</t>
  </si>
  <si>
    <t>18 &gt; 24</t>
  </si>
  <si>
    <t>80 &lt; 35</t>
  </si>
  <si>
    <t>54 &gt; 61</t>
  </si>
  <si>
    <t>26 &gt; 37</t>
  </si>
  <si>
    <t>55 &lt; 66</t>
  </si>
  <si>
    <t>PATRICIAM</t>
  </si>
  <si>
    <t>52 &lt; 63</t>
  </si>
  <si>
    <t>56 &lt; 67</t>
  </si>
  <si>
    <t>57 &lt; 69</t>
  </si>
  <si>
    <t>48 :&gt; 55</t>
  </si>
  <si>
    <t>24 &gt; 30</t>
  </si>
  <si>
    <t>66 &lt; 80</t>
  </si>
  <si>
    <t>49 &gt; 56</t>
  </si>
  <si>
    <t>23 &gt; 29</t>
  </si>
  <si>
    <t>50 &gt; 57</t>
  </si>
  <si>
    <t>MARIA R</t>
  </si>
  <si>
    <t>46 &lt; 56</t>
  </si>
  <si>
    <t>PATRICIA.A</t>
  </si>
  <si>
    <t>27 &gt; 33</t>
  </si>
  <si>
    <t>54 &lt; 66</t>
  </si>
  <si>
    <t>46 &gt; 55</t>
  </si>
  <si>
    <t>46 &gt; 56</t>
  </si>
  <si>
    <t>55 &lt; 67</t>
  </si>
  <si>
    <t>50 &lt; 60</t>
  </si>
  <si>
    <t>46 &lt; 53</t>
  </si>
  <si>
    <t>75 &lt; 88</t>
  </si>
  <si>
    <t>26 &gt; 32</t>
  </si>
  <si>
    <t>altura</t>
  </si>
  <si>
    <t>A2</t>
  </si>
  <si>
    <t>IMC PRE</t>
  </si>
  <si>
    <t>PP</t>
  </si>
  <si>
    <t>Peso 1 mês</t>
  </si>
  <si>
    <t>pp</t>
  </si>
  <si>
    <t>%PP</t>
  </si>
  <si>
    <t>%PP 1 semana</t>
  </si>
  <si>
    <t>%pp</t>
  </si>
  <si>
    <t>IMC 1 Mês</t>
  </si>
  <si>
    <t xml:space="preserve">PESO IDEAL ( 25 REF) </t>
  </si>
  <si>
    <t>EXCESSO DE PESO</t>
  </si>
  <si>
    <t>PEP</t>
  </si>
  <si>
    <t>%PEP</t>
  </si>
  <si>
    <t>Perda de IMC</t>
  </si>
  <si>
    <t>PATRICIA chaves</t>
  </si>
  <si>
    <t>elaine cristina rosa</t>
  </si>
  <si>
    <t>retirou, big murcho 1 mês</t>
  </si>
  <si>
    <t>Peso 2 meses</t>
  </si>
  <si>
    <t>IMC 2 Mês</t>
  </si>
  <si>
    <t>em roxo, retirado da para media</t>
  </si>
  <si>
    <t>Peso 3 meses</t>
  </si>
  <si>
    <t>IMC 3 Mês</t>
  </si>
  <si>
    <t>% PEP</t>
  </si>
  <si>
    <t>REINALDO romano</t>
  </si>
  <si>
    <t>media</t>
  </si>
  <si>
    <t>desvio</t>
  </si>
  <si>
    <t>&lt;10%</t>
  </si>
  <si>
    <t>17 /  53%</t>
  </si>
  <si>
    <t>10-15%</t>
  </si>
  <si>
    <t>8// 25%</t>
  </si>
  <si>
    <t>5/14,28%</t>
  </si>
  <si>
    <t>15%-20%</t>
  </si>
  <si>
    <t>&gt;20%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</si>
</sst>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0" fillId="5" borderId="0" xfId="0" applyFill="1"/>
    <xf numFmtId="0" fontId="3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5" borderId="1" xfId="0" applyFill="1" applyBorder="1"/>
    <xf numFmtId="0" fontId="1" fillId="5" borderId="0" xfId="0" applyFont="1" applyFill="1" applyAlignment="1">
      <alignment horizontal="left"/>
    </xf>
    <xf numFmtId="0" fontId="4" fillId="6" borderId="1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0" xfId="0" applyFont="1" applyFill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1" fillId="5" borderId="0" xfId="0" applyFont="1" applyFill="1"/>
    <xf numFmtId="0" fontId="0" fillId="5" borderId="0" xfId="0" applyFill="1" applyAlignment="1">
      <alignment horizontal="left"/>
    </xf>
    <xf numFmtId="0" fontId="4" fillId="2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0" fillId="7" borderId="0" xfId="0" applyFill="1"/>
    <xf numFmtId="0" fontId="3" fillId="6" borderId="0" xfId="0" applyFont="1" applyFill="1" applyAlignment="1">
      <alignment horizontal="left" vertical="top"/>
    </xf>
    <xf numFmtId="0" fontId="0" fillId="6" borderId="0" xfId="0" applyFill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77734375"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workbookViewId="0"/>
  </sheetViews>
  <sheetFormatPr defaultColWidth="8.77734375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19" x14ac:dyDescent="0.3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R3" t="s">
        <v>55</v>
      </c>
      <c r="S3" t="s">
        <v>56</v>
      </c>
    </row>
    <row r="4" spans="1:19" x14ac:dyDescent="0.3">
      <c r="A4" t="s">
        <v>57</v>
      </c>
      <c r="B4" t="s">
        <v>39</v>
      </c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</row>
    <row r="5" spans="1:19" x14ac:dyDescent="0.3">
      <c r="A5" t="s">
        <v>75</v>
      </c>
      <c r="B5" t="s">
        <v>39</v>
      </c>
      <c r="C5" t="s">
        <v>76</v>
      </c>
      <c r="D5" t="s">
        <v>60</v>
      </c>
      <c r="E5" t="s">
        <v>77</v>
      </c>
      <c r="F5" t="s">
        <v>23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30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</row>
    <row r="6" spans="1:19" x14ac:dyDescent="0.3">
      <c r="A6" t="s">
        <v>90</v>
      </c>
      <c r="B6" t="s">
        <v>20</v>
      </c>
      <c r="C6" t="s">
        <v>91</v>
      </c>
      <c r="D6" t="s">
        <v>67</v>
      </c>
      <c r="E6" t="s">
        <v>92</v>
      </c>
      <c r="F6" t="s">
        <v>93</v>
      </c>
      <c r="G6" t="s">
        <v>29</v>
      </c>
      <c r="H6" t="s">
        <v>94</v>
      </c>
      <c r="I6" t="s">
        <v>95</v>
      </c>
      <c r="J6" t="s">
        <v>96</v>
      </c>
      <c r="K6" t="s">
        <v>93</v>
      </c>
      <c r="L6" t="s">
        <v>97</v>
      </c>
      <c r="M6" t="s">
        <v>98</v>
      </c>
      <c r="N6" t="s">
        <v>99</v>
      </c>
      <c r="O6" t="s">
        <v>100</v>
      </c>
      <c r="P6" t="s">
        <v>101</v>
      </c>
      <c r="Q6" t="s">
        <v>102</v>
      </c>
      <c r="R6" t="s">
        <v>55</v>
      </c>
      <c r="S6" t="s">
        <v>103</v>
      </c>
    </row>
    <row r="7" spans="1:19" x14ac:dyDescent="0.3">
      <c r="A7" t="s">
        <v>104</v>
      </c>
      <c r="B7" t="s">
        <v>39</v>
      </c>
      <c r="C7" t="s">
        <v>105</v>
      </c>
      <c r="D7" t="s">
        <v>106</v>
      </c>
      <c r="E7" t="s">
        <v>107</v>
      </c>
      <c r="F7" t="s">
        <v>93</v>
      </c>
      <c r="G7" t="s">
        <v>108</v>
      </c>
      <c r="H7" t="s">
        <v>109</v>
      </c>
      <c r="I7" t="s">
        <v>34</v>
      </c>
      <c r="J7" t="s">
        <v>110</v>
      </c>
      <c r="K7" t="s">
        <v>111</v>
      </c>
      <c r="L7" t="s">
        <v>93</v>
      </c>
      <c r="M7" t="s">
        <v>112</v>
      </c>
      <c r="N7" t="s">
        <v>113</v>
      </c>
      <c r="O7" t="s">
        <v>114</v>
      </c>
      <c r="P7" t="s">
        <v>115</v>
      </c>
      <c r="Q7" t="s">
        <v>116</v>
      </c>
      <c r="R7" t="s">
        <v>117</v>
      </c>
      <c r="S7" t="s">
        <v>118</v>
      </c>
    </row>
    <row r="8" spans="1:19" x14ac:dyDescent="0.3">
      <c r="A8" t="s">
        <v>119</v>
      </c>
      <c r="B8" t="s">
        <v>39</v>
      </c>
      <c r="C8" t="s">
        <v>120</v>
      </c>
      <c r="D8" t="s">
        <v>30</v>
      </c>
      <c r="E8" t="s">
        <v>92</v>
      </c>
      <c r="F8" t="s">
        <v>121</v>
      </c>
      <c r="G8" t="s">
        <v>122</v>
      </c>
      <c r="H8" t="s">
        <v>123</v>
      </c>
      <c r="I8" t="s">
        <v>124</v>
      </c>
      <c r="J8" t="s">
        <v>125</v>
      </c>
      <c r="K8" t="s">
        <v>126</v>
      </c>
      <c r="L8" t="s">
        <v>61</v>
      </c>
      <c r="M8" t="s">
        <v>83</v>
      </c>
      <c r="N8" t="s">
        <v>32</v>
      </c>
      <c r="O8" t="s">
        <v>127</v>
      </c>
      <c r="P8" t="s">
        <v>128</v>
      </c>
      <c r="Q8" t="s">
        <v>129</v>
      </c>
      <c r="R8" t="s">
        <v>130</v>
      </c>
      <c r="S8" t="s">
        <v>131</v>
      </c>
    </row>
    <row r="9" spans="1:19" x14ac:dyDescent="0.3">
      <c r="A9" t="s">
        <v>132</v>
      </c>
      <c r="B9" t="s">
        <v>39</v>
      </c>
      <c r="C9" t="s">
        <v>133</v>
      </c>
      <c r="D9" t="s">
        <v>30</v>
      </c>
      <c r="E9" t="s">
        <v>92</v>
      </c>
      <c r="F9" t="s">
        <v>134</v>
      </c>
      <c r="G9" t="s">
        <v>135</v>
      </c>
      <c r="H9" t="s">
        <v>136</v>
      </c>
      <c r="I9" t="s">
        <v>137</v>
      </c>
      <c r="J9" t="s">
        <v>138</v>
      </c>
      <c r="K9" t="s">
        <v>82</v>
      </c>
      <c r="L9" t="s">
        <v>139</v>
      </c>
      <c r="M9" t="s">
        <v>140</v>
      </c>
      <c r="N9" t="s">
        <v>141</v>
      </c>
      <c r="O9" t="s">
        <v>142</v>
      </c>
      <c r="P9" t="s">
        <v>143</v>
      </c>
      <c r="Q9" t="s">
        <v>134</v>
      </c>
      <c r="R9" t="s">
        <v>134</v>
      </c>
      <c r="S9" t="s">
        <v>134</v>
      </c>
    </row>
    <row r="10" spans="1:19" x14ac:dyDescent="0.3">
      <c r="A10" t="s">
        <v>144</v>
      </c>
      <c r="B10" t="s">
        <v>39</v>
      </c>
      <c r="C10" t="s">
        <v>145</v>
      </c>
      <c r="D10" t="s">
        <v>146</v>
      </c>
      <c r="E10" t="s">
        <v>121</v>
      </c>
      <c r="F10" t="s">
        <v>147</v>
      </c>
      <c r="G10" t="s">
        <v>148</v>
      </c>
      <c r="H10" t="s">
        <v>149</v>
      </c>
      <c r="I10" t="s">
        <v>150</v>
      </c>
      <c r="J10" t="s">
        <v>137</v>
      </c>
      <c r="K10" t="s">
        <v>151</v>
      </c>
      <c r="L10" t="s">
        <v>107</v>
      </c>
      <c r="M10" t="s">
        <v>152</v>
      </c>
      <c r="N10" t="s">
        <v>141</v>
      </c>
      <c r="O10" t="s">
        <v>54</v>
      </c>
      <c r="P10" t="s">
        <v>153</v>
      </c>
      <c r="Q10" t="s">
        <v>154</v>
      </c>
      <c r="R10" t="s">
        <v>155</v>
      </c>
      <c r="S10" t="s">
        <v>156</v>
      </c>
    </row>
    <row r="11" spans="1:19" x14ac:dyDescent="0.3">
      <c r="A11" t="s">
        <v>157</v>
      </c>
      <c r="B11" t="s">
        <v>20</v>
      </c>
      <c r="C11" t="s">
        <v>158</v>
      </c>
      <c r="D11" t="s">
        <v>92</v>
      </c>
      <c r="E11" t="s">
        <v>82</v>
      </c>
      <c r="F11" t="s">
        <v>138</v>
      </c>
      <c r="G11" t="s">
        <v>50</v>
      </c>
      <c r="H11" t="s">
        <v>159</v>
      </c>
      <c r="I11" t="s">
        <v>160</v>
      </c>
      <c r="J11" t="s">
        <v>46</v>
      </c>
      <c r="K11" t="s">
        <v>161</v>
      </c>
      <c r="L11" t="s">
        <v>162</v>
      </c>
      <c r="M11" t="s">
        <v>163</v>
      </c>
      <c r="N11" t="s">
        <v>164</v>
      </c>
      <c r="O11" t="s">
        <v>165</v>
      </c>
      <c r="P11" t="s">
        <v>166</v>
      </c>
      <c r="Q11" t="s">
        <v>102</v>
      </c>
      <c r="R11" t="s">
        <v>55</v>
      </c>
      <c r="S11" t="s">
        <v>167</v>
      </c>
    </row>
    <row r="12" spans="1:19" x14ac:dyDescent="0.3">
      <c r="A12" t="s">
        <v>168</v>
      </c>
      <c r="B12" t="s">
        <v>39</v>
      </c>
      <c r="C12" t="s">
        <v>169</v>
      </c>
      <c r="D12" t="s">
        <v>61</v>
      </c>
      <c r="E12" t="s">
        <v>43</v>
      </c>
      <c r="F12" t="s">
        <v>163</v>
      </c>
      <c r="G12" t="s">
        <v>170</v>
      </c>
      <c r="H12" t="s">
        <v>171</v>
      </c>
      <c r="I12" t="s">
        <v>172</v>
      </c>
      <c r="J12" t="s">
        <v>173</v>
      </c>
      <c r="K12" t="s">
        <v>174</v>
      </c>
      <c r="L12" t="s">
        <v>61</v>
      </c>
      <c r="M12" t="s">
        <v>28</v>
      </c>
      <c r="N12" t="s">
        <v>141</v>
      </c>
      <c r="O12" t="s">
        <v>52</v>
      </c>
      <c r="P12" t="s">
        <v>153</v>
      </c>
      <c r="Q12" t="s">
        <v>116</v>
      </c>
      <c r="R12" t="s">
        <v>117</v>
      </c>
      <c r="S12" t="s">
        <v>175</v>
      </c>
    </row>
    <row r="13" spans="1:19" x14ac:dyDescent="0.3">
      <c r="A13" t="s">
        <v>139</v>
      </c>
      <c r="B13" t="s">
        <v>39</v>
      </c>
      <c r="C13" t="s">
        <v>176</v>
      </c>
      <c r="D13" t="s">
        <v>146</v>
      </c>
      <c r="E13" t="s">
        <v>59</v>
      </c>
      <c r="I13" t="s">
        <v>177</v>
      </c>
      <c r="J13" t="s">
        <v>178</v>
      </c>
      <c r="K13" t="s">
        <v>179</v>
      </c>
      <c r="L13" t="s">
        <v>180</v>
      </c>
      <c r="M13" t="s">
        <v>181</v>
      </c>
      <c r="N13" t="s">
        <v>182</v>
      </c>
      <c r="Q13" t="s">
        <v>183</v>
      </c>
      <c r="R13" t="s">
        <v>36</v>
      </c>
      <c r="S13" t="s">
        <v>184</v>
      </c>
    </row>
    <row r="14" spans="1:19" x14ac:dyDescent="0.3">
      <c r="A14" t="s">
        <v>185</v>
      </c>
      <c r="B14" t="s">
        <v>39</v>
      </c>
      <c r="C14" t="s">
        <v>186</v>
      </c>
      <c r="D14" t="s">
        <v>168</v>
      </c>
      <c r="E14" t="s">
        <v>146</v>
      </c>
      <c r="F14" t="s">
        <v>30</v>
      </c>
      <c r="G14" t="s">
        <v>108</v>
      </c>
      <c r="H14" t="s">
        <v>187</v>
      </c>
      <c r="I14" t="s">
        <v>188</v>
      </c>
      <c r="J14" t="s">
        <v>31</v>
      </c>
      <c r="K14" t="s">
        <v>189</v>
      </c>
      <c r="L14" t="s">
        <v>60</v>
      </c>
      <c r="M14" t="s">
        <v>179</v>
      </c>
      <c r="N14" t="s">
        <v>164</v>
      </c>
      <c r="O14" t="s">
        <v>183</v>
      </c>
      <c r="P14" t="s">
        <v>190</v>
      </c>
      <c r="Q14" t="s">
        <v>142</v>
      </c>
      <c r="R14" t="s">
        <v>191</v>
      </c>
      <c r="S14" t="s">
        <v>192</v>
      </c>
    </row>
    <row r="15" spans="1:19" x14ac:dyDescent="0.3">
      <c r="A15" t="s">
        <v>146</v>
      </c>
      <c r="B15" t="s">
        <v>20</v>
      </c>
      <c r="C15" t="s">
        <v>193</v>
      </c>
      <c r="D15" t="s">
        <v>23</v>
      </c>
      <c r="E15" t="s">
        <v>140</v>
      </c>
      <c r="F15" t="s">
        <v>147</v>
      </c>
      <c r="G15" t="s">
        <v>194</v>
      </c>
      <c r="H15" t="s">
        <v>195</v>
      </c>
      <c r="I15" t="s">
        <v>196</v>
      </c>
      <c r="J15" t="s">
        <v>170</v>
      </c>
      <c r="K15" t="s">
        <v>41</v>
      </c>
      <c r="L15" t="s">
        <v>23</v>
      </c>
      <c r="M15" t="s">
        <v>197</v>
      </c>
      <c r="N15" t="s">
        <v>198</v>
      </c>
      <c r="O15" t="s">
        <v>199</v>
      </c>
      <c r="P15" t="s">
        <v>200</v>
      </c>
      <c r="Q15" t="s">
        <v>87</v>
      </c>
      <c r="R15" t="s">
        <v>201</v>
      </c>
      <c r="S15" t="s">
        <v>202</v>
      </c>
    </row>
    <row r="16" spans="1:19" x14ac:dyDescent="0.3">
      <c r="A16" t="s">
        <v>121</v>
      </c>
      <c r="B16" t="s">
        <v>39</v>
      </c>
      <c r="C16" t="s">
        <v>203</v>
      </c>
      <c r="D16" t="s">
        <v>204</v>
      </c>
      <c r="E16" t="s">
        <v>25</v>
      </c>
      <c r="F16" t="s">
        <v>168</v>
      </c>
      <c r="G16" t="s">
        <v>205</v>
      </c>
      <c r="H16" t="s">
        <v>206</v>
      </c>
      <c r="I16" t="s">
        <v>207</v>
      </c>
      <c r="J16" t="s">
        <v>208</v>
      </c>
      <c r="K16" t="s">
        <v>151</v>
      </c>
      <c r="L16" t="s">
        <v>93</v>
      </c>
      <c r="M16" t="s">
        <v>209</v>
      </c>
      <c r="N16" t="s">
        <v>51</v>
      </c>
      <c r="O16" t="s">
        <v>129</v>
      </c>
      <c r="P16" t="s">
        <v>210</v>
      </c>
      <c r="Q16" t="s">
        <v>102</v>
      </c>
      <c r="R16" t="s">
        <v>88</v>
      </c>
      <c r="S16" t="s">
        <v>211</v>
      </c>
    </row>
    <row r="17" spans="1:19" x14ac:dyDescent="0.3">
      <c r="A17" t="s">
        <v>49</v>
      </c>
      <c r="B17" t="s">
        <v>39</v>
      </c>
      <c r="C17" t="s">
        <v>212</v>
      </c>
      <c r="D17" t="s">
        <v>59</v>
      </c>
      <c r="E17" t="s">
        <v>77</v>
      </c>
      <c r="F17" t="s">
        <v>126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28</v>
      </c>
      <c r="N17" t="s">
        <v>219</v>
      </c>
      <c r="O17" t="s">
        <v>127</v>
      </c>
      <c r="P17" t="s">
        <v>220</v>
      </c>
      <c r="Q17" t="s">
        <v>102</v>
      </c>
      <c r="R17" t="s">
        <v>221</v>
      </c>
      <c r="S17" t="s">
        <v>222</v>
      </c>
    </row>
    <row r="18" spans="1:19" x14ac:dyDescent="0.3">
      <c r="A18" t="s">
        <v>59</v>
      </c>
      <c r="B18" t="s">
        <v>20</v>
      </c>
      <c r="C18" t="s">
        <v>223</v>
      </c>
      <c r="D18" t="s">
        <v>93</v>
      </c>
      <c r="E18" t="s">
        <v>29</v>
      </c>
      <c r="F18" t="s">
        <v>22</v>
      </c>
      <c r="G18" t="s">
        <v>224</v>
      </c>
      <c r="H18" t="s">
        <v>225</v>
      </c>
      <c r="I18" t="s">
        <v>226</v>
      </c>
      <c r="J18" t="s">
        <v>110</v>
      </c>
      <c r="K18" t="s">
        <v>189</v>
      </c>
      <c r="L18" t="s">
        <v>23</v>
      </c>
      <c r="M18" t="s">
        <v>213</v>
      </c>
      <c r="N18" t="s">
        <v>227</v>
      </c>
      <c r="O18" t="s">
        <v>228</v>
      </c>
      <c r="P18" t="s">
        <v>226</v>
      </c>
      <c r="Q18" t="s">
        <v>114</v>
      </c>
      <c r="R18" t="s">
        <v>229</v>
      </c>
      <c r="S18" t="s">
        <v>74</v>
      </c>
    </row>
    <row r="19" spans="1:19" x14ac:dyDescent="0.3">
      <c r="A19" t="s">
        <v>60</v>
      </c>
      <c r="B19" t="s">
        <v>39</v>
      </c>
      <c r="C19" t="s">
        <v>230</v>
      </c>
      <c r="D19" t="s">
        <v>42</v>
      </c>
      <c r="E19" t="s">
        <v>231</v>
      </c>
      <c r="F19" t="s">
        <v>147</v>
      </c>
      <c r="G19" t="s">
        <v>232</v>
      </c>
      <c r="H19" t="s">
        <v>233</v>
      </c>
      <c r="I19" t="s">
        <v>234</v>
      </c>
      <c r="J19" t="s">
        <v>152</v>
      </c>
      <c r="K19" t="s">
        <v>235</v>
      </c>
      <c r="L19" t="s">
        <v>59</v>
      </c>
      <c r="M19" t="s">
        <v>236</v>
      </c>
      <c r="N19" t="s">
        <v>134</v>
      </c>
      <c r="O19" t="s">
        <v>237</v>
      </c>
      <c r="P19" t="s">
        <v>150</v>
      </c>
      <c r="Q19" t="s">
        <v>237</v>
      </c>
      <c r="R19" t="s">
        <v>238</v>
      </c>
      <c r="S19" t="s">
        <v>239</v>
      </c>
    </row>
    <row r="20" spans="1:19" x14ac:dyDescent="0.3">
      <c r="A20" t="s">
        <v>67</v>
      </c>
      <c r="B20" t="s">
        <v>39</v>
      </c>
      <c r="C20" t="s">
        <v>240</v>
      </c>
      <c r="D20" t="s">
        <v>61</v>
      </c>
      <c r="E20" t="s">
        <v>49</v>
      </c>
      <c r="F20" t="s">
        <v>48</v>
      </c>
      <c r="G20" t="s">
        <v>241</v>
      </c>
      <c r="H20" t="s">
        <v>242</v>
      </c>
      <c r="I20" t="s">
        <v>243</v>
      </c>
      <c r="J20" t="s">
        <v>244</v>
      </c>
      <c r="K20" t="s">
        <v>111</v>
      </c>
      <c r="L20" t="s">
        <v>107</v>
      </c>
      <c r="M20" t="s">
        <v>245</v>
      </c>
      <c r="N20" t="s">
        <v>198</v>
      </c>
      <c r="O20" t="s">
        <v>246</v>
      </c>
      <c r="P20" t="s">
        <v>247</v>
      </c>
      <c r="Q20" t="s">
        <v>248</v>
      </c>
      <c r="R20" t="s">
        <v>249</v>
      </c>
      <c r="S20" t="s">
        <v>103</v>
      </c>
    </row>
    <row r="21" spans="1:19" x14ac:dyDescent="0.3">
      <c r="A21" t="s">
        <v>77</v>
      </c>
      <c r="B21" t="s">
        <v>39</v>
      </c>
      <c r="C21" t="s">
        <v>250</v>
      </c>
      <c r="D21" t="s">
        <v>59</v>
      </c>
      <c r="E21" t="s">
        <v>146</v>
      </c>
      <c r="F21" t="s">
        <v>42</v>
      </c>
      <c r="G21" t="s">
        <v>50</v>
      </c>
      <c r="H21" t="s">
        <v>251</v>
      </c>
      <c r="I21" t="s">
        <v>64</v>
      </c>
      <c r="J21" t="s">
        <v>252</v>
      </c>
      <c r="K21" t="s">
        <v>253</v>
      </c>
      <c r="L21" t="s">
        <v>59</v>
      </c>
      <c r="M21" t="s">
        <v>62</v>
      </c>
      <c r="N21" t="s">
        <v>254</v>
      </c>
      <c r="O21" t="s">
        <v>129</v>
      </c>
      <c r="P21" t="s">
        <v>255</v>
      </c>
      <c r="Q21" t="s">
        <v>256</v>
      </c>
      <c r="R21" t="s">
        <v>257</v>
      </c>
      <c r="S21" t="s">
        <v>74</v>
      </c>
    </row>
    <row r="22" spans="1:19" x14ac:dyDescent="0.3">
      <c r="A22" t="s">
        <v>61</v>
      </c>
      <c r="B22" t="s">
        <v>20</v>
      </c>
      <c r="C22" t="s">
        <v>258</v>
      </c>
      <c r="D22" t="s">
        <v>180</v>
      </c>
      <c r="E22" t="s">
        <v>25</v>
      </c>
      <c r="F22" t="s">
        <v>41</v>
      </c>
      <c r="G22" t="s">
        <v>161</v>
      </c>
      <c r="H22" t="s">
        <v>259</v>
      </c>
      <c r="I22" t="s">
        <v>260</v>
      </c>
      <c r="J22" t="s">
        <v>261</v>
      </c>
      <c r="K22" t="s">
        <v>111</v>
      </c>
      <c r="L22" t="s">
        <v>162</v>
      </c>
      <c r="M22" t="s">
        <v>209</v>
      </c>
      <c r="N22" t="s">
        <v>262</v>
      </c>
      <c r="O22" t="s">
        <v>263</v>
      </c>
      <c r="P22" t="s">
        <v>264</v>
      </c>
      <c r="Q22" t="s">
        <v>265</v>
      </c>
      <c r="R22" t="s">
        <v>36</v>
      </c>
      <c r="S22" t="s">
        <v>266</v>
      </c>
    </row>
    <row r="23" spans="1:19" x14ac:dyDescent="0.3">
      <c r="A23" t="s">
        <v>30</v>
      </c>
      <c r="B23" t="s">
        <v>39</v>
      </c>
      <c r="C23" t="s">
        <v>267</v>
      </c>
      <c r="D23" t="s">
        <v>77</v>
      </c>
      <c r="E23" t="s">
        <v>30</v>
      </c>
      <c r="F23" t="s">
        <v>218</v>
      </c>
      <c r="G23" t="s">
        <v>62</v>
      </c>
      <c r="H23" t="s">
        <v>268</v>
      </c>
      <c r="I23" t="s">
        <v>269</v>
      </c>
      <c r="J23" t="s">
        <v>270</v>
      </c>
      <c r="K23" t="s">
        <v>66</v>
      </c>
      <c r="L23" t="s">
        <v>147</v>
      </c>
      <c r="M23" t="s">
        <v>271</v>
      </c>
      <c r="N23" t="s">
        <v>32</v>
      </c>
      <c r="O23" t="s">
        <v>54</v>
      </c>
      <c r="P23" t="s">
        <v>272</v>
      </c>
      <c r="Q23" t="s">
        <v>273</v>
      </c>
      <c r="R23" t="s">
        <v>274</v>
      </c>
      <c r="S23" t="s">
        <v>275</v>
      </c>
    </row>
    <row r="24" spans="1:19" x14ac:dyDescent="0.3">
      <c r="A24" t="s">
        <v>23</v>
      </c>
      <c r="B24" t="s">
        <v>20</v>
      </c>
      <c r="C24" t="s">
        <v>276</v>
      </c>
      <c r="D24" t="s">
        <v>277</v>
      </c>
      <c r="E24" t="s">
        <v>23</v>
      </c>
      <c r="F24" t="s">
        <v>24</v>
      </c>
      <c r="G24" t="s">
        <v>278</v>
      </c>
      <c r="H24" t="s">
        <v>279</v>
      </c>
      <c r="I24" t="s">
        <v>280</v>
      </c>
      <c r="J24" t="s">
        <v>281</v>
      </c>
      <c r="K24" t="s">
        <v>253</v>
      </c>
      <c r="L24" t="s">
        <v>30</v>
      </c>
      <c r="M24" t="s">
        <v>282</v>
      </c>
      <c r="N24" t="s">
        <v>141</v>
      </c>
      <c r="O24" t="s">
        <v>283</v>
      </c>
      <c r="P24" t="s">
        <v>284</v>
      </c>
      <c r="Q24" t="s">
        <v>256</v>
      </c>
      <c r="R24" t="s">
        <v>257</v>
      </c>
      <c r="S24" t="s">
        <v>285</v>
      </c>
    </row>
    <row r="25" spans="1:19" x14ac:dyDescent="0.3">
      <c r="A25" t="s">
        <v>218</v>
      </c>
      <c r="B25" t="s">
        <v>39</v>
      </c>
      <c r="C25" t="s">
        <v>286</v>
      </c>
      <c r="D25" t="s">
        <v>60</v>
      </c>
      <c r="E25" t="s">
        <v>61</v>
      </c>
      <c r="F25" t="s">
        <v>287</v>
      </c>
      <c r="G25" t="s">
        <v>236</v>
      </c>
      <c r="H25" t="s">
        <v>288</v>
      </c>
      <c r="I25" t="s">
        <v>128</v>
      </c>
      <c r="J25" t="s">
        <v>289</v>
      </c>
      <c r="K25" t="s">
        <v>111</v>
      </c>
      <c r="L25" t="s">
        <v>59</v>
      </c>
      <c r="M25" t="s">
        <v>290</v>
      </c>
      <c r="N25" t="s">
        <v>113</v>
      </c>
      <c r="O25" t="s">
        <v>256</v>
      </c>
      <c r="P25" t="s">
        <v>291</v>
      </c>
      <c r="Q25" t="s">
        <v>292</v>
      </c>
      <c r="R25" t="s">
        <v>293</v>
      </c>
      <c r="S25" t="s">
        <v>294</v>
      </c>
    </row>
    <row r="26" spans="1:19" x14ac:dyDescent="0.3">
      <c r="A26" t="s">
        <v>180</v>
      </c>
      <c r="B26" t="s">
        <v>20</v>
      </c>
      <c r="C26" t="s">
        <v>295</v>
      </c>
      <c r="D26" t="s">
        <v>278</v>
      </c>
      <c r="E26" t="s">
        <v>296</v>
      </c>
      <c r="F26" t="s">
        <v>44</v>
      </c>
      <c r="G26" t="s">
        <v>66</v>
      </c>
      <c r="H26" t="s">
        <v>297</v>
      </c>
      <c r="I26" t="s">
        <v>64</v>
      </c>
      <c r="J26" t="s">
        <v>28</v>
      </c>
      <c r="K26" t="s">
        <v>218</v>
      </c>
      <c r="L26" t="s">
        <v>147</v>
      </c>
      <c r="M26" t="s">
        <v>298</v>
      </c>
      <c r="N26" t="s">
        <v>299</v>
      </c>
      <c r="O26" t="s">
        <v>246</v>
      </c>
      <c r="P26" t="s">
        <v>300</v>
      </c>
      <c r="Q26" t="s">
        <v>301</v>
      </c>
      <c r="R26" t="s">
        <v>302</v>
      </c>
      <c r="S26" t="s">
        <v>303</v>
      </c>
    </row>
    <row r="27" spans="1:19" x14ac:dyDescent="0.3">
      <c r="A27" t="s">
        <v>107</v>
      </c>
      <c r="B27" t="s">
        <v>39</v>
      </c>
      <c r="C27" t="s">
        <v>304</v>
      </c>
    </row>
    <row r="28" spans="1:19" x14ac:dyDescent="0.3">
      <c r="A28" t="s">
        <v>42</v>
      </c>
      <c r="B28" t="s">
        <v>39</v>
      </c>
      <c r="C28" t="s">
        <v>305</v>
      </c>
      <c r="D28" t="s">
        <v>49</v>
      </c>
      <c r="E28" t="s">
        <v>49</v>
      </c>
      <c r="F28" t="s">
        <v>287</v>
      </c>
      <c r="G28" t="s">
        <v>306</v>
      </c>
      <c r="H28" t="s">
        <v>307</v>
      </c>
      <c r="I28" t="s">
        <v>308</v>
      </c>
      <c r="J28" t="s">
        <v>309</v>
      </c>
      <c r="K28" t="s">
        <v>29</v>
      </c>
      <c r="L28" t="s">
        <v>59</v>
      </c>
      <c r="M28" t="s">
        <v>62</v>
      </c>
      <c r="N28" t="s">
        <v>227</v>
      </c>
      <c r="O28" t="s">
        <v>246</v>
      </c>
      <c r="P28" t="s">
        <v>310</v>
      </c>
      <c r="Q28" t="s">
        <v>311</v>
      </c>
      <c r="R28" t="s">
        <v>221</v>
      </c>
      <c r="S28" t="s">
        <v>312</v>
      </c>
    </row>
    <row r="29" spans="1:19" x14ac:dyDescent="0.3">
      <c r="A29" t="s">
        <v>92</v>
      </c>
      <c r="B29" t="s">
        <v>39</v>
      </c>
      <c r="C29" t="s">
        <v>313</v>
      </c>
    </row>
    <row r="30" spans="1:19" x14ac:dyDescent="0.3">
      <c r="A30" t="s">
        <v>106</v>
      </c>
      <c r="B30" t="s">
        <v>39</v>
      </c>
      <c r="C30" t="s">
        <v>314</v>
      </c>
      <c r="D30" t="s">
        <v>30</v>
      </c>
      <c r="E30" t="s">
        <v>77</v>
      </c>
      <c r="F30" t="s">
        <v>231</v>
      </c>
      <c r="G30" t="s">
        <v>44</v>
      </c>
      <c r="H30" t="s">
        <v>315</v>
      </c>
      <c r="I30" t="s">
        <v>316</v>
      </c>
      <c r="J30" t="s">
        <v>317</v>
      </c>
      <c r="K30" t="s">
        <v>29</v>
      </c>
      <c r="L30" t="s">
        <v>218</v>
      </c>
      <c r="M30" t="s">
        <v>213</v>
      </c>
      <c r="N30" t="s">
        <v>227</v>
      </c>
      <c r="O30" t="s">
        <v>318</v>
      </c>
      <c r="P30" t="s">
        <v>319</v>
      </c>
      <c r="Q30" t="s">
        <v>102</v>
      </c>
      <c r="R30" t="s">
        <v>55</v>
      </c>
      <c r="S30" t="s">
        <v>320</v>
      </c>
    </row>
    <row r="31" spans="1:19" x14ac:dyDescent="0.3">
      <c r="A31" t="s">
        <v>162</v>
      </c>
      <c r="B31" t="s">
        <v>39</v>
      </c>
      <c r="C31" t="s">
        <v>321</v>
      </c>
      <c r="D31" t="s">
        <v>218</v>
      </c>
      <c r="E31" t="s">
        <v>106</v>
      </c>
      <c r="F31" t="s">
        <v>147</v>
      </c>
      <c r="G31" t="s">
        <v>135</v>
      </c>
      <c r="H31" t="s">
        <v>322</v>
      </c>
      <c r="I31" t="s">
        <v>208</v>
      </c>
      <c r="J31" t="s">
        <v>213</v>
      </c>
      <c r="K31" t="s">
        <v>43</v>
      </c>
      <c r="L31" t="s">
        <v>59</v>
      </c>
      <c r="M31" t="s">
        <v>323</v>
      </c>
      <c r="N31" t="s">
        <v>84</v>
      </c>
      <c r="O31" t="s">
        <v>324</v>
      </c>
      <c r="P31" t="s">
        <v>272</v>
      </c>
      <c r="Q31" t="s">
        <v>237</v>
      </c>
      <c r="R31" t="s">
        <v>238</v>
      </c>
      <c r="S31" t="s">
        <v>325</v>
      </c>
    </row>
    <row r="32" spans="1:19" x14ac:dyDescent="0.3">
      <c r="A32" t="s">
        <v>93</v>
      </c>
      <c r="B32" t="s">
        <v>20</v>
      </c>
      <c r="C32" t="s">
        <v>326</v>
      </c>
      <c r="D32" t="s">
        <v>77</v>
      </c>
      <c r="E32" t="s">
        <v>93</v>
      </c>
      <c r="F32" t="s">
        <v>137</v>
      </c>
      <c r="G32" t="s">
        <v>151</v>
      </c>
      <c r="H32" t="s">
        <v>327</v>
      </c>
      <c r="I32" t="s">
        <v>328</v>
      </c>
      <c r="J32" t="s">
        <v>329</v>
      </c>
      <c r="K32" t="s">
        <v>41</v>
      </c>
      <c r="L32" t="s">
        <v>23</v>
      </c>
      <c r="M32" t="s">
        <v>96</v>
      </c>
      <c r="N32" t="s">
        <v>299</v>
      </c>
      <c r="O32" t="s">
        <v>283</v>
      </c>
      <c r="P32" t="s">
        <v>330</v>
      </c>
      <c r="Q32" t="s">
        <v>54</v>
      </c>
      <c r="R32" t="s">
        <v>331</v>
      </c>
      <c r="S32" t="s">
        <v>332</v>
      </c>
    </row>
    <row r="33" spans="1:19" x14ac:dyDescent="0.3">
      <c r="A33" t="s">
        <v>43</v>
      </c>
      <c r="B33" t="s">
        <v>39</v>
      </c>
      <c r="C33" t="s">
        <v>333</v>
      </c>
      <c r="D33" t="s">
        <v>61</v>
      </c>
      <c r="E33" t="s">
        <v>93</v>
      </c>
      <c r="F33" t="s">
        <v>287</v>
      </c>
      <c r="G33" t="s">
        <v>31</v>
      </c>
      <c r="H33" t="s">
        <v>334</v>
      </c>
      <c r="I33" t="s">
        <v>335</v>
      </c>
      <c r="J33" t="s">
        <v>336</v>
      </c>
      <c r="K33" t="s">
        <v>48</v>
      </c>
      <c r="L33" t="s">
        <v>23</v>
      </c>
      <c r="M33" t="s">
        <v>125</v>
      </c>
      <c r="N33" t="s">
        <v>337</v>
      </c>
      <c r="O33" t="s">
        <v>127</v>
      </c>
      <c r="P33" t="s">
        <v>338</v>
      </c>
      <c r="Q33" t="s">
        <v>248</v>
      </c>
      <c r="R33" t="s">
        <v>249</v>
      </c>
      <c r="S33" t="s">
        <v>339</v>
      </c>
    </row>
    <row r="34" spans="1:19" x14ac:dyDescent="0.3">
      <c r="A34" t="s">
        <v>231</v>
      </c>
      <c r="B34" t="s">
        <v>39</v>
      </c>
      <c r="C34" t="s">
        <v>305</v>
      </c>
      <c r="D34" t="s">
        <v>146</v>
      </c>
      <c r="E34" t="s">
        <v>30</v>
      </c>
      <c r="F34" t="s">
        <v>241</v>
      </c>
      <c r="G34" t="s">
        <v>205</v>
      </c>
      <c r="H34" t="s">
        <v>340</v>
      </c>
      <c r="I34" t="s">
        <v>335</v>
      </c>
      <c r="J34" t="s">
        <v>170</v>
      </c>
      <c r="K34" t="s">
        <v>147</v>
      </c>
      <c r="L34" t="s">
        <v>235</v>
      </c>
      <c r="M34" t="s">
        <v>341</v>
      </c>
      <c r="N34" t="s">
        <v>84</v>
      </c>
      <c r="O34" t="s">
        <v>100</v>
      </c>
      <c r="P34" t="s">
        <v>342</v>
      </c>
      <c r="Q34" t="s">
        <v>248</v>
      </c>
      <c r="R34" t="s">
        <v>249</v>
      </c>
      <c r="S34" t="s">
        <v>343</v>
      </c>
    </row>
    <row r="35" spans="1:19" x14ac:dyDescent="0.3">
      <c r="A35" t="s">
        <v>48</v>
      </c>
      <c r="B35" t="s">
        <v>39</v>
      </c>
      <c r="C35" t="s">
        <v>344</v>
      </c>
    </row>
    <row r="36" spans="1:19" x14ac:dyDescent="0.3">
      <c r="A36" t="s">
        <v>287</v>
      </c>
      <c r="B36" t="s">
        <v>39</v>
      </c>
      <c r="C36" t="s">
        <v>345</v>
      </c>
      <c r="D36" t="s">
        <v>126</v>
      </c>
      <c r="E36" t="s">
        <v>277</v>
      </c>
      <c r="F36" t="s">
        <v>121</v>
      </c>
      <c r="G36" t="s">
        <v>346</v>
      </c>
      <c r="H36" t="s">
        <v>347</v>
      </c>
      <c r="I36" t="s">
        <v>280</v>
      </c>
      <c r="J36" t="s">
        <v>309</v>
      </c>
      <c r="K36" t="s">
        <v>44</v>
      </c>
      <c r="L36" t="s">
        <v>60</v>
      </c>
      <c r="M36" t="s">
        <v>348</v>
      </c>
      <c r="N36" t="s">
        <v>254</v>
      </c>
      <c r="O36" t="s">
        <v>70</v>
      </c>
      <c r="P36" t="s">
        <v>349</v>
      </c>
      <c r="Q36" t="s">
        <v>248</v>
      </c>
      <c r="R36" t="s">
        <v>249</v>
      </c>
      <c r="S36" t="s">
        <v>350</v>
      </c>
    </row>
    <row r="37" spans="1:19" x14ac:dyDescent="0.3">
      <c r="A37" t="s">
        <v>22</v>
      </c>
      <c r="B37" t="s">
        <v>39</v>
      </c>
      <c r="C37" t="s">
        <v>351</v>
      </c>
      <c r="D37" t="s">
        <v>49</v>
      </c>
      <c r="E37" t="s">
        <v>30</v>
      </c>
      <c r="F37" t="s">
        <v>23</v>
      </c>
      <c r="G37" t="s">
        <v>352</v>
      </c>
      <c r="H37" t="s">
        <v>353</v>
      </c>
      <c r="I37" t="s">
        <v>280</v>
      </c>
      <c r="J37" t="s">
        <v>110</v>
      </c>
      <c r="K37" t="s">
        <v>93</v>
      </c>
      <c r="L37" t="s">
        <v>59</v>
      </c>
      <c r="M37" t="s">
        <v>50</v>
      </c>
      <c r="N37" t="s">
        <v>198</v>
      </c>
      <c r="O37" t="s">
        <v>52</v>
      </c>
      <c r="P37" t="s">
        <v>354</v>
      </c>
      <c r="Q37" t="s">
        <v>87</v>
      </c>
      <c r="R37" t="s">
        <v>221</v>
      </c>
      <c r="S37" t="s">
        <v>312</v>
      </c>
    </row>
    <row r="38" spans="1:19" x14ac:dyDescent="0.3">
      <c r="A38" t="s">
        <v>147</v>
      </c>
      <c r="B38" t="s">
        <v>39</v>
      </c>
      <c r="C38" t="s">
        <v>355</v>
      </c>
      <c r="D38" t="s">
        <v>22</v>
      </c>
      <c r="E38" t="s">
        <v>77</v>
      </c>
      <c r="F38" t="s">
        <v>185</v>
      </c>
      <c r="G38" t="s">
        <v>148</v>
      </c>
      <c r="H38" t="s">
        <v>356</v>
      </c>
      <c r="I38" t="s">
        <v>357</v>
      </c>
      <c r="J38" t="s">
        <v>358</v>
      </c>
      <c r="K38" t="s">
        <v>66</v>
      </c>
      <c r="L38" t="s">
        <v>60</v>
      </c>
      <c r="M38" t="s">
        <v>138</v>
      </c>
      <c r="N38" t="s">
        <v>337</v>
      </c>
      <c r="O38" t="s">
        <v>142</v>
      </c>
      <c r="P38" t="s">
        <v>260</v>
      </c>
      <c r="Q38" t="s">
        <v>359</v>
      </c>
      <c r="R38" t="s">
        <v>360</v>
      </c>
      <c r="S38" t="s">
        <v>361</v>
      </c>
    </row>
    <row r="39" spans="1:19" x14ac:dyDescent="0.3">
      <c r="A39" t="s">
        <v>189</v>
      </c>
      <c r="B39" t="s">
        <v>39</v>
      </c>
      <c r="C39" t="s">
        <v>362</v>
      </c>
      <c r="D39" t="s">
        <v>61</v>
      </c>
      <c r="E39" t="s">
        <v>77</v>
      </c>
      <c r="F39" t="s">
        <v>287</v>
      </c>
      <c r="G39" t="s">
        <v>363</v>
      </c>
      <c r="H39" t="s">
        <v>364</v>
      </c>
      <c r="I39" t="s">
        <v>365</v>
      </c>
      <c r="J39" t="s">
        <v>366</v>
      </c>
      <c r="K39" t="s">
        <v>235</v>
      </c>
      <c r="L39" t="s">
        <v>67</v>
      </c>
      <c r="M39" t="s">
        <v>367</v>
      </c>
      <c r="N39" t="s">
        <v>227</v>
      </c>
      <c r="O39" t="s">
        <v>33</v>
      </c>
      <c r="P39" t="s">
        <v>368</v>
      </c>
      <c r="Q39" t="s">
        <v>292</v>
      </c>
      <c r="R39" t="s">
        <v>369</v>
      </c>
      <c r="S39" t="s">
        <v>370</v>
      </c>
    </row>
    <row r="40" spans="1:19" x14ac:dyDescent="0.3">
      <c r="A40" t="s">
        <v>97</v>
      </c>
      <c r="B40" t="s">
        <v>20</v>
      </c>
      <c r="C40" t="s">
        <v>371</v>
      </c>
      <c r="D40" t="s">
        <v>60</v>
      </c>
      <c r="E40" t="s">
        <v>107</v>
      </c>
      <c r="F40" t="s">
        <v>92</v>
      </c>
      <c r="G40" t="s">
        <v>138</v>
      </c>
      <c r="H40" t="s">
        <v>372</v>
      </c>
      <c r="I40" t="s">
        <v>373</v>
      </c>
      <c r="J40" t="s">
        <v>374</v>
      </c>
      <c r="K40" t="s">
        <v>147</v>
      </c>
      <c r="L40" t="s">
        <v>61</v>
      </c>
      <c r="M40" t="s">
        <v>309</v>
      </c>
      <c r="N40" t="s">
        <v>375</v>
      </c>
      <c r="O40" t="s">
        <v>376</v>
      </c>
      <c r="P40" t="s">
        <v>377</v>
      </c>
      <c r="Q40" t="s">
        <v>378</v>
      </c>
      <c r="R40" t="s">
        <v>379</v>
      </c>
      <c r="S40" t="s">
        <v>380</v>
      </c>
    </row>
    <row r="41" spans="1:19" x14ac:dyDescent="0.3">
      <c r="A41" t="s">
        <v>277</v>
      </c>
      <c r="B41" t="s">
        <v>20</v>
      </c>
      <c r="C41" t="s">
        <v>381</v>
      </c>
      <c r="D41" t="s">
        <v>30</v>
      </c>
      <c r="E41" t="s">
        <v>106</v>
      </c>
      <c r="F41" t="s">
        <v>25</v>
      </c>
      <c r="G41" t="s">
        <v>78</v>
      </c>
      <c r="H41" t="s">
        <v>382</v>
      </c>
      <c r="I41" t="s">
        <v>383</v>
      </c>
      <c r="J41" t="s">
        <v>384</v>
      </c>
      <c r="K41" t="s">
        <v>41</v>
      </c>
      <c r="L41" t="s">
        <v>60</v>
      </c>
      <c r="M41" t="s">
        <v>65</v>
      </c>
      <c r="N41" t="s">
        <v>219</v>
      </c>
      <c r="O41" t="s">
        <v>385</v>
      </c>
      <c r="P41" t="s">
        <v>298</v>
      </c>
      <c r="Q41" t="s">
        <v>324</v>
      </c>
      <c r="R41" t="s">
        <v>238</v>
      </c>
      <c r="S41" t="s">
        <v>380</v>
      </c>
    </row>
    <row r="42" spans="1:19" x14ac:dyDescent="0.3">
      <c r="A42" t="s">
        <v>140</v>
      </c>
      <c r="B42" t="s">
        <v>39</v>
      </c>
      <c r="C42" t="s">
        <v>386</v>
      </c>
      <c r="D42" t="s">
        <v>387</v>
      </c>
      <c r="E42" t="s">
        <v>30</v>
      </c>
      <c r="F42" t="s">
        <v>48</v>
      </c>
      <c r="G42" t="s">
        <v>277</v>
      </c>
      <c r="H42" t="s">
        <v>388</v>
      </c>
      <c r="I42" t="s">
        <v>389</v>
      </c>
      <c r="J42" t="s">
        <v>352</v>
      </c>
      <c r="K42" t="s">
        <v>24</v>
      </c>
      <c r="L42" t="s">
        <v>77</v>
      </c>
      <c r="M42" t="s">
        <v>28</v>
      </c>
      <c r="N42" t="s">
        <v>227</v>
      </c>
      <c r="O42" t="s">
        <v>390</v>
      </c>
      <c r="P42" t="s">
        <v>247</v>
      </c>
      <c r="Q42" t="s">
        <v>311</v>
      </c>
      <c r="R42" t="s">
        <v>221</v>
      </c>
      <c r="S42" t="s">
        <v>391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723-AADF-934D-BEFD-7ADBCD517E32}">
  <dimension ref="A1:M53"/>
  <sheetViews>
    <sheetView workbookViewId="0">
      <selection activeCell="E2" sqref="E2"/>
    </sheetView>
  </sheetViews>
  <sheetFormatPr defaultColWidth="11.5546875" defaultRowHeight="14.4" x14ac:dyDescent="0.3"/>
  <cols>
    <col min="1" max="1" width="17.33203125" customWidth="1"/>
    <col min="5" max="5" width="22.77734375" customWidth="1"/>
    <col min="6" max="6" width="24.6640625" customWidth="1"/>
    <col min="7" max="7" width="19.44140625" customWidth="1"/>
    <col min="8" max="8" width="21.109375" customWidth="1"/>
  </cols>
  <sheetData>
    <row r="1" spans="1:13" x14ac:dyDescent="0.3">
      <c r="A1" s="1" t="s">
        <v>392</v>
      </c>
      <c r="B1" s="1" t="s">
        <v>393</v>
      </c>
      <c r="C1" s="1" t="s">
        <v>394</v>
      </c>
      <c r="D1" s="1" t="s">
        <v>395</v>
      </c>
      <c r="E1" s="1" t="s">
        <v>396</v>
      </c>
      <c r="F1" s="1" t="s">
        <v>397</v>
      </c>
      <c r="G1" s="1" t="s">
        <v>398</v>
      </c>
      <c r="H1" s="1" t="s">
        <v>399</v>
      </c>
      <c r="I1" s="1" t="s">
        <v>400</v>
      </c>
      <c r="J1" s="1" t="s">
        <v>401</v>
      </c>
      <c r="K1" s="1" t="s">
        <v>402</v>
      </c>
      <c r="L1" s="1" t="s">
        <v>403</v>
      </c>
      <c r="M1" s="1" t="s">
        <v>404</v>
      </c>
    </row>
    <row r="2" spans="1:13" x14ac:dyDescent="0.3">
      <c r="A2" s="1" t="s">
        <v>405</v>
      </c>
      <c r="B2" s="1"/>
      <c r="C2" s="1"/>
      <c r="D2" s="1"/>
      <c r="E2" s="1"/>
      <c r="F2" s="1">
        <v>10</v>
      </c>
      <c r="G2" s="1">
        <v>2</v>
      </c>
      <c r="H2" s="1"/>
      <c r="I2" s="1"/>
      <c r="J2" s="1"/>
      <c r="K2" s="1"/>
      <c r="L2" s="1" t="s">
        <v>406</v>
      </c>
      <c r="M2" s="1" t="s">
        <v>407</v>
      </c>
    </row>
    <row r="3" spans="1:13" x14ac:dyDescent="0.3">
      <c r="A3" s="1" t="s">
        <v>408</v>
      </c>
      <c r="B3" s="1">
        <v>80.900000000000006</v>
      </c>
      <c r="C3" s="1">
        <v>76.3</v>
      </c>
      <c r="D3" s="1">
        <v>75.2</v>
      </c>
      <c r="E3" s="1">
        <v>4</v>
      </c>
      <c r="F3" s="1">
        <v>6</v>
      </c>
      <c r="G3" s="1">
        <v>1</v>
      </c>
      <c r="H3" s="1">
        <v>0</v>
      </c>
      <c r="I3" s="1" t="s">
        <v>409</v>
      </c>
      <c r="J3" s="1" t="s">
        <v>410</v>
      </c>
      <c r="K3" s="1" t="s">
        <v>134</v>
      </c>
      <c r="L3" s="1" t="s">
        <v>406</v>
      </c>
      <c r="M3" s="1" t="s">
        <v>407</v>
      </c>
    </row>
    <row r="4" spans="1:13" x14ac:dyDescent="0.3">
      <c r="A4" s="1" t="s">
        <v>133</v>
      </c>
      <c r="B4" s="1">
        <v>87</v>
      </c>
      <c r="C4" s="1">
        <v>82</v>
      </c>
      <c r="D4" s="1">
        <v>79</v>
      </c>
      <c r="E4" s="1">
        <v>9</v>
      </c>
      <c r="F4" s="1">
        <v>5</v>
      </c>
      <c r="G4" s="1">
        <v>7</v>
      </c>
      <c r="H4" s="1">
        <v>7</v>
      </c>
      <c r="I4" s="1" t="s">
        <v>411</v>
      </c>
      <c r="J4" s="1" t="s">
        <v>410</v>
      </c>
      <c r="K4" s="1" t="s">
        <v>412</v>
      </c>
      <c r="L4" s="1" t="s">
        <v>406</v>
      </c>
      <c r="M4" s="1" t="s">
        <v>413</v>
      </c>
    </row>
    <row r="5" spans="1:13" x14ac:dyDescent="0.3">
      <c r="A5" s="1" t="s">
        <v>414</v>
      </c>
      <c r="B5" s="1">
        <v>81</v>
      </c>
      <c r="C5" s="1">
        <v>78</v>
      </c>
      <c r="D5" s="1">
        <v>78</v>
      </c>
      <c r="E5" s="1">
        <v>8</v>
      </c>
      <c r="F5" s="1">
        <v>5</v>
      </c>
      <c r="G5" s="1">
        <v>3</v>
      </c>
      <c r="H5" s="1">
        <v>2</v>
      </c>
      <c r="I5" s="1" t="s">
        <v>409</v>
      </c>
      <c r="J5" s="1" t="s">
        <v>410</v>
      </c>
      <c r="K5" s="1" t="s">
        <v>410</v>
      </c>
      <c r="L5" s="1" t="s">
        <v>415</v>
      </c>
      <c r="M5" s="1" t="s">
        <v>416</v>
      </c>
    </row>
    <row r="6" spans="1:13" x14ac:dyDescent="0.3">
      <c r="A6" s="1" t="s">
        <v>417</v>
      </c>
      <c r="B6" s="1">
        <v>85</v>
      </c>
      <c r="C6" s="1">
        <v>81.2</v>
      </c>
      <c r="D6" s="1">
        <v>80.7</v>
      </c>
      <c r="E6" s="1">
        <v>3</v>
      </c>
      <c r="F6" s="1">
        <v>2</v>
      </c>
      <c r="G6" s="1">
        <v>0</v>
      </c>
      <c r="H6" s="1">
        <v>0</v>
      </c>
      <c r="I6" s="1" t="s">
        <v>412</v>
      </c>
      <c r="J6" s="1" t="s">
        <v>412</v>
      </c>
      <c r="K6" s="1" t="s">
        <v>418</v>
      </c>
      <c r="L6" s="1" t="s">
        <v>419</v>
      </c>
      <c r="M6" s="1" t="s">
        <v>416</v>
      </c>
    </row>
    <row r="7" spans="1:13" x14ac:dyDescent="0.3">
      <c r="A7" s="1" t="s">
        <v>381</v>
      </c>
      <c r="B7" s="1">
        <v>98.6</v>
      </c>
      <c r="C7" s="1">
        <v>93.6</v>
      </c>
      <c r="D7" s="1">
        <v>91.8</v>
      </c>
      <c r="E7" s="1">
        <v>2</v>
      </c>
      <c r="F7" s="1">
        <v>0</v>
      </c>
      <c r="G7" s="1">
        <v>0</v>
      </c>
      <c r="H7" s="1">
        <v>0</v>
      </c>
      <c r="I7" s="1" t="s">
        <v>409</v>
      </c>
      <c r="J7" s="1" t="s">
        <v>409</v>
      </c>
      <c r="K7" s="1" t="s">
        <v>409</v>
      </c>
      <c r="L7" s="1" t="s">
        <v>419</v>
      </c>
      <c r="M7" s="1" t="s">
        <v>416</v>
      </c>
    </row>
    <row r="8" spans="1:13" x14ac:dyDescent="0.3">
      <c r="A8" s="1" t="s">
        <v>420</v>
      </c>
      <c r="B8" s="1">
        <v>103.4</v>
      </c>
      <c r="C8" s="1">
        <v>98.5</v>
      </c>
      <c r="D8" s="1">
        <v>97.4</v>
      </c>
      <c r="E8" s="1">
        <v>3</v>
      </c>
      <c r="F8" s="1">
        <v>1</v>
      </c>
      <c r="G8" s="1">
        <v>0</v>
      </c>
      <c r="H8" s="1">
        <v>0</v>
      </c>
      <c r="I8" s="1" t="s">
        <v>409</v>
      </c>
      <c r="J8" s="1" t="s">
        <v>412</v>
      </c>
      <c r="K8" s="1" t="s">
        <v>410</v>
      </c>
      <c r="L8" s="1" t="s">
        <v>419</v>
      </c>
      <c r="M8" s="1" t="s">
        <v>416</v>
      </c>
    </row>
    <row r="9" spans="1:13" x14ac:dyDescent="0.3">
      <c r="A9" s="1" t="s">
        <v>240</v>
      </c>
      <c r="B9" s="1">
        <v>96.2</v>
      </c>
      <c r="C9" s="1">
        <v>91.1</v>
      </c>
      <c r="D9" s="1">
        <v>90.8</v>
      </c>
      <c r="E9" s="1">
        <v>5</v>
      </c>
      <c r="F9" s="1">
        <v>1</v>
      </c>
      <c r="G9" s="1">
        <v>0</v>
      </c>
      <c r="H9" s="1">
        <v>0</v>
      </c>
      <c r="I9" s="1" t="s">
        <v>409</v>
      </c>
      <c r="J9" s="1" t="s">
        <v>421</v>
      </c>
      <c r="K9" s="1" t="s">
        <v>134</v>
      </c>
      <c r="L9" s="1" t="s">
        <v>419</v>
      </c>
      <c r="M9" s="1" t="s">
        <v>416</v>
      </c>
    </row>
    <row r="10" spans="1:13" x14ac:dyDescent="0.3">
      <c r="A10" s="1" t="s">
        <v>422</v>
      </c>
      <c r="B10" s="1">
        <v>90.9</v>
      </c>
      <c r="C10" s="1">
        <v>85.3</v>
      </c>
      <c r="D10" s="1">
        <v>85.5</v>
      </c>
      <c r="E10" s="1">
        <v>0</v>
      </c>
      <c r="F10" s="1">
        <v>2</v>
      </c>
      <c r="G10" s="1">
        <v>0</v>
      </c>
      <c r="H10" s="1">
        <v>0</v>
      </c>
      <c r="I10" s="1" t="s">
        <v>421</v>
      </c>
      <c r="J10" s="1" t="s">
        <v>423</v>
      </c>
      <c r="K10" s="1" t="s">
        <v>423</v>
      </c>
      <c r="L10" s="1" t="s">
        <v>419</v>
      </c>
      <c r="M10" s="1" t="s">
        <v>416</v>
      </c>
    </row>
    <row r="11" spans="1:13" x14ac:dyDescent="0.3">
      <c r="A11" s="1" t="s">
        <v>276</v>
      </c>
      <c r="B11" s="1">
        <v>146.5</v>
      </c>
      <c r="C11" s="1">
        <v>136</v>
      </c>
      <c r="D11" s="1">
        <v>132.5</v>
      </c>
      <c r="E11" s="1">
        <v>5</v>
      </c>
      <c r="F11" s="1">
        <v>2</v>
      </c>
      <c r="G11" s="1">
        <v>0</v>
      </c>
      <c r="H11" s="1">
        <v>0</v>
      </c>
      <c r="I11" s="1" t="s">
        <v>409</v>
      </c>
      <c r="J11" s="1" t="s">
        <v>134</v>
      </c>
      <c r="K11" s="1" t="s">
        <v>134</v>
      </c>
      <c r="L11" s="1" t="s">
        <v>419</v>
      </c>
      <c r="M11" s="1" t="s">
        <v>416</v>
      </c>
    </row>
    <row r="12" spans="1:13" x14ac:dyDescent="0.3">
      <c r="A12" s="1" t="s">
        <v>230</v>
      </c>
      <c r="B12" s="1">
        <v>96.7</v>
      </c>
      <c r="C12" s="1">
        <v>93</v>
      </c>
      <c r="D12" s="1">
        <v>91</v>
      </c>
      <c r="E12" s="1">
        <v>0</v>
      </c>
      <c r="F12" s="1">
        <v>0</v>
      </c>
      <c r="G12" s="1">
        <v>0</v>
      </c>
      <c r="H12" s="1">
        <v>0</v>
      </c>
      <c r="I12" s="1" t="s">
        <v>421</v>
      </c>
      <c r="J12" s="1" t="s">
        <v>421</v>
      </c>
      <c r="K12" s="1" t="s">
        <v>134</v>
      </c>
      <c r="L12" s="1" t="s">
        <v>419</v>
      </c>
      <c r="M12" s="1" t="s">
        <v>416</v>
      </c>
    </row>
    <row r="13" spans="1:13" x14ac:dyDescent="0.3">
      <c r="A13" s="1" t="s">
        <v>267</v>
      </c>
      <c r="B13" s="1">
        <v>92.7</v>
      </c>
      <c r="C13" s="1">
        <v>88.4</v>
      </c>
      <c r="D13" s="1">
        <v>87.5</v>
      </c>
      <c r="E13" s="1">
        <v>8</v>
      </c>
      <c r="F13" s="1">
        <v>8</v>
      </c>
      <c r="G13" s="1">
        <v>1</v>
      </c>
      <c r="H13" s="1">
        <v>0</v>
      </c>
      <c r="I13" s="1" t="s">
        <v>412</v>
      </c>
      <c r="J13" s="1" t="s">
        <v>424</v>
      </c>
      <c r="K13" s="1" t="s">
        <v>409</v>
      </c>
      <c r="L13" s="1" t="s">
        <v>419</v>
      </c>
      <c r="M13" s="1" t="s">
        <v>416</v>
      </c>
    </row>
    <row r="14" spans="1:13" x14ac:dyDescent="0.3">
      <c r="A14" s="1" t="s">
        <v>250</v>
      </c>
      <c r="B14" s="1">
        <v>89.9</v>
      </c>
      <c r="C14" s="1">
        <v>85.2</v>
      </c>
      <c r="D14" s="1">
        <v>85.8</v>
      </c>
      <c r="E14" s="1">
        <v>1</v>
      </c>
      <c r="F14" s="1">
        <v>6</v>
      </c>
      <c r="G14" s="1">
        <v>0</v>
      </c>
      <c r="H14" s="1">
        <v>0</v>
      </c>
      <c r="I14" s="1" t="s">
        <v>421</v>
      </c>
      <c r="J14" s="1" t="s">
        <v>424</v>
      </c>
      <c r="K14" s="1" t="s">
        <v>421</v>
      </c>
      <c r="L14" s="1" t="s">
        <v>419</v>
      </c>
      <c r="M14" s="1" t="s">
        <v>416</v>
      </c>
    </row>
    <row r="15" spans="1:13" x14ac:dyDescent="0.3">
      <c r="A15" s="1" t="s">
        <v>425</v>
      </c>
      <c r="B15" s="1">
        <v>102</v>
      </c>
      <c r="C15" s="1">
        <v>94.8</v>
      </c>
      <c r="D15" s="1">
        <v>93.5</v>
      </c>
      <c r="E15" s="1">
        <v>10</v>
      </c>
      <c r="F15" s="1">
        <v>6</v>
      </c>
      <c r="G15" s="1">
        <v>5</v>
      </c>
      <c r="H15" s="1">
        <v>4</v>
      </c>
      <c r="I15" s="1" t="s">
        <v>426</v>
      </c>
      <c r="J15" s="1" t="s">
        <v>410</v>
      </c>
      <c r="K15" s="1" t="s">
        <v>134</v>
      </c>
      <c r="L15" s="1" t="s">
        <v>406</v>
      </c>
      <c r="M15" s="1" t="s">
        <v>427</v>
      </c>
    </row>
    <row r="16" spans="1:13" x14ac:dyDescent="0.3">
      <c r="A16" s="1" t="s">
        <v>169</v>
      </c>
      <c r="B16" s="1">
        <v>98</v>
      </c>
      <c r="C16" s="1">
        <v>95.7</v>
      </c>
      <c r="D16" s="1">
        <v>96</v>
      </c>
      <c r="E16" s="1">
        <v>8</v>
      </c>
      <c r="F16" s="1">
        <v>3</v>
      </c>
      <c r="G16" s="1">
        <v>0</v>
      </c>
      <c r="H16" s="1">
        <v>0</v>
      </c>
      <c r="I16" s="1" t="s">
        <v>421</v>
      </c>
      <c r="J16" s="1" t="s">
        <v>412</v>
      </c>
      <c r="K16" s="1" t="s">
        <v>412</v>
      </c>
      <c r="L16" s="1" t="s">
        <v>419</v>
      </c>
      <c r="M16" s="1" t="s">
        <v>416</v>
      </c>
    </row>
    <row r="17" spans="1:13" x14ac:dyDescent="0.3">
      <c r="A17" s="1" t="s">
        <v>326</v>
      </c>
      <c r="B17" s="1">
        <v>100</v>
      </c>
      <c r="C17" s="1">
        <v>98.3</v>
      </c>
      <c r="D17" s="1">
        <v>95.4</v>
      </c>
      <c r="E17" s="1">
        <v>6</v>
      </c>
      <c r="F17" s="1">
        <v>1</v>
      </c>
      <c r="G17" s="1">
        <v>0</v>
      </c>
      <c r="H17" s="1">
        <v>0</v>
      </c>
      <c r="I17" s="1" t="s">
        <v>412</v>
      </c>
      <c r="J17" s="1" t="s">
        <v>424</v>
      </c>
      <c r="K17" s="1" t="s">
        <v>421</v>
      </c>
      <c r="L17" s="1" t="s">
        <v>419</v>
      </c>
      <c r="M17" s="1" t="s">
        <v>416</v>
      </c>
    </row>
    <row r="18" spans="1:13" x14ac:dyDescent="0.3">
      <c r="A18" s="1" t="s">
        <v>21</v>
      </c>
      <c r="B18" s="1" t="s">
        <v>428</v>
      </c>
      <c r="C18" s="1">
        <v>95</v>
      </c>
      <c r="D18" s="1">
        <v>93.9</v>
      </c>
      <c r="E18" s="1">
        <v>0</v>
      </c>
      <c r="F18" s="1">
        <v>0</v>
      </c>
      <c r="G18" s="1">
        <v>0</v>
      </c>
      <c r="H18" s="1">
        <v>0</v>
      </c>
      <c r="I18" s="1">
        <v>5</v>
      </c>
      <c r="J18" s="1">
        <v>4</v>
      </c>
      <c r="K18" s="1">
        <v>4</v>
      </c>
      <c r="L18" s="1" t="s">
        <v>419</v>
      </c>
      <c r="M18" s="1" t="s">
        <v>416</v>
      </c>
    </row>
    <row r="19" spans="1:13" x14ac:dyDescent="0.3">
      <c r="A19" s="1" t="s">
        <v>313</v>
      </c>
      <c r="B19" s="1">
        <v>96.7</v>
      </c>
      <c r="C19" s="1">
        <v>95.5</v>
      </c>
      <c r="D19" s="1">
        <v>93</v>
      </c>
      <c r="E19" s="1">
        <v>0</v>
      </c>
      <c r="F19" s="1">
        <v>0</v>
      </c>
      <c r="G19" s="1">
        <v>0</v>
      </c>
      <c r="H19" s="1">
        <v>0</v>
      </c>
      <c r="I19" s="1" t="s">
        <v>424</v>
      </c>
      <c r="J19" s="1" t="s">
        <v>412</v>
      </c>
      <c r="K19" s="1" t="s">
        <v>412</v>
      </c>
      <c r="L19" s="1" t="s">
        <v>406</v>
      </c>
      <c r="M19" s="1" t="s">
        <v>429</v>
      </c>
    </row>
    <row r="20" spans="1:13" x14ac:dyDescent="0.3">
      <c r="A20" s="1" t="s">
        <v>430</v>
      </c>
      <c r="B20" s="1">
        <v>107.2</v>
      </c>
      <c r="C20" s="1">
        <v>99.8</v>
      </c>
      <c r="D20" s="1">
        <v>100.5</v>
      </c>
      <c r="E20" s="1">
        <v>5</v>
      </c>
      <c r="F20" s="1">
        <v>5</v>
      </c>
      <c r="G20" s="1">
        <v>4</v>
      </c>
      <c r="H20" s="1">
        <v>5</v>
      </c>
      <c r="I20" s="1" t="s">
        <v>421</v>
      </c>
      <c r="J20" s="1" t="s">
        <v>421</v>
      </c>
      <c r="K20" s="1" t="s">
        <v>421</v>
      </c>
      <c r="L20" s="1" t="s">
        <v>419</v>
      </c>
      <c r="M20" s="1" t="s">
        <v>416</v>
      </c>
    </row>
    <row r="21" spans="1:13" x14ac:dyDescent="0.3">
      <c r="A21" s="1" t="s">
        <v>431</v>
      </c>
      <c r="B21" s="1">
        <v>113.5</v>
      </c>
      <c r="C21" s="1">
        <v>106</v>
      </c>
      <c r="D21" s="1">
        <v>105.4</v>
      </c>
      <c r="E21" s="1">
        <v>4</v>
      </c>
      <c r="F21" s="1">
        <v>9</v>
      </c>
      <c r="G21" s="1">
        <v>3</v>
      </c>
      <c r="H21" s="1">
        <v>0</v>
      </c>
      <c r="I21" s="1" t="s">
        <v>412</v>
      </c>
      <c r="J21" s="1" t="s">
        <v>410</v>
      </c>
      <c r="K21" s="1" t="s">
        <v>412</v>
      </c>
      <c r="L21" s="1" t="s">
        <v>406</v>
      </c>
      <c r="M21" s="1" t="s">
        <v>407</v>
      </c>
    </row>
    <row r="22" spans="1:13" x14ac:dyDescent="0.3">
      <c r="A22" s="1" t="s">
        <v>432</v>
      </c>
      <c r="B22" s="1" t="s">
        <v>433</v>
      </c>
      <c r="C22" s="1">
        <v>80.099999999999994</v>
      </c>
      <c r="D22" s="1">
        <v>78.8</v>
      </c>
      <c r="E22" s="1">
        <v>7</v>
      </c>
      <c r="F22" s="1">
        <v>3</v>
      </c>
      <c r="G22" s="1">
        <v>0</v>
      </c>
      <c r="H22" s="1">
        <v>0</v>
      </c>
      <c r="I22" s="1" t="s">
        <v>410</v>
      </c>
      <c r="J22" s="1" t="s">
        <v>424</v>
      </c>
      <c r="K22" s="1" t="s">
        <v>426</v>
      </c>
      <c r="L22" s="1" t="s">
        <v>419</v>
      </c>
      <c r="M22" s="1" t="s">
        <v>416</v>
      </c>
    </row>
    <row r="23" spans="1:13" x14ac:dyDescent="0.3">
      <c r="A23" s="1" t="s">
        <v>286</v>
      </c>
      <c r="B23" s="1">
        <v>96</v>
      </c>
      <c r="C23" s="1">
        <v>92.1</v>
      </c>
      <c r="D23" s="1">
        <v>90.9</v>
      </c>
      <c r="E23" s="1">
        <v>8</v>
      </c>
      <c r="F23" s="1">
        <v>7</v>
      </c>
      <c r="G23" s="1">
        <v>5</v>
      </c>
      <c r="H23" s="1">
        <v>3</v>
      </c>
      <c r="I23" s="1" t="s">
        <v>409</v>
      </c>
      <c r="J23" s="1" t="s">
        <v>424</v>
      </c>
      <c r="K23" s="1" t="s">
        <v>410</v>
      </c>
      <c r="L23" s="1" t="s">
        <v>419</v>
      </c>
      <c r="M23" s="1" t="s">
        <v>416</v>
      </c>
    </row>
    <row r="24" spans="1:13" x14ac:dyDescent="0.3">
      <c r="A24" s="1" t="s">
        <v>304</v>
      </c>
      <c r="B24" s="1">
        <v>87</v>
      </c>
      <c r="C24" s="1">
        <v>83</v>
      </c>
      <c r="D24" s="1">
        <v>79</v>
      </c>
      <c r="E24" s="1">
        <v>4</v>
      </c>
      <c r="F24" s="1">
        <v>3</v>
      </c>
      <c r="G24" s="1">
        <v>1</v>
      </c>
      <c r="H24" s="1">
        <v>1</v>
      </c>
      <c r="I24" s="1" t="s">
        <v>409</v>
      </c>
      <c r="J24" s="1" t="s">
        <v>409</v>
      </c>
      <c r="K24" s="1" t="s">
        <v>134</v>
      </c>
      <c r="L24" s="1" t="s">
        <v>419</v>
      </c>
      <c r="M24" s="1" t="s">
        <v>416</v>
      </c>
    </row>
    <row r="25" spans="1:13" x14ac:dyDescent="0.3">
      <c r="A25" s="1" t="s">
        <v>176</v>
      </c>
      <c r="B25" s="1">
        <v>85.9</v>
      </c>
      <c r="C25" s="1">
        <v>81.599999999999994</v>
      </c>
      <c r="D25" s="1">
        <v>81.400000000000006</v>
      </c>
      <c r="E25" s="1">
        <v>2</v>
      </c>
      <c r="F25" s="1">
        <v>1</v>
      </c>
      <c r="G25" s="1">
        <v>0</v>
      </c>
      <c r="H25" s="1">
        <v>0</v>
      </c>
      <c r="I25" s="1" t="s">
        <v>424</v>
      </c>
      <c r="J25" s="1" t="s">
        <v>412</v>
      </c>
      <c r="K25" s="1" t="s">
        <v>134</v>
      </c>
      <c r="L25" s="1" t="s">
        <v>419</v>
      </c>
      <c r="M25" s="1" t="s">
        <v>416</v>
      </c>
    </row>
    <row r="26" spans="1:13" x14ac:dyDescent="0.3">
      <c r="A26" s="1" t="s">
        <v>434</v>
      </c>
      <c r="B26" s="1">
        <v>72</v>
      </c>
      <c r="C26" s="1">
        <v>68.7</v>
      </c>
      <c r="D26" s="1">
        <v>66.900000000000006</v>
      </c>
      <c r="E26" s="1">
        <v>1</v>
      </c>
      <c r="F26" s="1">
        <v>0</v>
      </c>
      <c r="G26" s="1">
        <v>1</v>
      </c>
      <c r="H26" s="1">
        <v>0</v>
      </c>
      <c r="I26" s="1" t="s">
        <v>412</v>
      </c>
      <c r="J26" s="1" t="s">
        <v>435</v>
      </c>
      <c r="K26" s="1" t="s">
        <v>134</v>
      </c>
      <c r="L26" s="1" t="s">
        <v>419</v>
      </c>
      <c r="M26" s="1" t="s">
        <v>416</v>
      </c>
    </row>
    <row r="27" spans="1:13" x14ac:dyDescent="0.3">
      <c r="A27" s="1" t="s">
        <v>436</v>
      </c>
      <c r="B27" s="1">
        <v>103</v>
      </c>
      <c r="C27" s="1">
        <v>96</v>
      </c>
      <c r="D27" s="1">
        <v>94</v>
      </c>
      <c r="E27" s="1">
        <v>5</v>
      </c>
      <c r="F27" s="1">
        <v>5</v>
      </c>
      <c r="G27" s="1">
        <v>5</v>
      </c>
      <c r="H27" s="1">
        <v>6</v>
      </c>
      <c r="I27" s="1" t="s">
        <v>426</v>
      </c>
      <c r="J27" s="1" t="s">
        <v>421</v>
      </c>
      <c r="K27" s="1" t="s">
        <v>410</v>
      </c>
      <c r="L27" s="1" t="s">
        <v>419</v>
      </c>
      <c r="M27" s="1" t="s">
        <v>416</v>
      </c>
    </row>
    <row r="28" spans="1:13" x14ac:dyDescent="0.3">
      <c r="A28" s="1" t="s">
        <v>355</v>
      </c>
      <c r="B28" s="1">
        <v>77</v>
      </c>
      <c r="C28" s="1">
        <v>74</v>
      </c>
      <c r="D28" s="1">
        <v>72</v>
      </c>
      <c r="E28" s="1">
        <v>5</v>
      </c>
      <c r="F28" s="1">
        <v>5</v>
      </c>
      <c r="G28" s="1">
        <v>2</v>
      </c>
      <c r="H28" s="1">
        <v>2</v>
      </c>
      <c r="I28" s="1" t="s">
        <v>411</v>
      </c>
      <c r="J28" s="1" t="s">
        <v>134</v>
      </c>
      <c r="K28" s="1" t="s">
        <v>134</v>
      </c>
      <c r="L28" s="1" t="s">
        <v>419</v>
      </c>
      <c r="M28" s="1" t="s">
        <v>416</v>
      </c>
    </row>
    <row r="29" spans="1:13" x14ac:dyDescent="0.3">
      <c r="A29" s="1" t="s">
        <v>437</v>
      </c>
      <c r="B29" s="1">
        <v>140</v>
      </c>
      <c r="C29" s="1" t="s">
        <v>438</v>
      </c>
      <c r="D29" s="1">
        <v>131.30000000000001</v>
      </c>
      <c r="E29" s="1">
        <v>0</v>
      </c>
      <c r="F29" s="1">
        <v>1</v>
      </c>
      <c r="G29" s="1">
        <v>1</v>
      </c>
      <c r="H29" s="1">
        <v>1</v>
      </c>
      <c r="I29" s="1" t="s">
        <v>409</v>
      </c>
      <c r="J29" s="1" t="s">
        <v>409</v>
      </c>
      <c r="K29" s="1" t="s">
        <v>134</v>
      </c>
      <c r="L29" s="1" t="s">
        <v>419</v>
      </c>
      <c r="M29" s="1" t="s">
        <v>416</v>
      </c>
    </row>
    <row r="30" spans="1:13" x14ac:dyDescent="0.3">
      <c r="A30" s="1" t="s">
        <v>305</v>
      </c>
      <c r="B30" s="1">
        <v>86.5</v>
      </c>
      <c r="C30" s="1">
        <v>84</v>
      </c>
      <c r="D30" s="1">
        <v>89.2</v>
      </c>
      <c r="E30" s="1">
        <v>0</v>
      </c>
      <c r="F30" s="1">
        <v>0</v>
      </c>
      <c r="G30" s="1">
        <v>0</v>
      </c>
      <c r="H30" s="1">
        <v>0</v>
      </c>
      <c r="I30" s="1" t="s">
        <v>409</v>
      </c>
      <c r="J30" s="1" t="s">
        <v>439</v>
      </c>
      <c r="K30" s="1" t="s">
        <v>134</v>
      </c>
      <c r="L30" s="1" t="s">
        <v>419</v>
      </c>
      <c r="M30" s="1" t="s">
        <v>416</v>
      </c>
    </row>
    <row r="31" spans="1:13" x14ac:dyDescent="0.3">
      <c r="A31" s="1" t="s">
        <v>440</v>
      </c>
      <c r="B31" s="1">
        <v>94.7</v>
      </c>
      <c r="C31" s="1">
        <v>89.9</v>
      </c>
      <c r="D31" s="1">
        <v>88.1</v>
      </c>
      <c r="E31" s="1">
        <v>5</v>
      </c>
      <c r="F31" s="1">
        <v>7</v>
      </c>
      <c r="G31" s="1">
        <v>5</v>
      </c>
      <c r="H31" s="1">
        <v>2</v>
      </c>
      <c r="I31" s="1" t="s">
        <v>409</v>
      </c>
      <c r="J31" s="1" t="s">
        <v>409</v>
      </c>
      <c r="K31" s="1" t="s">
        <v>134</v>
      </c>
      <c r="L31" s="1" t="s">
        <v>419</v>
      </c>
      <c r="M31" s="1" t="s">
        <v>416</v>
      </c>
    </row>
    <row r="32" spans="1:13" x14ac:dyDescent="0.3">
      <c r="A32" s="1" t="s">
        <v>441</v>
      </c>
      <c r="B32" s="1">
        <v>96</v>
      </c>
      <c r="C32" s="1">
        <v>90</v>
      </c>
      <c r="D32" s="1">
        <v>88.7</v>
      </c>
      <c r="E32" s="1">
        <v>0</v>
      </c>
      <c r="F32" s="1">
        <v>2</v>
      </c>
      <c r="G32" s="1">
        <v>5</v>
      </c>
      <c r="H32" s="1">
        <v>0</v>
      </c>
      <c r="I32" s="1" t="s">
        <v>134</v>
      </c>
      <c r="J32" s="1" t="s">
        <v>134</v>
      </c>
      <c r="K32" s="1" t="s">
        <v>134</v>
      </c>
      <c r="L32" s="1" t="s">
        <v>406</v>
      </c>
      <c r="M32" s="1" t="s">
        <v>442</v>
      </c>
    </row>
    <row r="33" spans="1:13" x14ac:dyDescent="0.3">
      <c r="A33" s="1" t="s">
        <v>258</v>
      </c>
      <c r="B33" s="1" t="s">
        <v>443</v>
      </c>
      <c r="C33" s="1">
        <v>93.9</v>
      </c>
      <c r="D33" s="1">
        <v>92.9</v>
      </c>
      <c r="E33" s="1">
        <v>0</v>
      </c>
      <c r="F33" s="1">
        <v>0</v>
      </c>
      <c r="G33" s="1">
        <v>0</v>
      </c>
      <c r="H33" s="1">
        <v>0</v>
      </c>
      <c r="I33" s="1" t="s">
        <v>409</v>
      </c>
      <c r="J33" s="1" t="s">
        <v>134</v>
      </c>
      <c r="K33" s="1" t="s">
        <v>134</v>
      </c>
      <c r="L33" s="1" t="s">
        <v>419</v>
      </c>
      <c r="M33" s="1" t="s">
        <v>416</v>
      </c>
    </row>
    <row r="34" spans="1:13" x14ac:dyDescent="0.3">
      <c r="A34" s="1" t="s">
        <v>362</v>
      </c>
      <c r="B34" s="1">
        <v>90</v>
      </c>
      <c r="C34" s="1">
        <v>85</v>
      </c>
      <c r="D34" s="1">
        <v>86</v>
      </c>
      <c r="E34" s="1">
        <v>4</v>
      </c>
      <c r="F34" s="1">
        <v>8</v>
      </c>
      <c r="G34" s="1">
        <v>4</v>
      </c>
      <c r="H34" s="1">
        <v>0</v>
      </c>
      <c r="I34" s="1" t="s">
        <v>409</v>
      </c>
      <c r="J34" s="1" t="s">
        <v>421</v>
      </c>
      <c r="K34" s="1" t="s">
        <v>134</v>
      </c>
      <c r="L34" s="1" t="s">
        <v>419</v>
      </c>
      <c r="M34" s="1" t="s">
        <v>416</v>
      </c>
    </row>
    <row r="35" spans="1:13" x14ac:dyDescent="0.3">
      <c r="A35" s="1" t="s">
        <v>314</v>
      </c>
      <c r="B35" s="1">
        <v>93.1</v>
      </c>
      <c r="C35" s="1">
        <v>86.2</v>
      </c>
      <c r="D35" s="1">
        <v>86</v>
      </c>
      <c r="E35" s="1">
        <v>4</v>
      </c>
      <c r="F35" s="1">
        <v>3</v>
      </c>
      <c r="G35" s="1">
        <v>0</v>
      </c>
      <c r="H35" s="1">
        <v>0</v>
      </c>
      <c r="I35" s="1" t="s">
        <v>409</v>
      </c>
      <c r="J35" s="1" t="s">
        <v>421</v>
      </c>
      <c r="K35" s="1" t="s">
        <v>410</v>
      </c>
      <c r="L35" s="1" t="s">
        <v>419</v>
      </c>
      <c r="M35" s="1" t="s">
        <v>416</v>
      </c>
    </row>
    <row r="36" spans="1:13" x14ac:dyDescent="0.3">
      <c r="A36" s="1" t="s">
        <v>444</v>
      </c>
      <c r="B36" s="1">
        <v>117.4</v>
      </c>
      <c r="C36" s="1">
        <v>112.5</v>
      </c>
      <c r="D36" s="1">
        <v>108.7</v>
      </c>
      <c r="E36" s="1">
        <v>1</v>
      </c>
      <c r="F36" s="1">
        <v>3</v>
      </c>
      <c r="G36" s="1">
        <v>4</v>
      </c>
      <c r="H36" s="1">
        <v>4</v>
      </c>
      <c r="I36" s="1" t="s">
        <v>435</v>
      </c>
      <c r="J36" s="1" t="s">
        <v>134</v>
      </c>
      <c r="K36" s="1" t="s">
        <v>134</v>
      </c>
      <c r="L36" s="1" t="s">
        <v>419</v>
      </c>
      <c r="M36" s="1" t="s">
        <v>416</v>
      </c>
    </row>
    <row r="37" spans="1:13" x14ac:dyDescent="0.3">
      <c r="A37" s="1" t="s">
        <v>193</v>
      </c>
      <c r="B37" s="1">
        <v>111</v>
      </c>
      <c r="C37" s="1">
        <v>102</v>
      </c>
      <c r="D37" s="1">
        <v>104</v>
      </c>
      <c r="E37" s="1">
        <v>8</v>
      </c>
      <c r="F37" s="1">
        <v>5</v>
      </c>
      <c r="G37" s="1">
        <v>5</v>
      </c>
      <c r="H37" s="1">
        <v>2</v>
      </c>
      <c r="I37" s="1" t="s">
        <v>409</v>
      </c>
      <c r="J37" s="1" t="s">
        <v>421</v>
      </c>
      <c r="K37" s="1" t="s">
        <v>445</v>
      </c>
      <c r="L37" s="1" t="s">
        <v>419</v>
      </c>
      <c r="M37" s="1" t="s">
        <v>416</v>
      </c>
    </row>
    <row r="38" spans="1:13" x14ac:dyDescent="0.3">
      <c r="A38" s="1" t="s">
        <v>40</v>
      </c>
      <c r="B38" s="1">
        <v>90.3</v>
      </c>
      <c r="C38" s="1">
        <v>86</v>
      </c>
      <c r="D38" s="1">
        <v>83.9</v>
      </c>
      <c r="E38" s="1">
        <v>4</v>
      </c>
      <c r="F38" s="1">
        <v>1</v>
      </c>
      <c r="G38" s="1">
        <v>0</v>
      </c>
      <c r="H38" s="1">
        <v>0</v>
      </c>
      <c r="I38" s="1" t="s">
        <v>409</v>
      </c>
      <c r="J38" s="1" t="s">
        <v>421</v>
      </c>
      <c r="K38" s="1" t="s">
        <v>134</v>
      </c>
      <c r="L38" s="1" t="s">
        <v>419</v>
      </c>
      <c r="M38" s="1" t="s">
        <v>416</v>
      </c>
    </row>
    <row r="39" spans="1:13" x14ac:dyDescent="0.3">
      <c r="A39" s="1" t="s">
        <v>344</v>
      </c>
      <c r="B39" s="1">
        <v>100</v>
      </c>
      <c r="C39" s="1">
        <v>98</v>
      </c>
      <c r="D39" s="1">
        <v>97</v>
      </c>
      <c r="E39" s="1">
        <v>0</v>
      </c>
      <c r="F39" s="1">
        <v>3</v>
      </c>
      <c r="G39" s="1">
        <v>1</v>
      </c>
      <c r="H39" s="1">
        <v>1</v>
      </c>
      <c r="I39" s="1" t="s">
        <v>409</v>
      </c>
      <c r="J39" s="1" t="s">
        <v>409</v>
      </c>
      <c r="K39" s="1" t="s">
        <v>134</v>
      </c>
      <c r="L39" s="1" t="s">
        <v>406</v>
      </c>
      <c r="M39" s="1" t="s">
        <v>442</v>
      </c>
    </row>
    <row r="40" spans="1:13" x14ac:dyDescent="0.3">
      <c r="A40" s="1" t="s">
        <v>446</v>
      </c>
      <c r="B40" s="1">
        <v>131.80000000000001</v>
      </c>
      <c r="C40" s="1">
        <v>122.8</v>
      </c>
      <c r="D40" s="1">
        <v>123.8</v>
      </c>
      <c r="E40" s="1">
        <v>15</v>
      </c>
      <c r="F40" s="1">
        <v>7</v>
      </c>
      <c r="G40" s="1">
        <v>0</v>
      </c>
      <c r="H40" s="1">
        <v>0</v>
      </c>
      <c r="I40" s="1" t="s">
        <v>409</v>
      </c>
      <c r="J40" s="1" t="s">
        <v>435</v>
      </c>
      <c r="K40" s="1" t="s">
        <v>421</v>
      </c>
      <c r="L40" s="1" t="s">
        <v>419</v>
      </c>
      <c r="M40" s="1" t="s">
        <v>416</v>
      </c>
    </row>
    <row r="41" spans="1:13" x14ac:dyDescent="0.3">
      <c r="A41" s="1" t="s">
        <v>158</v>
      </c>
      <c r="B41" s="1">
        <v>118.2</v>
      </c>
      <c r="C41" s="1">
        <v>112.8</v>
      </c>
      <c r="D41" s="1">
        <v>110.8</v>
      </c>
      <c r="E41" s="1">
        <v>12</v>
      </c>
      <c r="F41" s="1">
        <v>18</v>
      </c>
      <c r="G41" s="1">
        <v>1</v>
      </c>
      <c r="H41" s="1">
        <v>0</v>
      </c>
      <c r="I41" s="1" t="s">
        <v>412</v>
      </c>
      <c r="J41" s="1" t="s">
        <v>435</v>
      </c>
      <c r="K41" s="1" t="s">
        <v>435</v>
      </c>
      <c r="L41" s="1" t="s">
        <v>419</v>
      </c>
      <c r="M41" s="1" t="s">
        <v>416</v>
      </c>
    </row>
    <row r="42" spans="1: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899F-A7CE-CA49-AD9C-0AD098C9A439}">
  <dimension ref="A1:AQ49"/>
  <sheetViews>
    <sheetView tabSelected="1" topLeftCell="J1" workbookViewId="0">
      <selection activeCell="Q2" sqref="Q2"/>
    </sheetView>
  </sheetViews>
  <sheetFormatPr defaultColWidth="11.5546875" defaultRowHeight="14.4" x14ac:dyDescent="0.3"/>
  <cols>
    <col min="1" max="1" width="35.6640625" style="3" customWidth="1"/>
    <col min="2" max="2" width="10.44140625" style="3" customWidth="1"/>
    <col min="3" max="3" width="7" style="3" customWidth="1"/>
    <col min="4" max="4" width="7.77734375" style="3" customWidth="1"/>
    <col min="5" max="5" width="12.109375" style="3" customWidth="1"/>
    <col min="6" max="7" width="16.6640625" style="3" customWidth="1"/>
    <col min="8" max="8" width="11" style="3" customWidth="1"/>
    <col min="9" max="10" width="6.109375" style="3" customWidth="1"/>
    <col min="11" max="11" width="14.6640625" style="3" customWidth="1"/>
    <col min="12" max="12" width="13.33203125" style="3" customWidth="1"/>
    <col min="13" max="13" width="13.33203125" style="47" customWidth="1"/>
    <col min="14" max="14" width="10.44140625" style="43" customWidth="1"/>
    <col min="15" max="18" width="10.77734375" style="41"/>
    <col min="19" max="19" width="10.77734375" style="31"/>
    <col min="20" max="23" width="10.77734375" style="4"/>
    <col min="24" max="24" width="17.44140625" style="4" customWidth="1"/>
    <col min="25" max="26" width="10.77734375" style="4"/>
    <col min="27" max="27" width="22" style="28" customWidth="1"/>
    <col min="28" max="28" width="12.33203125" style="5" customWidth="1"/>
    <col min="29" max="31" width="10.77734375" style="5"/>
    <col min="32" max="33" width="12.44140625" style="5" customWidth="1"/>
    <col min="34" max="34" width="10.77734375" style="5"/>
    <col min="35" max="35" width="10.77734375" style="24"/>
    <col min="36" max="36" width="13.6640625" customWidth="1"/>
    <col min="38" max="38" width="10.77734375" style="54"/>
    <col min="39" max="39" width="12.6640625" customWidth="1"/>
    <col min="40" max="40" width="15.33203125" customWidth="1"/>
    <col min="43" max="43" width="10.77734375" style="52"/>
  </cols>
  <sheetData>
    <row r="1" spans="1:43" s="15" customFormat="1" x14ac:dyDescent="0.3">
      <c r="A1" s="15" t="s">
        <v>392</v>
      </c>
      <c r="B1" s="15" t="s">
        <v>393</v>
      </c>
      <c r="C1" s="15" t="s">
        <v>522</v>
      </c>
      <c r="D1" s="15" t="s">
        <v>523</v>
      </c>
      <c r="E1" s="15" t="s">
        <v>524</v>
      </c>
      <c r="F1" s="15" t="s">
        <v>532</v>
      </c>
      <c r="G1" s="15" t="s">
        <v>533</v>
      </c>
      <c r="H1" s="15" t="s">
        <v>394</v>
      </c>
      <c r="I1" s="15" t="s">
        <v>525</v>
      </c>
      <c r="J1" s="15" t="s">
        <v>534</v>
      </c>
      <c r="K1" s="15" t="s">
        <v>535</v>
      </c>
      <c r="L1" s="15" t="s">
        <v>529</v>
      </c>
      <c r="M1" s="25"/>
      <c r="N1" s="33" t="s">
        <v>395</v>
      </c>
      <c r="O1" s="33" t="s">
        <v>525</v>
      </c>
      <c r="P1" s="33" t="s">
        <v>530</v>
      </c>
      <c r="Q1" s="33" t="s">
        <v>534</v>
      </c>
      <c r="R1" s="33" t="s">
        <v>535</v>
      </c>
      <c r="S1" s="21"/>
      <c r="T1" s="16" t="s">
        <v>526</v>
      </c>
      <c r="U1" s="16" t="s">
        <v>527</v>
      </c>
      <c r="V1" s="16" t="s">
        <v>528</v>
      </c>
      <c r="W1" s="16" t="s">
        <v>531</v>
      </c>
      <c r="X1" s="16" t="s">
        <v>536</v>
      </c>
      <c r="Y1" s="16" t="s">
        <v>534</v>
      </c>
      <c r="Z1" s="16" t="s">
        <v>535</v>
      </c>
      <c r="AA1" s="25"/>
      <c r="AB1" s="16" t="s">
        <v>540</v>
      </c>
      <c r="AC1" s="16" t="s">
        <v>527</v>
      </c>
      <c r="AD1" s="16" t="s">
        <v>528</v>
      </c>
      <c r="AE1" s="16" t="s">
        <v>541</v>
      </c>
      <c r="AF1" s="16" t="s">
        <v>536</v>
      </c>
      <c r="AG1" s="16" t="s">
        <v>535</v>
      </c>
      <c r="AH1" s="16" t="s">
        <v>534</v>
      </c>
      <c r="AI1" s="21"/>
      <c r="AJ1" s="16" t="s">
        <v>543</v>
      </c>
      <c r="AK1" s="16" t="s">
        <v>527</v>
      </c>
      <c r="AL1" s="33" t="s">
        <v>528</v>
      </c>
      <c r="AM1" s="16" t="s">
        <v>544</v>
      </c>
      <c r="AN1" s="16" t="s">
        <v>536</v>
      </c>
      <c r="AO1" s="16" t="s">
        <v>534</v>
      </c>
      <c r="AP1" s="48" t="s">
        <v>545</v>
      </c>
      <c r="AQ1" s="49"/>
    </row>
    <row r="2" spans="1:43" s="9" customFormat="1" x14ac:dyDescent="0.3">
      <c r="A2" s="7" t="s">
        <v>405</v>
      </c>
      <c r="B2" s="7">
        <v>84</v>
      </c>
      <c r="C2" s="7">
        <v>1.65</v>
      </c>
      <c r="D2" s="7">
        <f>C2*C2</f>
        <v>2.7224999999999997</v>
      </c>
      <c r="E2" s="7">
        <f>B2/D2</f>
        <v>30.853994490358129</v>
      </c>
      <c r="F2" s="7">
        <f>25*D2</f>
        <v>68.062499999999986</v>
      </c>
      <c r="G2" s="7">
        <f>B2-F2</f>
        <v>15.937500000000014</v>
      </c>
      <c r="H2" s="7">
        <v>80</v>
      </c>
      <c r="I2" s="7">
        <f>B2-H2</f>
        <v>4</v>
      </c>
      <c r="J2" s="7">
        <f>G2-I2</f>
        <v>11.937500000000014</v>
      </c>
      <c r="K2" s="7">
        <f>I2*100/G2</f>
        <v>25.098039215686253</v>
      </c>
      <c r="L2" s="7">
        <f t="shared" ref="L2:L39" si="0">I2*100/B2</f>
        <v>4.7619047619047619</v>
      </c>
      <c r="M2" s="44"/>
      <c r="N2" s="34">
        <v>79.8</v>
      </c>
      <c r="O2" s="35">
        <f>B2-N2</f>
        <v>4.2000000000000028</v>
      </c>
      <c r="P2" s="35">
        <f>O2*100/B2</f>
        <v>5.0000000000000036</v>
      </c>
      <c r="Q2" s="35">
        <f>G2-O2</f>
        <v>11.737500000000011</v>
      </c>
      <c r="R2" s="35">
        <f>O2*100/G2</f>
        <v>26.352941176470583</v>
      </c>
      <c r="S2" s="29"/>
      <c r="T2" s="13">
        <v>79.400000000000006</v>
      </c>
      <c r="U2" s="13">
        <f t="shared" ref="U2:U42" si="1">B2-T2</f>
        <v>4.5999999999999943</v>
      </c>
      <c r="V2" s="13">
        <f t="shared" ref="V2:V42" si="2">U2*100/B2</f>
        <v>5.4761904761904692</v>
      </c>
      <c r="W2" s="13">
        <f t="shared" ref="W2:W42" si="3">T2/D2</f>
        <v>29.164370982552807</v>
      </c>
      <c r="X2" s="13">
        <f t="shared" ref="X2:X42" si="4">E2-W2</f>
        <v>1.6896235078053223</v>
      </c>
      <c r="Y2" s="13">
        <f t="shared" ref="Y2:Y42" si="5">G2-U2</f>
        <v>11.33750000000002</v>
      </c>
      <c r="Z2" s="13">
        <f>U2*100/G3</f>
        <v>24.87831260140614</v>
      </c>
      <c r="AA2" s="26"/>
      <c r="AB2" s="10">
        <v>79</v>
      </c>
      <c r="AC2" s="10">
        <f t="shared" ref="AC2:AC38" si="6">B2-AB2</f>
        <v>5</v>
      </c>
      <c r="AD2" s="10">
        <f t="shared" ref="AD2:AD39" si="7">AC2*100/B2</f>
        <v>5.9523809523809526</v>
      </c>
      <c r="AE2" s="10">
        <f t="shared" ref="AE2:AE39" si="8">AB2/D2</f>
        <v>29.017447199265384</v>
      </c>
      <c r="AF2" s="10">
        <f t="shared" ref="AF2:AF39" si="9">E2-AE2</f>
        <v>1.8365472910927458</v>
      </c>
      <c r="AG2" s="10">
        <f>AC2*100/G2</f>
        <v>31.372549019607813</v>
      </c>
      <c r="AH2" s="10">
        <f t="shared" ref="AH2:AH39" si="10">G2-AC2</f>
        <v>10.937500000000014</v>
      </c>
      <c r="AI2" s="22"/>
      <c r="AJ2" s="9">
        <v>78</v>
      </c>
      <c r="AK2" s="10">
        <f>B2-AJ2</f>
        <v>6</v>
      </c>
      <c r="AL2" s="37">
        <f>AK2*100/B2</f>
        <v>7.1428571428571432</v>
      </c>
      <c r="AM2" s="9">
        <f>AJ2/D2</f>
        <v>28.650137741046834</v>
      </c>
      <c r="AN2" s="9">
        <f>E2-AM2</f>
        <v>2.2038567493112957</v>
      </c>
      <c r="AO2" s="9">
        <f>G2-AK2</f>
        <v>9.9375000000000142</v>
      </c>
      <c r="AP2" s="9">
        <f>AK2*100/G2</f>
        <v>37.647058823529377</v>
      </c>
      <c r="AQ2" s="50"/>
    </row>
    <row r="3" spans="1:43" s="10" customFormat="1" x14ac:dyDescent="0.3">
      <c r="A3" s="11" t="s">
        <v>408</v>
      </c>
      <c r="B3" s="11">
        <v>80.900000000000006</v>
      </c>
      <c r="C3" s="11">
        <v>1.58</v>
      </c>
      <c r="D3" s="11">
        <f>C3*C3</f>
        <v>2.4964000000000004</v>
      </c>
      <c r="E3" s="11">
        <f>B3/D3</f>
        <v>32.406665598461785</v>
      </c>
      <c r="F3" s="11">
        <f>25*D3</f>
        <v>62.410000000000011</v>
      </c>
      <c r="G3" s="11">
        <f>B3-F3</f>
        <v>18.489999999999995</v>
      </c>
      <c r="H3" s="11">
        <v>76.3</v>
      </c>
      <c r="I3" s="11">
        <f>B3-H3</f>
        <v>4.6000000000000085</v>
      </c>
      <c r="J3" s="11">
        <f>G3-I3</f>
        <v>13.889999999999986</v>
      </c>
      <c r="K3" s="11">
        <f>I3*100/G3</f>
        <v>24.878312601406218</v>
      </c>
      <c r="L3" s="11">
        <f t="shared" si="0"/>
        <v>5.6860321384425321</v>
      </c>
      <c r="M3" s="45"/>
      <c r="N3" s="36">
        <v>75.2</v>
      </c>
      <c r="O3" s="37">
        <f t="shared" ref="O2:O42" si="11">B3-N3</f>
        <v>5.7000000000000028</v>
      </c>
      <c r="P3" s="37">
        <f t="shared" ref="P2:P42" si="12">O3*100/B3</f>
        <v>7.0457354758961701</v>
      </c>
      <c r="Q3" s="37">
        <f t="shared" ref="Q2:Q42" si="13">G3-O3</f>
        <v>12.789999999999992</v>
      </c>
      <c r="R3" s="35">
        <f t="shared" ref="R3:R42" si="14">O3*100/G3</f>
        <v>30.827474310438095</v>
      </c>
      <c r="S3" s="22"/>
      <c r="T3" s="8">
        <v>73.400000000000006</v>
      </c>
      <c r="U3" s="8">
        <f t="shared" si="1"/>
        <v>7.5</v>
      </c>
      <c r="V3" s="8">
        <f t="shared" si="2"/>
        <v>9.2707045735475884</v>
      </c>
      <c r="W3" s="8">
        <f t="shared" si="3"/>
        <v>29.402339368690914</v>
      </c>
      <c r="X3" s="8">
        <f t="shared" si="4"/>
        <v>3.0043262297708715</v>
      </c>
      <c r="Y3" s="8">
        <f t="shared" si="5"/>
        <v>10.989999999999995</v>
      </c>
      <c r="Z3" s="13">
        <f t="shared" ref="Z3:Z42" si="15">U3*100/G4</f>
        <v>33.787588692420329</v>
      </c>
      <c r="AA3" s="27"/>
      <c r="AB3" s="10">
        <v>71.7</v>
      </c>
      <c r="AC3" s="10">
        <f t="shared" si="6"/>
        <v>9.2000000000000028</v>
      </c>
      <c r="AD3" s="10">
        <f t="shared" si="7"/>
        <v>11.372064276885045</v>
      </c>
      <c r="AE3" s="10">
        <f t="shared" si="8"/>
        <v>28.721358756609515</v>
      </c>
      <c r="AF3" s="10">
        <f t="shared" si="9"/>
        <v>3.6853068418522703</v>
      </c>
      <c r="AG3" s="10">
        <f t="shared" ref="AG3:AG39" si="16">AC3*100/G3</f>
        <v>49.756625202812359</v>
      </c>
      <c r="AH3" s="10">
        <f t="shared" si="10"/>
        <v>9.289999999999992</v>
      </c>
      <c r="AI3" s="22"/>
      <c r="AJ3" s="12">
        <v>74.099999999999994</v>
      </c>
      <c r="AK3" s="10">
        <f>B3-AJ3</f>
        <v>6.8000000000000114</v>
      </c>
      <c r="AL3" s="37">
        <f>AK3*100/B3</f>
        <v>8.4054388133498286</v>
      </c>
      <c r="AM3" s="10">
        <f>AJ3/D3</f>
        <v>29.68274315013619</v>
      </c>
      <c r="AN3" s="10">
        <f>E3-AM3</f>
        <v>2.7239224483255953</v>
      </c>
      <c r="AO3" s="10">
        <f>G3-AK3</f>
        <v>11.689999999999984</v>
      </c>
      <c r="AP3" s="10">
        <f>AK3*100/G3</f>
        <v>36.776636019470054</v>
      </c>
      <c r="AQ3" s="51"/>
    </row>
    <row r="4" spans="1:43" s="10" customFormat="1" x14ac:dyDescent="0.3">
      <c r="A4" s="11" t="s">
        <v>133</v>
      </c>
      <c r="B4" s="11">
        <v>87</v>
      </c>
      <c r="C4" s="11">
        <v>1.61</v>
      </c>
      <c r="D4" s="11">
        <f t="shared" ref="D4:D39" si="17">C4*C4</f>
        <v>2.5921000000000003</v>
      </c>
      <c r="E4" s="11">
        <f t="shared" ref="E4:E39" si="18">B4/D4</f>
        <v>33.56351992592878</v>
      </c>
      <c r="F4" s="11">
        <f t="shared" ref="F4:F38" si="19">25*D4</f>
        <v>64.802500000000009</v>
      </c>
      <c r="G4" s="11">
        <f t="shared" ref="G4:G39" si="20">B4-F4</f>
        <v>22.197499999999991</v>
      </c>
      <c r="H4" s="11">
        <v>82</v>
      </c>
      <c r="I4" s="11">
        <f t="shared" ref="I4:I38" si="21">B4-H4</f>
        <v>5</v>
      </c>
      <c r="J4" s="11">
        <f t="shared" ref="J4:J38" si="22">G4-I4</f>
        <v>17.197499999999991</v>
      </c>
      <c r="K4" s="11">
        <f t="shared" ref="K4:K39" si="23">I4*100/G4</f>
        <v>22.525059128280223</v>
      </c>
      <c r="L4" s="11">
        <f t="shared" si="0"/>
        <v>5.7471264367816088</v>
      </c>
      <c r="M4" s="45"/>
      <c r="N4" s="36">
        <v>79</v>
      </c>
      <c r="O4" s="37">
        <f t="shared" si="11"/>
        <v>8</v>
      </c>
      <c r="P4" s="37">
        <f t="shared" si="12"/>
        <v>9.1954022988505741</v>
      </c>
      <c r="Q4" s="37">
        <f t="shared" si="13"/>
        <v>14.197499999999991</v>
      </c>
      <c r="R4" s="35">
        <f t="shared" si="14"/>
        <v>36.040094605248356</v>
      </c>
      <c r="S4" s="22"/>
      <c r="T4" s="8">
        <v>81.2</v>
      </c>
      <c r="U4" s="8">
        <f t="shared" si="1"/>
        <v>5.7999999999999972</v>
      </c>
      <c r="V4" s="8">
        <f t="shared" si="2"/>
        <v>6.6666666666666643</v>
      </c>
      <c r="W4" s="8">
        <f t="shared" si="3"/>
        <v>31.325951930866861</v>
      </c>
      <c r="X4" s="8">
        <f t="shared" si="4"/>
        <v>2.2375679950619194</v>
      </c>
      <c r="Y4" s="8">
        <f t="shared" si="5"/>
        <v>16.397499999999994</v>
      </c>
      <c r="Z4" s="13">
        <f t="shared" si="15"/>
        <v>35.807995060966206</v>
      </c>
      <c r="AA4" s="27"/>
      <c r="AB4" s="10">
        <v>78</v>
      </c>
      <c r="AC4" s="10">
        <f t="shared" si="6"/>
        <v>9</v>
      </c>
      <c r="AD4" s="10">
        <f t="shared" si="7"/>
        <v>10.344827586206897</v>
      </c>
      <c r="AE4" s="10">
        <f t="shared" si="8"/>
        <v>30.091431657729252</v>
      </c>
      <c r="AF4" s="10">
        <f t="shared" si="9"/>
        <v>3.4720882681995278</v>
      </c>
      <c r="AG4" s="10">
        <f t="shared" si="16"/>
        <v>40.545106430904397</v>
      </c>
      <c r="AH4" s="10">
        <f t="shared" si="10"/>
        <v>13.197499999999991</v>
      </c>
      <c r="AI4" s="22"/>
      <c r="AJ4" s="12"/>
      <c r="AK4" s="10">
        <f t="shared" ref="AK4:AK42" si="24">B4-AJ4</f>
        <v>87</v>
      </c>
      <c r="AL4" s="37">
        <f t="shared" ref="AL4:AL37" si="25">AK4*100/B4</f>
        <v>100</v>
      </c>
      <c r="AM4" s="10">
        <f t="shared" ref="AM4:AM37" si="26">AJ4/D4</f>
        <v>0</v>
      </c>
      <c r="AN4" s="10">
        <f t="shared" ref="AN4:AN37" si="27">E4-AM4</f>
        <v>33.56351992592878</v>
      </c>
      <c r="AO4" s="10">
        <f t="shared" ref="AO4:AO37" si="28">G4-AK4</f>
        <v>-64.802500000000009</v>
      </c>
      <c r="AP4" s="10">
        <f t="shared" ref="AP4:AP37" si="29">AK4*100/G4</f>
        <v>391.93602883207586</v>
      </c>
      <c r="AQ4" s="51"/>
    </row>
    <row r="5" spans="1:43" s="10" customFormat="1" x14ac:dyDescent="0.3">
      <c r="A5" s="11" t="s">
        <v>414</v>
      </c>
      <c r="B5" s="11">
        <v>81</v>
      </c>
      <c r="C5" s="11">
        <v>1.61</v>
      </c>
      <c r="D5" s="11">
        <f t="shared" si="17"/>
        <v>2.5921000000000003</v>
      </c>
      <c r="E5" s="11">
        <f t="shared" si="18"/>
        <v>31.248794413795761</v>
      </c>
      <c r="F5" s="11">
        <f t="shared" si="19"/>
        <v>64.802500000000009</v>
      </c>
      <c r="G5" s="11">
        <f t="shared" si="20"/>
        <v>16.197499999999991</v>
      </c>
      <c r="H5" s="11">
        <v>78</v>
      </c>
      <c r="I5" s="11">
        <f t="shared" si="21"/>
        <v>3</v>
      </c>
      <c r="J5" s="11">
        <f t="shared" si="22"/>
        <v>13.197499999999991</v>
      </c>
      <c r="K5" s="11">
        <f t="shared" si="23"/>
        <v>18.521376755672183</v>
      </c>
      <c r="L5" s="11">
        <f t="shared" si="0"/>
        <v>3.7037037037037037</v>
      </c>
      <c r="M5" s="45"/>
      <c r="N5" s="36">
        <v>78</v>
      </c>
      <c r="O5" s="37">
        <f t="shared" si="11"/>
        <v>3</v>
      </c>
      <c r="P5" s="37">
        <f t="shared" si="12"/>
        <v>3.7037037037037037</v>
      </c>
      <c r="Q5" s="37">
        <f t="shared" si="13"/>
        <v>13.197499999999991</v>
      </c>
      <c r="R5" s="35">
        <f t="shared" si="14"/>
        <v>18.521376755672183</v>
      </c>
      <c r="S5" s="22"/>
      <c r="T5" s="8">
        <v>76.099999999999994</v>
      </c>
      <c r="U5" s="8">
        <f t="shared" si="1"/>
        <v>4.9000000000000057</v>
      </c>
      <c r="V5" s="8">
        <f t="shared" si="2"/>
        <v>6.04938271604939</v>
      </c>
      <c r="W5" s="8">
        <f t="shared" si="3"/>
        <v>29.358435245553792</v>
      </c>
      <c r="X5" s="8">
        <f t="shared" si="4"/>
        <v>1.890359168241968</v>
      </c>
      <c r="Y5" s="8">
        <f t="shared" si="5"/>
        <v>11.297499999999985</v>
      </c>
      <c r="Z5" s="13">
        <f t="shared" si="15"/>
        <v>33.933518005540179</v>
      </c>
      <c r="AA5" s="27"/>
      <c r="AB5" s="10">
        <v>72.400000000000006</v>
      </c>
      <c r="AC5" s="10">
        <f t="shared" si="6"/>
        <v>8.5999999999999943</v>
      </c>
      <c r="AD5" s="10">
        <f t="shared" si="7"/>
        <v>10.617283950617278</v>
      </c>
      <c r="AE5" s="10">
        <f t="shared" si="8"/>
        <v>27.931021179738433</v>
      </c>
      <c r="AF5" s="10">
        <f t="shared" si="9"/>
        <v>3.3177732340573272</v>
      </c>
      <c r="AG5" s="10">
        <f t="shared" si="16"/>
        <v>53.094613366260219</v>
      </c>
      <c r="AH5" s="10">
        <f t="shared" si="10"/>
        <v>7.5974999999999966</v>
      </c>
      <c r="AI5" s="22"/>
      <c r="AJ5" s="12">
        <v>69.8</v>
      </c>
      <c r="AK5" s="10">
        <f t="shared" si="24"/>
        <v>11.200000000000003</v>
      </c>
      <c r="AL5" s="37">
        <f t="shared" si="25"/>
        <v>13.827160493827163</v>
      </c>
      <c r="AM5" s="10">
        <f t="shared" si="26"/>
        <v>26.927973457814122</v>
      </c>
      <c r="AN5" s="10">
        <f t="shared" si="27"/>
        <v>4.3208209559816382</v>
      </c>
      <c r="AO5" s="10">
        <f t="shared" si="28"/>
        <v>4.9974999999999881</v>
      </c>
      <c r="AP5" s="10">
        <f t="shared" si="29"/>
        <v>69.146473221176166</v>
      </c>
      <c r="AQ5" s="51"/>
    </row>
    <row r="6" spans="1:43" s="10" customFormat="1" x14ac:dyDescent="0.3">
      <c r="A6" s="11" t="s">
        <v>417</v>
      </c>
      <c r="B6" s="11">
        <v>85</v>
      </c>
      <c r="C6" s="11">
        <v>1.68</v>
      </c>
      <c r="D6" s="11">
        <f t="shared" si="17"/>
        <v>2.8223999999999996</v>
      </c>
      <c r="E6" s="11">
        <f t="shared" si="18"/>
        <v>30.116213151927443</v>
      </c>
      <c r="F6" s="11">
        <f t="shared" si="19"/>
        <v>70.559999999999988</v>
      </c>
      <c r="G6" s="11">
        <f t="shared" si="20"/>
        <v>14.440000000000012</v>
      </c>
      <c r="H6" s="11">
        <v>81.2</v>
      </c>
      <c r="I6" s="11">
        <f t="shared" si="21"/>
        <v>3.7999999999999972</v>
      </c>
      <c r="J6" s="11">
        <f t="shared" si="22"/>
        <v>10.640000000000015</v>
      </c>
      <c r="K6" s="11">
        <f t="shared" si="23"/>
        <v>26.31578947368417</v>
      </c>
      <c r="L6" s="11">
        <f t="shared" si="0"/>
        <v>4.4705882352941142</v>
      </c>
      <c r="M6" s="45"/>
      <c r="N6" s="36">
        <v>80.7</v>
      </c>
      <c r="O6" s="37">
        <f t="shared" si="11"/>
        <v>4.2999999999999972</v>
      </c>
      <c r="P6" s="37">
        <f t="shared" si="12"/>
        <v>5.0588235294117609</v>
      </c>
      <c r="Q6" s="37">
        <f t="shared" si="13"/>
        <v>10.140000000000015</v>
      </c>
      <c r="R6" s="35">
        <f t="shared" si="14"/>
        <v>29.77839335180051</v>
      </c>
      <c r="S6" s="22"/>
      <c r="T6" s="8">
        <v>80.2</v>
      </c>
      <c r="U6" s="8">
        <f t="shared" si="1"/>
        <v>4.7999999999999972</v>
      </c>
      <c r="V6" s="8">
        <f t="shared" si="2"/>
        <v>5.6470588235294086</v>
      </c>
      <c r="W6" s="8">
        <f t="shared" si="3"/>
        <v>28.415532879818599</v>
      </c>
      <c r="X6" s="8">
        <f t="shared" si="4"/>
        <v>1.7006802721088441</v>
      </c>
      <c r="Y6" s="8">
        <f t="shared" si="5"/>
        <v>9.6400000000000148</v>
      </c>
      <c r="Z6" s="13">
        <f t="shared" si="15"/>
        <v>18.216318785578732</v>
      </c>
      <c r="AA6" s="27"/>
      <c r="AB6" s="10">
        <v>78.7</v>
      </c>
      <c r="AC6" s="10">
        <f t="shared" si="6"/>
        <v>6.2999999999999972</v>
      </c>
      <c r="AD6" s="10">
        <f t="shared" si="7"/>
        <v>7.4117647058823506</v>
      </c>
      <c r="AE6" s="10">
        <f t="shared" si="8"/>
        <v>27.884070294784586</v>
      </c>
      <c r="AF6" s="10">
        <f t="shared" si="9"/>
        <v>2.2321428571428577</v>
      </c>
      <c r="AG6" s="10">
        <f t="shared" si="16"/>
        <v>43.628808864265878</v>
      </c>
      <c r="AH6" s="10">
        <f t="shared" si="10"/>
        <v>8.1400000000000148</v>
      </c>
      <c r="AI6" s="22"/>
      <c r="AJ6" s="12">
        <v>76.8</v>
      </c>
      <c r="AK6" s="10">
        <f t="shared" si="24"/>
        <v>8.2000000000000028</v>
      </c>
      <c r="AL6" s="37">
        <f t="shared" si="25"/>
        <v>9.6470588235294148</v>
      </c>
      <c r="AM6" s="10">
        <f t="shared" si="26"/>
        <v>27.210884353741498</v>
      </c>
      <c r="AN6" s="10">
        <f t="shared" si="27"/>
        <v>2.9053287981859448</v>
      </c>
      <c r="AO6" s="10">
        <f t="shared" si="28"/>
        <v>6.2400000000000091</v>
      </c>
      <c r="AP6" s="10">
        <f t="shared" si="29"/>
        <v>56.786703601108002</v>
      </c>
      <c r="AQ6" s="51"/>
    </row>
    <row r="7" spans="1:43" s="10" customFormat="1" x14ac:dyDescent="0.3">
      <c r="A7" s="11" t="s">
        <v>381</v>
      </c>
      <c r="B7" s="11">
        <v>98.6</v>
      </c>
      <c r="C7" s="11">
        <v>1.7</v>
      </c>
      <c r="D7" s="11">
        <f t="shared" si="17"/>
        <v>2.8899999999999997</v>
      </c>
      <c r="E7" s="11">
        <f t="shared" si="18"/>
        <v>34.117647058823529</v>
      </c>
      <c r="F7" s="11">
        <f t="shared" si="19"/>
        <v>72.249999999999986</v>
      </c>
      <c r="G7" s="11">
        <f t="shared" si="20"/>
        <v>26.350000000000009</v>
      </c>
      <c r="H7" s="11">
        <v>93.6</v>
      </c>
      <c r="I7" s="11">
        <f t="shared" si="21"/>
        <v>5</v>
      </c>
      <c r="J7" s="11">
        <f t="shared" si="22"/>
        <v>21.350000000000009</v>
      </c>
      <c r="K7" s="11">
        <f t="shared" si="23"/>
        <v>18.975332068311189</v>
      </c>
      <c r="L7" s="11">
        <f t="shared" si="0"/>
        <v>5.0709939148073024</v>
      </c>
      <c r="M7" s="45"/>
      <c r="N7" s="36">
        <v>91.8</v>
      </c>
      <c r="O7" s="37">
        <f t="shared" si="11"/>
        <v>6.7999999999999972</v>
      </c>
      <c r="P7" s="37">
        <f t="shared" si="12"/>
        <v>6.8965517241379288</v>
      </c>
      <c r="Q7" s="37">
        <f t="shared" si="13"/>
        <v>19.550000000000011</v>
      </c>
      <c r="R7" s="35">
        <f t="shared" si="14"/>
        <v>25.80645161290321</v>
      </c>
      <c r="S7" s="22"/>
      <c r="T7" s="8">
        <v>91.2</v>
      </c>
      <c r="U7" s="8">
        <f t="shared" si="1"/>
        <v>7.3999999999999915</v>
      </c>
      <c r="V7" s="8">
        <f t="shared" si="2"/>
        <v>7.5050709939147984</v>
      </c>
      <c r="W7" s="8">
        <f t="shared" si="3"/>
        <v>31.55709342560554</v>
      </c>
      <c r="X7" s="8">
        <f t="shared" si="4"/>
        <v>2.5605536332179888</v>
      </c>
      <c r="Y7" s="8">
        <f t="shared" si="5"/>
        <v>18.950000000000017</v>
      </c>
      <c r="Z7" s="13">
        <f t="shared" si="15"/>
        <v>20.012169562571806</v>
      </c>
      <c r="AA7" s="27"/>
      <c r="AB7" s="10">
        <v>92</v>
      </c>
      <c r="AC7" s="10">
        <f t="shared" si="6"/>
        <v>6.5999999999999943</v>
      </c>
      <c r="AD7" s="10">
        <f t="shared" si="7"/>
        <v>6.6937119675456334</v>
      </c>
      <c r="AE7" s="10">
        <f t="shared" si="8"/>
        <v>31.833910034602081</v>
      </c>
      <c r="AF7" s="10">
        <f t="shared" si="9"/>
        <v>2.2837370242214483</v>
      </c>
      <c r="AG7" s="10">
        <f t="shared" si="16"/>
        <v>25.047438330170749</v>
      </c>
      <c r="AH7" s="10">
        <f t="shared" si="10"/>
        <v>19.750000000000014</v>
      </c>
      <c r="AI7" s="22"/>
      <c r="AJ7" s="12">
        <v>90</v>
      </c>
      <c r="AK7" s="10">
        <f t="shared" si="24"/>
        <v>8.5999999999999943</v>
      </c>
      <c r="AL7" s="37">
        <f t="shared" si="25"/>
        <v>8.7221095334685543</v>
      </c>
      <c r="AM7" s="10">
        <f t="shared" si="26"/>
        <v>31.141868512110729</v>
      </c>
      <c r="AN7" s="10">
        <f t="shared" si="27"/>
        <v>2.9757785467127995</v>
      </c>
      <c r="AO7" s="10">
        <f t="shared" si="28"/>
        <v>17.750000000000014</v>
      </c>
      <c r="AP7" s="10">
        <f t="shared" si="29"/>
        <v>32.637571157495223</v>
      </c>
      <c r="AQ7" s="51"/>
    </row>
    <row r="8" spans="1:43" s="10" customFormat="1" x14ac:dyDescent="0.3">
      <c r="A8" s="11" t="s">
        <v>420</v>
      </c>
      <c r="B8" s="11">
        <v>103.4</v>
      </c>
      <c r="C8" s="11">
        <v>1.63</v>
      </c>
      <c r="D8" s="11">
        <f t="shared" si="17"/>
        <v>2.6568999999999998</v>
      </c>
      <c r="E8" s="11">
        <f t="shared" si="18"/>
        <v>38.917535473672331</v>
      </c>
      <c r="F8" s="11">
        <f t="shared" si="19"/>
        <v>66.422499999999999</v>
      </c>
      <c r="G8" s="11">
        <f t="shared" si="20"/>
        <v>36.977500000000006</v>
      </c>
      <c r="H8" s="11">
        <v>98.5</v>
      </c>
      <c r="I8" s="11">
        <f t="shared" si="21"/>
        <v>4.9000000000000057</v>
      </c>
      <c r="J8" s="11">
        <f t="shared" si="22"/>
        <v>32.077500000000001</v>
      </c>
      <c r="K8" s="11">
        <f t="shared" si="23"/>
        <v>13.251301467108389</v>
      </c>
      <c r="L8" s="11">
        <f t="shared" si="0"/>
        <v>4.7388781431334674</v>
      </c>
      <c r="M8" s="45"/>
      <c r="N8" s="36">
        <v>97.4</v>
      </c>
      <c r="O8" s="37">
        <f t="shared" si="11"/>
        <v>6</v>
      </c>
      <c r="P8" s="37">
        <f t="shared" si="12"/>
        <v>5.8027079303675047</v>
      </c>
      <c r="Q8" s="37">
        <f t="shared" si="13"/>
        <v>30.977500000000006</v>
      </c>
      <c r="R8" s="35">
        <f t="shared" si="14"/>
        <v>16.226083429112297</v>
      </c>
      <c r="S8" s="22"/>
      <c r="T8" s="8">
        <v>97.7</v>
      </c>
      <c r="U8" s="8">
        <f t="shared" si="1"/>
        <v>5.7000000000000028</v>
      </c>
      <c r="V8" s="8">
        <f t="shared" si="2"/>
        <v>5.5125725338491316</v>
      </c>
      <c r="W8" s="8">
        <f t="shared" si="3"/>
        <v>36.772178102299677</v>
      </c>
      <c r="X8" s="8">
        <f t="shared" si="4"/>
        <v>2.1453573713726541</v>
      </c>
      <c r="Y8" s="8">
        <f t="shared" si="5"/>
        <v>31.277500000000003</v>
      </c>
      <c r="Z8" s="13">
        <f t="shared" si="15"/>
        <v>27.791321306679674</v>
      </c>
      <c r="AA8" s="27"/>
      <c r="AB8" s="10">
        <v>98.9</v>
      </c>
      <c r="AC8" s="10">
        <f t="shared" si="6"/>
        <v>4.5</v>
      </c>
      <c r="AD8" s="10">
        <f t="shared" si="7"/>
        <v>4.3520309477756287</v>
      </c>
      <c r="AE8" s="10">
        <f t="shared" si="8"/>
        <v>37.223832285746553</v>
      </c>
      <c r="AF8" s="10">
        <f t="shared" si="9"/>
        <v>1.6937031879257773</v>
      </c>
      <c r="AG8" s="10">
        <f t="shared" si="16"/>
        <v>12.169562571834222</v>
      </c>
      <c r="AH8" s="10">
        <f t="shared" si="10"/>
        <v>32.477500000000006</v>
      </c>
      <c r="AI8" s="22"/>
      <c r="AJ8" s="12">
        <v>98</v>
      </c>
      <c r="AK8" s="10">
        <f t="shared" si="24"/>
        <v>5.4000000000000057</v>
      </c>
      <c r="AL8" s="37">
        <f t="shared" si="25"/>
        <v>5.2224371373307594</v>
      </c>
      <c r="AM8" s="10">
        <f t="shared" si="26"/>
        <v>36.885091648161392</v>
      </c>
      <c r="AN8" s="10">
        <f t="shared" si="27"/>
        <v>2.0324438255109385</v>
      </c>
      <c r="AO8" s="10">
        <f t="shared" si="28"/>
        <v>31.577500000000001</v>
      </c>
      <c r="AP8" s="10">
        <f t="shared" si="29"/>
        <v>14.603475086201081</v>
      </c>
      <c r="AQ8" s="51"/>
    </row>
    <row r="9" spans="1:43" s="10" customFormat="1" x14ac:dyDescent="0.3">
      <c r="A9" s="11" t="s">
        <v>240</v>
      </c>
      <c r="B9" s="11">
        <v>96.2</v>
      </c>
      <c r="C9" s="11">
        <v>1.74</v>
      </c>
      <c r="D9" s="11">
        <f t="shared" si="17"/>
        <v>3.0276000000000001</v>
      </c>
      <c r="E9" s="11">
        <f t="shared" si="18"/>
        <v>31.774342713700623</v>
      </c>
      <c r="F9" s="11">
        <f t="shared" si="19"/>
        <v>75.69</v>
      </c>
      <c r="G9" s="11">
        <f t="shared" si="20"/>
        <v>20.510000000000005</v>
      </c>
      <c r="H9" s="11">
        <v>91.1</v>
      </c>
      <c r="I9" s="11">
        <f t="shared" si="21"/>
        <v>5.1000000000000085</v>
      </c>
      <c r="J9" s="11">
        <f t="shared" si="22"/>
        <v>15.409999999999997</v>
      </c>
      <c r="K9" s="11">
        <f t="shared" si="23"/>
        <v>24.865919063871317</v>
      </c>
      <c r="L9" s="11">
        <f t="shared" si="0"/>
        <v>5.3014553014553103</v>
      </c>
      <c r="M9" s="45"/>
      <c r="N9" s="36">
        <v>90.8</v>
      </c>
      <c r="O9" s="37">
        <f t="shared" si="11"/>
        <v>5.4000000000000057</v>
      </c>
      <c r="P9" s="37">
        <f t="shared" si="12"/>
        <v>5.6133056133056192</v>
      </c>
      <c r="Q9" s="37">
        <f t="shared" si="13"/>
        <v>15.11</v>
      </c>
      <c r="R9" s="35">
        <f t="shared" si="14"/>
        <v>26.328620185275497</v>
      </c>
      <c r="S9" s="22"/>
      <c r="T9" s="8">
        <v>87</v>
      </c>
      <c r="U9" s="8">
        <f t="shared" si="1"/>
        <v>9.2000000000000028</v>
      </c>
      <c r="V9" s="8">
        <f t="shared" si="2"/>
        <v>9.5634095634095662</v>
      </c>
      <c r="W9" s="8">
        <f t="shared" si="3"/>
        <v>28.735632183908045</v>
      </c>
      <c r="X9" s="8">
        <f t="shared" si="4"/>
        <v>3.0387105297925778</v>
      </c>
      <c r="Y9" s="8">
        <f t="shared" si="5"/>
        <v>11.310000000000002</v>
      </c>
      <c r="Z9" s="13">
        <f t="shared" si="15"/>
        <v>37.58553773873966</v>
      </c>
      <c r="AA9" s="27"/>
      <c r="AB9" s="10">
        <v>83.7</v>
      </c>
      <c r="AC9" s="10">
        <f t="shared" si="6"/>
        <v>12.5</v>
      </c>
      <c r="AD9" s="10">
        <f t="shared" si="7"/>
        <v>12.993762993762994</v>
      </c>
      <c r="AE9" s="10">
        <f t="shared" si="8"/>
        <v>27.645659928656361</v>
      </c>
      <c r="AF9" s="10">
        <f t="shared" si="9"/>
        <v>4.128682785044262</v>
      </c>
      <c r="AG9" s="10">
        <f t="shared" si="16"/>
        <v>60.945880058508031</v>
      </c>
      <c r="AH9" s="10">
        <f t="shared" si="10"/>
        <v>8.0100000000000051</v>
      </c>
      <c r="AI9" s="22"/>
      <c r="AJ9" s="12">
        <v>79.8</v>
      </c>
      <c r="AK9" s="10">
        <f t="shared" si="24"/>
        <v>16.400000000000006</v>
      </c>
      <c r="AL9" s="37">
        <f t="shared" si="25"/>
        <v>17.047817047817052</v>
      </c>
      <c r="AM9" s="10">
        <f t="shared" si="26"/>
        <v>26.357510899722552</v>
      </c>
      <c r="AN9" s="10">
        <f t="shared" si="27"/>
        <v>5.4168318139780709</v>
      </c>
      <c r="AO9" s="10">
        <f t="shared" si="28"/>
        <v>4.1099999999999994</v>
      </c>
      <c r="AP9" s="10">
        <f t="shared" si="29"/>
        <v>79.960994636762564</v>
      </c>
      <c r="AQ9" s="51"/>
    </row>
    <row r="10" spans="1:43" s="10" customFormat="1" x14ac:dyDescent="0.3">
      <c r="A10" s="11" t="s">
        <v>422</v>
      </c>
      <c r="B10" s="11">
        <v>90.9</v>
      </c>
      <c r="C10" s="11">
        <v>1.63</v>
      </c>
      <c r="D10" s="11">
        <f t="shared" si="17"/>
        <v>2.6568999999999998</v>
      </c>
      <c r="E10" s="11">
        <f t="shared" si="18"/>
        <v>34.212804396100722</v>
      </c>
      <c r="F10" s="11">
        <f t="shared" si="19"/>
        <v>66.422499999999999</v>
      </c>
      <c r="G10" s="11">
        <f t="shared" si="20"/>
        <v>24.477500000000006</v>
      </c>
      <c r="H10" s="11">
        <v>85.3</v>
      </c>
      <c r="I10" s="11">
        <f t="shared" si="21"/>
        <v>5.6000000000000085</v>
      </c>
      <c r="J10" s="11">
        <f t="shared" si="22"/>
        <v>18.877499999999998</v>
      </c>
      <c r="K10" s="11">
        <f t="shared" si="23"/>
        <v>22.878153406189387</v>
      </c>
      <c r="L10" s="11">
        <f t="shared" si="0"/>
        <v>6.16061606160617</v>
      </c>
      <c r="M10" s="45"/>
      <c r="N10" s="36">
        <v>85.5</v>
      </c>
      <c r="O10" s="37">
        <f t="shared" si="11"/>
        <v>5.4000000000000057</v>
      </c>
      <c r="P10" s="37">
        <f t="shared" si="12"/>
        <v>5.9405940594059468</v>
      </c>
      <c r="Q10" s="37">
        <f t="shared" si="13"/>
        <v>19.077500000000001</v>
      </c>
      <c r="R10" s="35">
        <f t="shared" si="14"/>
        <v>22.061076498825468</v>
      </c>
      <c r="S10" s="22"/>
      <c r="T10" s="8">
        <v>85.3</v>
      </c>
      <c r="U10" s="8">
        <f t="shared" si="1"/>
        <v>5.6000000000000085</v>
      </c>
      <c r="V10" s="8">
        <f t="shared" si="2"/>
        <v>6.16061606160617</v>
      </c>
      <c r="W10" s="8">
        <f t="shared" si="3"/>
        <v>32.105084873348638</v>
      </c>
      <c r="X10" s="8">
        <f t="shared" si="4"/>
        <v>2.1077195227520846</v>
      </c>
      <c r="Y10" s="8">
        <f t="shared" si="5"/>
        <v>18.877499999999998</v>
      </c>
      <c r="Z10" s="13">
        <f t="shared" si="15"/>
        <v>10.491311882347448</v>
      </c>
      <c r="AA10" s="27"/>
      <c r="AB10" s="10">
        <v>84.1</v>
      </c>
      <c r="AC10" s="10">
        <f t="shared" si="6"/>
        <v>6.8000000000000114</v>
      </c>
      <c r="AD10" s="10">
        <f t="shared" si="7"/>
        <v>7.4807480748074928</v>
      </c>
      <c r="AE10" s="10">
        <f t="shared" si="8"/>
        <v>31.653430689901764</v>
      </c>
      <c r="AF10" s="10">
        <f t="shared" si="9"/>
        <v>2.5593737061989579</v>
      </c>
      <c r="AG10" s="10">
        <f t="shared" si="16"/>
        <v>27.780614850372832</v>
      </c>
      <c r="AH10" s="10">
        <f t="shared" si="10"/>
        <v>17.677499999999995</v>
      </c>
      <c r="AI10" s="22"/>
      <c r="AJ10" s="12">
        <v>84.5</v>
      </c>
      <c r="AK10" s="10">
        <f t="shared" si="24"/>
        <v>6.4000000000000057</v>
      </c>
      <c r="AL10" s="37">
        <f t="shared" si="25"/>
        <v>7.0407040704070463</v>
      </c>
      <c r="AM10" s="10">
        <f t="shared" si="26"/>
        <v>31.80398208438406</v>
      </c>
      <c r="AN10" s="10">
        <f t="shared" si="27"/>
        <v>2.4088223117166621</v>
      </c>
      <c r="AO10" s="10">
        <f t="shared" si="28"/>
        <v>18.077500000000001</v>
      </c>
      <c r="AP10" s="10">
        <f t="shared" si="29"/>
        <v>26.146461035644997</v>
      </c>
      <c r="AQ10" s="51"/>
    </row>
    <row r="11" spans="1:43" s="10" customFormat="1" x14ac:dyDescent="0.3">
      <c r="A11" s="11" t="s">
        <v>276</v>
      </c>
      <c r="B11" s="11">
        <v>146.5</v>
      </c>
      <c r="C11" s="11">
        <v>1.93</v>
      </c>
      <c r="D11" s="11">
        <f t="shared" si="17"/>
        <v>3.7248999999999999</v>
      </c>
      <c r="E11" s="11">
        <f t="shared" si="18"/>
        <v>39.329914897044219</v>
      </c>
      <c r="F11" s="11">
        <f t="shared" si="19"/>
        <v>93.122500000000002</v>
      </c>
      <c r="G11" s="11">
        <f t="shared" si="20"/>
        <v>53.377499999999998</v>
      </c>
      <c r="H11" s="11">
        <v>136</v>
      </c>
      <c r="I11" s="11">
        <f t="shared" si="21"/>
        <v>10.5</v>
      </c>
      <c r="J11" s="11">
        <f t="shared" si="22"/>
        <v>42.877499999999998</v>
      </c>
      <c r="K11" s="11">
        <f t="shared" si="23"/>
        <v>19.671209779401433</v>
      </c>
      <c r="L11" s="11">
        <f t="shared" si="0"/>
        <v>7.1672354948805461</v>
      </c>
      <c r="M11" s="45"/>
      <c r="N11" s="36">
        <v>132.5</v>
      </c>
      <c r="O11" s="37">
        <f t="shared" si="11"/>
        <v>14</v>
      </c>
      <c r="P11" s="37">
        <f t="shared" si="12"/>
        <v>9.5563139931740615</v>
      </c>
      <c r="Q11" s="37">
        <f t="shared" si="13"/>
        <v>39.377499999999998</v>
      </c>
      <c r="R11" s="35">
        <f t="shared" si="14"/>
        <v>26.22827970586858</v>
      </c>
      <c r="S11" s="22"/>
      <c r="T11" s="8">
        <v>128.6</v>
      </c>
      <c r="U11" s="8">
        <f t="shared" si="1"/>
        <v>17.900000000000006</v>
      </c>
      <c r="V11" s="8">
        <f t="shared" si="2"/>
        <v>12.218430034129696</v>
      </c>
      <c r="W11" s="8">
        <f t="shared" si="3"/>
        <v>34.524416762866117</v>
      </c>
      <c r="X11" s="8">
        <f t="shared" si="4"/>
        <v>4.8054981341781016</v>
      </c>
      <c r="Y11" s="8">
        <f t="shared" si="5"/>
        <v>35.477499999999992</v>
      </c>
      <c r="Z11" s="13">
        <f t="shared" si="15"/>
        <v>66.351589287369109</v>
      </c>
      <c r="AA11" s="27"/>
      <c r="AB11" s="10">
        <v>124.2</v>
      </c>
      <c r="AC11" s="10">
        <f t="shared" si="6"/>
        <v>22.299999999999997</v>
      </c>
      <c r="AD11" s="10">
        <f t="shared" si="7"/>
        <v>15.221843003412966</v>
      </c>
      <c r="AE11" s="10">
        <f t="shared" si="8"/>
        <v>33.343176998040221</v>
      </c>
      <c r="AF11" s="10">
        <f t="shared" si="9"/>
        <v>5.9867378990039981</v>
      </c>
      <c r="AG11" s="10">
        <f t="shared" si="16"/>
        <v>41.7779026743478</v>
      </c>
      <c r="AH11" s="10">
        <f t="shared" si="10"/>
        <v>31.077500000000001</v>
      </c>
      <c r="AI11" s="22"/>
      <c r="AJ11" s="12">
        <v>121.1</v>
      </c>
      <c r="AK11" s="10">
        <f t="shared" si="24"/>
        <v>25.400000000000006</v>
      </c>
      <c r="AL11" s="37">
        <f t="shared" si="25"/>
        <v>17.337883959044373</v>
      </c>
      <c r="AM11" s="10">
        <f t="shared" si="26"/>
        <v>32.510939891003787</v>
      </c>
      <c r="AN11" s="10">
        <f t="shared" si="27"/>
        <v>6.8189750060404322</v>
      </c>
      <c r="AO11" s="10">
        <f t="shared" si="28"/>
        <v>27.977499999999992</v>
      </c>
      <c r="AP11" s="10">
        <f t="shared" si="29"/>
        <v>47.585593180647287</v>
      </c>
      <c r="AQ11" s="51"/>
    </row>
    <row r="12" spans="1:43" s="10" customFormat="1" x14ac:dyDescent="0.3">
      <c r="A12" s="11" t="s">
        <v>230</v>
      </c>
      <c r="B12" s="11">
        <v>96.7</v>
      </c>
      <c r="C12" s="11">
        <v>1.67</v>
      </c>
      <c r="D12" s="11">
        <f t="shared" si="17"/>
        <v>2.7888999999999999</v>
      </c>
      <c r="E12" s="11">
        <f t="shared" si="18"/>
        <v>34.673168632794294</v>
      </c>
      <c r="F12" s="11">
        <f t="shared" si="19"/>
        <v>69.722499999999997</v>
      </c>
      <c r="G12" s="11">
        <f t="shared" si="20"/>
        <v>26.977500000000006</v>
      </c>
      <c r="H12" s="11">
        <v>93</v>
      </c>
      <c r="I12" s="11">
        <f t="shared" si="21"/>
        <v>3.7000000000000028</v>
      </c>
      <c r="J12" s="11">
        <f t="shared" si="22"/>
        <v>23.277500000000003</v>
      </c>
      <c r="K12" s="11">
        <f t="shared" si="23"/>
        <v>13.715132981188034</v>
      </c>
      <c r="L12" s="11">
        <f t="shared" si="0"/>
        <v>3.826266804550158</v>
      </c>
      <c r="M12" s="45"/>
      <c r="N12" s="36">
        <v>91</v>
      </c>
      <c r="O12" s="37">
        <f t="shared" si="11"/>
        <v>5.7000000000000028</v>
      </c>
      <c r="P12" s="37">
        <f t="shared" si="12"/>
        <v>5.8945191313340253</v>
      </c>
      <c r="Q12" s="37">
        <f t="shared" si="13"/>
        <v>21.277500000000003</v>
      </c>
      <c r="R12" s="35">
        <f t="shared" si="14"/>
        <v>21.128718376424803</v>
      </c>
      <c r="S12" s="22"/>
      <c r="T12" s="8">
        <v>92.2</v>
      </c>
      <c r="U12" s="8">
        <f t="shared" si="1"/>
        <v>4.5</v>
      </c>
      <c r="V12" s="8">
        <f t="shared" si="2"/>
        <v>4.6535677352637022</v>
      </c>
      <c r="W12" s="8">
        <f t="shared" si="3"/>
        <v>33.059629244505004</v>
      </c>
      <c r="X12" s="8">
        <f t="shared" si="4"/>
        <v>1.6135393882892899</v>
      </c>
      <c r="Y12" s="8">
        <f t="shared" si="5"/>
        <v>22.477500000000006</v>
      </c>
      <c r="Z12" s="13">
        <f t="shared" si="15"/>
        <v>20.325203252032505</v>
      </c>
      <c r="AA12" s="27"/>
      <c r="AB12" s="10">
        <v>89.3</v>
      </c>
      <c r="AC12" s="10">
        <f t="shared" si="6"/>
        <v>7.4000000000000057</v>
      </c>
      <c r="AD12" s="10">
        <f t="shared" si="7"/>
        <v>7.652533609100316</v>
      </c>
      <c r="AE12" s="10">
        <f t="shared" si="8"/>
        <v>32.019792749829683</v>
      </c>
      <c r="AF12" s="10">
        <f t="shared" si="9"/>
        <v>2.6533758829646104</v>
      </c>
      <c r="AG12" s="10">
        <f t="shared" si="16"/>
        <v>27.430265962376069</v>
      </c>
      <c r="AH12" s="10">
        <f t="shared" si="10"/>
        <v>19.577500000000001</v>
      </c>
      <c r="AI12" s="22"/>
      <c r="AJ12" s="12">
        <v>88.3</v>
      </c>
      <c r="AK12" s="10">
        <f t="shared" si="24"/>
        <v>8.4000000000000057</v>
      </c>
      <c r="AL12" s="37">
        <f t="shared" si="25"/>
        <v>8.6866597724922503</v>
      </c>
      <c r="AM12" s="10">
        <f t="shared" si="26"/>
        <v>31.661228441320951</v>
      </c>
      <c r="AN12" s="10">
        <f t="shared" si="27"/>
        <v>3.011940191473343</v>
      </c>
      <c r="AO12" s="10">
        <f t="shared" si="28"/>
        <v>18.577500000000001</v>
      </c>
      <c r="AP12" s="10">
        <f t="shared" si="29"/>
        <v>31.137058659994455</v>
      </c>
      <c r="AQ12" s="51"/>
    </row>
    <row r="13" spans="1:43" s="10" customFormat="1" x14ac:dyDescent="0.3">
      <c r="A13" s="11" t="s">
        <v>267</v>
      </c>
      <c r="B13" s="11">
        <v>92.7</v>
      </c>
      <c r="C13" s="11">
        <v>1.68</v>
      </c>
      <c r="D13" s="11">
        <f t="shared" si="17"/>
        <v>2.8223999999999996</v>
      </c>
      <c r="E13" s="11">
        <f t="shared" si="18"/>
        <v>32.844387755102048</v>
      </c>
      <c r="F13" s="11">
        <f t="shared" si="19"/>
        <v>70.559999999999988</v>
      </c>
      <c r="G13" s="11">
        <f t="shared" si="20"/>
        <v>22.140000000000015</v>
      </c>
      <c r="H13" s="11">
        <v>88.4</v>
      </c>
      <c r="I13" s="11">
        <f t="shared" si="21"/>
        <v>4.2999999999999972</v>
      </c>
      <c r="J13" s="11">
        <f t="shared" si="22"/>
        <v>17.840000000000018</v>
      </c>
      <c r="K13" s="11">
        <f t="shared" si="23"/>
        <v>19.421860885275493</v>
      </c>
      <c r="L13" s="11">
        <f t="shared" si="0"/>
        <v>4.6386192017259944</v>
      </c>
      <c r="M13" s="45"/>
      <c r="N13" s="36">
        <v>87.5</v>
      </c>
      <c r="O13" s="37">
        <f t="shared" si="11"/>
        <v>5.2000000000000028</v>
      </c>
      <c r="P13" s="37">
        <f t="shared" si="12"/>
        <v>5.6094929881337672</v>
      </c>
      <c r="Q13" s="37">
        <f t="shared" si="13"/>
        <v>16.940000000000012</v>
      </c>
      <c r="R13" s="35">
        <f t="shared" si="14"/>
        <v>23.486901535682019</v>
      </c>
      <c r="S13" s="22"/>
      <c r="T13" s="8">
        <v>86.4</v>
      </c>
      <c r="U13" s="8">
        <f t="shared" si="1"/>
        <v>6.2999999999999972</v>
      </c>
      <c r="V13" s="8">
        <f t="shared" si="2"/>
        <v>6.7961165048543659</v>
      </c>
      <c r="W13" s="8">
        <f t="shared" si="3"/>
        <v>30.61224489795919</v>
      </c>
      <c r="X13" s="8">
        <f t="shared" si="4"/>
        <v>2.2321428571428577</v>
      </c>
      <c r="Y13" s="8">
        <f t="shared" si="5"/>
        <v>15.840000000000018</v>
      </c>
      <c r="Z13" s="13">
        <f t="shared" si="15"/>
        <v>44.334975369458085</v>
      </c>
      <c r="AA13" s="27"/>
      <c r="AB13" s="10">
        <v>87.2</v>
      </c>
      <c r="AC13" s="10">
        <f t="shared" si="6"/>
        <v>5.5</v>
      </c>
      <c r="AD13" s="10">
        <f t="shared" si="7"/>
        <v>5.9331175836030203</v>
      </c>
      <c r="AE13" s="10">
        <f t="shared" si="8"/>
        <v>30.89569160997733</v>
      </c>
      <c r="AF13" s="10">
        <f t="shared" si="9"/>
        <v>1.9486961451247176</v>
      </c>
      <c r="AG13" s="10">
        <f t="shared" si="16"/>
        <v>24.841915085817508</v>
      </c>
      <c r="AH13" s="10">
        <f t="shared" si="10"/>
        <v>16.640000000000015</v>
      </c>
      <c r="AI13" s="22"/>
      <c r="AJ13" s="12">
        <v>87.4</v>
      </c>
      <c r="AK13" s="10">
        <f t="shared" si="24"/>
        <v>5.2999999999999972</v>
      </c>
      <c r="AL13" s="37">
        <f t="shared" si="25"/>
        <v>5.717367853290181</v>
      </c>
      <c r="AM13" s="10">
        <f t="shared" si="26"/>
        <v>30.966553287981867</v>
      </c>
      <c r="AN13" s="10">
        <f t="shared" si="27"/>
        <v>1.8778344671201808</v>
      </c>
      <c r="AO13" s="10">
        <f t="shared" si="28"/>
        <v>16.840000000000018</v>
      </c>
      <c r="AP13" s="10">
        <f t="shared" si="29"/>
        <v>23.938572719060499</v>
      </c>
      <c r="AQ13" s="51"/>
    </row>
    <row r="14" spans="1:43" s="10" customFormat="1" x14ac:dyDescent="0.3">
      <c r="A14" s="11" t="s">
        <v>250</v>
      </c>
      <c r="B14" s="11">
        <v>89.9</v>
      </c>
      <c r="C14" s="11">
        <v>1.74</v>
      </c>
      <c r="D14" s="11">
        <f t="shared" si="17"/>
        <v>3.0276000000000001</v>
      </c>
      <c r="E14" s="11">
        <f t="shared" si="18"/>
        <v>29.693486590038315</v>
      </c>
      <c r="F14" s="11">
        <f t="shared" si="19"/>
        <v>75.69</v>
      </c>
      <c r="G14" s="11">
        <f t="shared" si="20"/>
        <v>14.210000000000008</v>
      </c>
      <c r="H14" s="11">
        <v>85.2</v>
      </c>
      <c r="I14" s="11">
        <f t="shared" si="21"/>
        <v>4.7000000000000028</v>
      </c>
      <c r="J14" s="11">
        <f t="shared" si="22"/>
        <v>9.5100000000000051</v>
      </c>
      <c r="K14" s="11">
        <f t="shared" si="23"/>
        <v>33.0752990851513</v>
      </c>
      <c r="L14" s="11">
        <f t="shared" si="0"/>
        <v>5.2280311457174671</v>
      </c>
      <c r="M14" s="45"/>
      <c r="N14" s="36">
        <v>85.8</v>
      </c>
      <c r="O14" s="37">
        <f t="shared" si="11"/>
        <v>4.1000000000000085</v>
      </c>
      <c r="P14" s="37">
        <f t="shared" si="12"/>
        <v>4.5606229143492865</v>
      </c>
      <c r="Q14" s="37">
        <f t="shared" si="13"/>
        <v>10.11</v>
      </c>
      <c r="R14" s="35">
        <f t="shared" si="14"/>
        <v>28.852920478536287</v>
      </c>
      <c r="S14" s="22"/>
      <c r="T14" s="8">
        <v>85.4</v>
      </c>
      <c r="U14" s="8">
        <f t="shared" si="1"/>
        <v>4.5</v>
      </c>
      <c r="V14" s="8">
        <f t="shared" si="2"/>
        <v>5.0055617352614012</v>
      </c>
      <c r="W14" s="8">
        <f t="shared" si="3"/>
        <v>28.207160787422382</v>
      </c>
      <c r="X14" s="8">
        <f t="shared" si="4"/>
        <v>1.4863258026159336</v>
      </c>
      <c r="Y14" s="8">
        <f t="shared" si="5"/>
        <v>9.710000000000008</v>
      </c>
      <c r="Z14" s="13">
        <f t="shared" si="15"/>
        <v>12.648443538753426</v>
      </c>
      <c r="AA14" s="27"/>
      <c r="AB14" s="10">
        <v>84</v>
      </c>
      <c r="AC14" s="10">
        <f t="shared" si="6"/>
        <v>5.9000000000000057</v>
      </c>
      <c r="AD14" s="10">
        <f t="shared" si="7"/>
        <v>6.5628476084538434</v>
      </c>
      <c r="AE14" s="10">
        <f t="shared" si="8"/>
        <v>27.744748315497421</v>
      </c>
      <c r="AF14" s="10">
        <f t="shared" si="9"/>
        <v>1.9487382745408937</v>
      </c>
      <c r="AG14" s="10">
        <f t="shared" si="16"/>
        <v>41.520056298381441</v>
      </c>
      <c r="AH14" s="10">
        <f t="shared" si="10"/>
        <v>8.3100000000000023</v>
      </c>
      <c r="AI14" s="22"/>
      <c r="AJ14" s="12">
        <v>83</v>
      </c>
      <c r="AK14" s="10">
        <f t="shared" si="24"/>
        <v>6.9000000000000057</v>
      </c>
      <c r="AL14" s="37">
        <f t="shared" si="25"/>
        <v>7.6751946607341548</v>
      </c>
      <c r="AM14" s="10">
        <f t="shared" si="26"/>
        <v>27.414453692693883</v>
      </c>
      <c r="AN14" s="10">
        <f t="shared" si="27"/>
        <v>2.2790328973444325</v>
      </c>
      <c r="AO14" s="10">
        <f t="shared" si="28"/>
        <v>7.3100000000000023</v>
      </c>
      <c r="AP14" s="10">
        <f t="shared" si="29"/>
        <v>48.557353976073202</v>
      </c>
      <c r="AQ14" s="51"/>
    </row>
    <row r="15" spans="1:43" s="10" customFormat="1" x14ac:dyDescent="0.3">
      <c r="A15" s="11" t="s">
        <v>425</v>
      </c>
      <c r="B15" s="11">
        <v>102</v>
      </c>
      <c r="C15" s="11">
        <v>1.63</v>
      </c>
      <c r="D15" s="11">
        <f t="shared" si="17"/>
        <v>2.6568999999999998</v>
      </c>
      <c r="E15" s="11">
        <f t="shared" si="18"/>
        <v>38.390605592984308</v>
      </c>
      <c r="F15" s="11">
        <f t="shared" si="19"/>
        <v>66.422499999999999</v>
      </c>
      <c r="G15" s="11">
        <f t="shared" si="20"/>
        <v>35.577500000000001</v>
      </c>
      <c r="H15" s="11">
        <v>94.8</v>
      </c>
      <c r="I15" s="11">
        <f t="shared" si="21"/>
        <v>7.2000000000000028</v>
      </c>
      <c r="J15" s="11">
        <f t="shared" si="22"/>
        <v>28.377499999999998</v>
      </c>
      <c r="K15" s="11">
        <f t="shared" si="23"/>
        <v>20.237509662005486</v>
      </c>
      <c r="L15" s="11">
        <f t="shared" si="0"/>
        <v>7.0588235294117672</v>
      </c>
      <c r="M15" s="45"/>
      <c r="N15" s="36">
        <v>93.5</v>
      </c>
      <c r="O15" s="37">
        <f t="shared" si="11"/>
        <v>8.5</v>
      </c>
      <c r="P15" s="37">
        <f t="shared" si="12"/>
        <v>8.3333333333333339</v>
      </c>
      <c r="Q15" s="37">
        <f t="shared" si="13"/>
        <v>27.077500000000001</v>
      </c>
      <c r="R15" s="35">
        <f t="shared" si="14"/>
        <v>23.891504462089802</v>
      </c>
      <c r="S15" s="22"/>
      <c r="T15" s="8">
        <v>92</v>
      </c>
      <c r="U15" s="8">
        <f t="shared" si="1"/>
        <v>10</v>
      </c>
      <c r="V15" s="8">
        <f t="shared" si="2"/>
        <v>9.8039215686274517</v>
      </c>
      <c r="W15" s="8">
        <f t="shared" si="3"/>
        <v>34.626820730927022</v>
      </c>
      <c r="X15" s="8">
        <f t="shared" si="4"/>
        <v>3.7637848620572854</v>
      </c>
      <c r="Y15" s="8">
        <f t="shared" si="5"/>
        <v>25.577500000000001</v>
      </c>
      <c r="Z15" s="13">
        <f t="shared" si="15"/>
        <v>29.411764705882366</v>
      </c>
      <c r="AA15" s="27"/>
      <c r="AB15" s="10">
        <v>92.1</v>
      </c>
      <c r="AC15" s="10">
        <f t="shared" si="6"/>
        <v>9.9000000000000057</v>
      </c>
      <c r="AD15" s="10">
        <f t="shared" si="7"/>
        <v>9.7058823529411828</v>
      </c>
      <c r="AE15" s="10">
        <f t="shared" si="8"/>
        <v>34.664458579547592</v>
      </c>
      <c r="AF15" s="10">
        <f t="shared" si="9"/>
        <v>3.7261470134367158</v>
      </c>
      <c r="AG15" s="10">
        <f t="shared" si="16"/>
        <v>27.826575785257553</v>
      </c>
      <c r="AH15" s="10">
        <f t="shared" si="10"/>
        <v>25.677499999999995</v>
      </c>
      <c r="AI15" s="22"/>
      <c r="AJ15" s="12">
        <v>90.6</v>
      </c>
      <c r="AK15" s="10">
        <f t="shared" si="24"/>
        <v>11.400000000000006</v>
      </c>
      <c r="AL15" s="37">
        <f t="shared" si="25"/>
        <v>11.176470588235299</v>
      </c>
      <c r="AM15" s="10">
        <f t="shared" si="26"/>
        <v>34.099890850238999</v>
      </c>
      <c r="AN15" s="10">
        <f t="shared" si="27"/>
        <v>4.2907147427453083</v>
      </c>
      <c r="AO15" s="10">
        <f t="shared" si="28"/>
        <v>24.177499999999995</v>
      </c>
      <c r="AP15" s="10">
        <f t="shared" si="29"/>
        <v>32.042723631508693</v>
      </c>
      <c r="AQ15" s="51"/>
    </row>
    <row r="16" spans="1:43" s="10" customFormat="1" x14ac:dyDescent="0.3">
      <c r="A16" s="11" t="s">
        <v>169</v>
      </c>
      <c r="B16" s="11">
        <v>98</v>
      </c>
      <c r="C16" s="11">
        <v>1.6</v>
      </c>
      <c r="D16" s="11">
        <f t="shared" si="17"/>
        <v>2.5600000000000005</v>
      </c>
      <c r="E16" s="11">
        <f t="shared" si="18"/>
        <v>38.281249999999993</v>
      </c>
      <c r="F16" s="11">
        <f t="shared" si="19"/>
        <v>64.000000000000014</v>
      </c>
      <c r="G16" s="11">
        <f t="shared" si="20"/>
        <v>33.999999999999986</v>
      </c>
      <c r="H16" s="11">
        <v>95.7</v>
      </c>
      <c r="I16" s="11">
        <f t="shared" si="21"/>
        <v>2.2999999999999972</v>
      </c>
      <c r="J16" s="11">
        <f t="shared" si="22"/>
        <v>31.699999999999989</v>
      </c>
      <c r="K16" s="11">
        <f t="shared" si="23"/>
        <v>6.7647058823529358</v>
      </c>
      <c r="L16" s="11">
        <f t="shared" si="0"/>
        <v>2.3469387755102011</v>
      </c>
      <c r="M16" s="45"/>
      <c r="N16" s="36">
        <v>96</v>
      </c>
      <c r="O16" s="37">
        <f t="shared" si="11"/>
        <v>2</v>
      </c>
      <c r="P16" s="37">
        <f t="shared" si="12"/>
        <v>2.0408163265306123</v>
      </c>
      <c r="Q16" s="37">
        <f t="shared" si="13"/>
        <v>31.999999999999986</v>
      </c>
      <c r="R16" s="35">
        <f t="shared" si="14"/>
        <v>5.8823529411764728</v>
      </c>
      <c r="S16" s="22"/>
      <c r="T16" s="8">
        <v>94.2</v>
      </c>
      <c r="U16" s="8">
        <f t="shared" si="1"/>
        <v>3.7999999999999972</v>
      </c>
      <c r="V16" s="8">
        <f t="shared" si="2"/>
        <v>3.8775510204081605</v>
      </c>
      <c r="W16" s="8">
        <f t="shared" si="3"/>
        <v>36.796874999999993</v>
      </c>
      <c r="X16" s="8">
        <f t="shared" si="4"/>
        <v>1.484375</v>
      </c>
      <c r="Y16" s="8">
        <f t="shared" si="5"/>
        <v>30.199999999999989</v>
      </c>
      <c r="Z16" s="13">
        <f t="shared" si="15"/>
        <v>22.105875509016858</v>
      </c>
      <c r="AA16" s="27"/>
      <c r="AB16" s="10">
        <v>93.4</v>
      </c>
      <c r="AC16" s="10">
        <f t="shared" si="6"/>
        <v>4.5999999999999943</v>
      </c>
      <c r="AD16" s="10">
        <f t="shared" si="7"/>
        <v>4.6938775510204023</v>
      </c>
      <c r="AE16" s="10">
        <f t="shared" si="8"/>
        <v>36.484374999999993</v>
      </c>
      <c r="AF16" s="10">
        <f t="shared" si="9"/>
        <v>1.796875</v>
      </c>
      <c r="AG16" s="10">
        <f t="shared" si="16"/>
        <v>13.529411764705872</v>
      </c>
      <c r="AH16" s="10">
        <f t="shared" si="10"/>
        <v>29.399999999999991</v>
      </c>
      <c r="AI16" s="22"/>
      <c r="AJ16" s="12">
        <v>93</v>
      </c>
      <c r="AK16" s="10">
        <f t="shared" si="24"/>
        <v>5</v>
      </c>
      <c r="AL16" s="37">
        <f t="shared" si="25"/>
        <v>5.1020408163265305</v>
      </c>
      <c r="AM16" s="10">
        <f t="shared" si="26"/>
        <v>36.328124999999993</v>
      </c>
      <c r="AN16" s="10">
        <f t="shared" si="27"/>
        <v>1.953125</v>
      </c>
      <c r="AO16" s="10">
        <f t="shared" si="28"/>
        <v>28.999999999999986</v>
      </c>
      <c r="AP16" s="10">
        <f t="shared" si="29"/>
        <v>14.705882352941183</v>
      </c>
      <c r="AQ16" s="51"/>
    </row>
    <row r="17" spans="1:43" s="10" customFormat="1" x14ac:dyDescent="0.3">
      <c r="A17" s="11" t="s">
        <v>326</v>
      </c>
      <c r="B17" s="11">
        <v>100</v>
      </c>
      <c r="C17" s="11">
        <v>1.82</v>
      </c>
      <c r="D17" s="11">
        <f t="shared" si="17"/>
        <v>3.3124000000000002</v>
      </c>
      <c r="E17" s="11">
        <f t="shared" si="18"/>
        <v>30.189590629151066</v>
      </c>
      <c r="F17" s="11">
        <f t="shared" si="19"/>
        <v>82.81</v>
      </c>
      <c r="G17" s="11">
        <f t="shared" si="20"/>
        <v>17.189999999999998</v>
      </c>
      <c r="H17" s="11">
        <v>98.3</v>
      </c>
      <c r="I17" s="11">
        <f t="shared" si="21"/>
        <v>1.7000000000000028</v>
      </c>
      <c r="J17" s="11">
        <f t="shared" si="22"/>
        <v>15.489999999999995</v>
      </c>
      <c r="K17" s="11">
        <f t="shared" si="23"/>
        <v>9.8894706224549331</v>
      </c>
      <c r="L17" s="11">
        <f t="shared" si="0"/>
        <v>1.7000000000000028</v>
      </c>
      <c r="M17" s="45"/>
      <c r="N17" s="36">
        <v>95.4</v>
      </c>
      <c r="O17" s="37">
        <f t="shared" si="11"/>
        <v>4.5999999999999943</v>
      </c>
      <c r="P17" s="37">
        <f t="shared" si="12"/>
        <v>4.5999999999999943</v>
      </c>
      <c r="Q17" s="37">
        <f t="shared" si="13"/>
        <v>12.590000000000003</v>
      </c>
      <c r="R17" s="35">
        <f t="shared" si="14"/>
        <v>26.75974403723092</v>
      </c>
      <c r="S17" s="22"/>
      <c r="T17" s="8">
        <v>94.1</v>
      </c>
      <c r="U17" s="8">
        <f t="shared" si="1"/>
        <v>5.9000000000000057</v>
      </c>
      <c r="V17" s="8">
        <f t="shared" si="2"/>
        <v>5.9000000000000057</v>
      </c>
      <c r="W17" s="8">
        <f t="shared" si="3"/>
        <v>28.408404782031152</v>
      </c>
      <c r="X17" s="8">
        <f t="shared" si="4"/>
        <v>1.7811858471199145</v>
      </c>
      <c r="Y17" s="8">
        <f t="shared" si="5"/>
        <v>11.289999999999992</v>
      </c>
      <c r="Z17" s="13">
        <f t="shared" si="15"/>
        <v>15.07505589268605</v>
      </c>
      <c r="AA17" s="27"/>
      <c r="AB17" s="10">
        <v>94</v>
      </c>
      <c r="AC17" s="10">
        <f t="shared" si="6"/>
        <v>6</v>
      </c>
      <c r="AD17" s="10">
        <f t="shared" si="7"/>
        <v>6</v>
      </c>
      <c r="AE17" s="10">
        <f t="shared" si="8"/>
        <v>28.378215191402003</v>
      </c>
      <c r="AF17" s="10">
        <f t="shared" si="9"/>
        <v>1.8113754377490636</v>
      </c>
      <c r="AG17" s="10">
        <f t="shared" si="16"/>
        <v>34.904013961605592</v>
      </c>
      <c r="AH17" s="10">
        <f t="shared" si="10"/>
        <v>11.189999999999998</v>
      </c>
      <c r="AI17" s="22"/>
      <c r="AJ17" s="12">
        <v>94.5</v>
      </c>
      <c r="AK17" s="10">
        <f t="shared" si="24"/>
        <v>5.5</v>
      </c>
      <c r="AL17" s="37">
        <f t="shared" si="25"/>
        <v>5.5</v>
      </c>
      <c r="AM17" s="10">
        <f t="shared" si="26"/>
        <v>28.529163144547759</v>
      </c>
      <c r="AN17" s="10">
        <f t="shared" si="27"/>
        <v>1.6604274846033071</v>
      </c>
      <c r="AO17" s="10">
        <f t="shared" si="28"/>
        <v>11.689999999999998</v>
      </c>
      <c r="AP17" s="10">
        <f t="shared" si="29"/>
        <v>31.995346131471791</v>
      </c>
      <c r="AQ17" s="51"/>
    </row>
    <row r="18" spans="1:43" s="10" customFormat="1" x14ac:dyDescent="0.3">
      <c r="A18" s="11" t="s">
        <v>430</v>
      </c>
      <c r="B18" s="11">
        <v>107.2</v>
      </c>
      <c r="C18" s="11">
        <v>1.65</v>
      </c>
      <c r="D18" s="11">
        <f t="shared" si="17"/>
        <v>2.7224999999999997</v>
      </c>
      <c r="E18" s="11">
        <f t="shared" si="18"/>
        <v>39.375573921028469</v>
      </c>
      <c r="F18" s="11">
        <f t="shared" si="19"/>
        <v>68.062499999999986</v>
      </c>
      <c r="G18" s="11">
        <f t="shared" si="20"/>
        <v>39.137500000000017</v>
      </c>
      <c r="H18" s="11">
        <v>99.8</v>
      </c>
      <c r="I18" s="11">
        <f t="shared" si="21"/>
        <v>7.4000000000000057</v>
      </c>
      <c r="J18" s="11">
        <f t="shared" si="22"/>
        <v>31.737500000000011</v>
      </c>
      <c r="K18" s="11">
        <f t="shared" si="23"/>
        <v>18.907697221335042</v>
      </c>
      <c r="L18" s="11">
        <f t="shared" si="0"/>
        <v>6.9029850746268711</v>
      </c>
      <c r="M18" s="45"/>
      <c r="N18" s="36">
        <v>100.5</v>
      </c>
      <c r="O18" s="37">
        <f t="shared" si="11"/>
        <v>6.7000000000000028</v>
      </c>
      <c r="P18" s="37">
        <f t="shared" si="12"/>
        <v>6.2500000000000018</v>
      </c>
      <c r="Q18" s="37">
        <f t="shared" si="13"/>
        <v>32.437500000000014</v>
      </c>
      <c r="R18" s="35">
        <f t="shared" si="14"/>
        <v>17.119131267965503</v>
      </c>
      <c r="S18" s="22"/>
      <c r="T18" s="8">
        <v>98.3</v>
      </c>
      <c r="U18" s="8">
        <f t="shared" si="1"/>
        <v>8.9000000000000057</v>
      </c>
      <c r="V18" s="8">
        <f t="shared" si="2"/>
        <v>8.3022388059701537</v>
      </c>
      <c r="W18" s="8">
        <f t="shared" si="3"/>
        <v>36.106519742883386</v>
      </c>
      <c r="X18" s="8">
        <f t="shared" si="4"/>
        <v>3.2690541781450833</v>
      </c>
      <c r="Y18" s="8">
        <f t="shared" si="5"/>
        <v>30.237500000000011</v>
      </c>
      <c r="Z18" s="13">
        <f t="shared" si="15"/>
        <v>22.031066278853899</v>
      </c>
      <c r="AA18" s="27"/>
      <c r="AB18" s="10">
        <v>99</v>
      </c>
      <c r="AC18" s="10">
        <f t="shared" si="6"/>
        <v>8.2000000000000028</v>
      </c>
      <c r="AD18" s="10">
        <f t="shared" si="7"/>
        <v>7.6492537313432853</v>
      </c>
      <c r="AE18" s="10">
        <f t="shared" si="8"/>
        <v>36.363636363636367</v>
      </c>
      <c r="AF18" s="10">
        <f t="shared" si="9"/>
        <v>3.0119375573921019</v>
      </c>
      <c r="AG18" s="10">
        <f t="shared" si="16"/>
        <v>20.951772596614497</v>
      </c>
      <c r="AH18" s="10">
        <f t="shared" si="10"/>
        <v>30.937500000000014</v>
      </c>
      <c r="AI18" s="22"/>
      <c r="AJ18" s="12">
        <v>98.2</v>
      </c>
      <c r="AK18" s="10">
        <f t="shared" si="24"/>
        <v>9</v>
      </c>
      <c r="AL18" s="37">
        <f t="shared" si="25"/>
        <v>8.3955223880597014</v>
      </c>
      <c r="AM18" s="10">
        <f t="shared" si="26"/>
        <v>36.069788797061527</v>
      </c>
      <c r="AN18" s="10">
        <f t="shared" si="27"/>
        <v>3.3057851239669418</v>
      </c>
      <c r="AO18" s="10">
        <f t="shared" si="28"/>
        <v>30.137500000000017</v>
      </c>
      <c r="AP18" s="10">
        <f t="shared" si="29"/>
        <v>22.995847971893955</v>
      </c>
      <c r="AQ18" s="51"/>
    </row>
    <row r="19" spans="1:43" s="10" customFormat="1" x14ac:dyDescent="0.3">
      <c r="A19" s="11" t="s">
        <v>431</v>
      </c>
      <c r="B19" s="11">
        <v>113.5</v>
      </c>
      <c r="C19" s="11">
        <v>1.71</v>
      </c>
      <c r="D19" s="11">
        <f t="shared" si="17"/>
        <v>2.9240999999999997</v>
      </c>
      <c r="E19" s="11">
        <f t="shared" si="18"/>
        <v>38.815361991723954</v>
      </c>
      <c r="F19" s="11">
        <f t="shared" si="19"/>
        <v>73.102499999999992</v>
      </c>
      <c r="G19" s="11">
        <f t="shared" si="20"/>
        <v>40.397500000000008</v>
      </c>
      <c r="H19" s="11">
        <v>106</v>
      </c>
      <c r="I19" s="11">
        <f t="shared" si="21"/>
        <v>7.5</v>
      </c>
      <c r="J19" s="11">
        <f t="shared" si="22"/>
        <v>32.897500000000008</v>
      </c>
      <c r="K19" s="11">
        <f t="shared" si="23"/>
        <v>18.565505291169003</v>
      </c>
      <c r="L19" s="11">
        <f t="shared" si="0"/>
        <v>6.607929515418502</v>
      </c>
      <c r="M19" s="45"/>
      <c r="N19" s="36">
        <v>105.4</v>
      </c>
      <c r="O19" s="37">
        <f t="shared" si="11"/>
        <v>8.0999999999999943</v>
      </c>
      <c r="P19" s="37">
        <f t="shared" si="12"/>
        <v>7.1365638766519774</v>
      </c>
      <c r="Q19" s="37">
        <f t="shared" si="13"/>
        <v>32.297500000000014</v>
      </c>
      <c r="R19" s="35">
        <f t="shared" si="14"/>
        <v>20.050745714462511</v>
      </c>
      <c r="S19" s="22"/>
      <c r="T19" s="8">
        <v>103</v>
      </c>
      <c r="U19" s="8">
        <f t="shared" si="1"/>
        <v>10.5</v>
      </c>
      <c r="V19" s="8">
        <f t="shared" si="2"/>
        <v>9.251101321585903</v>
      </c>
      <c r="W19" s="8">
        <f t="shared" si="3"/>
        <v>35.224513525529225</v>
      </c>
      <c r="X19" s="8">
        <f t="shared" si="4"/>
        <v>3.5908484661947284</v>
      </c>
      <c r="Y19" s="8">
        <f t="shared" si="5"/>
        <v>29.897500000000008</v>
      </c>
      <c r="Z19" s="13">
        <f t="shared" si="15"/>
        <v>71.246819338422341</v>
      </c>
      <c r="AA19" s="27"/>
      <c r="AB19" s="10">
        <v>104.4</v>
      </c>
      <c r="AC19" s="10">
        <f t="shared" si="6"/>
        <v>9.0999999999999943</v>
      </c>
      <c r="AD19" s="10">
        <f t="shared" si="7"/>
        <v>8.017621145374445</v>
      </c>
      <c r="AE19" s="10">
        <f t="shared" si="8"/>
        <v>35.70329332102186</v>
      </c>
      <c r="AF19" s="10">
        <f t="shared" si="9"/>
        <v>3.1120686707020937</v>
      </c>
      <c r="AG19" s="10">
        <f t="shared" si="16"/>
        <v>22.526146419951711</v>
      </c>
      <c r="AH19" s="10">
        <f t="shared" si="10"/>
        <v>31.297500000000014</v>
      </c>
      <c r="AI19" s="22"/>
      <c r="AJ19" s="12">
        <v>104.2</v>
      </c>
      <c r="AK19" s="10">
        <f t="shared" si="24"/>
        <v>9.2999999999999972</v>
      </c>
      <c r="AL19" s="37">
        <f t="shared" si="25"/>
        <v>8.1938325991189416</v>
      </c>
      <c r="AM19" s="10">
        <f t="shared" si="26"/>
        <v>35.634896207380052</v>
      </c>
      <c r="AN19" s="10">
        <f t="shared" si="27"/>
        <v>3.1804657843439017</v>
      </c>
      <c r="AO19" s="10">
        <f t="shared" si="28"/>
        <v>31.097500000000011</v>
      </c>
      <c r="AP19" s="10">
        <f t="shared" si="29"/>
        <v>23.021226561049559</v>
      </c>
      <c r="AQ19" s="51"/>
    </row>
    <row r="20" spans="1:43" s="10" customFormat="1" x14ac:dyDescent="0.3">
      <c r="A20" s="11" t="s">
        <v>432</v>
      </c>
      <c r="B20" s="11">
        <v>82.8</v>
      </c>
      <c r="C20" s="11">
        <v>1.65</v>
      </c>
      <c r="D20" s="11">
        <f t="shared" si="17"/>
        <v>2.7224999999999997</v>
      </c>
      <c r="E20" s="11">
        <f t="shared" si="18"/>
        <v>30.41322314049587</v>
      </c>
      <c r="F20" s="11">
        <f t="shared" si="19"/>
        <v>68.062499999999986</v>
      </c>
      <c r="G20" s="11">
        <f t="shared" si="20"/>
        <v>14.737500000000011</v>
      </c>
      <c r="H20" s="11">
        <v>80.099999999999994</v>
      </c>
      <c r="I20" s="11">
        <f t="shared" si="21"/>
        <v>2.7000000000000028</v>
      </c>
      <c r="J20" s="11">
        <f t="shared" si="22"/>
        <v>12.037500000000009</v>
      </c>
      <c r="K20" s="11">
        <f t="shared" si="23"/>
        <v>18.320610687022906</v>
      </c>
      <c r="L20" s="11">
        <f t="shared" si="0"/>
        <v>3.2608695652173947</v>
      </c>
      <c r="M20" s="45"/>
      <c r="N20" s="36">
        <v>78.8</v>
      </c>
      <c r="O20" s="37">
        <f t="shared" si="11"/>
        <v>4</v>
      </c>
      <c r="P20" s="37">
        <f t="shared" si="12"/>
        <v>4.8309178743961354</v>
      </c>
      <c r="Q20" s="37">
        <f t="shared" si="13"/>
        <v>10.737500000000011</v>
      </c>
      <c r="R20" s="35">
        <f t="shared" si="14"/>
        <v>27.141645462256129</v>
      </c>
      <c r="S20" s="22"/>
      <c r="T20" s="8">
        <v>78.599999999999994</v>
      </c>
      <c r="U20" s="8">
        <f t="shared" si="1"/>
        <v>4.2000000000000028</v>
      </c>
      <c r="V20" s="8">
        <f t="shared" si="2"/>
        <v>5.0724637681159459</v>
      </c>
      <c r="W20" s="8">
        <f t="shared" si="3"/>
        <v>28.870523415977964</v>
      </c>
      <c r="X20" s="8">
        <f t="shared" si="4"/>
        <v>1.5426997245179059</v>
      </c>
      <c r="Y20" s="8">
        <f t="shared" si="5"/>
        <v>10.537500000000009</v>
      </c>
      <c r="Z20" s="13">
        <f t="shared" si="15"/>
        <v>21.255060728744947</v>
      </c>
      <c r="AA20" s="27"/>
      <c r="AB20" s="10">
        <v>78.900000000000006</v>
      </c>
      <c r="AC20" s="10">
        <f t="shared" si="6"/>
        <v>3.8999999999999915</v>
      </c>
      <c r="AD20" s="10">
        <f t="shared" si="7"/>
        <v>4.7101449275362217</v>
      </c>
      <c r="AE20" s="10">
        <f t="shared" si="8"/>
        <v>28.980716253443532</v>
      </c>
      <c r="AF20" s="10">
        <f t="shared" si="9"/>
        <v>1.4325068870523374</v>
      </c>
      <c r="AG20" s="10">
        <f t="shared" si="16"/>
        <v>26.463104325699668</v>
      </c>
      <c r="AH20" s="10">
        <f t="shared" si="10"/>
        <v>10.83750000000002</v>
      </c>
      <c r="AI20" s="22"/>
      <c r="AJ20" s="12">
        <v>78.3</v>
      </c>
      <c r="AK20" s="10">
        <f t="shared" si="24"/>
        <v>4.5</v>
      </c>
      <c r="AL20" s="37">
        <f t="shared" si="25"/>
        <v>5.4347826086956523</v>
      </c>
      <c r="AM20" s="10">
        <f t="shared" si="26"/>
        <v>28.760330578512399</v>
      </c>
      <c r="AN20" s="10">
        <f t="shared" si="27"/>
        <v>1.6528925619834709</v>
      </c>
      <c r="AO20" s="10">
        <f t="shared" si="28"/>
        <v>10.237500000000011</v>
      </c>
      <c r="AP20" s="10">
        <f t="shared" si="29"/>
        <v>30.534351145038144</v>
      </c>
      <c r="AQ20" s="51"/>
    </row>
    <row r="21" spans="1:43" s="10" customFormat="1" x14ac:dyDescent="0.3">
      <c r="A21" s="11" t="s">
        <v>304</v>
      </c>
      <c r="B21" s="11">
        <v>87</v>
      </c>
      <c r="C21" s="11">
        <v>1.64</v>
      </c>
      <c r="D21" s="11">
        <f t="shared" si="17"/>
        <v>2.6895999999999995</v>
      </c>
      <c r="E21" s="11">
        <f t="shared" si="18"/>
        <v>32.346817370612733</v>
      </c>
      <c r="F21" s="11">
        <f t="shared" si="19"/>
        <v>67.239999999999995</v>
      </c>
      <c r="G21" s="11">
        <f t="shared" si="20"/>
        <v>19.760000000000005</v>
      </c>
      <c r="H21" s="11">
        <v>83</v>
      </c>
      <c r="I21" s="11">
        <f t="shared" si="21"/>
        <v>4</v>
      </c>
      <c r="J21" s="11">
        <f t="shared" si="22"/>
        <v>15.760000000000005</v>
      </c>
      <c r="K21" s="11">
        <f t="shared" si="23"/>
        <v>20.242914979757082</v>
      </c>
      <c r="L21" s="11">
        <f t="shared" si="0"/>
        <v>4.5977011494252871</v>
      </c>
      <c r="M21" s="45"/>
      <c r="N21" s="36">
        <v>79</v>
      </c>
      <c r="O21" s="37">
        <f t="shared" si="11"/>
        <v>8</v>
      </c>
      <c r="P21" s="37">
        <f t="shared" si="12"/>
        <v>9.1954022988505741</v>
      </c>
      <c r="Q21" s="37">
        <f t="shared" si="13"/>
        <v>11.760000000000005</v>
      </c>
      <c r="R21" s="35">
        <f t="shared" si="14"/>
        <v>40.485829959514163</v>
      </c>
      <c r="S21" s="22"/>
      <c r="T21" s="8">
        <v>79</v>
      </c>
      <c r="U21" s="8">
        <f t="shared" si="1"/>
        <v>8</v>
      </c>
      <c r="V21" s="8">
        <f t="shared" si="2"/>
        <v>9.1954022988505741</v>
      </c>
      <c r="W21" s="8">
        <f t="shared" si="3"/>
        <v>29.372397382510414</v>
      </c>
      <c r="X21" s="8">
        <f t="shared" si="4"/>
        <v>2.9744199881023192</v>
      </c>
      <c r="Y21" s="8">
        <f t="shared" si="5"/>
        <v>11.760000000000005</v>
      </c>
      <c r="Z21" s="13">
        <f t="shared" si="15"/>
        <v>58.608058608058521</v>
      </c>
      <c r="AA21" s="27"/>
      <c r="AB21" s="10">
        <v>78.7</v>
      </c>
      <c r="AC21" s="10">
        <f t="shared" si="6"/>
        <v>8.2999999999999972</v>
      </c>
      <c r="AD21" s="10">
        <f t="shared" si="7"/>
        <v>9.5402298850574692</v>
      </c>
      <c r="AE21" s="10">
        <f t="shared" si="8"/>
        <v>29.260856632956578</v>
      </c>
      <c r="AF21" s="10">
        <f t="shared" si="9"/>
        <v>3.0859607376561549</v>
      </c>
      <c r="AG21" s="10">
        <f t="shared" si="16"/>
        <v>42.004048582995928</v>
      </c>
      <c r="AH21" s="10">
        <f t="shared" si="10"/>
        <v>11.460000000000008</v>
      </c>
      <c r="AI21" s="22"/>
      <c r="AJ21" s="12">
        <v>75.8</v>
      </c>
      <c r="AK21" s="10">
        <f t="shared" si="24"/>
        <v>11.200000000000003</v>
      </c>
      <c r="AL21" s="37">
        <f t="shared" si="25"/>
        <v>12.873563218390807</v>
      </c>
      <c r="AM21" s="10">
        <f t="shared" si="26"/>
        <v>28.182629387269486</v>
      </c>
      <c r="AN21" s="10">
        <f t="shared" si="27"/>
        <v>4.1641879833432469</v>
      </c>
      <c r="AO21" s="10">
        <f t="shared" si="28"/>
        <v>8.5600000000000023</v>
      </c>
      <c r="AP21" s="10">
        <f t="shared" si="29"/>
        <v>56.680161943319838</v>
      </c>
      <c r="AQ21" s="51"/>
    </row>
    <row r="22" spans="1:43" s="10" customFormat="1" x14ac:dyDescent="0.3">
      <c r="A22" s="11" t="s">
        <v>176</v>
      </c>
      <c r="B22" s="11">
        <v>85.9</v>
      </c>
      <c r="C22" s="11">
        <v>1.7</v>
      </c>
      <c r="D22" s="11">
        <f t="shared" si="17"/>
        <v>2.8899999999999997</v>
      </c>
      <c r="E22" s="11">
        <f t="shared" si="18"/>
        <v>29.723183391003467</v>
      </c>
      <c r="F22" s="11">
        <f t="shared" si="19"/>
        <v>72.249999999999986</v>
      </c>
      <c r="G22" s="11">
        <f t="shared" si="20"/>
        <v>13.65000000000002</v>
      </c>
      <c r="H22" s="11">
        <v>81.599999999999994</v>
      </c>
      <c r="I22" s="11">
        <f t="shared" si="21"/>
        <v>4.3000000000000114</v>
      </c>
      <c r="J22" s="11">
        <f t="shared" si="22"/>
        <v>9.3500000000000085</v>
      </c>
      <c r="K22" s="11">
        <f t="shared" si="23"/>
        <v>31.501831501831539</v>
      </c>
      <c r="L22" s="11">
        <f t="shared" si="0"/>
        <v>5.0058207217695125</v>
      </c>
      <c r="M22" s="45"/>
      <c r="N22" s="36">
        <v>81.400000000000006</v>
      </c>
      <c r="O22" s="37">
        <f t="shared" si="11"/>
        <v>4.5</v>
      </c>
      <c r="P22" s="37">
        <f t="shared" si="12"/>
        <v>5.2386495925494758</v>
      </c>
      <c r="Q22" s="37">
        <f t="shared" si="13"/>
        <v>9.1500000000000199</v>
      </c>
      <c r="R22" s="35">
        <f t="shared" si="14"/>
        <v>32.967032967032921</v>
      </c>
      <c r="S22" s="22"/>
      <c r="T22" s="8">
        <v>79.5</v>
      </c>
      <c r="U22" s="8">
        <f t="shared" si="1"/>
        <v>6.4000000000000057</v>
      </c>
      <c r="V22" s="8">
        <f t="shared" si="2"/>
        <v>7.4505238649592611</v>
      </c>
      <c r="W22" s="8">
        <f t="shared" si="3"/>
        <v>27.508650519031146</v>
      </c>
      <c r="X22" s="8">
        <f t="shared" si="4"/>
        <v>2.2145328719723203</v>
      </c>
      <c r="Y22" s="8">
        <f t="shared" si="5"/>
        <v>7.2500000000000142</v>
      </c>
      <c r="Z22" s="13">
        <f t="shared" si="15"/>
        <v>42.673778963160558</v>
      </c>
      <c r="AA22" s="27"/>
      <c r="AB22" s="10">
        <v>76.900000000000006</v>
      </c>
      <c r="AC22" s="10">
        <f t="shared" si="6"/>
        <v>9</v>
      </c>
      <c r="AD22" s="10">
        <f t="shared" si="7"/>
        <v>10.477299185098952</v>
      </c>
      <c r="AE22" s="10">
        <f t="shared" si="8"/>
        <v>26.608996539792393</v>
      </c>
      <c r="AF22" s="10">
        <f t="shared" si="9"/>
        <v>3.1141868512110733</v>
      </c>
      <c r="AG22" s="10">
        <f t="shared" si="16"/>
        <v>65.934065934065842</v>
      </c>
      <c r="AH22" s="10">
        <f t="shared" si="10"/>
        <v>4.6500000000000199</v>
      </c>
      <c r="AI22" s="22"/>
      <c r="AJ22" s="12">
        <v>74.900000000000006</v>
      </c>
      <c r="AK22" s="10">
        <f t="shared" si="24"/>
        <v>11</v>
      </c>
      <c r="AL22" s="37">
        <f t="shared" si="25"/>
        <v>12.805587892898719</v>
      </c>
      <c r="AM22" s="10">
        <f t="shared" si="26"/>
        <v>25.916955017301042</v>
      </c>
      <c r="AN22" s="10">
        <f t="shared" si="27"/>
        <v>3.8062283737024245</v>
      </c>
      <c r="AO22" s="10">
        <f t="shared" si="28"/>
        <v>2.6500000000000199</v>
      </c>
      <c r="AP22" s="10">
        <f t="shared" si="29"/>
        <v>80.58608058608047</v>
      </c>
      <c r="AQ22" s="51"/>
    </row>
    <row r="23" spans="1:43" s="10" customFormat="1" x14ac:dyDescent="0.3">
      <c r="A23" s="11" t="s">
        <v>434</v>
      </c>
      <c r="B23" s="11">
        <v>72</v>
      </c>
      <c r="C23" s="11">
        <v>1.51</v>
      </c>
      <c r="D23" s="11">
        <f t="shared" si="17"/>
        <v>2.2801</v>
      </c>
      <c r="E23" s="11">
        <f t="shared" si="18"/>
        <v>31.577562387614577</v>
      </c>
      <c r="F23" s="11">
        <f t="shared" si="19"/>
        <v>57.002499999999998</v>
      </c>
      <c r="G23" s="11">
        <f>B23-F23</f>
        <v>14.997500000000002</v>
      </c>
      <c r="H23" s="11">
        <v>68.7</v>
      </c>
      <c r="I23" s="11">
        <f t="shared" si="21"/>
        <v>3.2999999999999972</v>
      </c>
      <c r="J23" s="11">
        <f t="shared" si="22"/>
        <v>11.697500000000005</v>
      </c>
      <c r="K23" s="11">
        <f t="shared" si="23"/>
        <v>22.003667277879625</v>
      </c>
      <c r="L23" s="11">
        <f t="shared" si="0"/>
        <v>4.5833333333333295</v>
      </c>
      <c r="M23" s="45"/>
      <c r="N23" s="36">
        <v>66.900000000000006</v>
      </c>
      <c r="O23" s="37">
        <f t="shared" si="11"/>
        <v>5.0999999999999943</v>
      </c>
      <c r="P23" s="37">
        <f t="shared" si="12"/>
        <v>7.083333333333325</v>
      </c>
      <c r="Q23" s="37">
        <f t="shared" si="13"/>
        <v>9.897500000000008</v>
      </c>
      <c r="R23" s="35">
        <f t="shared" si="14"/>
        <v>34.0056676112685</v>
      </c>
      <c r="S23" s="22"/>
      <c r="T23" s="8">
        <v>64.2</v>
      </c>
      <c r="U23" s="8">
        <f t="shared" si="1"/>
        <v>7.7999999999999972</v>
      </c>
      <c r="V23" s="8">
        <f t="shared" si="2"/>
        <v>10.83333333333333</v>
      </c>
      <c r="W23" s="8">
        <f t="shared" si="3"/>
        <v>28.156659795623</v>
      </c>
      <c r="X23" s="8">
        <f t="shared" si="4"/>
        <v>3.4209025919915774</v>
      </c>
      <c r="Y23" s="8">
        <f t="shared" si="5"/>
        <v>7.1975000000000051</v>
      </c>
      <c r="Z23" s="13">
        <f t="shared" si="15"/>
        <v>56.531980431237557</v>
      </c>
      <c r="AA23" s="27"/>
      <c r="AB23" s="10">
        <v>63.2</v>
      </c>
      <c r="AC23" s="10">
        <f t="shared" si="6"/>
        <v>8.7999999999999972</v>
      </c>
      <c r="AD23" s="10">
        <f t="shared" si="7"/>
        <v>12.22222222222222</v>
      </c>
      <c r="AE23" s="10">
        <f t="shared" si="8"/>
        <v>27.718082540239465</v>
      </c>
      <c r="AF23" s="10">
        <f t="shared" si="9"/>
        <v>3.8594798473751126</v>
      </c>
      <c r="AG23" s="10">
        <f t="shared" si="16"/>
        <v>58.676446074345698</v>
      </c>
      <c r="AH23" s="10">
        <f t="shared" si="10"/>
        <v>6.1975000000000051</v>
      </c>
      <c r="AI23" s="22"/>
      <c r="AJ23" s="12">
        <v>61.6</v>
      </c>
      <c r="AK23" s="10">
        <f t="shared" si="24"/>
        <v>10.399999999999999</v>
      </c>
      <c r="AL23" s="37">
        <f t="shared" si="25"/>
        <v>14.444444444444441</v>
      </c>
      <c r="AM23" s="10">
        <f t="shared" si="26"/>
        <v>27.016358931625806</v>
      </c>
      <c r="AN23" s="10">
        <f t="shared" si="27"/>
        <v>4.5612034559887711</v>
      </c>
      <c r="AO23" s="10">
        <f t="shared" si="28"/>
        <v>4.5975000000000037</v>
      </c>
      <c r="AP23" s="10">
        <f t="shared" si="29"/>
        <v>69.344890815135827</v>
      </c>
      <c r="AQ23" s="51"/>
    </row>
    <row r="24" spans="1:43" s="10" customFormat="1" x14ac:dyDescent="0.3">
      <c r="A24" s="11" t="s">
        <v>355</v>
      </c>
      <c r="B24" s="11">
        <v>77</v>
      </c>
      <c r="C24" s="11">
        <v>1.59</v>
      </c>
      <c r="D24" s="11">
        <f t="shared" si="17"/>
        <v>2.5281000000000002</v>
      </c>
      <c r="E24" s="11">
        <f t="shared" si="18"/>
        <v>30.457655947153988</v>
      </c>
      <c r="F24" s="11">
        <f t="shared" si="19"/>
        <v>63.202500000000008</v>
      </c>
      <c r="G24" s="11">
        <f t="shared" si="20"/>
        <v>13.797499999999992</v>
      </c>
      <c r="H24" s="11">
        <v>74</v>
      </c>
      <c r="I24" s="11">
        <f t="shared" si="21"/>
        <v>3</v>
      </c>
      <c r="J24" s="11">
        <f t="shared" si="22"/>
        <v>10.797499999999992</v>
      </c>
      <c r="K24" s="11">
        <f t="shared" si="23"/>
        <v>21.743069396629835</v>
      </c>
      <c r="L24" s="11">
        <f t="shared" si="0"/>
        <v>3.8961038961038961</v>
      </c>
      <c r="M24" s="45"/>
      <c r="N24" s="36">
        <v>72</v>
      </c>
      <c r="O24" s="37">
        <f t="shared" si="11"/>
        <v>5</v>
      </c>
      <c r="P24" s="37">
        <f t="shared" si="12"/>
        <v>6.4935064935064934</v>
      </c>
      <c r="Q24" s="37">
        <f t="shared" si="13"/>
        <v>8.7974999999999923</v>
      </c>
      <c r="R24" s="35">
        <f t="shared" si="14"/>
        <v>36.238448994383063</v>
      </c>
      <c r="S24" s="22"/>
      <c r="T24" s="8">
        <v>70.5</v>
      </c>
      <c r="U24" s="8">
        <f t="shared" si="1"/>
        <v>6.5</v>
      </c>
      <c r="V24" s="8">
        <f t="shared" si="2"/>
        <v>8.4415584415584419</v>
      </c>
      <c r="W24" s="8">
        <f t="shared" si="3"/>
        <v>27.886555120446182</v>
      </c>
      <c r="X24" s="8">
        <f t="shared" si="4"/>
        <v>2.5711008267078057</v>
      </c>
      <c r="Y24" s="8">
        <f t="shared" si="5"/>
        <v>7.2974999999999923</v>
      </c>
      <c r="Z24" s="13">
        <f t="shared" si="15"/>
        <v>12.362702677000621</v>
      </c>
      <c r="AA24" s="27"/>
      <c r="AB24" s="10">
        <v>68</v>
      </c>
      <c r="AC24" s="10">
        <f t="shared" si="6"/>
        <v>9</v>
      </c>
      <c r="AD24" s="10">
        <f t="shared" si="7"/>
        <v>11.688311688311689</v>
      </c>
      <c r="AE24" s="10">
        <f t="shared" si="8"/>
        <v>26.897670187097027</v>
      </c>
      <c r="AF24" s="10">
        <f t="shared" si="9"/>
        <v>3.5599857600569607</v>
      </c>
      <c r="AG24" s="10">
        <f t="shared" si="16"/>
        <v>65.229208189889505</v>
      </c>
      <c r="AH24" s="10">
        <f t="shared" si="10"/>
        <v>4.7974999999999923</v>
      </c>
      <c r="AI24" s="22"/>
      <c r="AJ24" s="12">
        <v>66.400000000000006</v>
      </c>
      <c r="AK24" s="10">
        <f t="shared" si="24"/>
        <v>10.599999999999994</v>
      </c>
      <c r="AL24" s="37">
        <f t="shared" si="25"/>
        <v>13.766233766233761</v>
      </c>
      <c r="AM24" s="10">
        <f t="shared" si="26"/>
        <v>26.264783829753569</v>
      </c>
      <c r="AN24" s="10">
        <f t="shared" si="27"/>
        <v>4.1928721174004195</v>
      </c>
      <c r="AO24" s="10">
        <f t="shared" si="28"/>
        <v>3.197499999999998</v>
      </c>
      <c r="AP24" s="10">
        <f t="shared" si="29"/>
        <v>76.82551186809205</v>
      </c>
      <c r="AQ24" s="51"/>
    </row>
    <row r="25" spans="1:43" s="10" customFormat="1" x14ac:dyDescent="0.3">
      <c r="A25" s="11" t="s">
        <v>437</v>
      </c>
      <c r="B25" s="11">
        <v>140</v>
      </c>
      <c r="C25" s="11">
        <v>1.87</v>
      </c>
      <c r="D25" s="11">
        <f t="shared" si="17"/>
        <v>3.4969000000000006</v>
      </c>
      <c r="E25" s="11">
        <f t="shared" si="18"/>
        <v>40.035459978838396</v>
      </c>
      <c r="F25" s="11">
        <f t="shared" si="19"/>
        <v>87.422500000000014</v>
      </c>
      <c r="G25" s="11">
        <f t="shared" si="20"/>
        <v>52.577499999999986</v>
      </c>
      <c r="H25" s="11">
        <v>134.4</v>
      </c>
      <c r="I25" s="11">
        <f t="shared" si="21"/>
        <v>5.5999999999999943</v>
      </c>
      <c r="J25" s="11">
        <f t="shared" si="22"/>
        <v>46.977499999999992</v>
      </c>
      <c r="K25" s="11">
        <f t="shared" si="23"/>
        <v>10.650943844800524</v>
      </c>
      <c r="L25" s="11">
        <f t="shared" si="0"/>
        <v>3.999999999999996</v>
      </c>
      <c r="M25" s="45"/>
      <c r="N25" s="36">
        <v>131.30000000000001</v>
      </c>
      <c r="O25" s="37">
        <f t="shared" si="11"/>
        <v>8.6999999999999886</v>
      </c>
      <c r="P25" s="37">
        <f t="shared" si="12"/>
        <v>6.2142857142857064</v>
      </c>
      <c r="Q25" s="37">
        <f t="shared" si="13"/>
        <v>43.877499999999998</v>
      </c>
      <c r="R25" s="35">
        <f t="shared" si="14"/>
        <v>16.547002044600809</v>
      </c>
      <c r="S25" s="22"/>
      <c r="T25" s="8">
        <v>129.5</v>
      </c>
      <c r="U25" s="8">
        <f t="shared" si="1"/>
        <v>10.5</v>
      </c>
      <c r="V25" s="8">
        <f t="shared" si="2"/>
        <v>7.5</v>
      </c>
      <c r="W25" s="8">
        <f t="shared" si="3"/>
        <v>37.032800480425514</v>
      </c>
      <c r="X25" s="8">
        <f t="shared" si="4"/>
        <v>3.002659498412882</v>
      </c>
      <c r="Y25" s="8">
        <f t="shared" si="5"/>
        <v>42.077499999999986</v>
      </c>
      <c r="Z25" s="13">
        <f t="shared" si="15"/>
        <v>43.586550435865526</v>
      </c>
      <c r="AA25" s="27"/>
      <c r="AB25" s="10">
        <v>126</v>
      </c>
      <c r="AC25" s="10">
        <f t="shared" si="6"/>
        <v>14</v>
      </c>
      <c r="AD25" s="10">
        <f t="shared" si="7"/>
        <v>10</v>
      </c>
      <c r="AE25" s="10">
        <f t="shared" si="8"/>
        <v>36.031913980954556</v>
      </c>
      <c r="AF25" s="10">
        <f t="shared" si="9"/>
        <v>4.0035459978838404</v>
      </c>
      <c r="AG25" s="10">
        <f t="shared" si="16"/>
        <v>26.627359612001339</v>
      </c>
      <c r="AH25" s="10">
        <f t="shared" si="10"/>
        <v>38.577499999999986</v>
      </c>
      <c r="AI25" s="22"/>
      <c r="AJ25" s="12">
        <v>125.3</v>
      </c>
      <c r="AK25" s="10">
        <f t="shared" si="24"/>
        <v>14.700000000000003</v>
      </c>
      <c r="AL25" s="37">
        <f t="shared" si="25"/>
        <v>10.500000000000002</v>
      </c>
      <c r="AM25" s="10">
        <f t="shared" si="26"/>
        <v>35.831736681060363</v>
      </c>
      <c r="AN25" s="10">
        <f t="shared" si="27"/>
        <v>4.2037232977780334</v>
      </c>
      <c r="AO25" s="10">
        <f t="shared" si="28"/>
        <v>37.877499999999984</v>
      </c>
      <c r="AP25" s="10">
        <f t="shared" si="29"/>
        <v>27.958727592601409</v>
      </c>
      <c r="AQ25" s="51"/>
    </row>
    <row r="26" spans="1:43" s="10" customFormat="1" x14ac:dyDescent="0.3">
      <c r="A26" s="11" t="s">
        <v>305</v>
      </c>
      <c r="B26" s="11">
        <v>86.5</v>
      </c>
      <c r="C26" s="11">
        <v>1.58</v>
      </c>
      <c r="D26" s="11">
        <f t="shared" si="17"/>
        <v>2.4964000000000004</v>
      </c>
      <c r="E26" s="11">
        <f t="shared" si="18"/>
        <v>34.649895850024031</v>
      </c>
      <c r="F26" s="11">
        <f t="shared" si="19"/>
        <v>62.410000000000011</v>
      </c>
      <c r="G26" s="11">
        <f t="shared" si="20"/>
        <v>24.089999999999989</v>
      </c>
      <c r="H26" s="11">
        <v>84</v>
      </c>
      <c r="I26" s="11">
        <f t="shared" si="21"/>
        <v>2.5</v>
      </c>
      <c r="J26" s="11">
        <f t="shared" si="22"/>
        <v>21.589999999999989</v>
      </c>
      <c r="K26" s="11">
        <f t="shared" si="23"/>
        <v>10.377750103777506</v>
      </c>
      <c r="L26" s="11">
        <f t="shared" si="0"/>
        <v>2.8901734104046244</v>
      </c>
      <c r="M26" s="45"/>
      <c r="N26" s="36">
        <v>84</v>
      </c>
      <c r="O26" s="37">
        <f t="shared" si="11"/>
        <v>2.5</v>
      </c>
      <c r="P26" s="37">
        <f t="shared" si="12"/>
        <v>2.8901734104046244</v>
      </c>
      <c r="Q26" s="37">
        <f t="shared" si="13"/>
        <v>21.589999999999989</v>
      </c>
      <c r="R26" s="35">
        <f t="shared" si="14"/>
        <v>10.377750103777506</v>
      </c>
      <c r="S26" s="22"/>
      <c r="T26" s="8">
        <v>83</v>
      </c>
      <c r="U26" s="8">
        <f t="shared" si="1"/>
        <v>3.5</v>
      </c>
      <c r="V26" s="8">
        <f t="shared" si="2"/>
        <v>4.0462427745664744</v>
      </c>
      <c r="W26" s="8">
        <f t="shared" si="3"/>
        <v>33.247876942797625</v>
      </c>
      <c r="X26" s="8">
        <f t="shared" si="4"/>
        <v>1.402018907226406</v>
      </c>
      <c r="Y26" s="8">
        <f t="shared" si="5"/>
        <v>20.589999999999989</v>
      </c>
      <c r="Z26" s="13">
        <f t="shared" si="15"/>
        <v>11.111993015318678</v>
      </c>
      <c r="AA26" s="27"/>
      <c r="AB26" s="10">
        <v>81.3</v>
      </c>
      <c r="AC26" s="10">
        <f t="shared" si="6"/>
        <v>5.2000000000000028</v>
      </c>
      <c r="AD26" s="10">
        <f t="shared" si="7"/>
        <v>6.0115606936416208</v>
      </c>
      <c r="AE26" s="10">
        <f t="shared" si="8"/>
        <v>32.566896330716226</v>
      </c>
      <c r="AF26" s="10">
        <f t="shared" si="9"/>
        <v>2.0829995193078048</v>
      </c>
      <c r="AG26" s="10">
        <f t="shared" si="16"/>
        <v>21.585720215857222</v>
      </c>
      <c r="AH26" s="10">
        <f t="shared" si="10"/>
        <v>18.889999999999986</v>
      </c>
      <c r="AI26" s="22"/>
      <c r="AJ26" s="12">
        <v>82</v>
      </c>
      <c r="AK26" s="10">
        <f t="shared" si="24"/>
        <v>4.5</v>
      </c>
      <c r="AL26" s="37">
        <f t="shared" si="25"/>
        <v>5.202312138728324</v>
      </c>
      <c r="AM26" s="10">
        <f t="shared" si="26"/>
        <v>32.847300112161506</v>
      </c>
      <c r="AN26" s="10">
        <f t="shared" si="27"/>
        <v>1.802595737862525</v>
      </c>
      <c r="AO26" s="10">
        <f t="shared" si="28"/>
        <v>19.589999999999989</v>
      </c>
      <c r="AP26" s="10">
        <f t="shared" si="29"/>
        <v>18.679950186799509</v>
      </c>
      <c r="AQ26" s="51"/>
    </row>
    <row r="27" spans="1:43" s="10" customFormat="1" x14ac:dyDescent="0.3">
      <c r="A27" s="11" t="s">
        <v>537</v>
      </c>
      <c r="B27" s="11">
        <v>94.7</v>
      </c>
      <c r="C27" s="11">
        <v>1.59</v>
      </c>
      <c r="D27" s="11">
        <f t="shared" si="17"/>
        <v>2.5281000000000002</v>
      </c>
      <c r="E27" s="11">
        <f t="shared" si="18"/>
        <v>37.458961275266006</v>
      </c>
      <c r="F27" s="11">
        <f t="shared" si="19"/>
        <v>63.202500000000008</v>
      </c>
      <c r="G27" s="11">
        <f t="shared" si="20"/>
        <v>31.497499999999995</v>
      </c>
      <c r="H27" s="11">
        <v>89.9</v>
      </c>
      <c r="I27" s="11">
        <f t="shared" si="21"/>
        <v>4.7999999999999972</v>
      </c>
      <c r="J27" s="11">
        <f t="shared" si="22"/>
        <v>26.697499999999998</v>
      </c>
      <c r="K27" s="11">
        <f t="shared" si="23"/>
        <v>15.239304706722749</v>
      </c>
      <c r="L27" s="11">
        <f t="shared" si="0"/>
        <v>5.0686378035902822</v>
      </c>
      <c r="M27" s="45"/>
      <c r="N27" s="36">
        <v>88.1</v>
      </c>
      <c r="O27" s="37">
        <f t="shared" si="11"/>
        <v>6.6000000000000085</v>
      </c>
      <c r="P27" s="37">
        <f t="shared" si="12"/>
        <v>6.9693769799366514</v>
      </c>
      <c r="Q27" s="37">
        <f t="shared" si="13"/>
        <v>24.897499999999987</v>
      </c>
      <c r="R27" s="35">
        <f t="shared" si="14"/>
        <v>20.954043971743822</v>
      </c>
      <c r="S27" s="22"/>
      <c r="T27" s="8">
        <v>86.3</v>
      </c>
      <c r="U27" s="8">
        <f t="shared" si="1"/>
        <v>8.4000000000000057</v>
      </c>
      <c r="V27" s="8">
        <f t="shared" si="2"/>
        <v>8.8701161562830055</v>
      </c>
      <c r="W27" s="8">
        <f t="shared" si="3"/>
        <v>34.136307899212845</v>
      </c>
      <c r="X27" s="8">
        <f t="shared" si="4"/>
        <v>3.3226533760531609</v>
      </c>
      <c r="Y27" s="8">
        <f t="shared" si="5"/>
        <v>23.097499999999989</v>
      </c>
      <c r="Z27" s="13">
        <f t="shared" si="15"/>
        <v>35.368421052631582</v>
      </c>
      <c r="AA27" s="27"/>
      <c r="AB27" s="10">
        <v>83.3</v>
      </c>
      <c r="AC27" s="10">
        <f t="shared" si="6"/>
        <v>11.400000000000006</v>
      </c>
      <c r="AD27" s="10">
        <f t="shared" si="7"/>
        <v>12.038014783526931</v>
      </c>
      <c r="AE27" s="10">
        <f t="shared" si="8"/>
        <v>32.949645979193853</v>
      </c>
      <c r="AF27" s="10">
        <f t="shared" si="9"/>
        <v>4.5093152960721525</v>
      </c>
      <c r="AG27" s="10">
        <f t="shared" si="16"/>
        <v>36.193348678466563</v>
      </c>
      <c r="AH27" s="10">
        <f t="shared" si="10"/>
        <v>20.097499999999989</v>
      </c>
      <c r="AI27" s="22"/>
      <c r="AJ27" s="12">
        <v>80</v>
      </c>
      <c r="AK27" s="10">
        <f t="shared" si="24"/>
        <v>14.700000000000003</v>
      </c>
      <c r="AL27" s="37">
        <f t="shared" si="25"/>
        <v>15.522703273495249</v>
      </c>
      <c r="AM27" s="10">
        <f t="shared" si="26"/>
        <v>31.644317867172973</v>
      </c>
      <c r="AN27" s="10">
        <f t="shared" si="27"/>
        <v>5.8146434080930334</v>
      </c>
      <c r="AO27" s="10">
        <f t="shared" si="28"/>
        <v>16.797499999999992</v>
      </c>
      <c r="AP27" s="10">
        <f t="shared" si="29"/>
        <v>46.670370664338456</v>
      </c>
      <c r="AQ27" s="51"/>
    </row>
    <row r="28" spans="1:43" s="10" customFormat="1" x14ac:dyDescent="0.3">
      <c r="A28" s="11" t="s">
        <v>441</v>
      </c>
      <c r="B28" s="11">
        <v>96</v>
      </c>
      <c r="C28" s="11">
        <v>1.7</v>
      </c>
      <c r="D28" s="11">
        <f t="shared" si="17"/>
        <v>2.8899999999999997</v>
      </c>
      <c r="E28" s="11">
        <f t="shared" si="18"/>
        <v>33.21799307958478</v>
      </c>
      <c r="F28" s="11">
        <f t="shared" si="19"/>
        <v>72.249999999999986</v>
      </c>
      <c r="G28" s="11">
        <f t="shared" si="20"/>
        <v>23.750000000000014</v>
      </c>
      <c r="H28" s="11">
        <v>90</v>
      </c>
      <c r="I28" s="11">
        <f t="shared" si="21"/>
        <v>6</v>
      </c>
      <c r="J28" s="11">
        <f t="shared" si="22"/>
        <v>17.750000000000014</v>
      </c>
      <c r="K28" s="11">
        <f t="shared" si="23"/>
        <v>25.263157894736828</v>
      </c>
      <c r="L28" s="11">
        <f t="shared" si="0"/>
        <v>6.25</v>
      </c>
      <c r="M28" s="45"/>
      <c r="N28" s="36">
        <v>88.7</v>
      </c>
      <c r="O28" s="37">
        <f t="shared" si="11"/>
        <v>7.2999999999999972</v>
      </c>
      <c r="P28" s="37">
        <f t="shared" si="12"/>
        <v>7.6041666666666643</v>
      </c>
      <c r="Q28" s="37">
        <f t="shared" si="13"/>
        <v>16.450000000000017</v>
      </c>
      <c r="R28" s="35">
        <f t="shared" si="14"/>
        <v>30.736842105263129</v>
      </c>
      <c r="S28" s="22"/>
      <c r="T28" s="8">
        <v>87.7</v>
      </c>
      <c r="U28" s="8">
        <f t="shared" si="1"/>
        <v>8.2999999999999972</v>
      </c>
      <c r="V28" s="8">
        <f t="shared" si="2"/>
        <v>8.6458333333333304</v>
      </c>
      <c r="W28" s="8">
        <f t="shared" si="3"/>
        <v>30.346020761245679</v>
      </c>
      <c r="X28" s="8">
        <f t="shared" si="4"/>
        <v>2.8719723183391004</v>
      </c>
      <c r="Y28" s="8">
        <f t="shared" si="5"/>
        <v>15.450000000000017</v>
      </c>
      <c r="Z28" s="13">
        <f t="shared" si="15"/>
        <v>30.683918669131216</v>
      </c>
      <c r="AA28" s="27"/>
      <c r="AB28" s="10">
        <v>87.7</v>
      </c>
      <c r="AC28" s="10">
        <f t="shared" si="6"/>
        <v>8.2999999999999972</v>
      </c>
      <c r="AD28" s="10">
        <f t="shared" si="7"/>
        <v>8.6458333333333304</v>
      </c>
      <c r="AE28" s="10">
        <f t="shared" si="8"/>
        <v>30.346020761245679</v>
      </c>
      <c r="AF28" s="10">
        <f t="shared" si="9"/>
        <v>2.8719723183391004</v>
      </c>
      <c r="AG28" s="10">
        <f t="shared" si="16"/>
        <v>34.947368421052602</v>
      </c>
      <c r="AH28" s="10">
        <f t="shared" si="10"/>
        <v>15.450000000000017</v>
      </c>
      <c r="AI28" s="22"/>
      <c r="AJ28" s="12">
        <v>87.5</v>
      </c>
      <c r="AK28" s="10">
        <f t="shared" si="24"/>
        <v>8.5</v>
      </c>
      <c r="AL28" s="37">
        <f t="shared" si="25"/>
        <v>8.8541666666666661</v>
      </c>
      <c r="AM28" s="10">
        <f t="shared" si="26"/>
        <v>30.276816608996544</v>
      </c>
      <c r="AN28" s="10">
        <f t="shared" si="27"/>
        <v>2.9411764705882355</v>
      </c>
      <c r="AO28" s="10">
        <f t="shared" si="28"/>
        <v>15.250000000000014</v>
      </c>
      <c r="AP28" s="10">
        <f t="shared" si="29"/>
        <v>35.789473684210506</v>
      </c>
      <c r="AQ28" s="51"/>
    </row>
    <row r="29" spans="1:43" s="10" customFormat="1" x14ac:dyDescent="0.3">
      <c r="A29" s="11" t="s">
        <v>546</v>
      </c>
      <c r="B29" s="11">
        <v>99.3</v>
      </c>
      <c r="C29" s="11">
        <v>1.7</v>
      </c>
      <c r="D29" s="11">
        <f t="shared" si="17"/>
        <v>2.8899999999999997</v>
      </c>
      <c r="E29" s="11">
        <f t="shared" si="18"/>
        <v>34.359861591695505</v>
      </c>
      <c r="F29" s="11">
        <f t="shared" si="19"/>
        <v>72.249999999999986</v>
      </c>
      <c r="G29" s="11">
        <f t="shared" si="20"/>
        <v>27.050000000000011</v>
      </c>
      <c r="H29" s="11">
        <v>93.9</v>
      </c>
      <c r="I29" s="11">
        <f t="shared" si="21"/>
        <v>5.3999999999999915</v>
      </c>
      <c r="J29" s="11">
        <f t="shared" si="22"/>
        <v>21.65000000000002</v>
      </c>
      <c r="K29" s="11">
        <f t="shared" si="23"/>
        <v>19.963031423290161</v>
      </c>
      <c r="L29" s="11">
        <f t="shared" si="0"/>
        <v>5.4380664652567887</v>
      </c>
      <c r="M29" s="45"/>
      <c r="N29" s="36">
        <v>92.9</v>
      </c>
      <c r="O29" s="37">
        <f t="shared" si="11"/>
        <v>6.3999999999999915</v>
      </c>
      <c r="P29" s="37">
        <f t="shared" si="12"/>
        <v>6.4451158106747144</v>
      </c>
      <c r="Q29" s="37">
        <f t="shared" si="13"/>
        <v>20.65000000000002</v>
      </c>
      <c r="R29" s="35">
        <f t="shared" si="14"/>
        <v>23.659889094269825</v>
      </c>
      <c r="S29" s="22"/>
      <c r="T29" s="8">
        <v>90.7</v>
      </c>
      <c r="U29" s="8">
        <f t="shared" si="1"/>
        <v>8.5999999999999943</v>
      </c>
      <c r="V29" s="8">
        <f t="shared" si="2"/>
        <v>8.660624370594153</v>
      </c>
      <c r="W29" s="8">
        <f t="shared" si="3"/>
        <v>31.384083044982702</v>
      </c>
      <c r="X29" s="8">
        <f t="shared" si="4"/>
        <v>2.9757785467128031</v>
      </c>
      <c r="Y29" s="8">
        <f t="shared" si="5"/>
        <v>18.450000000000017</v>
      </c>
      <c r="Z29" s="13">
        <f t="shared" si="15"/>
        <v>42.411539884107967</v>
      </c>
      <c r="AA29" s="27"/>
      <c r="AB29" s="10">
        <v>90.2</v>
      </c>
      <c r="AC29" s="10">
        <f t="shared" si="6"/>
        <v>9.0999999999999943</v>
      </c>
      <c r="AD29" s="10">
        <f t="shared" si="7"/>
        <v>9.1641490433031159</v>
      </c>
      <c r="AE29" s="10">
        <f t="shared" si="8"/>
        <v>31.211072664359865</v>
      </c>
      <c r="AF29" s="10">
        <f t="shared" si="9"/>
        <v>3.1487889273356409</v>
      </c>
      <c r="AG29" s="10">
        <f t="shared" si="16"/>
        <v>33.641404805914938</v>
      </c>
      <c r="AH29" s="10">
        <f t="shared" si="10"/>
        <v>17.950000000000017</v>
      </c>
      <c r="AI29" s="22"/>
      <c r="AJ29" s="12">
        <v>91</v>
      </c>
      <c r="AK29" s="10">
        <f t="shared" si="24"/>
        <v>8.2999999999999972</v>
      </c>
      <c r="AL29" s="37">
        <f t="shared" si="25"/>
        <v>8.3585095669687792</v>
      </c>
      <c r="AM29" s="10">
        <f t="shared" si="26"/>
        <v>31.487889273356405</v>
      </c>
      <c r="AN29" s="10">
        <f t="shared" si="27"/>
        <v>2.8719723183391004</v>
      </c>
      <c r="AO29" s="10">
        <f t="shared" si="28"/>
        <v>18.750000000000014</v>
      </c>
      <c r="AP29" s="10">
        <f t="shared" si="29"/>
        <v>30.683918669131216</v>
      </c>
      <c r="AQ29" s="51"/>
    </row>
    <row r="30" spans="1:43" s="10" customFormat="1" x14ac:dyDescent="0.3">
      <c r="A30" s="11" t="s">
        <v>362</v>
      </c>
      <c r="B30" s="11">
        <v>90</v>
      </c>
      <c r="C30" s="11">
        <v>1.67</v>
      </c>
      <c r="D30" s="11">
        <f t="shared" si="17"/>
        <v>2.7888999999999999</v>
      </c>
      <c r="E30" s="11">
        <f t="shared" si="18"/>
        <v>32.270787765785798</v>
      </c>
      <c r="F30" s="11">
        <f t="shared" si="19"/>
        <v>69.722499999999997</v>
      </c>
      <c r="G30" s="11">
        <f t="shared" si="20"/>
        <v>20.277500000000003</v>
      </c>
      <c r="H30" s="11">
        <v>85</v>
      </c>
      <c r="I30" s="11">
        <f t="shared" si="21"/>
        <v>5</v>
      </c>
      <c r="J30" s="11">
        <f t="shared" si="22"/>
        <v>15.277500000000003</v>
      </c>
      <c r="K30" s="11">
        <f t="shared" si="23"/>
        <v>24.657872025644181</v>
      </c>
      <c r="L30" s="11">
        <f t="shared" si="0"/>
        <v>5.5555555555555554</v>
      </c>
      <c r="M30" s="45"/>
      <c r="N30" s="36">
        <v>86</v>
      </c>
      <c r="O30" s="37">
        <f t="shared" si="11"/>
        <v>4</v>
      </c>
      <c r="P30" s="37">
        <f t="shared" si="12"/>
        <v>4.4444444444444446</v>
      </c>
      <c r="Q30" s="37">
        <f t="shared" si="13"/>
        <v>16.277500000000003</v>
      </c>
      <c r="R30" s="35">
        <f t="shared" si="14"/>
        <v>19.726297620515346</v>
      </c>
      <c r="S30" s="22"/>
      <c r="T30" s="8">
        <v>94.6</v>
      </c>
      <c r="U30" s="8">
        <f t="shared" si="1"/>
        <v>-4.5999999999999943</v>
      </c>
      <c r="V30" s="8">
        <f t="shared" si="2"/>
        <v>-5.1111111111111045</v>
      </c>
      <c r="W30" s="8">
        <f t="shared" si="3"/>
        <v>33.920183584925958</v>
      </c>
      <c r="X30" s="8">
        <f t="shared" si="4"/>
        <v>-1.6493958191401603</v>
      </c>
      <c r="Y30" s="8">
        <f t="shared" si="5"/>
        <v>24.877499999999998</v>
      </c>
      <c r="Z30" s="13">
        <f t="shared" si="15"/>
        <v>-17.242995033267718</v>
      </c>
      <c r="AA30" s="27"/>
      <c r="AB30" s="10">
        <v>84.4</v>
      </c>
      <c r="AC30" s="10">
        <f t="shared" si="6"/>
        <v>5.5999999999999943</v>
      </c>
      <c r="AD30" s="10">
        <f t="shared" si="7"/>
        <v>6.2222222222222161</v>
      </c>
      <c r="AE30" s="10">
        <f t="shared" si="8"/>
        <v>30.262827638136901</v>
      </c>
      <c r="AF30" s="10">
        <f t="shared" si="9"/>
        <v>2.0079601276488965</v>
      </c>
      <c r="AG30" s="10">
        <f t="shared" si="16"/>
        <v>27.616816668721455</v>
      </c>
      <c r="AH30" s="10">
        <f t="shared" si="10"/>
        <v>14.677500000000009</v>
      </c>
      <c r="AI30" s="22"/>
      <c r="AJ30" s="12">
        <v>84</v>
      </c>
      <c r="AK30" s="10">
        <f t="shared" si="24"/>
        <v>6</v>
      </c>
      <c r="AL30" s="37">
        <f t="shared" si="25"/>
        <v>6.666666666666667</v>
      </c>
      <c r="AM30" s="10">
        <f t="shared" si="26"/>
        <v>30.119401914733409</v>
      </c>
      <c r="AN30" s="10">
        <f t="shared" si="27"/>
        <v>2.1513858510523889</v>
      </c>
      <c r="AO30" s="10">
        <f t="shared" si="28"/>
        <v>14.277500000000003</v>
      </c>
      <c r="AP30" s="10">
        <f t="shared" si="29"/>
        <v>29.58944643077302</v>
      </c>
      <c r="AQ30" s="51"/>
    </row>
    <row r="31" spans="1:43" s="10" customFormat="1" x14ac:dyDescent="0.3">
      <c r="A31" s="11" t="s">
        <v>314</v>
      </c>
      <c r="B31" s="11">
        <v>93.1</v>
      </c>
      <c r="C31" s="11">
        <v>1.63</v>
      </c>
      <c r="D31" s="11">
        <f t="shared" si="17"/>
        <v>2.6568999999999998</v>
      </c>
      <c r="E31" s="11">
        <f t="shared" si="18"/>
        <v>35.040837065753323</v>
      </c>
      <c r="F31" s="11">
        <f t="shared" si="19"/>
        <v>66.422499999999999</v>
      </c>
      <c r="G31" s="11">
        <f t="shared" si="20"/>
        <v>26.677499999999995</v>
      </c>
      <c r="H31" s="11">
        <v>86.2</v>
      </c>
      <c r="I31" s="11">
        <f t="shared" si="21"/>
        <v>6.8999999999999915</v>
      </c>
      <c r="J31" s="11">
        <f t="shared" si="22"/>
        <v>19.777500000000003</v>
      </c>
      <c r="K31" s="11">
        <f t="shared" si="23"/>
        <v>25.864492549901573</v>
      </c>
      <c r="L31" s="11">
        <f t="shared" si="0"/>
        <v>7.4113856068743198</v>
      </c>
      <c r="M31" s="45"/>
      <c r="N31" s="36">
        <v>86</v>
      </c>
      <c r="O31" s="37">
        <f t="shared" si="11"/>
        <v>7.0999999999999943</v>
      </c>
      <c r="P31" s="37">
        <f t="shared" si="12"/>
        <v>7.6262083780880721</v>
      </c>
      <c r="Q31" s="37">
        <f t="shared" si="13"/>
        <v>19.577500000000001</v>
      </c>
      <c r="R31" s="35">
        <f t="shared" si="14"/>
        <v>26.614187986130617</v>
      </c>
      <c r="S31" s="22"/>
      <c r="T31" s="8">
        <v>84</v>
      </c>
      <c r="U31" s="8">
        <f t="shared" si="1"/>
        <v>9.0999999999999943</v>
      </c>
      <c r="V31" s="8">
        <f t="shared" si="2"/>
        <v>9.7744360902255583</v>
      </c>
      <c r="W31" s="8">
        <f t="shared" si="3"/>
        <v>31.615792841281195</v>
      </c>
      <c r="X31" s="8">
        <f t="shared" si="4"/>
        <v>3.4250442244721278</v>
      </c>
      <c r="Y31" s="8">
        <f t="shared" si="5"/>
        <v>17.577500000000001</v>
      </c>
      <c r="Z31" s="13">
        <f t="shared" si="15"/>
        <v>23.82822728462947</v>
      </c>
      <c r="AA31" s="27"/>
      <c r="AB31" s="10">
        <v>80.599999999999994</v>
      </c>
      <c r="AC31" s="10">
        <f t="shared" si="6"/>
        <v>12.5</v>
      </c>
      <c r="AD31" s="10">
        <f t="shared" si="7"/>
        <v>13.426423200859292</v>
      </c>
      <c r="AE31" s="10">
        <f t="shared" si="8"/>
        <v>30.336105988181714</v>
      </c>
      <c r="AF31" s="10">
        <f t="shared" si="9"/>
        <v>4.7047310775716085</v>
      </c>
      <c r="AG31" s="10">
        <f t="shared" si="16"/>
        <v>46.855964764314507</v>
      </c>
      <c r="AH31" s="10">
        <f t="shared" si="10"/>
        <v>14.177499999999995</v>
      </c>
      <c r="AI31" s="22"/>
      <c r="AJ31" s="12">
        <v>78.8</v>
      </c>
      <c r="AK31" s="10">
        <f t="shared" si="24"/>
        <v>14.299999999999997</v>
      </c>
      <c r="AL31" s="37">
        <f t="shared" si="25"/>
        <v>15.359828141783028</v>
      </c>
      <c r="AM31" s="10">
        <f t="shared" si="26"/>
        <v>29.658624713011406</v>
      </c>
      <c r="AN31" s="10">
        <f t="shared" si="27"/>
        <v>5.3822123527419166</v>
      </c>
      <c r="AO31" s="10">
        <f t="shared" si="28"/>
        <v>12.377499999999998</v>
      </c>
      <c r="AP31" s="10">
        <f t="shared" si="29"/>
        <v>53.603223690375785</v>
      </c>
      <c r="AQ31" s="51"/>
    </row>
    <row r="32" spans="1:43" s="10" customFormat="1" x14ac:dyDescent="0.3">
      <c r="A32" s="11" t="s">
        <v>444</v>
      </c>
      <c r="B32" s="11">
        <v>117.4</v>
      </c>
      <c r="C32" s="11">
        <v>1.78</v>
      </c>
      <c r="D32" s="11">
        <f t="shared" si="17"/>
        <v>3.1684000000000001</v>
      </c>
      <c r="E32" s="11">
        <f t="shared" si="18"/>
        <v>37.053402348188364</v>
      </c>
      <c r="F32" s="11">
        <f t="shared" si="19"/>
        <v>79.210000000000008</v>
      </c>
      <c r="G32" s="11">
        <f t="shared" si="20"/>
        <v>38.19</v>
      </c>
      <c r="H32" s="11">
        <v>112.5</v>
      </c>
      <c r="I32" s="11">
        <f t="shared" si="21"/>
        <v>4.9000000000000057</v>
      </c>
      <c r="J32" s="11">
        <f t="shared" si="22"/>
        <v>33.289999999999992</v>
      </c>
      <c r="K32" s="11">
        <f t="shared" si="23"/>
        <v>12.830583922492815</v>
      </c>
      <c r="L32" s="11">
        <f t="shared" si="0"/>
        <v>4.1737649063032416</v>
      </c>
      <c r="M32" s="45"/>
      <c r="N32" s="36">
        <v>108.7</v>
      </c>
      <c r="O32" s="37">
        <f t="shared" si="11"/>
        <v>8.7000000000000028</v>
      </c>
      <c r="P32" s="37">
        <f t="shared" si="12"/>
        <v>7.4105621805792179</v>
      </c>
      <c r="Q32" s="37">
        <f t="shared" si="13"/>
        <v>29.489999999999995</v>
      </c>
      <c r="R32" s="35">
        <f t="shared" si="14"/>
        <v>22.780832678711711</v>
      </c>
      <c r="S32" s="22"/>
      <c r="T32" s="8">
        <v>107.7</v>
      </c>
      <c r="U32" s="8">
        <f t="shared" si="1"/>
        <v>9.7000000000000028</v>
      </c>
      <c r="V32" s="8">
        <f t="shared" si="2"/>
        <v>8.2623509369676338</v>
      </c>
      <c r="W32" s="8">
        <f t="shared" si="3"/>
        <v>33.991920212094435</v>
      </c>
      <c r="X32" s="8">
        <f t="shared" si="4"/>
        <v>3.0614821360939288</v>
      </c>
      <c r="Y32" s="8">
        <f t="shared" si="5"/>
        <v>28.489999999999995</v>
      </c>
      <c r="Z32" s="13">
        <f t="shared" si="15"/>
        <v>13.255440538416865</v>
      </c>
      <c r="AA32" s="27"/>
      <c r="AB32" s="10">
        <v>108.2</v>
      </c>
      <c r="AC32" s="10">
        <f t="shared" si="6"/>
        <v>9.2000000000000028</v>
      </c>
      <c r="AD32" s="10">
        <f t="shared" si="7"/>
        <v>7.8364565587734258</v>
      </c>
      <c r="AE32" s="10">
        <f t="shared" si="8"/>
        <v>34.149728569625047</v>
      </c>
      <c r="AF32" s="10">
        <f t="shared" si="9"/>
        <v>2.9036737785633164</v>
      </c>
      <c r="AG32" s="10">
        <f t="shared" si="16"/>
        <v>24.090075936108935</v>
      </c>
      <c r="AH32" s="10">
        <f t="shared" si="10"/>
        <v>28.989999999999995</v>
      </c>
      <c r="AI32" s="22"/>
      <c r="AJ32" s="12">
        <v>109.4</v>
      </c>
      <c r="AK32" s="10">
        <f t="shared" si="24"/>
        <v>8</v>
      </c>
      <c r="AL32" s="37">
        <f t="shared" si="25"/>
        <v>6.8143100511073254</v>
      </c>
      <c r="AM32" s="10">
        <f t="shared" si="26"/>
        <v>34.528468627698523</v>
      </c>
      <c r="AN32" s="10">
        <f t="shared" si="27"/>
        <v>2.524933720489841</v>
      </c>
      <c r="AO32" s="10">
        <f t="shared" si="28"/>
        <v>30.189999999999998</v>
      </c>
      <c r="AP32" s="10">
        <f t="shared" si="29"/>
        <v>20.947892118355593</v>
      </c>
      <c r="AQ32" s="51"/>
    </row>
    <row r="33" spans="1:43" s="10" customFormat="1" x14ac:dyDescent="0.3">
      <c r="A33" s="11" t="s">
        <v>193</v>
      </c>
      <c r="B33" s="11">
        <v>111</v>
      </c>
      <c r="C33" s="11">
        <v>1.23</v>
      </c>
      <c r="D33" s="11">
        <f t="shared" si="17"/>
        <v>1.5128999999999999</v>
      </c>
      <c r="E33" s="11">
        <f t="shared" si="18"/>
        <v>73.369026373190565</v>
      </c>
      <c r="F33" s="11">
        <f t="shared" si="19"/>
        <v>37.822499999999998</v>
      </c>
      <c r="G33" s="11">
        <f t="shared" si="20"/>
        <v>73.177500000000009</v>
      </c>
      <c r="H33" s="11">
        <v>102</v>
      </c>
      <c r="I33" s="11">
        <f t="shared" si="21"/>
        <v>9</v>
      </c>
      <c r="J33" s="11">
        <f t="shared" si="22"/>
        <v>64.177500000000009</v>
      </c>
      <c r="K33" s="11">
        <f t="shared" si="23"/>
        <v>12.29886235523214</v>
      </c>
      <c r="L33" s="11">
        <f t="shared" si="0"/>
        <v>8.1081081081081088</v>
      </c>
      <c r="M33" s="45"/>
      <c r="N33" s="36">
        <v>104</v>
      </c>
      <c r="O33" s="37">
        <f t="shared" si="11"/>
        <v>7</v>
      </c>
      <c r="P33" s="37">
        <f t="shared" si="12"/>
        <v>6.3063063063063067</v>
      </c>
      <c r="Q33" s="37">
        <f t="shared" si="13"/>
        <v>66.177500000000009</v>
      </c>
      <c r="R33" s="35">
        <f t="shared" si="14"/>
        <v>9.5657818318472199</v>
      </c>
      <c r="S33" s="22"/>
      <c r="T33" s="8">
        <v>100</v>
      </c>
      <c r="U33" s="8">
        <f t="shared" si="1"/>
        <v>11</v>
      </c>
      <c r="V33" s="8">
        <f t="shared" si="2"/>
        <v>9.9099099099099099</v>
      </c>
      <c r="W33" s="8">
        <f t="shared" si="3"/>
        <v>66.098221957829338</v>
      </c>
      <c r="X33" s="8">
        <f t="shared" si="4"/>
        <v>7.2708044153612263</v>
      </c>
      <c r="Y33" s="8">
        <f t="shared" si="5"/>
        <v>62.177500000000009</v>
      </c>
      <c r="Z33" s="13">
        <f t="shared" si="15"/>
        <v>63.962785288559367</v>
      </c>
      <c r="AA33" s="27"/>
      <c r="AB33" s="10">
        <v>103.7</v>
      </c>
      <c r="AC33" s="10">
        <f t="shared" si="6"/>
        <v>7.2999999999999972</v>
      </c>
      <c r="AD33" s="10">
        <f t="shared" si="7"/>
        <v>6.5765765765765742</v>
      </c>
      <c r="AE33" s="10">
        <f t="shared" si="8"/>
        <v>68.543856170269024</v>
      </c>
      <c r="AF33" s="10">
        <f t="shared" si="9"/>
        <v>4.8251702029215409</v>
      </c>
      <c r="AG33" s="10">
        <f t="shared" si="16"/>
        <v>9.9757439103549537</v>
      </c>
      <c r="AH33" s="10">
        <f t="shared" si="10"/>
        <v>65.877500000000012</v>
      </c>
      <c r="AI33" s="22"/>
      <c r="AJ33" s="12">
        <v>104</v>
      </c>
      <c r="AK33" s="10">
        <f t="shared" si="24"/>
        <v>7</v>
      </c>
      <c r="AL33" s="37">
        <f t="shared" si="25"/>
        <v>6.3063063063063067</v>
      </c>
      <c r="AM33" s="10">
        <f t="shared" si="26"/>
        <v>68.742150836142514</v>
      </c>
      <c r="AN33" s="10">
        <f t="shared" si="27"/>
        <v>4.6268755370480505</v>
      </c>
      <c r="AO33" s="10">
        <f t="shared" si="28"/>
        <v>66.177500000000009</v>
      </c>
      <c r="AP33" s="10">
        <f t="shared" si="29"/>
        <v>9.5657818318472199</v>
      </c>
      <c r="AQ33" s="51"/>
    </row>
    <row r="34" spans="1:43" s="10" customFormat="1" x14ac:dyDescent="0.3">
      <c r="A34" s="11" t="s">
        <v>40</v>
      </c>
      <c r="B34" s="11">
        <v>90.3</v>
      </c>
      <c r="C34" s="11">
        <v>1.71</v>
      </c>
      <c r="D34" s="11">
        <f t="shared" si="17"/>
        <v>2.9240999999999997</v>
      </c>
      <c r="E34" s="11">
        <f t="shared" si="18"/>
        <v>30.881296809274652</v>
      </c>
      <c r="F34" s="11">
        <f t="shared" si="19"/>
        <v>73.102499999999992</v>
      </c>
      <c r="G34" s="11">
        <f t="shared" si="20"/>
        <v>17.197500000000005</v>
      </c>
      <c r="H34" s="11">
        <v>86</v>
      </c>
      <c r="I34" s="11">
        <f t="shared" si="21"/>
        <v>4.2999999999999972</v>
      </c>
      <c r="J34" s="11">
        <f t="shared" si="22"/>
        <v>12.897500000000008</v>
      </c>
      <c r="K34" s="11">
        <f t="shared" si="23"/>
        <v>25.003634249164097</v>
      </c>
      <c r="L34" s="11">
        <f t="shared" si="0"/>
        <v>4.7619047619047592</v>
      </c>
      <c r="M34" s="45"/>
      <c r="N34" s="36">
        <v>83.9</v>
      </c>
      <c r="O34" s="37">
        <f t="shared" si="11"/>
        <v>6.3999999999999915</v>
      </c>
      <c r="P34" s="37">
        <f t="shared" si="12"/>
        <v>7.087486157253589</v>
      </c>
      <c r="Q34" s="37">
        <f t="shared" si="13"/>
        <v>10.797500000000014</v>
      </c>
      <c r="R34" s="35">
        <f t="shared" si="14"/>
        <v>37.214711440616306</v>
      </c>
      <c r="S34" s="22"/>
      <c r="T34" s="8">
        <v>83.1</v>
      </c>
      <c r="U34" s="8">
        <f t="shared" si="1"/>
        <v>7.2000000000000028</v>
      </c>
      <c r="V34" s="8">
        <f t="shared" si="2"/>
        <v>7.9734219269103015</v>
      </c>
      <c r="W34" s="8">
        <f t="shared" si="3"/>
        <v>28.419000718169695</v>
      </c>
      <c r="X34" s="8">
        <f t="shared" si="4"/>
        <v>2.4622960911049567</v>
      </c>
      <c r="Y34" s="8">
        <f t="shared" si="5"/>
        <v>9.9975000000000023</v>
      </c>
      <c r="Z34" s="13">
        <f t="shared" si="15"/>
        <v>20.000000000000014</v>
      </c>
      <c r="AA34" s="27"/>
      <c r="AB34" s="10">
        <v>82.3</v>
      </c>
      <c r="AC34" s="10">
        <f t="shared" si="6"/>
        <v>8</v>
      </c>
      <c r="AD34" s="10">
        <f t="shared" si="7"/>
        <v>8.8593576965669989</v>
      </c>
      <c r="AE34" s="10">
        <f t="shared" si="8"/>
        <v>28.145412263602477</v>
      </c>
      <c r="AF34" s="10">
        <f t="shared" si="9"/>
        <v>2.7358845456721745</v>
      </c>
      <c r="AG34" s="10">
        <f t="shared" si="16"/>
        <v>46.518389300770444</v>
      </c>
      <c r="AH34" s="10">
        <f t="shared" si="10"/>
        <v>9.1975000000000051</v>
      </c>
      <c r="AI34" s="22"/>
      <c r="AJ34" s="12">
        <v>80</v>
      </c>
      <c r="AK34" s="10">
        <f t="shared" si="24"/>
        <v>10.299999999999997</v>
      </c>
      <c r="AL34" s="37">
        <f t="shared" si="25"/>
        <v>11.406423034330009</v>
      </c>
      <c r="AM34" s="10">
        <f t="shared" si="26"/>
        <v>27.358845456721728</v>
      </c>
      <c r="AN34" s="10">
        <f t="shared" si="27"/>
        <v>3.522451352552924</v>
      </c>
      <c r="AO34" s="10">
        <f t="shared" si="28"/>
        <v>6.897500000000008</v>
      </c>
      <c r="AP34" s="10">
        <f t="shared" si="29"/>
        <v>59.892426224741939</v>
      </c>
      <c r="AQ34" s="51"/>
    </row>
    <row r="35" spans="1:43" s="10" customFormat="1" x14ac:dyDescent="0.3">
      <c r="A35" s="11" t="s">
        <v>344</v>
      </c>
      <c r="B35" s="11">
        <v>100</v>
      </c>
      <c r="C35" s="11">
        <v>1.6</v>
      </c>
      <c r="D35" s="11">
        <f t="shared" si="17"/>
        <v>2.5600000000000005</v>
      </c>
      <c r="E35" s="11">
        <f t="shared" si="18"/>
        <v>39.062499999999993</v>
      </c>
      <c r="F35" s="11">
        <f t="shared" si="19"/>
        <v>64.000000000000014</v>
      </c>
      <c r="G35" s="11">
        <f t="shared" si="20"/>
        <v>35.999999999999986</v>
      </c>
      <c r="H35" s="11">
        <v>98</v>
      </c>
      <c r="I35" s="11">
        <f t="shared" si="21"/>
        <v>2</v>
      </c>
      <c r="J35" s="11">
        <f t="shared" si="22"/>
        <v>33.999999999999986</v>
      </c>
      <c r="K35" s="11">
        <f t="shared" si="23"/>
        <v>5.555555555555558</v>
      </c>
      <c r="L35" s="11">
        <f t="shared" si="0"/>
        <v>2</v>
      </c>
      <c r="M35" s="45"/>
      <c r="N35" s="36">
        <v>97</v>
      </c>
      <c r="O35" s="37">
        <f t="shared" si="11"/>
        <v>3</v>
      </c>
      <c r="P35" s="37">
        <f t="shared" si="12"/>
        <v>3</v>
      </c>
      <c r="Q35" s="37">
        <f t="shared" si="13"/>
        <v>32.999999999999986</v>
      </c>
      <c r="R35" s="35">
        <f t="shared" si="14"/>
        <v>8.3333333333333375</v>
      </c>
      <c r="S35" s="22"/>
      <c r="T35" s="8">
        <v>91.5</v>
      </c>
      <c r="U35" s="8">
        <f t="shared" si="1"/>
        <v>8.5</v>
      </c>
      <c r="V35" s="8">
        <f t="shared" si="2"/>
        <v>8.5</v>
      </c>
      <c r="W35" s="8">
        <f t="shared" si="3"/>
        <v>35.742187499999993</v>
      </c>
      <c r="X35" s="8">
        <f t="shared" si="4"/>
        <v>3.3203125</v>
      </c>
      <c r="Y35" s="8">
        <f t="shared" si="5"/>
        <v>27.499999999999986</v>
      </c>
      <c r="Z35" s="13">
        <f t="shared" si="15"/>
        <v>20.853778213935229</v>
      </c>
      <c r="AA35" s="27"/>
      <c r="AB35" s="10">
        <v>89.2</v>
      </c>
      <c r="AC35" s="10">
        <f t="shared" si="6"/>
        <v>10.799999999999997</v>
      </c>
      <c r="AD35" s="10">
        <f t="shared" si="7"/>
        <v>10.799999999999997</v>
      </c>
      <c r="AE35" s="10">
        <f t="shared" si="8"/>
        <v>34.843749999999993</v>
      </c>
      <c r="AF35" s="10">
        <f t="shared" si="9"/>
        <v>4.21875</v>
      </c>
      <c r="AG35" s="10">
        <f t="shared" si="16"/>
        <v>30.000000000000007</v>
      </c>
      <c r="AH35" s="10">
        <f t="shared" si="10"/>
        <v>25.199999999999989</v>
      </c>
      <c r="AI35" s="22"/>
      <c r="AJ35" s="12">
        <v>86.4</v>
      </c>
      <c r="AK35" s="10">
        <f t="shared" si="24"/>
        <v>13.599999999999994</v>
      </c>
      <c r="AL35" s="37">
        <f t="shared" si="25"/>
        <v>13.599999999999996</v>
      </c>
      <c r="AM35" s="10">
        <f t="shared" si="26"/>
        <v>33.749999999999993</v>
      </c>
      <c r="AN35" s="10">
        <f t="shared" si="27"/>
        <v>5.3125</v>
      </c>
      <c r="AO35" s="10">
        <f t="shared" si="28"/>
        <v>22.399999999999991</v>
      </c>
      <c r="AP35" s="10">
        <f t="shared" si="29"/>
        <v>37.777777777777779</v>
      </c>
      <c r="AQ35" s="51"/>
    </row>
    <row r="36" spans="1:43" s="10" customFormat="1" x14ac:dyDescent="0.3">
      <c r="A36" s="11" t="s">
        <v>158</v>
      </c>
      <c r="B36" s="11">
        <v>118.2</v>
      </c>
      <c r="C36" s="11">
        <v>1.76</v>
      </c>
      <c r="D36" s="11">
        <f t="shared" si="17"/>
        <v>3.0975999999999999</v>
      </c>
      <c r="E36" s="11">
        <f t="shared" si="18"/>
        <v>38.158574380165291</v>
      </c>
      <c r="F36" s="11">
        <f t="shared" si="19"/>
        <v>77.44</v>
      </c>
      <c r="G36" s="11">
        <f t="shared" si="20"/>
        <v>40.760000000000005</v>
      </c>
      <c r="H36" s="11">
        <v>112.8</v>
      </c>
      <c r="I36" s="11">
        <f t="shared" si="21"/>
        <v>5.4000000000000057</v>
      </c>
      <c r="J36" s="11">
        <f t="shared" si="22"/>
        <v>35.36</v>
      </c>
      <c r="K36" s="11">
        <f t="shared" si="23"/>
        <v>13.248282630029452</v>
      </c>
      <c r="L36" s="11">
        <f t="shared" si="0"/>
        <v>4.5685279187817303</v>
      </c>
      <c r="M36" s="45"/>
      <c r="N36" s="36">
        <v>110.8</v>
      </c>
      <c r="O36" s="37">
        <f t="shared" si="11"/>
        <v>7.4000000000000057</v>
      </c>
      <c r="P36" s="37">
        <f t="shared" si="12"/>
        <v>6.2605752961082954</v>
      </c>
      <c r="Q36" s="37">
        <f t="shared" si="13"/>
        <v>33.36</v>
      </c>
      <c r="R36" s="35">
        <f t="shared" si="14"/>
        <v>18.155053974484801</v>
      </c>
      <c r="S36" s="22"/>
      <c r="T36" s="8">
        <v>108</v>
      </c>
      <c r="U36" s="8">
        <f t="shared" si="1"/>
        <v>10.200000000000003</v>
      </c>
      <c r="V36" s="8">
        <f t="shared" si="2"/>
        <v>8.6294416243654837</v>
      </c>
      <c r="W36" s="8">
        <f t="shared" si="3"/>
        <v>34.865702479338843</v>
      </c>
      <c r="X36" s="8">
        <f t="shared" si="4"/>
        <v>3.292871900826448</v>
      </c>
      <c r="Y36" s="8">
        <f t="shared" si="5"/>
        <v>30.560000000000002</v>
      </c>
      <c r="Z36" s="13">
        <f t="shared" si="15"/>
        <v>54.574638844301823</v>
      </c>
      <c r="AA36" s="27"/>
      <c r="AB36" s="10">
        <v>104.7</v>
      </c>
      <c r="AC36" s="10">
        <f t="shared" si="6"/>
        <v>13.5</v>
      </c>
      <c r="AD36" s="10">
        <f t="shared" si="7"/>
        <v>11.421319796954315</v>
      </c>
      <c r="AE36" s="10">
        <f t="shared" si="8"/>
        <v>33.800361570247937</v>
      </c>
      <c r="AF36" s="10">
        <f t="shared" si="9"/>
        <v>4.3582128099173545</v>
      </c>
      <c r="AG36" s="10">
        <f t="shared" si="16"/>
        <v>33.120706575073598</v>
      </c>
      <c r="AH36" s="10">
        <f t="shared" si="10"/>
        <v>27.260000000000005</v>
      </c>
      <c r="AI36" s="22"/>
      <c r="AJ36" s="12">
        <v>102.9</v>
      </c>
      <c r="AK36" s="10">
        <f t="shared" si="24"/>
        <v>15.299999999999997</v>
      </c>
      <c r="AL36" s="37">
        <f t="shared" si="25"/>
        <v>12.944162436548222</v>
      </c>
      <c r="AM36" s="10">
        <f t="shared" si="26"/>
        <v>33.219266528925623</v>
      </c>
      <c r="AN36" s="10">
        <f t="shared" si="27"/>
        <v>4.9393078512396684</v>
      </c>
      <c r="AO36" s="10">
        <f t="shared" si="28"/>
        <v>25.460000000000008</v>
      </c>
      <c r="AP36" s="10">
        <f t="shared" si="29"/>
        <v>37.536800785083408</v>
      </c>
      <c r="AQ36" s="51"/>
    </row>
    <row r="37" spans="1:43" s="10" customFormat="1" x14ac:dyDescent="0.3">
      <c r="A37" s="11" t="s">
        <v>538</v>
      </c>
      <c r="B37" s="11">
        <v>81.099999999999994</v>
      </c>
      <c r="C37" s="11">
        <v>1.58</v>
      </c>
      <c r="D37" s="11">
        <f t="shared" si="17"/>
        <v>2.4964000000000004</v>
      </c>
      <c r="E37" s="11">
        <f t="shared" si="18"/>
        <v>32.486780964589002</v>
      </c>
      <c r="F37" s="11">
        <f t="shared" si="19"/>
        <v>62.410000000000011</v>
      </c>
      <c r="G37" s="11">
        <f t="shared" si="20"/>
        <v>18.689999999999984</v>
      </c>
      <c r="H37" s="11">
        <v>76</v>
      </c>
      <c r="I37" s="11">
        <f t="shared" si="21"/>
        <v>5.0999999999999943</v>
      </c>
      <c r="J37" s="11">
        <f t="shared" si="22"/>
        <v>13.589999999999989</v>
      </c>
      <c r="K37" s="11">
        <f t="shared" si="23"/>
        <v>27.287319422150876</v>
      </c>
      <c r="L37" s="11">
        <f t="shared" si="0"/>
        <v>6.2885326757089945</v>
      </c>
      <c r="M37" s="45"/>
      <c r="N37" s="36">
        <v>73</v>
      </c>
      <c r="O37" s="37">
        <f t="shared" si="11"/>
        <v>8.0999999999999943</v>
      </c>
      <c r="P37" s="37">
        <f t="shared" si="12"/>
        <v>9.987669543773114</v>
      </c>
      <c r="Q37" s="37">
        <f t="shared" si="13"/>
        <v>10.589999999999989</v>
      </c>
      <c r="R37" s="35">
        <f t="shared" si="14"/>
        <v>43.338683788121998</v>
      </c>
      <c r="S37" s="22"/>
      <c r="T37" s="8">
        <v>73.8</v>
      </c>
      <c r="U37" s="8">
        <f t="shared" si="1"/>
        <v>7.2999999999999972</v>
      </c>
      <c r="V37" s="8">
        <f t="shared" si="2"/>
        <v>9.0012330456226852</v>
      </c>
      <c r="W37" s="8">
        <f t="shared" si="3"/>
        <v>29.562570100945354</v>
      </c>
      <c r="X37" s="8">
        <f t="shared" si="4"/>
        <v>2.9242108636436477</v>
      </c>
      <c r="Y37" s="8">
        <f t="shared" si="5"/>
        <v>11.389999999999986</v>
      </c>
      <c r="Z37" s="13">
        <f t="shared" si="15"/>
        <v>22.324159021406729</v>
      </c>
      <c r="AA37" s="27"/>
      <c r="AB37" s="10">
        <v>72.400000000000006</v>
      </c>
      <c r="AC37" s="10">
        <f t="shared" si="6"/>
        <v>8.6999999999999886</v>
      </c>
      <c r="AD37" s="10">
        <f t="shared" si="7"/>
        <v>10.727496917385929</v>
      </c>
      <c r="AE37" s="10">
        <f t="shared" si="8"/>
        <v>29.001762538054798</v>
      </c>
      <c r="AF37" s="10">
        <f t="shared" si="9"/>
        <v>3.4850184265342037</v>
      </c>
      <c r="AG37" s="10">
        <f t="shared" si="16"/>
        <v>46.54895666131619</v>
      </c>
      <c r="AH37" s="10">
        <f t="shared" si="10"/>
        <v>9.9899999999999949</v>
      </c>
      <c r="AI37" s="22"/>
      <c r="AJ37" s="12">
        <v>68.5</v>
      </c>
      <c r="AK37" s="10">
        <f t="shared" si="24"/>
        <v>12.599999999999994</v>
      </c>
      <c r="AL37" s="37">
        <f t="shared" si="25"/>
        <v>15.536374845869293</v>
      </c>
      <c r="AM37" s="10">
        <f t="shared" si="26"/>
        <v>27.439512898573941</v>
      </c>
      <c r="AN37" s="10">
        <f t="shared" si="27"/>
        <v>5.0472680660150608</v>
      </c>
      <c r="AO37" s="10">
        <f t="shared" si="28"/>
        <v>6.0899999999999892</v>
      </c>
      <c r="AP37" s="10">
        <f t="shared" si="29"/>
        <v>67.415730337078685</v>
      </c>
      <c r="AQ37" s="51"/>
    </row>
    <row r="38" spans="1:43" s="10" customFormat="1" x14ac:dyDescent="0.3">
      <c r="A38" s="11" t="s">
        <v>313</v>
      </c>
      <c r="B38" s="11">
        <v>96.7</v>
      </c>
      <c r="C38" s="11">
        <v>1.6</v>
      </c>
      <c r="D38" s="11">
        <f t="shared" si="17"/>
        <v>2.5600000000000005</v>
      </c>
      <c r="E38" s="11">
        <f t="shared" si="18"/>
        <v>37.773437499999993</v>
      </c>
      <c r="F38" s="11">
        <f t="shared" si="19"/>
        <v>64.000000000000014</v>
      </c>
      <c r="G38" s="11">
        <f t="shared" si="20"/>
        <v>32.699999999999989</v>
      </c>
      <c r="H38" s="11">
        <v>95.5</v>
      </c>
      <c r="I38" s="11">
        <f t="shared" si="21"/>
        <v>1.2000000000000028</v>
      </c>
      <c r="J38" s="11">
        <f t="shared" si="22"/>
        <v>31.499999999999986</v>
      </c>
      <c r="K38" s="11">
        <f t="shared" si="23"/>
        <v>3.6697247706422118</v>
      </c>
      <c r="L38" s="11">
        <f t="shared" si="0"/>
        <v>1.2409513960703236</v>
      </c>
      <c r="M38" s="45"/>
      <c r="N38" s="36">
        <v>93</v>
      </c>
      <c r="O38" s="37">
        <f t="shared" si="11"/>
        <v>3.7000000000000028</v>
      </c>
      <c r="P38" s="37">
        <f t="shared" si="12"/>
        <v>3.826266804550158</v>
      </c>
      <c r="Q38" s="37">
        <f t="shared" si="13"/>
        <v>28.999999999999986</v>
      </c>
      <c r="R38" s="35">
        <f t="shared" si="14"/>
        <v>11.314984709480134</v>
      </c>
      <c r="S38" s="22"/>
      <c r="T38" s="8">
        <v>93</v>
      </c>
      <c r="U38" s="8">
        <f t="shared" si="1"/>
        <v>3.7000000000000028</v>
      </c>
      <c r="V38" s="8">
        <f t="shared" si="2"/>
        <v>3.826266804550158</v>
      </c>
      <c r="W38" s="8">
        <f t="shared" si="3"/>
        <v>36.328124999999993</v>
      </c>
      <c r="X38" s="8">
        <f t="shared" si="4"/>
        <v>1.4453125</v>
      </c>
      <c r="Y38" s="8">
        <f t="shared" si="5"/>
        <v>28.999999999999986</v>
      </c>
      <c r="Z38" s="13">
        <f t="shared" si="15"/>
        <v>13.131044272912797</v>
      </c>
      <c r="AA38" s="27" t="s">
        <v>539</v>
      </c>
      <c r="AB38" s="10">
        <v>90</v>
      </c>
      <c r="AC38" s="10">
        <f t="shared" si="6"/>
        <v>6.7000000000000028</v>
      </c>
      <c r="AD38" s="10">
        <f t="shared" si="7"/>
        <v>6.9286452947259587</v>
      </c>
      <c r="AE38" s="10">
        <f t="shared" si="8"/>
        <v>35.156249999999993</v>
      </c>
      <c r="AF38" s="10">
        <f t="shared" si="9"/>
        <v>2.6171875</v>
      </c>
      <c r="AG38" s="10">
        <f t="shared" si="16"/>
        <v>20.489296636085641</v>
      </c>
      <c r="AH38" s="10">
        <f t="shared" si="10"/>
        <v>25.999999999999986</v>
      </c>
      <c r="AI38" s="22"/>
      <c r="AJ38" s="12"/>
      <c r="AK38" s="10">
        <f t="shared" si="24"/>
        <v>96.7</v>
      </c>
      <c r="AL38" s="37"/>
      <c r="AQ38" s="51"/>
    </row>
    <row r="39" spans="1:43" s="10" customFormat="1" x14ac:dyDescent="0.3">
      <c r="A39" s="11" t="s">
        <v>436</v>
      </c>
      <c r="B39" s="11">
        <v>103</v>
      </c>
      <c r="C39" s="11">
        <v>1.73</v>
      </c>
      <c r="D39" s="11">
        <f t="shared" si="17"/>
        <v>2.9929000000000001</v>
      </c>
      <c r="E39" s="11">
        <f t="shared" si="18"/>
        <v>34.414781649904775</v>
      </c>
      <c r="F39" s="11">
        <f>25*D39</f>
        <v>74.822500000000005</v>
      </c>
      <c r="G39" s="11">
        <f t="shared" si="20"/>
        <v>28.177499999999995</v>
      </c>
      <c r="H39" s="11">
        <v>96</v>
      </c>
      <c r="I39" s="11">
        <f>B39-H39</f>
        <v>7</v>
      </c>
      <c r="J39" s="11">
        <f>G39-I39</f>
        <v>21.177499999999995</v>
      </c>
      <c r="K39" s="11">
        <f t="shared" si="23"/>
        <v>24.842516191997166</v>
      </c>
      <c r="L39" s="11">
        <f t="shared" si="0"/>
        <v>6.7961165048543686</v>
      </c>
      <c r="M39" s="45"/>
      <c r="N39" s="36">
        <v>94</v>
      </c>
      <c r="O39" s="37">
        <f t="shared" si="11"/>
        <v>9</v>
      </c>
      <c r="P39" s="37">
        <f t="shared" si="12"/>
        <v>8.7378640776699026</v>
      </c>
      <c r="Q39" s="37">
        <f t="shared" si="13"/>
        <v>19.177499999999995</v>
      </c>
      <c r="R39" s="35">
        <f t="shared" si="14"/>
        <v>31.940377961139212</v>
      </c>
      <c r="S39" s="22"/>
      <c r="T39" s="8">
        <v>96.7</v>
      </c>
      <c r="U39" s="8">
        <f t="shared" si="1"/>
        <v>6.2999999999999972</v>
      </c>
      <c r="V39" s="8">
        <f t="shared" si="2"/>
        <v>6.1165048543689302</v>
      </c>
      <c r="W39" s="8">
        <f t="shared" si="3"/>
        <v>32.309799859667883</v>
      </c>
      <c r="X39" s="8">
        <f t="shared" si="4"/>
        <v>2.1049817902368915</v>
      </c>
      <c r="Y39" s="8">
        <f t="shared" si="5"/>
        <v>21.877499999999998</v>
      </c>
      <c r="Z39" s="13">
        <f t="shared" si="15"/>
        <v>23.956649871660783</v>
      </c>
      <c r="AA39" s="27"/>
      <c r="AB39" s="10">
        <v>97.5</v>
      </c>
      <c r="AC39" s="10">
        <f t="shared" ref="AC39" si="30">B39-AB39</f>
        <v>5.5</v>
      </c>
      <c r="AD39" s="10">
        <f t="shared" si="7"/>
        <v>5.3398058252427187</v>
      </c>
      <c r="AE39" s="10">
        <f t="shared" si="8"/>
        <v>32.577099134618599</v>
      </c>
      <c r="AF39" s="10">
        <f t="shared" si="9"/>
        <v>1.8376825152861755</v>
      </c>
      <c r="AG39" s="10">
        <f t="shared" si="16"/>
        <v>19.519119865140631</v>
      </c>
      <c r="AH39" s="10">
        <f t="shared" si="10"/>
        <v>22.677499999999995</v>
      </c>
      <c r="AI39" s="22"/>
      <c r="AJ39" s="12">
        <v>97.2</v>
      </c>
      <c r="AK39" s="10">
        <f t="shared" si="24"/>
        <v>5.7999999999999972</v>
      </c>
      <c r="AL39" s="37"/>
      <c r="AQ39" s="51"/>
    </row>
    <row r="40" spans="1:43" s="10" customFormat="1" x14ac:dyDescent="0.3">
      <c r="A40" s="11" t="s">
        <v>21</v>
      </c>
      <c r="B40" s="11">
        <v>97.7</v>
      </c>
      <c r="C40" s="11">
        <v>1.69</v>
      </c>
      <c r="D40" s="11">
        <f t="shared" ref="D40:D42" si="31">C40*C40</f>
        <v>2.8560999999999996</v>
      </c>
      <c r="E40" s="11">
        <f t="shared" ref="E40:E42" si="32">B40/D40</f>
        <v>34.207485732292291</v>
      </c>
      <c r="F40" s="11">
        <f t="shared" ref="F40:F41" si="33">25*D40</f>
        <v>71.402499999999989</v>
      </c>
      <c r="G40" s="11">
        <f t="shared" ref="G40:G42" si="34">B40-F40</f>
        <v>26.297500000000014</v>
      </c>
      <c r="H40" s="11">
        <v>95</v>
      </c>
      <c r="I40" s="11">
        <f t="shared" ref="I40:I41" si="35">B40-H40</f>
        <v>2.7000000000000028</v>
      </c>
      <c r="J40" s="11">
        <f t="shared" ref="J40:J41" si="36">G40-I40</f>
        <v>23.597500000000011</v>
      </c>
      <c r="K40" s="11">
        <f t="shared" ref="K40:K42" si="37">I40*100/G40</f>
        <v>10.267135659283207</v>
      </c>
      <c r="L40" s="11">
        <f t="shared" ref="L40:L42" si="38">I40*100/B40</f>
        <v>2.7635619242579352</v>
      </c>
      <c r="M40" s="45"/>
      <c r="N40" s="36">
        <v>93.9</v>
      </c>
      <c r="O40" s="37">
        <f t="shared" si="11"/>
        <v>3.7999999999999972</v>
      </c>
      <c r="P40" s="37">
        <f t="shared" si="12"/>
        <v>3.8894575230296797</v>
      </c>
      <c r="Q40" s="37">
        <f t="shared" si="13"/>
        <v>22.497500000000016</v>
      </c>
      <c r="R40" s="35">
        <f t="shared" si="14"/>
        <v>14.450042779731895</v>
      </c>
      <c r="S40" s="22"/>
      <c r="T40" s="8">
        <v>92.9</v>
      </c>
      <c r="U40" s="8">
        <f t="shared" si="1"/>
        <v>4.7999999999999972</v>
      </c>
      <c r="V40" s="8">
        <f t="shared" si="2"/>
        <v>4.9129989764585433</v>
      </c>
      <c r="W40" s="8">
        <f t="shared" si="3"/>
        <v>32.526872308392569</v>
      </c>
      <c r="X40" s="8">
        <f t="shared" si="4"/>
        <v>1.6806134238997217</v>
      </c>
      <c r="Y40" s="8">
        <f t="shared" si="5"/>
        <v>21.497500000000016</v>
      </c>
      <c r="Z40" s="13">
        <f t="shared" si="15"/>
        <v>17.181208053691257</v>
      </c>
      <c r="AA40" s="27"/>
      <c r="AB40" s="20"/>
      <c r="AC40" s="20"/>
      <c r="AD40" s="20"/>
      <c r="AE40" s="20"/>
      <c r="AF40" s="20"/>
      <c r="AG40" s="20"/>
      <c r="AH40" s="20"/>
      <c r="AI40" s="22"/>
      <c r="AJ40" s="12"/>
      <c r="AK40" s="10">
        <f t="shared" si="24"/>
        <v>97.7</v>
      </c>
      <c r="AL40" s="37"/>
      <c r="AQ40" s="51"/>
    </row>
    <row r="41" spans="1:43" s="10" customFormat="1" x14ac:dyDescent="0.3">
      <c r="A41" s="11" t="s">
        <v>286</v>
      </c>
      <c r="B41" s="11">
        <v>96</v>
      </c>
      <c r="C41" s="11">
        <v>1.65</v>
      </c>
      <c r="D41" s="11">
        <f t="shared" si="31"/>
        <v>2.7224999999999997</v>
      </c>
      <c r="E41" s="11">
        <f t="shared" si="32"/>
        <v>35.261707988980717</v>
      </c>
      <c r="F41" s="11">
        <f t="shared" si="33"/>
        <v>68.062499999999986</v>
      </c>
      <c r="G41" s="11">
        <f t="shared" si="34"/>
        <v>27.937500000000014</v>
      </c>
      <c r="H41" s="11">
        <v>92.1</v>
      </c>
      <c r="I41" s="11">
        <f t="shared" si="35"/>
        <v>3.9000000000000057</v>
      </c>
      <c r="J41" s="11">
        <f t="shared" si="36"/>
        <v>24.037500000000009</v>
      </c>
      <c r="K41" s="11">
        <f t="shared" si="37"/>
        <v>13.959731543624175</v>
      </c>
      <c r="L41" s="11">
        <f t="shared" si="38"/>
        <v>4.0625000000000062</v>
      </c>
      <c r="M41" s="45"/>
      <c r="N41" s="36">
        <v>90.9</v>
      </c>
      <c r="O41" s="37">
        <f t="shared" si="11"/>
        <v>5.0999999999999943</v>
      </c>
      <c r="P41" s="37">
        <f t="shared" si="12"/>
        <v>5.3124999999999938</v>
      </c>
      <c r="Q41" s="37">
        <f t="shared" si="13"/>
        <v>22.83750000000002</v>
      </c>
      <c r="R41" s="35">
        <f t="shared" si="14"/>
        <v>18.25503355704695</v>
      </c>
      <c r="S41" s="22"/>
      <c r="T41" s="8">
        <v>89.9</v>
      </c>
      <c r="U41" s="8">
        <f t="shared" si="1"/>
        <v>6.0999999999999943</v>
      </c>
      <c r="V41" s="8">
        <f t="shared" si="2"/>
        <v>6.3541666666666607</v>
      </c>
      <c r="W41" s="8">
        <f t="shared" si="3"/>
        <v>33.021120293847574</v>
      </c>
      <c r="X41" s="8">
        <f t="shared" si="4"/>
        <v>2.2405876951331436</v>
      </c>
      <c r="Y41" s="8">
        <f t="shared" si="5"/>
        <v>21.83750000000002</v>
      </c>
      <c r="Z41" s="13">
        <f t="shared" si="15"/>
        <v>13.192754798594203</v>
      </c>
      <c r="AA41" s="27"/>
      <c r="AB41" s="20"/>
      <c r="AC41" s="20"/>
      <c r="AD41" s="20"/>
      <c r="AE41" s="20"/>
      <c r="AF41" s="20"/>
      <c r="AG41" s="20"/>
      <c r="AH41" s="20"/>
      <c r="AI41" s="22"/>
      <c r="AJ41" s="12"/>
      <c r="AK41" s="10">
        <f t="shared" si="24"/>
        <v>96</v>
      </c>
      <c r="AL41" s="37"/>
      <c r="AQ41" s="51"/>
    </row>
    <row r="42" spans="1:43" s="10" customFormat="1" x14ac:dyDescent="0.3">
      <c r="A42" s="11" t="s">
        <v>446</v>
      </c>
      <c r="B42" s="11">
        <v>131.80000000000001</v>
      </c>
      <c r="C42" s="11">
        <v>1.85</v>
      </c>
      <c r="D42" s="11">
        <f t="shared" si="31"/>
        <v>3.4225000000000003</v>
      </c>
      <c r="E42" s="11">
        <f t="shared" si="32"/>
        <v>38.509861212563912</v>
      </c>
      <c r="F42" s="11">
        <f t="shared" ref="F42" si="39">25*D42</f>
        <v>85.562500000000014</v>
      </c>
      <c r="G42" s="11">
        <f t="shared" si="34"/>
        <v>46.237499999999997</v>
      </c>
      <c r="H42" s="11">
        <v>122.8</v>
      </c>
      <c r="I42" s="11">
        <f t="shared" ref="I42" si="40">B42-H42</f>
        <v>9.0000000000000142</v>
      </c>
      <c r="J42" s="11">
        <f t="shared" ref="J42" si="41">G42-I42</f>
        <v>37.237499999999983</v>
      </c>
      <c r="K42" s="11">
        <f t="shared" si="37"/>
        <v>19.464720194647231</v>
      </c>
      <c r="L42" s="11">
        <f t="shared" si="38"/>
        <v>6.828528072837643</v>
      </c>
      <c r="M42" s="45"/>
      <c r="N42" s="36">
        <v>123.8</v>
      </c>
      <c r="O42" s="37">
        <f t="shared" si="11"/>
        <v>8.0000000000000142</v>
      </c>
      <c r="P42" s="37">
        <f t="shared" si="12"/>
        <v>6.0698027314112393</v>
      </c>
      <c r="Q42" s="37">
        <f t="shared" si="13"/>
        <v>38.237499999999983</v>
      </c>
      <c r="R42" s="35">
        <f t="shared" si="14"/>
        <v>17.3019735063531</v>
      </c>
      <c r="S42" s="22"/>
      <c r="T42" s="8">
        <v>123</v>
      </c>
      <c r="U42" s="8">
        <f t="shared" si="1"/>
        <v>8.8000000000000114</v>
      </c>
      <c r="V42" s="8">
        <f t="shared" si="2"/>
        <v>6.6767830045523597</v>
      </c>
      <c r="W42" s="8">
        <f t="shared" si="3"/>
        <v>35.938641344046744</v>
      </c>
      <c r="X42" s="8">
        <f t="shared" si="4"/>
        <v>2.5712198685171685</v>
      </c>
      <c r="Y42" s="8">
        <f t="shared" si="5"/>
        <v>37.437499999999986</v>
      </c>
      <c r="Z42" s="13" t="e">
        <f t="shared" si="15"/>
        <v>#DIV/0!</v>
      </c>
      <c r="AA42" s="27"/>
      <c r="AB42" s="20"/>
      <c r="AC42" s="20"/>
      <c r="AD42" s="20"/>
      <c r="AE42" s="20"/>
      <c r="AF42" s="20"/>
      <c r="AG42" s="20"/>
      <c r="AH42" s="20"/>
      <c r="AI42" s="22"/>
      <c r="AJ42" s="12"/>
      <c r="AK42" s="10">
        <f t="shared" si="24"/>
        <v>131.80000000000001</v>
      </c>
      <c r="AL42" s="37"/>
      <c r="AQ42" s="51"/>
    </row>
    <row r="43" spans="1:43" s="9" customForma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44"/>
      <c r="N43" s="38"/>
      <c r="O43" s="39"/>
      <c r="P43" s="39"/>
      <c r="Q43" s="39"/>
      <c r="R43" s="39"/>
      <c r="S43" s="30"/>
      <c r="T43" s="14"/>
      <c r="U43" s="14"/>
      <c r="V43" s="14"/>
      <c r="W43" s="14"/>
      <c r="X43" s="14"/>
      <c r="Y43" s="14"/>
      <c r="Z43" s="14"/>
      <c r="AA43" s="26"/>
      <c r="AB43" s="10"/>
      <c r="AC43" s="10"/>
      <c r="AD43" s="10"/>
      <c r="AE43" s="10"/>
      <c r="AF43" s="10"/>
      <c r="AG43" s="10"/>
      <c r="AH43" s="10"/>
      <c r="AI43" s="22"/>
      <c r="AL43" s="53"/>
      <c r="AQ43" s="50"/>
    </row>
    <row r="44" spans="1:4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6"/>
      <c r="N44" s="40"/>
      <c r="AB44" s="6"/>
      <c r="AC44" s="6"/>
      <c r="AD44" s="6"/>
      <c r="AE44" s="6"/>
      <c r="AF44" s="6"/>
      <c r="AG44" s="6"/>
      <c r="AH44" s="6"/>
      <c r="AI44" s="23"/>
    </row>
    <row r="45" spans="1:4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6"/>
      <c r="N45" s="40"/>
      <c r="AB45" s="6"/>
      <c r="AC45" s="6"/>
      <c r="AD45" s="6"/>
      <c r="AE45" s="6"/>
      <c r="AF45" s="6"/>
      <c r="AG45" s="6"/>
      <c r="AH45" s="6"/>
      <c r="AI45" s="23"/>
    </row>
    <row r="46" spans="1:43" s="18" customFormat="1" x14ac:dyDescent="0.3">
      <c r="A46" s="17"/>
      <c r="B46" s="17">
        <f t="shared" ref="B46:L46" si="42">AVERAGE(B2:B42)</f>
        <v>97.58536585365853</v>
      </c>
      <c r="C46" s="17">
        <f t="shared" si="42"/>
        <v>1.6651219512195123</v>
      </c>
      <c r="D46" s="17">
        <f t="shared" si="42"/>
        <v>2.7845731707317065</v>
      </c>
      <c r="E46" s="17">
        <f t="shared" si="42"/>
        <v>35.403315878917404</v>
      </c>
      <c r="F46" s="17">
        <f t="shared" si="42"/>
        <v>69.614329268292707</v>
      </c>
      <c r="G46" s="17">
        <f t="shared" si="42"/>
        <v>27.971036585365859</v>
      </c>
      <c r="H46" s="17">
        <f t="shared" si="42"/>
        <v>92.748780487804879</v>
      </c>
      <c r="I46" s="17">
        <f t="shared" si="42"/>
        <v>4.8365853658536588</v>
      </c>
      <c r="J46" s="17">
        <f t="shared" si="42"/>
        <v>23.134451219512197</v>
      </c>
      <c r="K46" s="17">
        <f t="shared" si="42"/>
        <v>18.82474115798431</v>
      </c>
      <c r="L46" s="17">
        <f t="shared" si="42"/>
        <v>4.8943480979348442</v>
      </c>
      <c r="M46" s="32"/>
      <c r="N46" s="17">
        <f>AVERAGE(N2:N42)</f>
        <v>91.558536585365871</v>
      </c>
      <c r="O46" s="17">
        <f>AVERAGE(O2:O42)</f>
        <v>6.0268292682926834</v>
      </c>
      <c r="P46" s="17">
        <f>AVERAGE(P2:P42)</f>
        <v>6.1259160613757224</v>
      </c>
      <c r="Q46" s="17">
        <f>AVERAGE(Q2:Q42)</f>
        <v>21.944207317073175</v>
      </c>
      <c r="R46" s="17">
        <f>AVERAGE(R2:R42)</f>
        <v>23.840201412848909</v>
      </c>
      <c r="S46" s="32"/>
      <c r="T46" s="17">
        <f t="shared" ref="T46:Z46" si="43">AVERAGE(T2:T42)</f>
        <v>90.558536585365843</v>
      </c>
      <c r="U46" s="17">
        <f t="shared" si="43"/>
        <v>7.0268292682926825</v>
      </c>
      <c r="V46" s="17">
        <f t="shared" si="43"/>
        <v>7.1025039562425771</v>
      </c>
      <c r="W46" s="17">
        <f t="shared" si="43"/>
        <v>32.845980927550258</v>
      </c>
      <c r="X46" s="17">
        <f t="shared" si="43"/>
        <v>2.5573349513671411</v>
      </c>
      <c r="Y46" s="17">
        <f t="shared" si="43"/>
        <v>20.944207317073172</v>
      </c>
      <c r="Z46" s="17" t="e">
        <f t="shared" si="43"/>
        <v>#DIV/0!</v>
      </c>
      <c r="AA46" s="28"/>
      <c r="AB46" s="19">
        <f>AVERAGE(AB2:AB39)</f>
        <v>88.244736842105254</v>
      </c>
      <c r="AC46" s="19">
        <f t="shared" ref="AC46:AH46" si="44">AVERAGE(AC2:AC39)</f>
        <v>8.4789473684210517</v>
      </c>
      <c r="AD46" s="19">
        <f t="shared" si="44"/>
        <v>8.7182005761171784</v>
      </c>
      <c r="AE46" s="19">
        <f t="shared" si="44"/>
        <v>32.289173049966372</v>
      </c>
      <c r="AF46" s="19">
        <f t="shared" si="44"/>
        <v>3.0675873737646007</v>
      </c>
      <c r="AG46" s="19"/>
      <c r="AH46" s="19">
        <f t="shared" si="44"/>
        <v>19.056315789473686</v>
      </c>
      <c r="AI46" s="24"/>
      <c r="AL46" s="54"/>
      <c r="AQ46" s="52"/>
    </row>
    <row r="47" spans="1:43" s="18" customFormat="1" x14ac:dyDescent="0.3">
      <c r="A47" s="17"/>
      <c r="B47" s="17">
        <f t="shared" ref="B47:L47" si="45">STDEV(B2:B42)</f>
        <v>15.833407102951854</v>
      </c>
      <c r="C47" s="17">
        <f t="shared" si="45"/>
        <v>0.11063728917547448</v>
      </c>
      <c r="D47" s="17">
        <f t="shared" si="45"/>
        <v>0.35856582800400633</v>
      </c>
      <c r="E47" s="17">
        <f t="shared" si="45"/>
        <v>6.8796561455845611</v>
      </c>
      <c r="F47" s="17">
        <f t="shared" si="45"/>
        <v>8.9641457000998184</v>
      </c>
      <c r="G47" s="17">
        <f t="shared" si="45"/>
        <v>12.813309827768068</v>
      </c>
      <c r="H47" s="17">
        <f t="shared" si="45"/>
        <v>14.667806958629077</v>
      </c>
      <c r="I47" s="17">
        <f t="shared" si="45"/>
        <v>2.0318410490932854</v>
      </c>
      <c r="J47" s="17">
        <f t="shared" si="45"/>
        <v>11.680223222826736</v>
      </c>
      <c r="K47" s="17">
        <f t="shared" si="45"/>
        <v>6.9013577011713556</v>
      </c>
      <c r="L47" s="17">
        <f t="shared" si="45"/>
        <v>1.6160939054774794</v>
      </c>
      <c r="M47" s="32"/>
      <c r="N47" s="17">
        <f>STDEV(N2:N42)</f>
        <v>14.501930485451853</v>
      </c>
      <c r="O47" s="17">
        <f>STDEV(O2:O42)</f>
        <v>2.2626339065615406</v>
      </c>
      <c r="P47" s="17">
        <f>STDEV(P2:P42)</f>
        <v>1.8410622084861312</v>
      </c>
      <c r="Q47" s="17">
        <f>STDEV(Q2:Q42)</f>
        <v>11.854872540423827</v>
      </c>
      <c r="R47" s="17">
        <f>STDEV(R2:R42)</f>
        <v>8.8490420561704717</v>
      </c>
      <c r="S47" s="32"/>
      <c r="T47" s="17">
        <f t="shared" ref="T47:Z47" si="46">STDEV(T2:T42)</f>
        <v>14.082595208443655</v>
      </c>
      <c r="U47" s="17">
        <f t="shared" si="46"/>
        <v>3.2763565427349279</v>
      </c>
      <c r="V47" s="17">
        <f t="shared" si="46"/>
        <v>2.8082573955545147</v>
      </c>
      <c r="W47" s="17">
        <f t="shared" si="46"/>
        <v>6.0899542656432688</v>
      </c>
      <c r="X47" s="17">
        <f t="shared" si="46"/>
        <v>1.2626990617688985</v>
      </c>
      <c r="Y47" s="17">
        <f t="shared" si="46"/>
        <v>11.27606382784769</v>
      </c>
      <c r="Z47" s="17" t="e">
        <f t="shared" si="46"/>
        <v>#DIV/0!</v>
      </c>
      <c r="AA47" s="28"/>
      <c r="AB47" s="19">
        <f>STDEV(AB2:AB39)</f>
        <v>13.695150006942644</v>
      </c>
      <c r="AC47" s="19">
        <f t="shared" ref="AC47:AH47" si="47">STDEV(AC2:AC39)</f>
        <v>3.4031112866886177</v>
      </c>
      <c r="AD47" s="19">
        <f t="shared" si="47"/>
        <v>2.7156083128292186</v>
      </c>
      <c r="AE47" s="19">
        <f t="shared" si="47"/>
        <v>6.7712363796819988</v>
      </c>
      <c r="AF47" s="19">
        <f t="shared" si="47"/>
        <v>1.0521513526518529</v>
      </c>
      <c r="AG47" s="19"/>
      <c r="AH47" s="19">
        <f t="shared" si="47"/>
        <v>11.966131720695763</v>
      </c>
      <c r="AI47" s="24"/>
      <c r="AL47" s="54"/>
      <c r="AQ47" s="52"/>
    </row>
    <row r="48" spans="1:4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2"/>
      <c r="N48" s="42"/>
    </row>
    <row r="49" spans="1:3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2"/>
      <c r="N49" s="42"/>
      <c r="AD49" s="5" t="s">
        <v>542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B43D-2B50-A046-B43B-8C1EB0378A32}">
  <dimension ref="I10:P50"/>
  <sheetViews>
    <sheetView topLeftCell="A17" workbookViewId="0">
      <selection activeCell="J46" sqref="J46:O50"/>
    </sheetView>
  </sheetViews>
  <sheetFormatPr defaultColWidth="11.5546875" defaultRowHeight="14.4" x14ac:dyDescent="0.3"/>
  <sheetData>
    <row r="10" spans="9:12" x14ac:dyDescent="0.3">
      <c r="I10" s="37" t="e">
        <f>H10*100/#REF!</f>
        <v>#REF!</v>
      </c>
    </row>
    <row r="11" spans="9:12" x14ac:dyDescent="0.3">
      <c r="I11" s="37" t="e">
        <f>H11*100/#REF!</f>
        <v>#REF!</v>
      </c>
    </row>
    <row r="12" spans="9:12" x14ac:dyDescent="0.3">
      <c r="I12" s="37" t="e">
        <f t="shared" ref="I12" si="0">H12*100/#REF!</f>
        <v>#REF!</v>
      </c>
    </row>
    <row r="13" spans="9:12" x14ac:dyDescent="0.3">
      <c r="I13" s="37" t="e">
        <f t="shared" ref="I13" si="1">H13*100/#REF!</f>
        <v>#REF!</v>
      </c>
      <c r="L13">
        <v>8.3333333333333339</v>
      </c>
    </row>
    <row r="14" spans="9:12" x14ac:dyDescent="0.3">
      <c r="I14" s="37" t="e">
        <f t="shared" ref="I14" si="2">H14*100/#REF!</f>
        <v>#REF!</v>
      </c>
      <c r="L14">
        <v>8.4054388133498286</v>
      </c>
    </row>
    <row r="15" spans="9:12" x14ac:dyDescent="0.3">
      <c r="I15" s="37" t="e">
        <f t="shared" ref="I15" si="3">H15*100/#REF!</f>
        <v>#REF!</v>
      </c>
      <c r="L15">
        <v>13.827160493827163</v>
      </c>
    </row>
    <row r="16" spans="9:12" x14ac:dyDescent="0.3">
      <c r="I16" s="37" t="e">
        <f t="shared" ref="I16" si="4">H16*100/#REF!</f>
        <v>#REF!</v>
      </c>
      <c r="L16">
        <v>9.6470588235294148</v>
      </c>
    </row>
    <row r="17" spans="9:12" x14ac:dyDescent="0.3">
      <c r="I17" s="37" t="e">
        <f t="shared" ref="I17" si="5">H17*100/#REF!</f>
        <v>#REF!</v>
      </c>
      <c r="L17">
        <v>5.2224371373307594</v>
      </c>
    </row>
    <row r="18" spans="9:12" x14ac:dyDescent="0.3">
      <c r="I18" s="37" t="e">
        <f t="shared" ref="I18" si="6">H18*100/#REF!</f>
        <v>#REF!</v>
      </c>
      <c r="L18">
        <v>17.047817047817052</v>
      </c>
    </row>
    <row r="19" spans="9:12" x14ac:dyDescent="0.3">
      <c r="I19" s="37" t="e">
        <f t="shared" ref="I19" si="7">H19*100/#REF!</f>
        <v>#REF!</v>
      </c>
      <c r="L19">
        <v>7.0407040704070463</v>
      </c>
    </row>
    <row r="20" spans="9:12" x14ac:dyDescent="0.3">
      <c r="I20" s="37" t="e">
        <f t="shared" ref="I20" si="8">H20*100/#REF!</f>
        <v>#REF!</v>
      </c>
      <c r="L20">
        <v>17.337883959044373</v>
      </c>
    </row>
    <row r="21" spans="9:12" x14ac:dyDescent="0.3">
      <c r="I21" s="37" t="e">
        <f t="shared" ref="I21" si="9">H21*100/#REF!</f>
        <v>#REF!</v>
      </c>
      <c r="L21">
        <v>8.6866597724922503</v>
      </c>
    </row>
    <row r="22" spans="9:12" x14ac:dyDescent="0.3">
      <c r="I22" s="37" t="e">
        <f t="shared" ref="I22" si="10">H22*100/#REF!</f>
        <v>#REF!</v>
      </c>
      <c r="L22">
        <v>7.6751946607341548</v>
      </c>
    </row>
    <row r="23" spans="9:12" x14ac:dyDescent="0.3">
      <c r="I23" s="37" t="e">
        <f t="shared" ref="I23" si="11">H23*100/#REF!</f>
        <v>#REF!</v>
      </c>
      <c r="L23">
        <v>11.176470588235299</v>
      </c>
    </row>
    <row r="24" spans="9:12" x14ac:dyDescent="0.3">
      <c r="I24" s="37" t="e">
        <f t="shared" ref="I24" si="12">H24*100/#REF!</f>
        <v>#REF!</v>
      </c>
      <c r="L24">
        <v>5.1020408163265305</v>
      </c>
    </row>
    <row r="25" spans="9:12" x14ac:dyDescent="0.3">
      <c r="I25" s="37" t="e">
        <f t="shared" ref="I25" si="13">H25*100/#REF!</f>
        <v>#REF!</v>
      </c>
      <c r="L25">
        <v>5.5</v>
      </c>
    </row>
    <row r="26" spans="9:12" x14ac:dyDescent="0.3">
      <c r="I26" s="37" t="e">
        <f t="shared" ref="I26" si="14">H26*100/#REF!</f>
        <v>#REF!</v>
      </c>
      <c r="L26">
        <v>8.1938325991189416</v>
      </c>
    </row>
    <row r="27" spans="9:12" x14ac:dyDescent="0.3">
      <c r="I27" s="37" t="e">
        <f t="shared" ref="I27" si="15">H27*100/#REF!</f>
        <v>#REF!</v>
      </c>
      <c r="L27">
        <v>5.4347826086956523</v>
      </c>
    </row>
    <row r="28" spans="9:12" x14ac:dyDescent="0.3">
      <c r="I28" s="37" t="e">
        <f t="shared" ref="I28" si="16">H28*100/#REF!</f>
        <v>#REF!</v>
      </c>
      <c r="L28">
        <v>12.873563218390807</v>
      </c>
    </row>
    <row r="29" spans="9:12" x14ac:dyDescent="0.3">
      <c r="I29" s="37" t="e">
        <f t="shared" ref="I29" si="17">H29*100/#REF!</f>
        <v>#REF!</v>
      </c>
      <c r="L29">
        <v>12.805587892898719</v>
      </c>
    </row>
    <row r="30" spans="9:12" x14ac:dyDescent="0.3">
      <c r="I30" s="37" t="e">
        <f t="shared" ref="I30" si="18">H30*100/#REF!</f>
        <v>#REF!</v>
      </c>
      <c r="L30">
        <v>14.444444444444441</v>
      </c>
    </row>
    <row r="31" spans="9:12" x14ac:dyDescent="0.3">
      <c r="I31" s="37" t="e">
        <f t="shared" ref="I31" si="19">H31*100/#REF!</f>
        <v>#REF!</v>
      </c>
      <c r="L31">
        <v>13.766233766233761</v>
      </c>
    </row>
    <row r="32" spans="9:12" x14ac:dyDescent="0.3">
      <c r="I32" s="37" t="e">
        <f t="shared" ref="I32" si="20">H32*100/#REF!</f>
        <v>#REF!</v>
      </c>
      <c r="L32">
        <v>10.500000000000002</v>
      </c>
    </row>
    <row r="33" spans="9:16" x14ac:dyDescent="0.3">
      <c r="I33" s="37" t="e">
        <f t="shared" ref="I33" si="21">H33*100/#REF!</f>
        <v>#REF!</v>
      </c>
      <c r="L33">
        <v>5.202312138728324</v>
      </c>
    </row>
    <row r="34" spans="9:16" x14ac:dyDescent="0.3">
      <c r="I34" s="37" t="e">
        <f t="shared" ref="I34" si="22">H34*100/#REF!</f>
        <v>#REF!</v>
      </c>
      <c r="L34">
        <v>15.522703273495249</v>
      </c>
    </row>
    <row r="35" spans="9:16" x14ac:dyDescent="0.3">
      <c r="I35" s="37" t="e">
        <f t="shared" ref="I35" si="23">H35*100/#REF!</f>
        <v>#REF!</v>
      </c>
      <c r="L35">
        <v>8.8541666666666661</v>
      </c>
    </row>
    <row r="36" spans="9:16" x14ac:dyDescent="0.3">
      <c r="I36" s="37" t="e">
        <f t="shared" ref="I36" si="24">H36*100/#REF!</f>
        <v>#REF!</v>
      </c>
      <c r="L36">
        <v>8.3585095669687792</v>
      </c>
    </row>
    <row r="37" spans="9:16" x14ac:dyDescent="0.3">
      <c r="I37" s="37" t="e">
        <f t="shared" ref="I37" si="25">H37*100/#REF!</f>
        <v>#REF!</v>
      </c>
      <c r="L37">
        <v>6.666666666666667</v>
      </c>
    </row>
    <row r="38" spans="9:16" x14ac:dyDescent="0.3">
      <c r="I38" s="37" t="e">
        <f t="shared" ref="I38" si="26">H38*100/#REF!</f>
        <v>#REF!</v>
      </c>
      <c r="L38">
        <v>15.359828141783028</v>
      </c>
    </row>
    <row r="39" spans="9:16" x14ac:dyDescent="0.3">
      <c r="I39" s="37" t="e">
        <f t="shared" ref="I39" si="27">H39*100/#REF!</f>
        <v>#REF!</v>
      </c>
      <c r="L39">
        <v>6.8143100511073254</v>
      </c>
    </row>
    <row r="40" spans="9:16" x14ac:dyDescent="0.3">
      <c r="I40" s="37" t="e">
        <f t="shared" ref="I40" si="28">H40*100/#REF!</f>
        <v>#REF!</v>
      </c>
      <c r="L40">
        <v>6.3063063063063067</v>
      </c>
      <c r="P40">
        <v>6</v>
      </c>
    </row>
    <row r="41" spans="9:16" x14ac:dyDescent="0.3">
      <c r="I41" s="37" t="e">
        <f t="shared" ref="I41" si="29">H41*100/#REF!</f>
        <v>#REF!</v>
      </c>
      <c r="L41">
        <v>11.406423034330009</v>
      </c>
    </row>
    <row r="42" spans="9:16" x14ac:dyDescent="0.3">
      <c r="I42" s="37" t="e">
        <f t="shared" ref="I42" si="30">H42*100/#REF!</f>
        <v>#REF!</v>
      </c>
      <c r="L42">
        <v>13.599999999999996</v>
      </c>
    </row>
    <row r="43" spans="9:16" x14ac:dyDescent="0.3">
      <c r="I43" s="37" t="e">
        <f t="shared" ref="I43" si="31">H43*100/#REF!</f>
        <v>#REF!</v>
      </c>
      <c r="L43">
        <v>12.944162436548222</v>
      </c>
    </row>
    <row r="44" spans="9:16" x14ac:dyDescent="0.3">
      <c r="I44" s="37" t="e">
        <f t="shared" ref="I44" si="32">H44*100/#REF!</f>
        <v>#REF!</v>
      </c>
      <c r="L44">
        <v>15.536374845869293</v>
      </c>
    </row>
    <row r="45" spans="9:16" x14ac:dyDescent="0.3">
      <c r="I45" s="37" t="e">
        <f t="shared" ref="I45" si="33">H45*100/#REF!</f>
        <v>#REF!</v>
      </c>
    </row>
    <row r="46" spans="9:16" x14ac:dyDescent="0.3">
      <c r="J46" s="55"/>
      <c r="K46" s="55" t="s">
        <v>547</v>
      </c>
      <c r="L46" s="55">
        <f>AVERAGE(L13:L44)</f>
        <v>10.299762724208733</v>
      </c>
      <c r="M46" s="55"/>
      <c r="N46" s="55" t="s">
        <v>549</v>
      </c>
      <c r="O46" s="55" t="s">
        <v>550</v>
      </c>
    </row>
    <row r="47" spans="9:16" x14ac:dyDescent="0.3">
      <c r="J47" s="55"/>
      <c r="K47" s="55" t="s">
        <v>548</v>
      </c>
      <c r="L47" s="55">
        <f>STDEV(L13:L44)</f>
        <v>3.8307028407934967</v>
      </c>
      <c r="M47" s="55"/>
      <c r="N47" s="55" t="s">
        <v>551</v>
      </c>
      <c r="O47" s="55" t="s">
        <v>552</v>
      </c>
    </row>
    <row r="48" spans="9:16" x14ac:dyDescent="0.3">
      <c r="J48" s="55"/>
      <c r="K48" s="55"/>
      <c r="L48" s="55"/>
      <c r="M48" s="55"/>
      <c r="N48" s="55" t="s">
        <v>554</v>
      </c>
      <c r="O48" s="55" t="s">
        <v>553</v>
      </c>
    </row>
    <row r="49" spans="10:15" x14ac:dyDescent="0.3">
      <c r="J49" s="55"/>
      <c r="K49" s="55"/>
      <c r="L49" s="55"/>
      <c r="M49" s="55"/>
      <c r="N49" s="55" t="s">
        <v>555</v>
      </c>
      <c r="O49" s="55">
        <v>0</v>
      </c>
    </row>
    <row r="50" spans="10:15" x14ac:dyDescent="0.3">
      <c r="J50" s="55"/>
      <c r="K50" s="55"/>
      <c r="L50" s="55"/>
      <c r="M50" s="55"/>
      <c r="N50" s="55"/>
      <c r="O50" s="5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40DC-1DC0-4D4A-B848-F7B110FCEDFC}">
  <dimension ref="A1:M30"/>
  <sheetViews>
    <sheetView workbookViewId="0">
      <selection activeCell="H38" sqref="H38"/>
    </sheetView>
  </sheetViews>
  <sheetFormatPr defaultColWidth="11.5546875" defaultRowHeight="14.4" x14ac:dyDescent="0.3"/>
  <sheetData>
    <row r="1" spans="1:13" x14ac:dyDescent="0.3">
      <c r="A1" t="s">
        <v>447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457</v>
      </c>
      <c r="L1" t="s">
        <v>458</v>
      </c>
      <c r="M1" t="s">
        <v>459</v>
      </c>
    </row>
    <row r="2" spans="1:13" x14ac:dyDescent="0.3">
      <c r="A2" t="s">
        <v>40</v>
      </c>
      <c r="B2">
        <v>39.200000000000003</v>
      </c>
      <c r="C2">
        <v>34.9</v>
      </c>
      <c r="D2" t="s">
        <v>460</v>
      </c>
      <c r="E2">
        <v>30.8</v>
      </c>
      <c r="F2">
        <v>1452</v>
      </c>
      <c r="G2" t="s">
        <v>461</v>
      </c>
      <c r="H2">
        <v>54.1</v>
      </c>
      <c r="I2">
        <v>60.8</v>
      </c>
      <c r="J2">
        <v>39.6</v>
      </c>
      <c r="K2">
        <v>44.5</v>
      </c>
      <c r="L2" t="s">
        <v>462</v>
      </c>
      <c r="M2">
        <v>3</v>
      </c>
    </row>
    <row r="3" spans="1:13" x14ac:dyDescent="0.3">
      <c r="A3" t="s">
        <v>91</v>
      </c>
      <c r="B3">
        <v>34.200000000000003</v>
      </c>
      <c r="C3">
        <v>32.799999999999997</v>
      </c>
      <c r="D3" t="s">
        <v>463</v>
      </c>
      <c r="E3">
        <v>33.200000000000003</v>
      </c>
      <c r="F3">
        <v>1693</v>
      </c>
      <c r="G3" t="s">
        <v>464</v>
      </c>
      <c r="H3">
        <v>63.2</v>
      </c>
      <c r="I3">
        <v>65.8</v>
      </c>
      <c r="J3">
        <v>46.3</v>
      </c>
      <c r="K3">
        <v>48.2</v>
      </c>
      <c r="L3" t="s">
        <v>465</v>
      </c>
      <c r="M3">
        <v>3</v>
      </c>
    </row>
    <row r="4" spans="1:13" x14ac:dyDescent="0.3">
      <c r="A4" t="s">
        <v>58</v>
      </c>
      <c r="B4">
        <v>40.1</v>
      </c>
      <c r="C4">
        <v>33.299999999999997</v>
      </c>
      <c r="D4" t="s">
        <v>466</v>
      </c>
      <c r="E4">
        <v>30.5</v>
      </c>
      <c r="F4">
        <v>1439</v>
      </c>
      <c r="G4" t="s">
        <v>467</v>
      </c>
      <c r="H4">
        <v>49.7</v>
      </c>
      <c r="I4">
        <v>59.9</v>
      </c>
      <c r="J4">
        <v>36.4</v>
      </c>
      <c r="K4">
        <v>43.9</v>
      </c>
      <c r="L4" t="s">
        <v>468</v>
      </c>
      <c r="M4">
        <v>3</v>
      </c>
    </row>
    <row r="5" spans="1:13" x14ac:dyDescent="0.3">
      <c r="A5" t="s">
        <v>76</v>
      </c>
      <c r="B5">
        <v>40.299999999999997</v>
      </c>
      <c r="C5">
        <v>32.5</v>
      </c>
      <c r="D5" t="s">
        <v>466</v>
      </c>
      <c r="E5">
        <v>32.299999999999997</v>
      </c>
      <c r="F5">
        <v>1396</v>
      </c>
      <c r="G5" t="s">
        <v>469</v>
      </c>
      <c r="H5">
        <v>48.1</v>
      </c>
      <c r="I5">
        <v>59.7</v>
      </c>
      <c r="J5">
        <v>35.200000000000003</v>
      </c>
      <c r="K5">
        <v>43.7</v>
      </c>
      <c r="L5" t="s">
        <v>468</v>
      </c>
      <c r="M5">
        <v>3</v>
      </c>
    </row>
    <row r="6" spans="1:13" x14ac:dyDescent="0.3">
      <c r="A6" t="s">
        <v>133</v>
      </c>
      <c r="B6">
        <v>43.2</v>
      </c>
      <c r="C6">
        <v>36.299999999999997</v>
      </c>
      <c r="D6" t="s">
        <v>470</v>
      </c>
      <c r="E6">
        <v>32.4</v>
      </c>
      <c r="F6">
        <v>1462</v>
      </c>
      <c r="G6" t="s">
        <v>471</v>
      </c>
      <c r="H6">
        <v>47.7</v>
      </c>
      <c r="I6">
        <v>56.8</v>
      </c>
      <c r="J6">
        <v>34.9</v>
      </c>
      <c r="K6">
        <v>41.5</v>
      </c>
      <c r="L6" t="s">
        <v>472</v>
      </c>
      <c r="M6">
        <v>3</v>
      </c>
    </row>
    <row r="7" spans="1:13" x14ac:dyDescent="0.3">
      <c r="A7" t="s">
        <v>473</v>
      </c>
      <c r="B7">
        <v>46.7</v>
      </c>
      <c r="C7">
        <v>37.799999999999997</v>
      </c>
      <c r="D7" t="s">
        <v>474</v>
      </c>
      <c r="E7">
        <v>31.2</v>
      </c>
      <c r="F7">
        <v>1273</v>
      </c>
      <c r="G7" t="s">
        <v>475</v>
      </c>
      <c r="H7">
        <v>43.3</v>
      </c>
      <c r="I7">
        <v>53.3</v>
      </c>
      <c r="J7">
        <v>31.6</v>
      </c>
      <c r="K7">
        <v>39</v>
      </c>
      <c r="L7" t="s">
        <v>476</v>
      </c>
      <c r="M7">
        <v>3</v>
      </c>
    </row>
    <row r="8" spans="1:13" x14ac:dyDescent="0.3">
      <c r="A8" t="s">
        <v>120</v>
      </c>
      <c r="B8">
        <v>45.6</v>
      </c>
      <c r="C8">
        <v>39.1</v>
      </c>
      <c r="D8" t="s">
        <v>474</v>
      </c>
      <c r="E8">
        <v>30.8</v>
      </c>
      <c r="F8">
        <v>1355</v>
      </c>
      <c r="G8" t="s">
        <v>477</v>
      </c>
      <c r="H8">
        <v>46.9</v>
      </c>
      <c r="I8">
        <v>54.5</v>
      </c>
      <c r="J8">
        <v>34.299999999999997</v>
      </c>
      <c r="K8">
        <v>39.9</v>
      </c>
      <c r="L8" t="s">
        <v>476</v>
      </c>
      <c r="M8">
        <v>3</v>
      </c>
    </row>
    <row r="9" spans="1:13" x14ac:dyDescent="0.3">
      <c r="A9" t="s">
        <v>145</v>
      </c>
      <c r="B9">
        <v>50.8</v>
      </c>
      <c r="C9">
        <v>49.8</v>
      </c>
      <c r="D9" t="s">
        <v>460</v>
      </c>
      <c r="E9">
        <v>36.9</v>
      </c>
      <c r="F9">
        <v>1350</v>
      </c>
      <c r="G9" t="s">
        <v>469</v>
      </c>
      <c r="H9">
        <v>48.2</v>
      </c>
      <c r="I9">
        <v>49.2</v>
      </c>
      <c r="J9">
        <v>35.299999999999997</v>
      </c>
      <c r="K9">
        <v>36</v>
      </c>
      <c r="L9" t="s">
        <v>476</v>
      </c>
      <c r="M9">
        <v>3</v>
      </c>
    </row>
    <row r="10" spans="1:13" x14ac:dyDescent="0.3">
      <c r="A10" t="s">
        <v>478</v>
      </c>
      <c r="B10">
        <v>32.9</v>
      </c>
      <c r="C10">
        <v>29.9</v>
      </c>
      <c r="D10" t="s">
        <v>479</v>
      </c>
      <c r="E10">
        <v>34.5</v>
      </c>
      <c r="F10">
        <v>1609</v>
      </c>
      <c r="G10" t="s">
        <v>480</v>
      </c>
      <c r="H10">
        <v>61.1</v>
      </c>
      <c r="I10">
        <v>67.099999999999994</v>
      </c>
      <c r="J10">
        <v>44.7</v>
      </c>
      <c r="K10">
        <v>49.1</v>
      </c>
      <c r="L10" t="s">
        <v>481</v>
      </c>
      <c r="M10">
        <v>3</v>
      </c>
    </row>
    <row r="11" spans="1:13" x14ac:dyDescent="0.3">
      <c r="A11" t="s">
        <v>212</v>
      </c>
      <c r="B11">
        <v>49.8</v>
      </c>
      <c r="C11">
        <v>43.8</v>
      </c>
      <c r="D11" t="s">
        <v>474</v>
      </c>
      <c r="E11">
        <v>33.700000000000003</v>
      </c>
      <c r="F11">
        <v>1243</v>
      </c>
      <c r="G11" t="s">
        <v>482</v>
      </c>
      <c r="H11">
        <v>41.2</v>
      </c>
      <c r="I11">
        <v>50.2</v>
      </c>
      <c r="J11">
        <v>30.2</v>
      </c>
      <c r="K11">
        <v>36.799999999999997</v>
      </c>
      <c r="L11" t="s">
        <v>483</v>
      </c>
      <c r="M11">
        <v>3</v>
      </c>
    </row>
    <row r="12" spans="1:13" x14ac:dyDescent="0.3">
      <c r="A12" t="s">
        <v>381</v>
      </c>
      <c r="B12">
        <v>27.9</v>
      </c>
      <c r="C12">
        <v>37.1</v>
      </c>
      <c r="D12" t="s">
        <v>463</v>
      </c>
      <c r="E12">
        <v>33.9</v>
      </c>
      <c r="F12">
        <v>1640</v>
      </c>
      <c r="G12" t="s">
        <v>484</v>
      </c>
      <c r="H12">
        <v>60.9</v>
      </c>
      <c r="I12">
        <v>62.1</v>
      </c>
      <c r="J12">
        <v>44.6</v>
      </c>
      <c r="K12">
        <v>45.5</v>
      </c>
      <c r="L12" t="s">
        <v>485</v>
      </c>
      <c r="M12">
        <v>3</v>
      </c>
    </row>
    <row r="13" spans="1:13" x14ac:dyDescent="0.3">
      <c r="A13" t="s">
        <v>386</v>
      </c>
      <c r="B13">
        <v>33.6</v>
      </c>
      <c r="C13">
        <v>34.6</v>
      </c>
      <c r="D13" t="s">
        <v>486</v>
      </c>
      <c r="E13">
        <v>34</v>
      </c>
      <c r="F13">
        <v>1666</v>
      </c>
      <c r="G13" t="s">
        <v>487</v>
      </c>
      <c r="H13">
        <v>68.400000000000006</v>
      </c>
      <c r="I13">
        <v>66.400000000000006</v>
      </c>
      <c r="J13">
        <v>50.1</v>
      </c>
      <c r="K13">
        <v>48.6</v>
      </c>
      <c r="L13" t="s">
        <v>488</v>
      </c>
      <c r="M13">
        <v>3</v>
      </c>
    </row>
    <row r="14" spans="1:13" x14ac:dyDescent="0.3">
      <c r="A14" t="s">
        <v>267</v>
      </c>
      <c r="B14">
        <v>46.8</v>
      </c>
      <c r="C14">
        <v>42.1</v>
      </c>
      <c r="D14" t="s">
        <v>486</v>
      </c>
      <c r="E14">
        <v>31.9</v>
      </c>
      <c r="F14">
        <v>1388</v>
      </c>
      <c r="G14" t="s">
        <v>489</v>
      </c>
      <c r="H14">
        <v>47.9</v>
      </c>
      <c r="I14">
        <v>23.2</v>
      </c>
      <c r="J14">
        <v>35.1</v>
      </c>
      <c r="K14">
        <v>39</v>
      </c>
      <c r="L14" t="s">
        <v>488</v>
      </c>
      <c r="M14">
        <v>3</v>
      </c>
    </row>
    <row r="15" spans="1:13" x14ac:dyDescent="0.3">
      <c r="A15" t="s">
        <v>276</v>
      </c>
      <c r="B15">
        <v>37.9</v>
      </c>
      <c r="C15">
        <v>53.1</v>
      </c>
      <c r="D15" t="s">
        <v>490</v>
      </c>
      <c r="E15">
        <v>37.6</v>
      </c>
      <c r="F15">
        <v>2209</v>
      </c>
      <c r="G15" t="s">
        <v>491</v>
      </c>
      <c r="H15">
        <v>86.9</v>
      </c>
      <c r="I15">
        <v>62.1</v>
      </c>
      <c r="J15">
        <v>63.6</v>
      </c>
      <c r="K15">
        <v>45.4</v>
      </c>
      <c r="L15" t="s">
        <v>485</v>
      </c>
      <c r="M15">
        <v>3</v>
      </c>
    </row>
    <row r="16" spans="1:13" x14ac:dyDescent="0.3">
      <c r="A16" t="s">
        <v>286</v>
      </c>
      <c r="B16">
        <v>52.2</v>
      </c>
      <c r="C16">
        <v>50.1</v>
      </c>
      <c r="D16" t="s">
        <v>492</v>
      </c>
      <c r="E16">
        <v>35.1</v>
      </c>
      <c r="F16">
        <v>1348</v>
      </c>
      <c r="G16" t="s">
        <v>493</v>
      </c>
      <c r="H16">
        <v>45.9</v>
      </c>
      <c r="I16">
        <v>47.8</v>
      </c>
      <c r="J16">
        <v>33.6</v>
      </c>
      <c r="K16">
        <v>35</v>
      </c>
      <c r="L16" t="s">
        <v>494</v>
      </c>
      <c r="M16">
        <v>3</v>
      </c>
    </row>
    <row r="17" spans="1:13" x14ac:dyDescent="0.3">
      <c r="A17" t="s">
        <v>295</v>
      </c>
      <c r="B17">
        <v>43.7</v>
      </c>
      <c r="C17">
        <v>53</v>
      </c>
      <c r="D17" t="s">
        <v>495</v>
      </c>
      <c r="E17">
        <v>37.200000000000003</v>
      </c>
      <c r="F17">
        <v>2123</v>
      </c>
      <c r="G17" t="s">
        <v>496</v>
      </c>
      <c r="H17">
        <v>74</v>
      </c>
      <c r="I17">
        <v>58.3</v>
      </c>
      <c r="J17">
        <v>54.2</v>
      </c>
      <c r="K17">
        <v>42.7</v>
      </c>
      <c r="L17" t="s">
        <v>497</v>
      </c>
      <c r="M17">
        <v>3</v>
      </c>
    </row>
    <row r="18" spans="1:13" x14ac:dyDescent="0.3">
      <c r="A18" t="s">
        <v>304</v>
      </c>
      <c r="B18">
        <v>43.1</v>
      </c>
      <c r="C18">
        <v>40.6</v>
      </c>
      <c r="D18" t="s">
        <v>498</v>
      </c>
      <c r="E18">
        <v>32.700000000000003</v>
      </c>
      <c r="F18">
        <v>1365</v>
      </c>
      <c r="G18" t="s">
        <v>499</v>
      </c>
      <c r="H18">
        <v>47.4</v>
      </c>
      <c r="I18">
        <v>53.9</v>
      </c>
      <c r="J18">
        <v>34.700000000000003</v>
      </c>
      <c r="K18">
        <v>39.4</v>
      </c>
      <c r="L18" t="s">
        <v>494</v>
      </c>
      <c r="M18">
        <v>3</v>
      </c>
    </row>
    <row r="19" spans="1:13" x14ac:dyDescent="0.3">
      <c r="A19" t="s">
        <v>500</v>
      </c>
      <c r="B19">
        <v>52.5</v>
      </c>
      <c r="C19">
        <v>50.4</v>
      </c>
      <c r="D19" t="s">
        <v>486</v>
      </c>
      <c r="E19">
        <v>38</v>
      </c>
      <c r="F19">
        <v>1357</v>
      </c>
      <c r="G19" t="s">
        <v>501</v>
      </c>
      <c r="H19">
        <v>45.6</v>
      </c>
      <c r="I19">
        <v>47.5</v>
      </c>
      <c r="J19">
        <v>33.4</v>
      </c>
      <c r="K19">
        <v>34.799999999999997</v>
      </c>
      <c r="L19" t="s">
        <v>488</v>
      </c>
      <c r="M19">
        <v>3</v>
      </c>
    </row>
    <row r="20" spans="1:13" x14ac:dyDescent="0.3">
      <c r="A20" t="s">
        <v>313</v>
      </c>
      <c r="B20">
        <v>49.5</v>
      </c>
      <c r="C20">
        <v>47.5</v>
      </c>
      <c r="D20" t="s">
        <v>498</v>
      </c>
      <c r="E20">
        <v>37.5</v>
      </c>
      <c r="F20">
        <v>1353</v>
      </c>
      <c r="G20" t="s">
        <v>502</v>
      </c>
      <c r="H20">
        <v>48.5</v>
      </c>
      <c r="I20">
        <v>50.5</v>
      </c>
      <c r="J20">
        <v>35.5</v>
      </c>
      <c r="K20">
        <v>37</v>
      </c>
      <c r="L20" t="s">
        <v>494</v>
      </c>
      <c r="M20">
        <v>3</v>
      </c>
    </row>
    <row r="21" spans="1:13" x14ac:dyDescent="0.3">
      <c r="A21" t="s">
        <v>314</v>
      </c>
      <c r="B21">
        <v>43.9</v>
      </c>
      <c r="C21">
        <v>36</v>
      </c>
      <c r="D21" t="s">
        <v>486</v>
      </c>
      <c r="E21">
        <v>33.5</v>
      </c>
      <c r="F21">
        <v>1414</v>
      </c>
      <c r="G21" t="s">
        <v>503</v>
      </c>
      <c r="H21">
        <v>49.9</v>
      </c>
      <c r="I21">
        <v>56.1</v>
      </c>
      <c r="J21">
        <v>36.5</v>
      </c>
      <c r="K21">
        <v>41.1</v>
      </c>
      <c r="L21" t="s">
        <v>504</v>
      </c>
      <c r="M21">
        <v>3</v>
      </c>
    </row>
    <row r="22" spans="1:13" x14ac:dyDescent="0.3">
      <c r="A22" t="s">
        <v>321</v>
      </c>
      <c r="B22">
        <v>44.9</v>
      </c>
      <c r="C22">
        <v>46.7</v>
      </c>
      <c r="D22" t="s">
        <v>505</v>
      </c>
      <c r="E22">
        <v>38.200000000000003</v>
      </c>
      <c r="F22">
        <v>1573</v>
      </c>
      <c r="G22" t="s">
        <v>506</v>
      </c>
      <c r="H22">
        <v>57.3</v>
      </c>
      <c r="I22">
        <v>55.1</v>
      </c>
      <c r="J22">
        <v>41.9</v>
      </c>
      <c r="K22">
        <v>40.299999999999997</v>
      </c>
      <c r="L22" t="s">
        <v>507</v>
      </c>
      <c r="M22">
        <v>3</v>
      </c>
    </row>
    <row r="23" spans="1:13" x14ac:dyDescent="0.3">
      <c r="A23" t="s">
        <v>333</v>
      </c>
      <c r="B23">
        <v>49</v>
      </c>
      <c r="C23">
        <v>55.4</v>
      </c>
      <c r="D23" t="s">
        <v>508</v>
      </c>
      <c r="E23">
        <v>39.1</v>
      </c>
      <c r="F23">
        <v>1610</v>
      </c>
      <c r="G23" t="s">
        <v>506</v>
      </c>
      <c r="H23">
        <v>57.6</v>
      </c>
      <c r="I23">
        <v>51</v>
      </c>
      <c r="J23">
        <v>42.2</v>
      </c>
      <c r="K23">
        <v>37.299999999999997</v>
      </c>
      <c r="L23" t="s">
        <v>509</v>
      </c>
      <c r="M23">
        <v>3</v>
      </c>
    </row>
    <row r="24" spans="1:13" x14ac:dyDescent="0.3">
      <c r="A24" t="s">
        <v>510</v>
      </c>
      <c r="B24">
        <v>45.2</v>
      </c>
      <c r="C24">
        <v>33.299999999999997</v>
      </c>
      <c r="D24" t="s">
        <v>486</v>
      </c>
      <c r="E24">
        <v>32.200000000000003</v>
      </c>
      <c r="F24">
        <v>1254</v>
      </c>
      <c r="G24" t="s">
        <v>511</v>
      </c>
      <c r="H24">
        <v>40.200000000000003</v>
      </c>
      <c r="I24">
        <v>54.7</v>
      </c>
      <c r="J24">
        <v>29.4</v>
      </c>
      <c r="K24">
        <v>40</v>
      </c>
      <c r="L24" t="s">
        <v>488</v>
      </c>
      <c r="M24">
        <v>3</v>
      </c>
    </row>
    <row r="25" spans="1:13" x14ac:dyDescent="0.3">
      <c r="A25" t="s">
        <v>512</v>
      </c>
      <c r="B25">
        <v>45.4</v>
      </c>
      <c r="C25">
        <v>39.299999999999997</v>
      </c>
      <c r="D25" t="s">
        <v>513</v>
      </c>
      <c r="E25">
        <v>34.6</v>
      </c>
      <c r="F25">
        <v>1305</v>
      </c>
      <c r="G25" t="s">
        <v>514</v>
      </c>
      <c r="H25">
        <v>47.2</v>
      </c>
      <c r="I25">
        <v>54.6</v>
      </c>
      <c r="J25">
        <v>34.6</v>
      </c>
      <c r="K25">
        <v>10</v>
      </c>
      <c r="L25" t="s">
        <v>515</v>
      </c>
      <c r="M25">
        <v>3</v>
      </c>
    </row>
    <row r="26" spans="1:13" x14ac:dyDescent="0.3">
      <c r="A26" t="s">
        <v>344</v>
      </c>
      <c r="B26">
        <v>52.7</v>
      </c>
      <c r="C26">
        <v>57.7</v>
      </c>
      <c r="D26" t="s">
        <v>513</v>
      </c>
      <c r="E26">
        <v>39.1</v>
      </c>
      <c r="F26">
        <v>1301</v>
      </c>
      <c r="G26" t="s">
        <v>514</v>
      </c>
      <c r="H26">
        <v>47.3</v>
      </c>
      <c r="I26">
        <v>47.3</v>
      </c>
      <c r="J26">
        <v>34.6</v>
      </c>
      <c r="K26">
        <v>34.6</v>
      </c>
      <c r="L26" t="s">
        <v>516</v>
      </c>
      <c r="M26">
        <v>3</v>
      </c>
    </row>
    <row r="27" spans="1:13" x14ac:dyDescent="0.3">
      <c r="A27" t="s">
        <v>351</v>
      </c>
      <c r="B27">
        <v>41.9</v>
      </c>
      <c r="C27">
        <v>34.799999999999997</v>
      </c>
      <c r="D27" t="s">
        <v>486</v>
      </c>
      <c r="E27">
        <v>30.5</v>
      </c>
      <c r="F27">
        <v>1396</v>
      </c>
      <c r="G27" t="s">
        <v>517</v>
      </c>
      <c r="H27">
        <v>48.2</v>
      </c>
      <c r="I27">
        <v>58.1</v>
      </c>
      <c r="J27">
        <v>35.299999999999997</v>
      </c>
      <c r="K27">
        <v>42.5</v>
      </c>
      <c r="L27" t="s">
        <v>488</v>
      </c>
      <c r="M27">
        <v>3</v>
      </c>
    </row>
    <row r="28" spans="1:13" x14ac:dyDescent="0.3">
      <c r="A28" t="s">
        <v>362</v>
      </c>
      <c r="B28">
        <v>50</v>
      </c>
      <c r="C28">
        <v>43.5</v>
      </c>
      <c r="D28" t="s">
        <v>513</v>
      </c>
      <c r="E28">
        <v>31.2</v>
      </c>
      <c r="F28">
        <v>1274</v>
      </c>
      <c r="G28" t="s">
        <v>518</v>
      </c>
      <c r="H28">
        <v>43.5</v>
      </c>
      <c r="I28">
        <v>50</v>
      </c>
      <c r="J28">
        <v>31.8</v>
      </c>
      <c r="K28">
        <v>36.6</v>
      </c>
      <c r="L28" t="s">
        <v>519</v>
      </c>
      <c r="M28">
        <v>3</v>
      </c>
    </row>
    <row r="29" spans="1:13" x14ac:dyDescent="0.3">
      <c r="A29" t="s">
        <v>371</v>
      </c>
      <c r="B29">
        <v>40</v>
      </c>
      <c r="C29">
        <v>46</v>
      </c>
      <c r="D29" t="s">
        <v>495</v>
      </c>
      <c r="E29">
        <v>36.299999999999997</v>
      </c>
      <c r="F29">
        <v>1941</v>
      </c>
      <c r="G29" t="s">
        <v>520</v>
      </c>
      <c r="H29">
        <v>69</v>
      </c>
      <c r="I29">
        <v>60</v>
      </c>
      <c r="J29">
        <v>50.5</v>
      </c>
      <c r="K29">
        <v>43.9</v>
      </c>
      <c r="L29" t="s">
        <v>497</v>
      </c>
      <c r="M29">
        <v>3</v>
      </c>
    </row>
    <row r="30" spans="1:13" x14ac:dyDescent="0.3">
      <c r="A30" t="s">
        <v>355</v>
      </c>
      <c r="B30">
        <v>47.8</v>
      </c>
      <c r="C30">
        <v>39.700000000000003</v>
      </c>
      <c r="D30" t="s">
        <v>521</v>
      </c>
      <c r="E30">
        <v>32.799999999999997</v>
      </c>
      <c r="F30">
        <v>1276</v>
      </c>
      <c r="G30" t="s">
        <v>518</v>
      </c>
      <c r="H30">
        <v>43.3</v>
      </c>
      <c r="I30">
        <v>52.2</v>
      </c>
      <c r="J30">
        <v>31.7</v>
      </c>
      <c r="K30">
        <v>38.200000000000003</v>
      </c>
      <c r="L30" t="s">
        <v>494</v>
      </c>
      <c r="M30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</vt:lpstr>
      <vt:lpstr>exames pre</vt:lpstr>
      <vt:lpstr>adaptacao</vt:lpstr>
      <vt:lpstr>PP</vt:lpstr>
      <vt:lpstr>Planilha1</vt:lpstr>
      <vt:lpstr>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Silva dos Anjos</cp:lastModifiedBy>
  <dcterms:created xsi:type="dcterms:W3CDTF">2023-06-24T23:15:18Z</dcterms:created>
  <dcterms:modified xsi:type="dcterms:W3CDTF">2023-09-27T22:28:57Z</dcterms:modified>
</cp:coreProperties>
</file>