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Criptos/RoboTraderBinance_1_4b/src/tests/graficos/"/>
    </mc:Choice>
  </mc:AlternateContent>
  <xr:revisionPtr revIDLastSave="122" documentId="11_450971ACD370DAF9A4281DD04B5ED87656CF8407" xr6:coauthVersionLast="47" xr6:coauthVersionMax="47" xr10:uidLastSave="{BABE07B4-6F69-42A3-953F-B8EE0084C531}"/>
  <bookViews>
    <workbookView xWindow="28680" yWindow="-60" windowWidth="29040" windowHeight="15720" activeTab="1" xr2:uid="{00000000-000D-0000-FFFF-FFFF00000000}"/>
  </bookViews>
  <sheets>
    <sheet name="Sheet1" sheetId="1" r:id="rId1"/>
    <sheet name="Planilha1" sheetId="2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G3" i="2" a="1"/>
  <c r="G3" i="2" s="1"/>
  <c r="H3" i="2" a="1"/>
  <c r="H3" i="2" s="1"/>
  <c r="G4" i="2" a="1"/>
  <c r="G4" i="2" s="1"/>
  <c r="H4" i="2" a="1"/>
  <c r="H4" i="2" s="1"/>
  <c r="G5" i="2" a="1"/>
  <c r="G5" i="2" s="1"/>
  <c r="H5" i="2" a="1"/>
  <c r="H5" i="2" s="1"/>
  <c r="G6" i="2" a="1"/>
  <c r="G6" i="2" s="1"/>
  <c r="H6" i="2" a="1"/>
  <c r="H6" i="2" s="1"/>
  <c r="G7" i="2" a="1"/>
  <c r="G7" i="2" s="1"/>
  <c r="H7" i="2" a="1"/>
  <c r="H7" i="2" s="1"/>
  <c r="G8" i="2" a="1"/>
  <c r="G8" i="2" s="1"/>
  <c r="H8" i="2" a="1"/>
  <c r="H8" i="2" s="1"/>
  <c r="G9" i="2" a="1"/>
  <c r="G9" i="2" s="1"/>
  <c r="H9" i="2" a="1"/>
  <c r="H9" i="2" s="1"/>
  <c r="G10" i="2" a="1"/>
  <c r="G10" i="2" s="1"/>
  <c r="H10" i="2" a="1"/>
  <c r="H10" i="2" s="1"/>
  <c r="G11" i="2" a="1"/>
  <c r="G11" i="2" s="1"/>
  <c r="H11" i="2" a="1"/>
  <c r="H11" i="2" s="1"/>
  <c r="G12" i="2" a="1"/>
  <c r="G12" i="2" s="1"/>
  <c r="H12" i="2" a="1"/>
  <c r="H12" i="2" s="1"/>
  <c r="G13" i="2" a="1"/>
  <c r="G13" i="2" s="1"/>
  <c r="H13" i="2" a="1"/>
  <c r="H13" i="2" s="1"/>
  <c r="G14" i="2" a="1"/>
  <c r="G14" i="2" s="1"/>
  <c r="H14" i="2" a="1"/>
  <c r="H14" i="2" s="1"/>
  <c r="G15" i="2" a="1"/>
  <c r="G15" i="2" s="1"/>
  <c r="H15" i="2" a="1"/>
  <c r="H15" i="2" s="1"/>
  <c r="G16" i="2" a="1"/>
  <c r="G16" i="2" s="1"/>
  <c r="H16" i="2" a="1"/>
  <c r="H16" i="2" s="1"/>
  <c r="G17" i="2" a="1"/>
  <c r="G17" i="2" s="1"/>
  <c r="H17" i="2" a="1"/>
  <c r="H17" i="2" s="1"/>
  <c r="G18" i="2" a="1"/>
  <c r="G18" i="2" s="1"/>
  <c r="H18" i="2" a="1"/>
  <c r="H18" i="2" s="1"/>
  <c r="G19" i="2" a="1"/>
  <c r="G19" i="2" s="1"/>
  <c r="H19" i="2" a="1"/>
  <c r="H19" i="2" s="1"/>
  <c r="G20" i="2" a="1"/>
  <c r="G20" i="2" s="1"/>
  <c r="H20" i="2" a="1"/>
  <c r="H20" i="2" s="1"/>
  <c r="G21" i="2" a="1"/>
  <c r="G21" i="2" s="1"/>
  <c r="H21" i="2" a="1"/>
  <c r="H21" i="2" s="1"/>
  <c r="G22" i="2" a="1"/>
  <c r="G22" i="2" s="1"/>
  <c r="H22" i="2" a="1"/>
  <c r="H22" i="2" s="1"/>
  <c r="G23" i="2" a="1"/>
  <c r="G23" i="2" s="1"/>
  <c r="H23" i="2" a="1"/>
  <c r="H23" i="2" s="1"/>
  <c r="G24" i="2" a="1"/>
  <c r="G24" i="2" s="1"/>
  <c r="H24" i="2" a="1"/>
  <c r="H24" i="2" s="1"/>
  <c r="D3" i="2" a="1"/>
  <c r="D3" i="2" s="1"/>
  <c r="E3" i="2" a="1"/>
  <c r="E3" i="2" s="1"/>
  <c r="F3" i="2" a="1"/>
  <c r="F3" i="2" s="1"/>
  <c r="D4" i="2" a="1"/>
  <c r="D4" i="2" s="1"/>
  <c r="E4" i="2" a="1"/>
  <c r="E4" i="2" s="1"/>
  <c r="F4" i="2" a="1"/>
  <c r="F4" i="2" s="1"/>
  <c r="D5" i="2" a="1"/>
  <c r="D5" i="2" s="1"/>
  <c r="E5" i="2" a="1"/>
  <c r="E5" i="2" s="1"/>
  <c r="F5" i="2" a="1"/>
  <c r="F5" i="2" s="1"/>
  <c r="D6" i="2" a="1"/>
  <c r="D6" i="2" s="1"/>
  <c r="E6" i="2" a="1"/>
  <c r="E6" i="2" s="1"/>
  <c r="F6" i="2" a="1"/>
  <c r="F6" i="2" s="1"/>
  <c r="D7" i="2" a="1"/>
  <c r="D7" i="2" s="1"/>
  <c r="E7" i="2" a="1"/>
  <c r="E7" i="2" s="1"/>
  <c r="F7" i="2" a="1"/>
  <c r="F7" i="2" s="1"/>
  <c r="D8" i="2" a="1"/>
  <c r="D8" i="2" s="1"/>
  <c r="E8" i="2" a="1"/>
  <c r="E8" i="2" s="1"/>
  <c r="F8" i="2" a="1"/>
  <c r="F8" i="2" s="1"/>
  <c r="D9" i="2" a="1"/>
  <c r="D9" i="2" s="1"/>
  <c r="E9" i="2" a="1"/>
  <c r="E9" i="2" s="1"/>
  <c r="F9" i="2" a="1"/>
  <c r="F9" i="2" s="1"/>
  <c r="D10" i="2" a="1"/>
  <c r="D10" i="2" s="1"/>
  <c r="E10" i="2" a="1"/>
  <c r="E10" i="2" s="1"/>
  <c r="F10" i="2" a="1"/>
  <c r="F10" i="2" s="1"/>
  <c r="D11" i="2" a="1"/>
  <c r="D11" i="2" s="1"/>
  <c r="E11" i="2" a="1"/>
  <c r="E11" i="2" s="1"/>
  <c r="F11" i="2" a="1"/>
  <c r="F11" i="2" s="1"/>
  <c r="D12" i="2" a="1"/>
  <c r="D12" i="2" s="1"/>
  <c r="E12" i="2" a="1"/>
  <c r="E12" i="2" s="1"/>
  <c r="F12" i="2" a="1"/>
  <c r="F12" i="2" s="1"/>
  <c r="D13" i="2" a="1"/>
  <c r="D13" i="2" s="1"/>
  <c r="E13" i="2" a="1"/>
  <c r="E13" i="2" s="1"/>
  <c r="F13" i="2" a="1"/>
  <c r="F13" i="2" s="1"/>
  <c r="D14" i="2" a="1"/>
  <c r="D14" i="2" s="1"/>
  <c r="E14" i="2" a="1"/>
  <c r="E14" i="2" s="1"/>
  <c r="F14" i="2" a="1"/>
  <c r="F14" i="2" s="1"/>
  <c r="D15" i="2" a="1"/>
  <c r="D15" i="2" s="1"/>
  <c r="E15" i="2" a="1"/>
  <c r="E15" i="2" s="1"/>
  <c r="F15" i="2" a="1"/>
  <c r="F15" i="2" s="1"/>
  <c r="D16" i="2" a="1"/>
  <c r="D16" i="2" s="1"/>
  <c r="E16" i="2" a="1"/>
  <c r="E16" i="2" s="1"/>
  <c r="F16" i="2" a="1"/>
  <c r="F16" i="2" s="1"/>
  <c r="D17" i="2" a="1"/>
  <c r="D17" i="2" s="1"/>
  <c r="E17" i="2" a="1"/>
  <c r="E17" i="2" s="1"/>
  <c r="F17" i="2" a="1"/>
  <c r="F17" i="2" s="1"/>
  <c r="D18" i="2" a="1"/>
  <c r="D18" i="2" s="1"/>
  <c r="E18" i="2" a="1"/>
  <c r="E18" i="2" s="1"/>
  <c r="F18" i="2" a="1"/>
  <c r="F18" i="2" s="1"/>
  <c r="D19" i="2" a="1"/>
  <c r="D19" i="2" s="1"/>
  <c r="E19" i="2" a="1"/>
  <c r="E19" i="2" s="1"/>
  <c r="F19" i="2" a="1"/>
  <c r="F19" i="2" s="1"/>
  <c r="D20" i="2" a="1"/>
  <c r="D20" i="2" s="1"/>
  <c r="E20" i="2" a="1"/>
  <c r="E20" i="2" s="1"/>
  <c r="F20" i="2" a="1"/>
  <c r="F20" i="2" s="1"/>
  <c r="D21" i="2" a="1"/>
  <c r="D21" i="2" s="1"/>
  <c r="E21" i="2" a="1"/>
  <c r="E21" i="2" s="1"/>
  <c r="F21" i="2" a="1"/>
  <c r="F21" i="2" s="1"/>
  <c r="D22" i="2" a="1"/>
  <c r="D22" i="2" s="1"/>
  <c r="E22" i="2" a="1"/>
  <c r="E22" i="2" s="1"/>
  <c r="F22" i="2" a="1"/>
  <c r="F22" i="2" s="1"/>
  <c r="D23" i="2" a="1"/>
  <c r="D23" i="2" s="1"/>
  <c r="E23" i="2" a="1"/>
  <c r="E23" i="2" s="1"/>
  <c r="F23" i="2" a="1"/>
  <c r="F23" i="2" s="1"/>
  <c r="D24" i="2" a="1"/>
  <c r="D24" i="2" s="1"/>
  <c r="E24" i="2" a="1"/>
  <c r="E24" i="2" s="1"/>
  <c r="F24" i="2" a="1"/>
  <c r="F24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<sst xmlns="http://schemas.openxmlformats.org/spreadsheetml/2006/main" count="461" uniqueCount="49">
  <si>
    <t>Estrategia</t>
  </si>
  <si>
    <t>Data_Inicio</t>
  </si>
  <si>
    <t>Data_Fim</t>
  </si>
  <si>
    <t>Saldo_Final</t>
  </si>
  <si>
    <t>Lucro_%</t>
  </si>
  <si>
    <t>Total_Trades</t>
  </si>
  <si>
    <t>Trades_Lucrativos</t>
  </si>
  <si>
    <t>Valor_Lucro_Total</t>
  </si>
  <si>
    <t>Trades_Preuízo</t>
  </si>
  <si>
    <t>Valor_Preuízo_Total</t>
  </si>
  <si>
    <t>Lucro_Médio_Trade</t>
  </si>
  <si>
    <t>Lucro_%_Médio</t>
  </si>
  <si>
    <t>Prejuízo_Médio_Trade</t>
  </si>
  <si>
    <t>Prejuízo_%_Médio</t>
  </si>
  <si>
    <t>Moeda</t>
  </si>
  <si>
    <t>CANDLE_PERIOD</t>
  </si>
  <si>
    <t>UT BOTS</t>
  </si>
  <si>
    <t>XRP</t>
  </si>
  <si>
    <t>MA RSI e VOLUME</t>
  </si>
  <si>
    <t>MA ANTECIPATION 7_40</t>
  </si>
  <si>
    <t>MA ANTECIPATION 5_10</t>
  </si>
  <si>
    <t>MA ANTECIPATION 5_13</t>
  </si>
  <si>
    <t>MA ANTECIPATION 7_14</t>
  </si>
  <si>
    <t>MA ANTECIPATION 8_16</t>
  </si>
  <si>
    <t>MA ANTECIPATION 10_20</t>
  </si>
  <si>
    <t>MA ANTECIPATION 9_21</t>
  </si>
  <si>
    <t>MA ANTECIPATION 10_50</t>
  </si>
  <si>
    <t>MA ANTECIPATION 13_26</t>
  </si>
  <si>
    <t>MA SIMPLES FALLBACK</t>
  </si>
  <si>
    <t>MA SIMPLES FALLBACK 7_40</t>
  </si>
  <si>
    <t>MA SIMPLES FALLBACK 5_10</t>
  </si>
  <si>
    <t>MA SIMPLES FALLBACK 5_13</t>
  </si>
  <si>
    <t>MA SIMPLES FALLBACK 7_14</t>
  </si>
  <si>
    <t>MA SIMPLES FALLBACK 8_16</t>
  </si>
  <si>
    <t>MA SIMPLES FALLBACK 10_20</t>
  </si>
  <si>
    <t>MA SIMPLES FALLBACK 9_21</t>
  </si>
  <si>
    <t>MA SIMPLES FALLBACK 10_50</t>
  </si>
  <si>
    <t>MA SIMPLES FALLBACK 13_26</t>
  </si>
  <si>
    <t>RSI</t>
  </si>
  <si>
    <t>VORTEX</t>
  </si>
  <si>
    <t>1h</t>
  </si>
  <si>
    <t>Rótulos de Linha</t>
  </si>
  <si>
    <t>Média de Saldo_Final</t>
  </si>
  <si>
    <t>Q1</t>
  </si>
  <si>
    <t>Q2</t>
  </si>
  <si>
    <t>Q3</t>
  </si>
  <si>
    <t>Min</t>
  </si>
  <si>
    <t>Max</t>
  </si>
  <si>
    <t>Desv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</si>
</sst>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theme="1"/>
      <name val="Aptos"/>
      <family val="2"/>
    </font>
    <font>
      <b/>
      <sz val="8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0" fontId="2" fillId="0" borderId="3" xfId="0" pivotButton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name val="Aptos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4" formatCode="yyyy\-mm\-dd\ hh:mm:ss"/>
      <alignment horizontal="center" vertical="center" textRotation="0" wrapText="0" indent="0" justifyLastLine="0" shrinkToFit="0" readingOrder="0"/>
    </dxf>
    <dxf>
      <numFmt numFmtId="164" formatCode="yyyy\-mm\-dd\ 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[DADOS_SIMULADOS2222.xlsx]Planilha1!Tabela dinâmica15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Planilha1!$A$2:$A$24</c:f>
              <c:strCache>
                <c:ptCount val="23"/>
                <c:pt idx="0">
                  <c:v>MA ANTECIPATION 5_10</c:v>
                </c:pt>
                <c:pt idx="1">
                  <c:v>MA ANTECIPATION 8_16</c:v>
                </c:pt>
                <c:pt idx="2">
                  <c:v>MA SIMPLES FALLBACK 5_13</c:v>
                </c:pt>
                <c:pt idx="3">
                  <c:v>MA ANTECIPATION 5_13</c:v>
                </c:pt>
                <c:pt idx="4">
                  <c:v>MA SIMPLES FALLBACK 5_10</c:v>
                </c:pt>
                <c:pt idx="5">
                  <c:v>MA ANTECIPATION 9_21</c:v>
                </c:pt>
                <c:pt idx="6">
                  <c:v>MA SIMPLES FALLBACK 7_14</c:v>
                </c:pt>
                <c:pt idx="7">
                  <c:v>UT BOTS</c:v>
                </c:pt>
                <c:pt idx="8">
                  <c:v>VORTEX</c:v>
                </c:pt>
                <c:pt idx="9">
                  <c:v>MA ANTECIPATION 10_50</c:v>
                </c:pt>
                <c:pt idx="10">
                  <c:v>MA ANTECIPATION 13_26</c:v>
                </c:pt>
                <c:pt idx="11">
                  <c:v>MA ANTECIPATION 7_40</c:v>
                </c:pt>
                <c:pt idx="12">
                  <c:v>MA ANTECIPATION 10_20</c:v>
                </c:pt>
                <c:pt idx="13">
                  <c:v>MA SIMPLES FALLBACK 8_16</c:v>
                </c:pt>
                <c:pt idx="14">
                  <c:v>MA RSI e VOLUME</c:v>
                </c:pt>
                <c:pt idx="15">
                  <c:v>MA ANTECIPATION 7_14</c:v>
                </c:pt>
                <c:pt idx="16">
                  <c:v>MA SIMPLES FALLBACK 9_21</c:v>
                </c:pt>
                <c:pt idx="17">
                  <c:v>MA SIMPLES FALLBACK 10_20</c:v>
                </c:pt>
                <c:pt idx="18">
                  <c:v>RSI</c:v>
                </c:pt>
                <c:pt idx="19">
                  <c:v>MA SIMPLES FALLBACK</c:v>
                </c:pt>
                <c:pt idx="20">
                  <c:v>MA SIMPLES FALLBACK 13_26</c:v>
                </c:pt>
                <c:pt idx="21">
                  <c:v>MA SIMPLES FALLBACK 10_50</c:v>
                </c:pt>
                <c:pt idx="22">
                  <c:v>MA SIMPLES FALLBACK 7_40</c:v>
                </c:pt>
              </c:strCache>
            </c:strRef>
          </c:cat>
          <c:val>
            <c:numRef>
              <c:f>Planilha1!$B$2:$B$24</c:f>
              <c:numCache>
                <c:formatCode>0</c:formatCode>
                <c:ptCount val="23"/>
                <c:pt idx="0">
                  <c:v>979.35608097575368</c:v>
                </c:pt>
                <c:pt idx="1">
                  <c:v>988.56511819647267</c:v>
                </c:pt>
                <c:pt idx="2">
                  <c:v>991.2537687535488</c:v>
                </c:pt>
                <c:pt idx="3">
                  <c:v>992.56327558244675</c:v>
                </c:pt>
                <c:pt idx="4">
                  <c:v>995.16442244087011</c:v>
                </c:pt>
                <c:pt idx="5">
                  <c:v>995.49815602749857</c:v>
                </c:pt>
                <c:pt idx="6">
                  <c:v>997.82569505144238</c:v>
                </c:pt>
                <c:pt idx="7">
                  <c:v>998.90687874427385</c:v>
                </c:pt>
                <c:pt idx="8">
                  <c:v>999.08662248938924</c:v>
                </c:pt>
                <c:pt idx="9">
                  <c:v>1000</c:v>
                </c:pt>
                <c:pt idx="10">
                  <c:v>1004.5014780972856</c:v>
                </c:pt>
                <c:pt idx="11">
                  <c:v>1005.7392609597809</c:v>
                </c:pt>
                <c:pt idx="12">
                  <c:v>1005.8081495598511</c:v>
                </c:pt>
                <c:pt idx="13">
                  <c:v>1007.2495006202649</c:v>
                </c:pt>
                <c:pt idx="14">
                  <c:v>1008.7489452413729</c:v>
                </c:pt>
                <c:pt idx="15">
                  <c:v>1012.4048211825129</c:v>
                </c:pt>
                <c:pt idx="16">
                  <c:v>1021.7965347910686</c:v>
                </c:pt>
                <c:pt idx="17">
                  <c:v>1024.668766793292</c:v>
                </c:pt>
                <c:pt idx="18">
                  <c:v>1030.6911887334386</c:v>
                </c:pt>
                <c:pt idx="19">
                  <c:v>1030.6911887334386</c:v>
                </c:pt>
                <c:pt idx="20">
                  <c:v>1030.6911887334386</c:v>
                </c:pt>
                <c:pt idx="21">
                  <c:v>1030.6911887334386</c:v>
                </c:pt>
                <c:pt idx="22">
                  <c:v>1030.6911887334386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C-4A35-8AFD-B92F1EA3B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16171407"/>
        <c:axId val="1116169967"/>
      </c:barChart>
      <c:catAx>
        <c:axId val="1116171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6169967"/>
        <c:crosses val="autoZero"/>
        <c:auto val="1"/>
        <c:lblAlgn val="ctr"/>
        <c:lblOffset val="100"/>
        <c:noMultiLvlLbl val="0"/>
      </c:catAx>
      <c:valAx>
        <c:axId val="111616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617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197993</xdr:colOff>
      <xdr:row>0</xdr:row>
      <xdr:rowOff>10886</xdr:rowOff>
    </xdr:from>
    <xdr:to>
      <xdr:col>25</xdr:col>
      <xdr:colOff>195943</xdr:colOff>
      <xdr:row>23</xdr:row>
      <xdr:rowOff>107894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D1B840-7DBC-5009-2FB1-99D934AA3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Silva dos Anjos" refreshedDate="45812.984731249999" createdVersion="8" refreshedVersion="8" minRefreshableVersion="3" recordCount="138" xr:uid="{0FD964C2-23F9-4BC0-A8D4-3A52A1FDAA97}">
  <cacheSource type="worksheet">
    <worksheetSource name="Tabela1"/>
  </cacheSource>
  <cacheFields count="16">
    <cacheField name="Moeda" numFmtId="0">
      <sharedItems/>
    </cacheField>
    <cacheField name="CANDLE_PERIOD" numFmtId="0">
      <sharedItems/>
    </cacheField>
    <cacheField name="Estrategia" numFmtId="0">
      <sharedItems count="23">
        <s v="UT BOTS"/>
        <s v="MA RSI e VOLUME"/>
        <s v="MA ANTECIPATION 7_40"/>
        <s v="MA ANTECIPATION 5_10"/>
        <s v="MA ANTECIPATION 5_13"/>
        <s v="MA ANTECIPATION 7_14"/>
        <s v="MA ANTECIPATION 8_16"/>
        <s v="MA ANTECIPATION 10_20"/>
        <s v="MA ANTECIPATION 9_21"/>
        <s v="MA ANTECIPATION 10_50"/>
        <s v="MA ANTECIPATION 13_26"/>
        <s v="MA SIMPLES FALLBACK"/>
        <s v="MA SIMPLES FALLBACK 7_40"/>
        <s v="MA SIMPLES FALLBACK 5_10"/>
        <s v="MA SIMPLES FALLBACK 5_13"/>
        <s v="MA SIMPLES FALLBACK 7_14"/>
        <s v="MA SIMPLES FALLBACK 8_16"/>
        <s v="MA SIMPLES FALLBACK 10_20"/>
        <s v="MA SIMPLES FALLBACK 9_21"/>
        <s v="MA SIMPLES FALLBACK 10_50"/>
        <s v="MA SIMPLES FALLBACK 13_26"/>
        <s v="RSI"/>
        <s v="VORTEX"/>
      </sharedItems>
    </cacheField>
    <cacheField name="Data_Inicio" numFmtId="164">
      <sharedItems containsSemiMixedTypes="0" containsNonDate="0" containsDate="1" containsString="0" minDate="2025-03-12T00:00:00" maxDate="2026-06-14T00:00:00"/>
    </cacheField>
    <cacheField name="Data_Fim" numFmtId="164">
      <sharedItems containsSemiMixedTypes="0" containsNonDate="0" containsDate="1" containsString="0" minDate="2024-06-15T00:00:00" maxDate="2025-03-15T00:00:00"/>
    </cacheField>
    <cacheField name="Saldo_Final" numFmtId="165">
      <sharedItems containsSemiMixedTypes="0" containsString="0" containsNumber="1" minValue="958.71216195150726" maxValue="1061.382377466877"/>
    </cacheField>
    <cacheField name="Lucro_%" numFmtId="165">
      <sharedItems containsSemiMixedTypes="0" containsString="0" containsNumber="1" minValue="-4.1287838048492747" maxValue="6.1382377466876736"/>
    </cacheField>
    <cacheField name="Total_Trades" numFmtId="165">
      <sharedItems containsSemiMixedTypes="0" containsString="0" containsNumber="1" containsInteger="1" minValue="0" maxValue="9"/>
    </cacheField>
    <cacheField name="Trades_Lucrativos" numFmtId="165">
      <sharedItems containsSemiMixedTypes="0" containsString="0" containsNumber="1" containsInteger="1" minValue="0" maxValue="3"/>
    </cacheField>
    <cacheField name="Valor_Lucro_Total" numFmtId="165">
      <sharedItems containsSemiMixedTypes="0" containsString="0" containsNumber="1" minValue="0" maxValue="61.382377466876818"/>
    </cacheField>
    <cacheField name="Trades_Preuízo" numFmtId="165">
      <sharedItems containsSemiMixedTypes="0" containsString="0" containsNumber="1" containsInteger="1" minValue="0" maxValue="4"/>
    </cacheField>
    <cacheField name="Valor_Preuízo_Total" numFmtId="165">
      <sharedItems containsSemiMixedTypes="0" containsString="0" containsNumber="1" minValue="-51.079582009762603" maxValue="0"/>
    </cacheField>
    <cacheField name="Lucro_Médio_Trade" numFmtId="165">
      <sharedItems containsSemiMixedTypes="0" containsString="0" containsNumber="1" minValue="0" maxValue="61.382377466876818"/>
    </cacheField>
    <cacheField name="Lucro_%_Médio" numFmtId="165">
      <sharedItems containsSemiMixedTypes="0" containsString="0" containsNumber="1" minValue="0" maxValue="6.1382377466876816"/>
    </cacheField>
    <cacheField name="Prejuízo_Médio_Trade" numFmtId="165">
      <sharedItems containsSemiMixedTypes="0" containsString="0" containsNumber="1" minValue="0" maxValue="26.535165125868151"/>
    </cacheField>
    <cacheField name="Prejuízo_%_Médio" numFmtId="165">
      <sharedItems containsSemiMixedTypes="0" containsString="0" containsNumber="1" minValue="0" maxValue="2.6535165125868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s v="XRP"/>
    <s v="1h"/>
    <x v="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0"/>
    <d v="2025-03-12T00:00:00"/>
    <d v="2025-03-14T00:00:00"/>
    <n v="997.81375748854748"/>
    <n v="-0.21862425114525191"/>
    <n v="3"/>
    <n v="0"/>
    <n v="0"/>
    <n v="2"/>
    <n v="-2.1862425114525208"/>
    <n v="0"/>
    <n v="0"/>
    <n v="1.09312125572626"/>
    <n v="0.109312125572626"/>
  </r>
  <r>
    <s v="XRP"/>
    <s v="1h"/>
    <x v="1"/>
    <d v="2025-03-12T00:00:00"/>
    <d v="2025-03-14T00:00:00"/>
    <n v="1017.497890482746"/>
    <n v="1.749789048274647"/>
    <n v="1"/>
    <n v="1"/>
    <n v="17.49789048274641"/>
    <n v="0"/>
    <n v="0"/>
    <n v="17.49789048274641"/>
    <n v="1.749789048274641"/>
    <n v="0"/>
    <n v="0"/>
  </r>
  <r>
    <s v="XRP"/>
    <s v="1h"/>
    <x v="2"/>
    <d v="2025-03-12T00:00:00"/>
    <d v="2025-03-14T00:00:00"/>
    <n v="1011.478521919562"/>
    <n v="1.147852191956213"/>
    <n v="1"/>
    <n v="1"/>
    <n v="11.47852191956216"/>
    <n v="0"/>
    <n v="0"/>
    <n v="11.47852191956216"/>
    <n v="1.1478521919562159"/>
    <n v="0"/>
    <n v="0"/>
  </r>
  <r>
    <s v="XRP"/>
    <s v="1h"/>
    <x v="3"/>
    <d v="2025-03-12T00:00:00"/>
    <d v="2025-03-14T00:00:00"/>
    <n v="958.71216195150726"/>
    <n v="-4.1287838048492747"/>
    <n v="7"/>
    <n v="1"/>
    <n v="9.7917439612698498"/>
    <n v="3"/>
    <n v="-51.079582009762603"/>
    <n v="9.7917439612698498"/>
    <n v="0.97917439612698509"/>
    <n v="17.026527336587531"/>
    <n v="1.702652733658754"/>
  </r>
  <r>
    <s v="XRP"/>
    <s v="1h"/>
    <x v="4"/>
    <d v="2025-03-12T00:00:00"/>
    <d v="2025-03-14T00:00:00"/>
    <n v="985.12655116489361"/>
    <n v="-1.4873448835106391"/>
    <n v="5"/>
    <n v="1"/>
    <n v="11.179472886511929"/>
    <n v="2"/>
    <n v="-26.052921721618361"/>
    <n v="11.179472886511929"/>
    <n v="1.117947288651193"/>
    <n v="13.026460860809181"/>
    <n v="1.3026460860809179"/>
  </r>
  <r>
    <s v="XRP"/>
    <s v="1h"/>
    <x v="5"/>
    <d v="2025-03-12T00:00:00"/>
    <d v="2025-03-14T00:00:00"/>
    <n v="1024.8096423650261"/>
    <n v="2.4809642365025639"/>
    <n v="7"/>
    <n v="3"/>
    <n v="32.783550976488698"/>
    <n v="1"/>
    <n v="-7.9739086114631634"/>
    <n v="10.927850325496239"/>
    <n v="1.092785032549624"/>
    <n v="7.9739086114631634"/>
    <n v="0.7973908611463163"/>
  </r>
  <r>
    <s v="XRP"/>
    <s v="1h"/>
    <x v="6"/>
    <d v="2025-03-12T00:00:00"/>
    <d v="2025-03-14T00:00:00"/>
    <n v="977.13023639294545"/>
    <n v="-2.286976360705455"/>
    <n v="7"/>
    <n v="0"/>
    <n v="0"/>
    <n v="4"/>
    <n v="-22.869763607054391"/>
    <n v="0"/>
    <n v="0"/>
    <n v="5.7174409017635979"/>
    <n v="0.57174409017635974"/>
  </r>
  <r>
    <s v="XRP"/>
    <s v="1h"/>
    <x v="7"/>
    <d v="2025-03-12T00:00:00"/>
    <d v="2025-03-14T00:00:00"/>
    <n v="1011.616299119702"/>
    <n v="1.161629911970226"/>
    <n v="3"/>
    <n v="1"/>
    <n v="11.61629911970226"/>
    <n v="0"/>
    <n v="0"/>
    <n v="11.61629911970226"/>
    <n v="1.161629911970226"/>
    <n v="0"/>
    <n v="0"/>
  </r>
  <r>
    <s v="XRP"/>
    <s v="1h"/>
    <x v="8"/>
    <d v="2025-03-12T00:00:00"/>
    <d v="2025-03-14T00:00:00"/>
    <n v="990.99631205499691"/>
    <n v="-0.90036879450030927"/>
    <n v="7"/>
    <n v="1"/>
    <n v="8.177426893949951"/>
    <n v="3"/>
    <n v="-17.181114838953"/>
    <n v="8.177426893949951"/>
    <n v="0.81774268939499506"/>
    <n v="5.7270382796509987"/>
    <n v="0.57270382796509989"/>
  </r>
  <r>
    <s v="XRP"/>
    <s v="1h"/>
    <x v="9"/>
    <d v="2025-03-12T00:00:00"/>
    <d v="2025-03-14T00:00:00"/>
    <n v="1000"/>
    <n v="0"/>
    <n v="0"/>
    <n v="0"/>
    <n v="0"/>
    <n v="0"/>
    <n v="0"/>
    <n v="0"/>
    <n v="0"/>
    <n v="0"/>
    <n v="0"/>
  </r>
  <r>
    <s v="XRP"/>
    <s v="1h"/>
    <x v="10"/>
    <d v="2025-03-12T00:00:00"/>
    <d v="2025-03-14T00:00:00"/>
    <n v="1009.002956194571"/>
    <n v="0.90029561945711967"/>
    <n v="2"/>
    <n v="1"/>
    <n v="9.0029561945712544"/>
    <n v="0"/>
    <n v="0"/>
    <n v="9.0029561945712544"/>
    <n v="0.90029561945712544"/>
    <n v="0"/>
    <n v="0"/>
  </r>
  <r>
    <s v="XRP"/>
    <s v="1h"/>
    <x v="1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2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3"/>
    <d v="2025-03-12T00:00:00"/>
    <d v="2025-03-14T00:00:00"/>
    <n v="990.32884488174034"/>
    <n v="-0.96711551182596611"/>
    <n v="9"/>
    <n v="2"/>
    <n v="12.33314143171674"/>
    <n v="3"/>
    <n v="-22.004296549976399"/>
    <n v="6.1665707158583718"/>
    <n v="0.61665707158583716"/>
    <n v="7.3347655166588011"/>
    <n v="0.73347655166588011"/>
  </r>
  <r>
    <s v="XRP"/>
    <s v="1h"/>
    <x v="14"/>
    <d v="2025-03-12T00:00:00"/>
    <d v="2025-03-14T00:00:00"/>
    <n v="982.50753750709771"/>
    <n v="-1.749246249290229"/>
    <n v="9"/>
    <n v="3"/>
    <n v="2.7745886053858229"/>
    <n v="2"/>
    <n v="-20.267051098288121"/>
    <n v="0.9248628684619411"/>
    <n v="9.2486286846194102E-2"/>
    <n v="10.133525549144061"/>
    <n v="1.013352554914406"/>
  </r>
  <r>
    <s v="XRP"/>
    <s v="1h"/>
    <x v="15"/>
    <d v="2025-03-12T00:00:00"/>
    <d v="2025-03-14T00:00:00"/>
    <n v="995.65139010288487"/>
    <n v="-0.43486098971151249"/>
    <n v="7"/>
    <n v="2"/>
    <n v="22.186555228752969"/>
    <n v="1"/>
    <n v="-26.535165125868151"/>
    <n v="11.093277614376481"/>
    <n v="1.109327761437648"/>
    <n v="26.535165125868151"/>
    <n v="2.653516512586815"/>
  </r>
  <r>
    <s v="XRP"/>
    <s v="1h"/>
    <x v="16"/>
    <d v="2025-03-12T00:00:00"/>
    <d v="2025-03-14T00:00:00"/>
    <n v="1014.49900124053"/>
    <n v="1.449900124052999"/>
    <n v="4"/>
    <n v="1"/>
    <n v="20.800518854813379"/>
    <n v="1"/>
    <n v="-6.3015176142833988"/>
    <n v="20.800518854813379"/>
    <n v="2.0800518854813381"/>
    <n v="6.3015176142833988"/>
    <n v="0.63015176142833984"/>
  </r>
  <r>
    <s v="XRP"/>
    <s v="1h"/>
    <x v="17"/>
    <d v="2025-03-12T00:00:00"/>
    <d v="2025-03-14T00:00:00"/>
    <n v="1049.337533586584"/>
    <n v="4.9337533586583957"/>
    <n v="2"/>
    <n v="1"/>
    <n v="49.337533586583923"/>
    <n v="0"/>
    <n v="0"/>
    <n v="49.337533586583923"/>
    <n v="4.9337533586583913"/>
    <n v="0"/>
    <n v="0"/>
  </r>
  <r>
    <s v="XRP"/>
    <s v="1h"/>
    <x v="18"/>
    <d v="2025-03-12T00:00:00"/>
    <d v="2025-03-14T00:00:00"/>
    <n v="1043.5930695821371"/>
    <n v="4.359306958213665"/>
    <n v="2"/>
    <n v="1"/>
    <n v="43.593069582136607"/>
    <n v="0"/>
    <n v="0"/>
    <n v="43.593069582136607"/>
    <n v="4.3593069582136614"/>
    <n v="0"/>
    <n v="0"/>
  </r>
  <r>
    <s v="XRP"/>
    <s v="1h"/>
    <x v="19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0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2"/>
    <d v="2025-03-12T00:00:00"/>
    <d v="2025-03-14T00:00:00"/>
    <n v="998.17324497877837"/>
    <n v="-0.18267550212216291"/>
    <n v="8"/>
    <n v="2"/>
    <n v="26.109258258625498"/>
    <n v="2"/>
    <n v="-27.936013279847121"/>
    <n v="13.054629129312749"/>
    <n v="1.3054629129312749"/>
    <n v="13.96800663992356"/>
    <n v="1.396800663992356"/>
  </r>
  <r>
    <s v="XRP"/>
    <s v="1h"/>
    <x v="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0"/>
    <d v="2025-03-12T00:00:00"/>
    <d v="2025-03-14T00:00:00"/>
    <n v="997.81375748854748"/>
    <n v="-0.21862425114525191"/>
    <n v="3"/>
    <n v="0"/>
    <n v="0"/>
    <n v="2"/>
    <n v="-2.1862425114525208"/>
    <n v="0"/>
    <n v="0"/>
    <n v="1.09312125572626"/>
    <n v="0.109312125572626"/>
  </r>
  <r>
    <s v="XRP"/>
    <s v="1h"/>
    <x v="1"/>
    <d v="2025-03-12T00:00:00"/>
    <d v="2025-03-14T00:00:00"/>
    <n v="1017.497890482746"/>
    <n v="1.749789048274647"/>
    <n v="1"/>
    <n v="1"/>
    <n v="17.49789048274641"/>
    <n v="0"/>
    <n v="0"/>
    <n v="17.49789048274641"/>
    <n v="1.749789048274641"/>
    <n v="0"/>
    <n v="0"/>
  </r>
  <r>
    <s v="XRP"/>
    <s v="1h"/>
    <x v="2"/>
    <d v="2025-03-12T00:00:00"/>
    <d v="2025-03-14T00:00:00"/>
    <n v="1011.478521919562"/>
    <n v="1.147852191956213"/>
    <n v="1"/>
    <n v="1"/>
    <n v="11.47852191956216"/>
    <n v="0"/>
    <n v="0"/>
    <n v="11.47852191956216"/>
    <n v="1.1478521919562159"/>
    <n v="0"/>
    <n v="0"/>
  </r>
  <r>
    <s v="XRP"/>
    <s v="1h"/>
    <x v="3"/>
    <d v="2025-03-12T00:00:00"/>
    <d v="2025-03-14T00:00:00"/>
    <n v="958.71216195150726"/>
    <n v="-4.1287838048492747"/>
    <n v="7"/>
    <n v="1"/>
    <n v="9.7917439612698498"/>
    <n v="3"/>
    <n v="-51.079582009762603"/>
    <n v="9.7917439612698498"/>
    <n v="0.97917439612698509"/>
    <n v="17.026527336587531"/>
    <n v="1.702652733658754"/>
  </r>
  <r>
    <s v="XRP"/>
    <s v="1h"/>
    <x v="4"/>
    <d v="2025-03-12T00:00:00"/>
    <d v="2025-03-14T00:00:00"/>
    <n v="985.12655116489361"/>
    <n v="-1.4873448835106391"/>
    <n v="5"/>
    <n v="1"/>
    <n v="11.179472886511929"/>
    <n v="2"/>
    <n v="-26.052921721618361"/>
    <n v="11.179472886511929"/>
    <n v="1.117947288651193"/>
    <n v="13.026460860809181"/>
    <n v="1.3026460860809179"/>
  </r>
  <r>
    <s v="XRP"/>
    <s v="1h"/>
    <x v="5"/>
    <d v="2025-03-12T00:00:00"/>
    <d v="2025-03-14T00:00:00"/>
    <n v="1024.8096423650261"/>
    <n v="2.4809642365025639"/>
    <n v="7"/>
    <n v="3"/>
    <n v="32.783550976488698"/>
    <n v="1"/>
    <n v="-7.9739086114631634"/>
    <n v="10.927850325496239"/>
    <n v="1.092785032549624"/>
    <n v="7.9739086114631634"/>
    <n v="0.7973908611463163"/>
  </r>
  <r>
    <s v="XRP"/>
    <s v="1h"/>
    <x v="6"/>
    <d v="2025-03-12T00:00:00"/>
    <d v="2025-03-14T00:00:00"/>
    <n v="977.13023639294545"/>
    <n v="-2.286976360705455"/>
    <n v="7"/>
    <n v="0"/>
    <n v="0"/>
    <n v="4"/>
    <n v="-22.869763607054391"/>
    <n v="0"/>
    <n v="0"/>
    <n v="5.7174409017635979"/>
    <n v="0.57174409017635974"/>
  </r>
  <r>
    <s v="XRP"/>
    <s v="1h"/>
    <x v="7"/>
    <d v="2025-03-12T00:00:00"/>
    <d v="2025-03-14T00:00:00"/>
    <n v="1011.616299119702"/>
    <n v="1.161629911970226"/>
    <n v="3"/>
    <n v="1"/>
    <n v="11.61629911970226"/>
    <n v="0"/>
    <n v="0"/>
    <n v="11.61629911970226"/>
    <n v="1.161629911970226"/>
    <n v="0"/>
    <n v="0"/>
  </r>
  <r>
    <s v="XRP"/>
    <s v="1h"/>
    <x v="8"/>
    <d v="2025-03-12T00:00:00"/>
    <d v="2025-03-14T00:00:00"/>
    <n v="990.99631205499691"/>
    <n v="-0.90036879450030927"/>
    <n v="7"/>
    <n v="1"/>
    <n v="8.177426893949951"/>
    <n v="3"/>
    <n v="-17.181114838953"/>
    <n v="8.177426893949951"/>
    <n v="0.81774268939499506"/>
    <n v="5.7270382796509987"/>
    <n v="0.57270382796509989"/>
  </r>
  <r>
    <s v="XRP"/>
    <s v="1h"/>
    <x v="9"/>
    <d v="2025-03-12T00:00:00"/>
    <d v="2025-03-14T00:00:00"/>
    <n v="1000"/>
    <n v="0"/>
    <n v="0"/>
    <n v="0"/>
    <n v="0"/>
    <n v="0"/>
    <n v="0"/>
    <n v="0"/>
    <n v="0"/>
    <n v="0"/>
    <n v="0"/>
  </r>
  <r>
    <s v="XRP"/>
    <s v="1h"/>
    <x v="10"/>
    <d v="2025-03-12T00:00:00"/>
    <d v="2025-03-14T00:00:00"/>
    <n v="1009.002956194571"/>
    <n v="0.90029561945711967"/>
    <n v="2"/>
    <n v="1"/>
    <n v="9.0029561945712544"/>
    <n v="0"/>
    <n v="0"/>
    <n v="9.0029561945712544"/>
    <n v="0.90029561945712544"/>
    <n v="0"/>
    <n v="0"/>
  </r>
  <r>
    <s v="XRP"/>
    <s v="1h"/>
    <x v="1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2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3"/>
    <d v="2025-03-12T00:00:00"/>
    <d v="2025-03-14T00:00:00"/>
    <n v="990.32884488174034"/>
    <n v="-0.96711551182596611"/>
    <n v="9"/>
    <n v="2"/>
    <n v="12.33314143171674"/>
    <n v="3"/>
    <n v="-22.004296549976399"/>
    <n v="6.1665707158583718"/>
    <n v="0.61665707158583716"/>
    <n v="7.3347655166588011"/>
    <n v="0.73347655166588011"/>
  </r>
  <r>
    <s v="XRP"/>
    <s v="1h"/>
    <x v="14"/>
    <d v="2025-03-12T00:00:00"/>
    <d v="2025-03-14T00:00:00"/>
    <n v="982.50753750709771"/>
    <n v="-1.749246249290229"/>
    <n v="9"/>
    <n v="3"/>
    <n v="2.7745886053858229"/>
    <n v="2"/>
    <n v="-20.267051098288121"/>
    <n v="0.9248628684619411"/>
    <n v="9.2486286846194102E-2"/>
    <n v="10.133525549144061"/>
    <n v="1.013352554914406"/>
  </r>
  <r>
    <s v="XRP"/>
    <s v="1h"/>
    <x v="15"/>
    <d v="2025-03-12T00:00:00"/>
    <d v="2025-03-14T00:00:00"/>
    <n v="995.65139010288487"/>
    <n v="-0.43486098971151249"/>
    <n v="7"/>
    <n v="2"/>
    <n v="22.186555228752969"/>
    <n v="1"/>
    <n v="-26.535165125868151"/>
    <n v="11.093277614376481"/>
    <n v="1.109327761437648"/>
    <n v="26.535165125868151"/>
    <n v="2.653516512586815"/>
  </r>
  <r>
    <s v="XRP"/>
    <s v="1h"/>
    <x v="16"/>
    <d v="2025-03-12T00:00:00"/>
    <d v="2025-03-14T00:00:00"/>
    <n v="1014.49900124053"/>
    <n v="1.449900124052999"/>
    <n v="4"/>
    <n v="1"/>
    <n v="20.800518854813379"/>
    <n v="1"/>
    <n v="-6.3015176142833988"/>
    <n v="20.800518854813379"/>
    <n v="2.0800518854813381"/>
    <n v="6.3015176142833988"/>
    <n v="0.63015176142833984"/>
  </r>
  <r>
    <s v="XRP"/>
    <s v="1h"/>
    <x v="17"/>
    <d v="2025-03-12T00:00:00"/>
    <d v="2025-03-14T00:00:00"/>
    <n v="1049.337533586584"/>
    <n v="4.9337533586583957"/>
    <n v="2"/>
    <n v="1"/>
    <n v="49.337533586583923"/>
    <n v="0"/>
    <n v="0"/>
    <n v="49.337533586583923"/>
    <n v="4.9337533586583913"/>
    <n v="0"/>
    <n v="0"/>
  </r>
  <r>
    <s v="XRP"/>
    <s v="1h"/>
    <x v="18"/>
    <d v="2025-03-12T00:00:00"/>
    <d v="2025-03-14T00:00:00"/>
    <n v="1043.5930695821371"/>
    <n v="4.359306958213665"/>
    <n v="2"/>
    <n v="1"/>
    <n v="43.593069582136607"/>
    <n v="0"/>
    <n v="0"/>
    <n v="43.593069582136607"/>
    <n v="4.3593069582136614"/>
    <n v="0"/>
    <n v="0"/>
  </r>
  <r>
    <s v="XRP"/>
    <s v="1h"/>
    <x v="19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0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2"/>
    <d v="2025-03-12T00:00:00"/>
    <d v="2025-03-14T00:00:00"/>
    <n v="998.17324497877837"/>
    <n v="-0.18267550212216291"/>
    <n v="8"/>
    <n v="2"/>
    <n v="26.109258258625498"/>
    <n v="2"/>
    <n v="-27.936013279847121"/>
    <n v="13.054629129312749"/>
    <n v="1.3054629129312749"/>
    <n v="13.96800663992356"/>
    <n v="1.396800663992356"/>
  </r>
  <r>
    <s v="XRP"/>
    <s v="1h"/>
    <x v="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3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4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5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6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7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8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19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0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1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22"/>
    <d v="2026-06-13T00:00:00"/>
    <d v="2024-06-15T00:00:00"/>
    <n v="1000"/>
    <n v="0"/>
    <n v="0"/>
    <n v="0"/>
    <n v="0"/>
    <n v="0"/>
    <n v="0"/>
    <n v="0"/>
    <n v="0"/>
    <n v="0"/>
    <n v="0"/>
  </r>
  <r>
    <s v="XRP"/>
    <s v="1h"/>
    <x v="0"/>
    <d v="2025-03-12T00:00:00"/>
    <d v="2025-03-14T00:00:00"/>
    <n v="997.81375748854748"/>
    <n v="-0.21862425114525191"/>
    <n v="3"/>
    <n v="0"/>
    <n v="0"/>
    <n v="2"/>
    <n v="-2.1862425114525208"/>
    <n v="0"/>
    <n v="0"/>
    <n v="1.09312125572626"/>
    <n v="0.109312125572626"/>
  </r>
  <r>
    <s v="XRP"/>
    <s v="1h"/>
    <x v="1"/>
    <d v="2025-03-12T00:00:00"/>
    <d v="2025-03-14T00:00:00"/>
    <n v="1017.497890482746"/>
    <n v="1.749789048274647"/>
    <n v="1"/>
    <n v="1"/>
    <n v="17.49789048274641"/>
    <n v="0"/>
    <n v="0"/>
    <n v="17.49789048274641"/>
    <n v="1.749789048274641"/>
    <n v="0"/>
    <n v="0"/>
  </r>
  <r>
    <s v="XRP"/>
    <s v="1h"/>
    <x v="2"/>
    <d v="2025-03-12T00:00:00"/>
    <d v="2025-03-14T00:00:00"/>
    <n v="1011.478521919562"/>
    <n v="1.147852191956213"/>
    <n v="1"/>
    <n v="1"/>
    <n v="11.47852191956216"/>
    <n v="0"/>
    <n v="0"/>
    <n v="11.47852191956216"/>
    <n v="1.1478521919562159"/>
    <n v="0"/>
    <n v="0"/>
  </r>
  <r>
    <s v="XRP"/>
    <s v="1h"/>
    <x v="3"/>
    <d v="2025-03-12T00:00:00"/>
    <d v="2025-03-14T00:00:00"/>
    <n v="958.71216195150726"/>
    <n v="-4.1287838048492747"/>
    <n v="7"/>
    <n v="1"/>
    <n v="9.7917439612698498"/>
    <n v="3"/>
    <n v="-51.079582009762603"/>
    <n v="9.7917439612698498"/>
    <n v="0.97917439612698509"/>
    <n v="17.026527336587531"/>
    <n v="1.702652733658754"/>
  </r>
  <r>
    <s v="XRP"/>
    <s v="1h"/>
    <x v="4"/>
    <d v="2025-03-12T00:00:00"/>
    <d v="2025-03-14T00:00:00"/>
    <n v="985.12655116489361"/>
    <n v="-1.4873448835106391"/>
    <n v="5"/>
    <n v="1"/>
    <n v="11.179472886511929"/>
    <n v="2"/>
    <n v="-26.052921721618361"/>
    <n v="11.179472886511929"/>
    <n v="1.117947288651193"/>
    <n v="13.026460860809181"/>
    <n v="1.3026460860809179"/>
  </r>
  <r>
    <s v="XRP"/>
    <s v="1h"/>
    <x v="5"/>
    <d v="2025-03-12T00:00:00"/>
    <d v="2025-03-14T00:00:00"/>
    <n v="1024.8096423650261"/>
    <n v="2.4809642365025639"/>
    <n v="7"/>
    <n v="3"/>
    <n v="32.783550976488698"/>
    <n v="1"/>
    <n v="-7.9739086114631634"/>
    <n v="10.927850325496239"/>
    <n v="1.092785032549624"/>
    <n v="7.9739086114631634"/>
    <n v="0.7973908611463163"/>
  </r>
  <r>
    <s v="XRP"/>
    <s v="1h"/>
    <x v="6"/>
    <d v="2025-03-12T00:00:00"/>
    <d v="2025-03-14T00:00:00"/>
    <n v="977.13023639294545"/>
    <n v="-2.286976360705455"/>
    <n v="7"/>
    <n v="0"/>
    <n v="0"/>
    <n v="4"/>
    <n v="-22.869763607054391"/>
    <n v="0"/>
    <n v="0"/>
    <n v="5.7174409017635979"/>
    <n v="0.57174409017635974"/>
  </r>
  <r>
    <s v="XRP"/>
    <s v="1h"/>
    <x v="7"/>
    <d v="2025-03-12T00:00:00"/>
    <d v="2025-03-14T00:00:00"/>
    <n v="1011.616299119702"/>
    <n v="1.161629911970226"/>
    <n v="3"/>
    <n v="1"/>
    <n v="11.61629911970226"/>
    <n v="0"/>
    <n v="0"/>
    <n v="11.61629911970226"/>
    <n v="1.161629911970226"/>
    <n v="0"/>
    <n v="0"/>
  </r>
  <r>
    <s v="XRP"/>
    <s v="1h"/>
    <x v="8"/>
    <d v="2025-03-12T00:00:00"/>
    <d v="2025-03-14T00:00:00"/>
    <n v="990.99631205499691"/>
    <n v="-0.90036879450030927"/>
    <n v="7"/>
    <n v="1"/>
    <n v="8.177426893949951"/>
    <n v="3"/>
    <n v="-17.181114838953"/>
    <n v="8.177426893949951"/>
    <n v="0.81774268939499506"/>
    <n v="5.7270382796509987"/>
    <n v="0.57270382796509989"/>
  </r>
  <r>
    <s v="XRP"/>
    <s v="1h"/>
    <x v="9"/>
    <d v="2025-03-12T00:00:00"/>
    <d v="2025-03-14T00:00:00"/>
    <n v="1000"/>
    <n v="0"/>
    <n v="0"/>
    <n v="0"/>
    <n v="0"/>
    <n v="0"/>
    <n v="0"/>
    <n v="0"/>
    <n v="0"/>
    <n v="0"/>
    <n v="0"/>
  </r>
  <r>
    <s v="XRP"/>
    <s v="1h"/>
    <x v="10"/>
    <d v="2025-03-12T00:00:00"/>
    <d v="2025-03-14T00:00:00"/>
    <n v="1009.002956194571"/>
    <n v="0.90029561945711967"/>
    <n v="2"/>
    <n v="1"/>
    <n v="9.0029561945712544"/>
    <n v="0"/>
    <n v="0"/>
    <n v="9.0029561945712544"/>
    <n v="0.90029561945712544"/>
    <n v="0"/>
    <n v="0"/>
  </r>
  <r>
    <s v="XRP"/>
    <s v="1h"/>
    <x v="1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2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13"/>
    <d v="2025-03-12T00:00:00"/>
    <d v="2025-03-14T00:00:00"/>
    <n v="990.32884488174034"/>
    <n v="-0.96711551182596611"/>
    <n v="9"/>
    <n v="2"/>
    <n v="12.33314143171674"/>
    <n v="3"/>
    <n v="-22.004296549976399"/>
    <n v="6.1665707158583718"/>
    <n v="0.61665707158583716"/>
    <n v="7.3347655166588011"/>
    <n v="0.73347655166588011"/>
  </r>
  <r>
    <s v="XRP"/>
    <s v="1h"/>
    <x v="14"/>
    <d v="2025-03-12T00:00:00"/>
    <d v="2025-03-14T00:00:00"/>
    <n v="982.50753750709771"/>
    <n v="-1.749246249290229"/>
    <n v="9"/>
    <n v="3"/>
    <n v="2.7745886053858229"/>
    <n v="2"/>
    <n v="-20.267051098288121"/>
    <n v="0.9248628684619411"/>
    <n v="9.2486286846194102E-2"/>
    <n v="10.133525549144061"/>
    <n v="1.013352554914406"/>
  </r>
  <r>
    <s v="XRP"/>
    <s v="1h"/>
    <x v="15"/>
    <d v="2025-03-12T00:00:00"/>
    <d v="2025-03-14T00:00:00"/>
    <n v="995.65139010288487"/>
    <n v="-0.43486098971151249"/>
    <n v="7"/>
    <n v="2"/>
    <n v="22.186555228752969"/>
    <n v="1"/>
    <n v="-26.535165125868151"/>
    <n v="11.093277614376481"/>
    <n v="1.109327761437648"/>
    <n v="26.535165125868151"/>
    <n v="2.653516512586815"/>
  </r>
  <r>
    <s v="XRP"/>
    <s v="1h"/>
    <x v="16"/>
    <d v="2025-03-12T00:00:00"/>
    <d v="2025-03-14T00:00:00"/>
    <n v="1014.49900124053"/>
    <n v="1.449900124052999"/>
    <n v="4"/>
    <n v="1"/>
    <n v="20.800518854813379"/>
    <n v="1"/>
    <n v="-6.3015176142833988"/>
    <n v="20.800518854813379"/>
    <n v="2.0800518854813381"/>
    <n v="6.3015176142833988"/>
    <n v="0.63015176142833984"/>
  </r>
  <r>
    <s v="XRP"/>
    <s v="1h"/>
    <x v="17"/>
    <d v="2025-03-12T00:00:00"/>
    <d v="2025-03-14T00:00:00"/>
    <n v="1049.337533586584"/>
    <n v="4.9337533586583957"/>
    <n v="2"/>
    <n v="1"/>
    <n v="49.337533586583923"/>
    <n v="0"/>
    <n v="0"/>
    <n v="49.337533586583923"/>
    <n v="4.9337533586583913"/>
    <n v="0"/>
    <n v="0"/>
  </r>
  <r>
    <s v="XRP"/>
    <s v="1h"/>
    <x v="18"/>
    <d v="2025-03-12T00:00:00"/>
    <d v="2025-03-14T00:00:00"/>
    <n v="1043.5930695821371"/>
    <n v="4.359306958213665"/>
    <n v="2"/>
    <n v="1"/>
    <n v="43.593069582136607"/>
    <n v="0"/>
    <n v="0"/>
    <n v="43.593069582136607"/>
    <n v="4.3593069582136614"/>
    <n v="0"/>
    <n v="0"/>
  </r>
  <r>
    <s v="XRP"/>
    <s v="1h"/>
    <x v="19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0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1"/>
    <d v="2025-03-12T00:00:00"/>
    <d v="2025-03-14T00:00:00"/>
    <n v="1061.382377466877"/>
    <n v="6.1382377466876736"/>
    <n v="1"/>
    <n v="1"/>
    <n v="61.382377466876818"/>
    <n v="0"/>
    <n v="0"/>
    <n v="61.382377466876818"/>
    <n v="6.1382377466876816"/>
    <n v="0"/>
    <n v="0"/>
  </r>
  <r>
    <s v="XRP"/>
    <s v="1h"/>
    <x v="22"/>
    <d v="2025-03-12T00:00:00"/>
    <d v="2025-03-14T00:00:00"/>
    <n v="998.17324497877837"/>
    <n v="-0.18267550212216291"/>
    <n v="8"/>
    <n v="2"/>
    <n v="26.109258258625498"/>
    <n v="2"/>
    <n v="-27.936013279847121"/>
    <n v="13.054629129312749"/>
    <n v="1.3054629129312749"/>
    <n v="13.96800663992356"/>
    <n v="1.396800663992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7707A-7F20-4D21-9B07-8CAF08F7342A}" name="Tabela dinâmica15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2">
  <location ref="A1:B24" firstHeaderRow="1" firstDataRow="1" firstDataCol="1"/>
  <pivotFields count="16">
    <pivotField showAll="0" defaultSubtotal="0"/>
    <pivotField showAll="0" defaultSubtotal="0"/>
    <pivotField axis="axisRow" showAll="0" sortType="ascending" defaultSubtotal="0">
      <items count="23">
        <item x="7"/>
        <item x="9"/>
        <item x="10"/>
        <item x="3"/>
        <item x="4"/>
        <item x="5"/>
        <item x="2"/>
        <item x="6"/>
        <item x="8"/>
        <item x="1"/>
        <item x="11"/>
        <item x="17"/>
        <item x="19"/>
        <item x="20"/>
        <item x="13"/>
        <item x="14"/>
        <item x="15"/>
        <item x="12"/>
        <item x="16"/>
        <item x="18"/>
        <item x="21"/>
        <item x="0"/>
        <item x="2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 defaultSubtotal="0"/>
    <pivotField numFmtId="164" showAll="0" defaultSubtotal="0"/>
    <pivotField dataField="1"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</pivotFields>
  <rowFields count="1">
    <field x="2"/>
  </rowFields>
  <rowItems count="23">
    <i>
      <x v="3"/>
    </i>
    <i>
      <x v="7"/>
    </i>
    <i>
      <x v="15"/>
    </i>
    <i>
      <x v="4"/>
    </i>
    <i>
      <x v="14"/>
    </i>
    <i>
      <x v="8"/>
    </i>
    <i>
      <x v="16"/>
    </i>
    <i>
      <x v="21"/>
    </i>
    <i>
      <x v="22"/>
    </i>
    <i>
      <x v="1"/>
    </i>
    <i>
      <x v="2"/>
    </i>
    <i>
      <x v="6"/>
    </i>
    <i>
      <x/>
    </i>
    <i>
      <x v="18"/>
    </i>
    <i>
      <x v="9"/>
    </i>
    <i>
      <x v="5"/>
    </i>
    <i>
      <x v="19"/>
    </i>
    <i>
      <x v="11"/>
    </i>
    <i>
      <x v="20"/>
    </i>
    <i>
      <x v="10"/>
    </i>
    <i>
      <x v="13"/>
    </i>
    <i>
      <x v="12"/>
    </i>
    <i>
      <x v="17"/>
    </i>
  </rowItems>
  <colItems count="1">
    <i/>
  </colItems>
  <dataFields count="1">
    <dataField name="Média de Saldo_Final" fld="5" subtotal="average" baseField="0" baseItem="0" numFmtId="1"/>
  </dataFields>
  <formats count="35">
    <format dxfId="7">
      <pivotArea type="all" dataOnly="0" outline="0" fieldPosition="0"/>
    </format>
    <format dxfId="8">
      <pivotArea outline="0" collapsedLevelsAreSubtotals="1" fieldPosition="0"/>
    </format>
    <format dxfId="9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11">
      <pivotArea dataOnly="0" labelOnly="1" grandRow="1" outline="0" fieldPosition="0"/>
    </format>
    <format dxfId="12">
      <pivotArea dataOnly="0" labelOnly="1" outline="0" axis="axisValues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8">
      <pivotArea dataOnly="0" labelOnly="1" outline="0" axis="axisValues" fieldPosition="0"/>
    </format>
    <format dxfId="19">
      <pivotArea type="all" dataOnly="0" outline="0" fieldPosition="0"/>
    </format>
    <format dxfId="20">
      <pivotArea outline="0" collapsedLevelsAreSubtotals="1" fieldPosition="0"/>
    </format>
    <format dxfId="21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3">
      <pivotArea dataOnly="0" labelOnly="1" outline="0" axis="axisValues" fieldPosition="0"/>
    </format>
    <format dxfId="24">
      <pivotArea outline="0" collapsedLevelsAreSubtotals="1" fieldPosition="0"/>
    </format>
    <format dxfId="25">
      <pivotArea type="all" dataOnly="0" outline="0" fieldPosition="0"/>
    </format>
    <format dxfId="26">
      <pivotArea outline="0" collapsedLevelsAreSubtotals="1" fieldPosition="0"/>
    </format>
    <format dxfId="27">
      <pivotArea field="2" type="button" dataOnly="0" labelOnly="1" outline="0" axis="axisRow" fieldPosition="0"/>
    </format>
    <format dxfId="28">
      <pivotArea dataOnly="0" labelOnly="1" fieldPosition="0">
        <references count="1">
          <reference field="2" count="0"/>
        </references>
      </pivotArea>
    </format>
    <format dxfId="29">
      <pivotArea dataOnly="0" labelOnly="1" outline="0" axis="axisValues" fieldPosition="0"/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2" type="button" dataOnly="0" labelOnly="1" outline="0" axis="axisRow" fieldPosition="0"/>
    </format>
    <format dxfId="33">
      <pivotArea dataOnly="0" labelOnly="1" fieldPosition="0">
        <references count="1">
          <reference field="2" count="0"/>
        </references>
      </pivotArea>
    </format>
    <format dxfId="34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outline="0" axis="axisValues" fieldPosition="0"/>
    </format>
    <format dxfId="1">
      <pivotArea collapsedLevelsAreSubtotals="1" fieldPosition="0">
        <references count="1">
          <reference field="2" count="5">
            <x v="10"/>
            <x v="12"/>
            <x v="13"/>
            <x v="17"/>
            <x v="20"/>
          </reference>
        </references>
      </pivotArea>
    </format>
    <format dxfId="0">
      <pivotArea dataOnly="0" labelOnly="1" fieldPosition="0">
        <references count="1">
          <reference field="2" count="5">
            <x v="10"/>
            <x v="12"/>
            <x v="13"/>
            <x v="17"/>
            <x v="2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0FAF4-254B-4F8B-B91C-B888DF41E9CB}" name="Tabela1" displayName="Tabela1" ref="A1:P139" totalsRowShown="0" headerRowDxfId="54" dataDxfId="52" headerRowBorderDxfId="53" tableBorderDxfId="51">
  <autoFilter ref="A1:P139" xr:uid="{4380FAF4-254B-4F8B-B91C-B888DF41E9CB}"/>
  <sortState xmlns:xlrd2="http://schemas.microsoft.com/office/spreadsheetml/2017/richdata2" ref="A2:P139">
    <sortCondition descending="1" ref="B1:B139"/>
  </sortState>
  <tableColumns count="16">
    <tableColumn id="15" xr3:uid="{74CD9038-66EF-4685-94B5-AE3EB92D6582}" name="Moeda" dataDxfId="50"/>
    <tableColumn id="16" xr3:uid="{84C27826-6B09-4410-94E0-0832D7D3E499}" name="CANDLE_PERIOD" dataDxfId="49"/>
    <tableColumn id="1" xr3:uid="{45327B37-3FC9-40AA-B6C0-C46A9782B559}" name="Estrategia" dataDxfId="48"/>
    <tableColumn id="2" xr3:uid="{534CA544-8FDE-4E68-B906-67860686935C}" name="Data_Inicio" dataDxfId="47"/>
    <tableColumn id="3" xr3:uid="{82A1C8F3-2EFE-4943-87FD-1593F8C94F22}" name="Data_Fim" dataDxfId="46"/>
    <tableColumn id="4" xr3:uid="{C1F9855C-7E2F-4BD6-AC91-2A93136D414C}" name="Saldo_Final" dataDxfId="45"/>
    <tableColumn id="5" xr3:uid="{299CA0C6-FF7B-430E-9E0A-5FA7F205AB3D}" name="Lucro_%" dataDxfId="44"/>
    <tableColumn id="6" xr3:uid="{B6616EBD-0080-4B4E-88BB-F74A4A9E8D39}" name="Total_Trades" dataDxfId="43"/>
    <tableColumn id="7" xr3:uid="{9C47B517-826C-47B9-AA8A-5EF99F3A899D}" name="Trades_Lucrativos" dataDxfId="42"/>
    <tableColumn id="8" xr3:uid="{9A97CC4F-E24C-4587-BD4A-3D330B8319CF}" name="Valor_Lucro_Total" dataDxfId="41"/>
    <tableColumn id="9" xr3:uid="{E76C91C7-782F-4790-AEE8-112F7C77F49E}" name="Trades_Preuízo" dataDxfId="40"/>
    <tableColumn id="10" xr3:uid="{8FBB6CC4-ED97-4437-AA81-71E8D8D8D3D4}" name="Valor_Preuízo_Total" dataDxfId="39"/>
    <tableColumn id="11" xr3:uid="{651FAC54-9472-4B79-ACED-F334D9B20083}" name="Lucro_Médio_Trade" dataDxfId="38"/>
    <tableColumn id="12" xr3:uid="{44551D75-C485-42EF-9C55-85FBE75E3400}" name="Lucro_%_Médio" dataDxfId="37"/>
    <tableColumn id="13" xr3:uid="{00CB94C2-B16C-4C8F-8FD3-403E2D84126E}" name="Prejuízo_Médio_Trade" dataDxfId="36"/>
    <tableColumn id="14" xr3:uid="{1B35A717-64E6-40A8-A3E5-83BE958630F6}" name="Prejuízo_%_Médio" dataDxfId="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workbookViewId="0">
      <selection activeCell="C11" sqref="C11"/>
    </sheetView>
  </sheetViews>
  <sheetFormatPr defaultRowHeight="14.4" x14ac:dyDescent="0.3"/>
  <cols>
    <col min="1" max="1" width="11.44140625" style="1" bestFit="1" customWidth="1"/>
    <col min="2" max="2" width="19.6640625" style="1" bestFit="1" customWidth="1"/>
    <col min="3" max="3" width="25.5546875" style="1" bestFit="1" customWidth="1"/>
    <col min="4" max="5" width="18.109375" style="1" bestFit="1" customWidth="1"/>
    <col min="6" max="6" width="15" style="1" bestFit="1" customWidth="1"/>
    <col min="7" max="7" width="12.6640625" style="1" bestFit="1" customWidth="1"/>
    <col min="8" max="8" width="16.21875" style="1" bestFit="1" customWidth="1"/>
    <col min="9" max="9" width="20.6640625" style="1" bestFit="1" customWidth="1"/>
    <col min="10" max="10" width="20.88671875" style="1" bestFit="1" customWidth="1"/>
    <col min="11" max="11" width="18.33203125" style="1" bestFit="1" customWidth="1"/>
    <col min="12" max="13" width="22.5546875" style="1" bestFit="1" customWidth="1"/>
    <col min="14" max="14" width="19.109375" style="1" bestFit="1" customWidth="1"/>
    <col min="15" max="15" width="24.6640625" style="1" bestFit="1" customWidth="1"/>
    <col min="16" max="16" width="21.21875" style="1" bestFit="1" customWidth="1"/>
    <col min="17" max="16384" width="8.88671875" style="1"/>
  </cols>
  <sheetData>
    <row r="1" spans="1:16" x14ac:dyDescent="0.3">
      <c r="A1" s="5" t="s">
        <v>14</v>
      </c>
      <c r="B1" s="6" t="s">
        <v>15</v>
      </c>
      <c r="C1" s="5" t="s">
        <v>0</v>
      </c>
      <c r="D1" s="6" t="s">
        <v>1</v>
      </c>
      <c r="E1" s="6" t="s">
        <v>2</v>
      </c>
      <c r="F1" s="7" t="s">
        <v>3</v>
      </c>
      <c r="G1" s="7" t="s">
        <v>4</v>
      </c>
      <c r="H1" s="9" t="s">
        <v>5</v>
      </c>
      <c r="I1" s="9" t="s">
        <v>6</v>
      </c>
      <c r="J1" s="8" t="s">
        <v>7</v>
      </c>
      <c r="K1" s="9" t="s">
        <v>8</v>
      </c>
      <c r="L1" s="3" t="s">
        <v>9</v>
      </c>
      <c r="M1" s="7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s="1" t="s">
        <v>17</v>
      </c>
      <c r="B2" s="1" t="s">
        <v>40</v>
      </c>
      <c r="C2" s="1" t="s">
        <v>16</v>
      </c>
      <c r="D2" s="4">
        <v>46186</v>
      </c>
      <c r="E2" s="4">
        <v>45458</v>
      </c>
      <c r="F2" s="2">
        <v>1000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1" t="s">
        <v>17</v>
      </c>
      <c r="B3" s="1" t="s">
        <v>40</v>
      </c>
      <c r="C3" s="1" t="s">
        <v>18</v>
      </c>
      <c r="D3" s="4">
        <v>46186</v>
      </c>
      <c r="E3" s="4">
        <v>45458</v>
      </c>
      <c r="F3" s="2">
        <v>1000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1" t="s">
        <v>17</v>
      </c>
      <c r="B4" s="1" t="s">
        <v>40</v>
      </c>
      <c r="C4" s="1" t="s">
        <v>19</v>
      </c>
      <c r="D4" s="4">
        <v>46186</v>
      </c>
      <c r="E4" s="4">
        <v>45458</v>
      </c>
      <c r="F4" s="2">
        <v>1000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1" t="s">
        <v>17</v>
      </c>
      <c r="B5" s="1" t="s">
        <v>40</v>
      </c>
      <c r="C5" s="1" t="s">
        <v>20</v>
      </c>
      <c r="D5" s="4">
        <v>46186</v>
      </c>
      <c r="E5" s="4">
        <v>45458</v>
      </c>
      <c r="F5" s="2">
        <v>1000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1" t="s">
        <v>17</v>
      </c>
      <c r="B6" s="1" t="s">
        <v>40</v>
      </c>
      <c r="C6" s="1" t="s">
        <v>21</v>
      </c>
      <c r="D6" s="4">
        <v>46186</v>
      </c>
      <c r="E6" s="4">
        <v>45458</v>
      </c>
      <c r="F6" s="2">
        <v>1000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1" t="s">
        <v>17</v>
      </c>
      <c r="B7" s="1" t="s">
        <v>40</v>
      </c>
      <c r="C7" s="1" t="s">
        <v>22</v>
      </c>
      <c r="D7" s="4">
        <v>46186</v>
      </c>
      <c r="E7" s="4">
        <v>45458</v>
      </c>
      <c r="F7" s="2">
        <v>1000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 t="s">
        <v>17</v>
      </c>
      <c r="B8" s="1" t="s">
        <v>40</v>
      </c>
      <c r="C8" s="1" t="s">
        <v>23</v>
      </c>
      <c r="D8" s="4">
        <v>46186</v>
      </c>
      <c r="E8" s="4">
        <v>45458</v>
      </c>
      <c r="F8" s="2">
        <v>1000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1" t="s">
        <v>17</v>
      </c>
      <c r="B9" s="1" t="s">
        <v>40</v>
      </c>
      <c r="C9" s="1" t="s">
        <v>24</v>
      </c>
      <c r="D9" s="4">
        <v>46186</v>
      </c>
      <c r="E9" s="4">
        <v>45458</v>
      </c>
      <c r="F9" s="2">
        <v>1000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">
      <c r="A10" s="1" t="s">
        <v>17</v>
      </c>
      <c r="B10" s="1" t="s">
        <v>40</v>
      </c>
      <c r="C10" s="1" t="s">
        <v>25</v>
      </c>
      <c r="D10" s="4">
        <v>46186</v>
      </c>
      <c r="E10" s="4">
        <v>45458</v>
      </c>
      <c r="F10" s="2">
        <v>1000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1" t="s">
        <v>17</v>
      </c>
      <c r="B11" s="1" t="s">
        <v>40</v>
      </c>
      <c r="C11" s="1" t="s">
        <v>26</v>
      </c>
      <c r="D11" s="4">
        <v>46186</v>
      </c>
      <c r="E11" s="4">
        <v>45458</v>
      </c>
      <c r="F11" s="2">
        <v>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1" t="s">
        <v>17</v>
      </c>
      <c r="B12" s="1" t="s">
        <v>40</v>
      </c>
      <c r="C12" s="1" t="s">
        <v>27</v>
      </c>
      <c r="D12" s="4">
        <v>46186</v>
      </c>
      <c r="E12" s="4">
        <v>45458</v>
      </c>
      <c r="F12" s="2">
        <v>1000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1" t="s">
        <v>17</v>
      </c>
      <c r="B13" s="1" t="s">
        <v>40</v>
      </c>
      <c r="C13" s="1" t="s">
        <v>28</v>
      </c>
      <c r="D13" s="4">
        <v>46186</v>
      </c>
      <c r="E13" s="4">
        <v>45458</v>
      </c>
      <c r="F13" s="2">
        <v>1000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">
      <c r="A14" s="1" t="s">
        <v>17</v>
      </c>
      <c r="B14" s="1" t="s">
        <v>40</v>
      </c>
      <c r="C14" s="1" t="s">
        <v>29</v>
      </c>
      <c r="D14" s="4">
        <v>46186</v>
      </c>
      <c r="E14" s="4">
        <v>45458</v>
      </c>
      <c r="F14" s="2">
        <v>1000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">
      <c r="A15" s="1" t="s">
        <v>17</v>
      </c>
      <c r="B15" s="1" t="s">
        <v>40</v>
      </c>
      <c r="C15" s="1" t="s">
        <v>30</v>
      </c>
      <c r="D15" s="4">
        <v>46186</v>
      </c>
      <c r="E15" s="4">
        <v>45458</v>
      </c>
      <c r="F15" s="2">
        <v>1000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1" t="s">
        <v>17</v>
      </c>
      <c r="B16" s="1" t="s">
        <v>40</v>
      </c>
      <c r="C16" s="1" t="s">
        <v>31</v>
      </c>
      <c r="D16" s="4">
        <v>46186</v>
      </c>
      <c r="E16" s="4">
        <v>45458</v>
      </c>
      <c r="F16" s="2">
        <v>1000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s="1" t="s">
        <v>17</v>
      </c>
      <c r="B17" s="1" t="s">
        <v>40</v>
      </c>
      <c r="C17" s="1" t="s">
        <v>32</v>
      </c>
      <c r="D17" s="4">
        <v>46186</v>
      </c>
      <c r="E17" s="4">
        <v>45458</v>
      </c>
      <c r="F17" s="2">
        <v>1000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">
      <c r="A18" s="1" t="s">
        <v>17</v>
      </c>
      <c r="B18" s="1" t="s">
        <v>40</v>
      </c>
      <c r="C18" s="1" t="s">
        <v>33</v>
      </c>
      <c r="D18" s="4">
        <v>46186</v>
      </c>
      <c r="E18" s="4">
        <v>45458</v>
      </c>
      <c r="F18" s="2">
        <v>1000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s="1" t="s">
        <v>17</v>
      </c>
      <c r="B19" s="1" t="s">
        <v>40</v>
      </c>
      <c r="C19" s="1" t="s">
        <v>34</v>
      </c>
      <c r="D19" s="4">
        <v>46186</v>
      </c>
      <c r="E19" s="4">
        <v>45458</v>
      </c>
      <c r="F19" s="2">
        <v>1000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1" t="s">
        <v>17</v>
      </c>
      <c r="B20" s="1" t="s">
        <v>40</v>
      </c>
      <c r="C20" s="1" t="s">
        <v>35</v>
      </c>
      <c r="D20" s="4">
        <v>46186</v>
      </c>
      <c r="E20" s="4">
        <v>45458</v>
      </c>
      <c r="F20" s="2">
        <v>1000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s="1" t="s">
        <v>17</v>
      </c>
      <c r="B21" s="1" t="s">
        <v>40</v>
      </c>
      <c r="C21" s="1" t="s">
        <v>36</v>
      </c>
      <c r="D21" s="4">
        <v>46186</v>
      </c>
      <c r="E21" s="4">
        <v>45458</v>
      </c>
      <c r="F21" s="2">
        <v>1000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s="1" t="s">
        <v>17</v>
      </c>
      <c r="B22" s="1" t="s">
        <v>40</v>
      </c>
      <c r="C22" s="1" t="s">
        <v>37</v>
      </c>
      <c r="D22" s="4">
        <v>46186</v>
      </c>
      <c r="E22" s="4">
        <v>45458</v>
      </c>
      <c r="F22" s="2">
        <v>1000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">
      <c r="A23" s="1" t="s">
        <v>17</v>
      </c>
      <c r="B23" s="1" t="s">
        <v>40</v>
      </c>
      <c r="C23" s="1" t="s">
        <v>38</v>
      </c>
      <c r="D23" s="4">
        <v>46186</v>
      </c>
      <c r="E23" s="4">
        <v>45458</v>
      </c>
      <c r="F23" s="2">
        <v>1000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s="1" t="s">
        <v>17</v>
      </c>
      <c r="B24" s="1" t="s">
        <v>40</v>
      </c>
      <c r="C24" s="1" t="s">
        <v>39</v>
      </c>
      <c r="D24" s="4">
        <v>46186</v>
      </c>
      <c r="E24" s="4">
        <v>45458</v>
      </c>
      <c r="F24" s="2">
        <v>1000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s="1" t="s">
        <v>17</v>
      </c>
      <c r="B25" s="1" t="s">
        <v>40</v>
      </c>
      <c r="C25" s="1" t="s">
        <v>16</v>
      </c>
      <c r="D25" s="4">
        <v>45728</v>
      </c>
      <c r="E25" s="4">
        <v>45730</v>
      </c>
      <c r="F25" s="2">
        <v>997.81375748854748</v>
      </c>
      <c r="G25" s="2">
        <v>-0.21862425114525191</v>
      </c>
      <c r="H25" s="2">
        <v>3</v>
      </c>
      <c r="I25" s="2">
        <v>0</v>
      </c>
      <c r="J25" s="2">
        <v>0</v>
      </c>
      <c r="K25" s="2">
        <v>2</v>
      </c>
      <c r="L25" s="2">
        <v>-2.1862425114525208</v>
      </c>
      <c r="M25" s="2">
        <v>0</v>
      </c>
      <c r="N25" s="2">
        <v>0</v>
      </c>
      <c r="O25" s="2">
        <v>1.09312125572626</v>
      </c>
      <c r="P25" s="2">
        <v>0.109312125572626</v>
      </c>
    </row>
    <row r="26" spans="1:16" x14ac:dyDescent="0.3">
      <c r="A26" s="1" t="s">
        <v>17</v>
      </c>
      <c r="B26" s="1" t="s">
        <v>40</v>
      </c>
      <c r="C26" s="1" t="s">
        <v>18</v>
      </c>
      <c r="D26" s="4">
        <v>45728</v>
      </c>
      <c r="E26" s="4">
        <v>45730</v>
      </c>
      <c r="F26" s="2">
        <v>1017.497890482746</v>
      </c>
      <c r="G26" s="2">
        <v>1.749789048274647</v>
      </c>
      <c r="H26" s="2">
        <v>1</v>
      </c>
      <c r="I26" s="2">
        <v>1</v>
      </c>
      <c r="J26" s="2">
        <v>17.49789048274641</v>
      </c>
      <c r="K26" s="2">
        <v>0</v>
      </c>
      <c r="L26" s="2">
        <v>0</v>
      </c>
      <c r="M26" s="2">
        <v>17.49789048274641</v>
      </c>
      <c r="N26" s="2">
        <v>1.749789048274641</v>
      </c>
      <c r="O26" s="2">
        <v>0</v>
      </c>
      <c r="P26" s="2">
        <v>0</v>
      </c>
    </row>
    <row r="27" spans="1:16" x14ac:dyDescent="0.3">
      <c r="A27" s="1" t="s">
        <v>17</v>
      </c>
      <c r="B27" s="1" t="s">
        <v>40</v>
      </c>
      <c r="C27" s="1" t="s">
        <v>19</v>
      </c>
      <c r="D27" s="4">
        <v>45728</v>
      </c>
      <c r="E27" s="4">
        <v>45730</v>
      </c>
      <c r="F27" s="2">
        <v>1011.478521919562</v>
      </c>
      <c r="G27" s="2">
        <v>1.147852191956213</v>
      </c>
      <c r="H27" s="2">
        <v>1</v>
      </c>
      <c r="I27" s="2">
        <v>1</v>
      </c>
      <c r="J27" s="2">
        <v>11.47852191956216</v>
      </c>
      <c r="K27" s="2">
        <v>0</v>
      </c>
      <c r="L27" s="2">
        <v>0</v>
      </c>
      <c r="M27" s="2">
        <v>11.47852191956216</v>
      </c>
      <c r="N27" s="2">
        <v>1.1478521919562159</v>
      </c>
      <c r="O27" s="2">
        <v>0</v>
      </c>
      <c r="P27" s="2">
        <v>0</v>
      </c>
    </row>
    <row r="28" spans="1:16" x14ac:dyDescent="0.3">
      <c r="A28" s="1" t="s">
        <v>17</v>
      </c>
      <c r="B28" s="1" t="s">
        <v>40</v>
      </c>
      <c r="C28" s="1" t="s">
        <v>20</v>
      </c>
      <c r="D28" s="4">
        <v>45728</v>
      </c>
      <c r="E28" s="4">
        <v>45730</v>
      </c>
      <c r="F28" s="2">
        <v>958.71216195150726</v>
      </c>
      <c r="G28" s="2">
        <v>-4.1287838048492747</v>
      </c>
      <c r="H28" s="2">
        <v>7</v>
      </c>
      <c r="I28" s="2">
        <v>1</v>
      </c>
      <c r="J28" s="2">
        <v>9.7917439612698498</v>
      </c>
      <c r="K28" s="2">
        <v>3</v>
      </c>
      <c r="L28" s="2">
        <v>-51.079582009762603</v>
      </c>
      <c r="M28" s="2">
        <v>9.7917439612698498</v>
      </c>
      <c r="N28" s="2">
        <v>0.97917439612698509</v>
      </c>
      <c r="O28" s="2">
        <v>17.026527336587531</v>
      </c>
      <c r="P28" s="2">
        <v>1.702652733658754</v>
      </c>
    </row>
    <row r="29" spans="1:16" x14ac:dyDescent="0.3">
      <c r="A29" s="1" t="s">
        <v>17</v>
      </c>
      <c r="B29" s="1" t="s">
        <v>40</v>
      </c>
      <c r="C29" s="1" t="s">
        <v>21</v>
      </c>
      <c r="D29" s="4">
        <v>45728</v>
      </c>
      <c r="E29" s="4">
        <v>45730</v>
      </c>
      <c r="F29" s="2">
        <v>985.12655116489361</v>
      </c>
      <c r="G29" s="2">
        <v>-1.4873448835106391</v>
      </c>
      <c r="H29" s="2">
        <v>5</v>
      </c>
      <c r="I29" s="2">
        <v>1</v>
      </c>
      <c r="J29" s="2">
        <v>11.179472886511929</v>
      </c>
      <c r="K29" s="2">
        <v>2</v>
      </c>
      <c r="L29" s="2">
        <v>-26.052921721618361</v>
      </c>
      <c r="M29" s="2">
        <v>11.179472886511929</v>
      </c>
      <c r="N29" s="2">
        <v>1.117947288651193</v>
      </c>
      <c r="O29" s="2">
        <v>13.026460860809181</v>
      </c>
      <c r="P29" s="2">
        <v>1.3026460860809179</v>
      </c>
    </row>
    <row r="30" spans="1:16" x14ac:dyDescent="0.3">
      <c r="A30" s="1" t="s">
        <v>17</v>
      </c>
      <c r="B30" s="1" t="s">
        <v>40</v>
      </c>
      <c r="C30" s="1" t="s">
        <v>22</v>
      </c>
      <c r="D30" s="4">
        <v>45728</v>
      </c>
      <c r="E30" s="4">
        <v>45730</v>
      </c>
      <c r="F30" s="2">
        <v>1024.8096423650261</v>
      </c>
      <c r="G30" s="2">
        <v>2.4809642365025639</v>
      </c>
      <c r="H30" s="2">
        <v>7</v>
      </c>
      <c r="I30" s="2">
        <v>3</v>
      </c>
      <c r="J30" s="2">
        <v>32.783550976488698</v>
      </c>
      <c r="K30" s="2">
        <v>1</v>
      </c>
      <c r="L30" s="2">
        <v>-7.9739086114631634</v>
      </c>
      <c r="M30" s="2">
        <v>10.927850325496239</v>
      </c>
      <c r="N30" s="2">
        <v>1.092785032549624</v>
      </c>
      <c r="O30" s="2">
        <v>7.9739086114631634</v>
      </c>
      <c r="P30" s="2">
        <v>0.7973908611463163</v>
      </c>
    </row>
    <row r="31" spans="1:16" x14ac:dyDescent="0.3">
      <c r="A31" s="1" t="s">
        <v>17</v>
      </c>
      <c r="B31" s="1" t="s">
        <v>40</v>
      </c>
      <c r="C31" s="1" t="s">
        <v>23</v>
      </c>
      <c r="D31" s="4">
        <v>45728</v>
      </c>
      <c r="E31" s="4">
        <v>45730</v>
      </c>
      <c r="F31" s="2">
        <v>977.13023639294545</v>
      </c>
      <c r="G31" s="2">
        <v>-2.286976360705455</v>
      </c>
      <c r="H31" s="2">
        <v>7</v>
      </c>
      <c r="I31" s="2">
        <v>0</v>
      </c>
      <c r="J31" s="2">
        <v>0</v>
      </c>
      <c r="K31" s="2">
        <v>4</v>
      </c>
      <c r="L31" s="2">
        <v>-22.869763607054391</v>
      </c>
      <c r="M31" s="2">
        <v>0</v>
      </c>
      <c r="N31" s="2">
        <v>0</v>
      </c>
      <c r="O31" s="2">
        <v>5.7174409017635979</v>
      </c>
      <c r="P31" s="2">
        <v>0.57174409017635974</v>
      </c>
    </row>
    <row r="32" spans="1:16" x14ac:dyDescent="0.3">
      <c r="A32" s="1" t="s">
        <v>17</v>
      </c>
      <c r="B32" s="1" t="s">
        <v>40</v>
      </c>
      <c r="C32" s="1" t="s">
        <v>24</v>
      </c>
      <c r="D32" s="4">
        <v>45728</v>
      </c>
      <c r="E32" s="4">
        <v>45730</v>
      </c>
      <c r="F32" s="2">
        <v>1011.616299119702</v>
      </c>
      <c r="G32" s="2">
        <v>1.161629911970226</v>
      </c>
      <c r="H32" s="2">
        <v>3</v>
      </c>
      <c r="I32" s="2">
        <v>1</v>
      </c>
      <c r="J32" s="2">
        <v>11.61629911970226</v>
      </c>
      <c r="K32" s="2">
        <v>0</v>
      </c>
      <c r="L32" s="2">
        <v>0</v>
      </c>
      <c r="M32" s="2">
        <v>11.61629911970226</v>
      </c>
      <c r="N32" s="2">
        <v>1.161629911970226</v>
      </c>
      <c r="O32" s="2">
        <v>0</v>
      </c>
      <c r="P32" s="2">
        <v>0</v>
      </c>
    </row>
    <row r="33" spans="1:16" x14ac:dyDescent="0.3">
      <c r="A33" s="1" t="s">
        <v>17</v>
      </c>
      <c r="B33" s="1" t="s">
        <v>40</v>
      </c>
      <c r="C33" s="1" t="s">
        <v>25</v>
      </c>
      <c r="D33" s="4">
        <v>45728</v>
      </c>
      <c r="E33" s="4">
        <v>45730</v>
      </c>
      <c r="F33" s="2">
        <v>990.99631205499691</v>
      </c>
      <c r="G33" s="2">
        <v>-0.90036879450030927</v>
      </c>
      <c r="H33" s="2">
        <v>7</v>
      </c>
      <c r="I33" s="2">
        <v>1</v>
      </c>
      <c r="J33" s="2">
        <v>8.177426893949951</v>
      </c>
      <c r="K33" s="2">
        <v>3</v>
      </c>
      <c r="L33" s="2">
        <v>-17.181114838953</v>
      </c>
      <c r="M33" s="2">
        <v>8.177426893949951</v>
      </c>
      <c r="N33" s="2">
        <v>0.81774268939499506</v>
      </c>
      <c r="O33" s="2">
        <v>5.7270382796509987</v>
      </c>
      <c r="P33" s="2">
        <v>0.57270382796509989</v>
      </c>
    </row>
    <row r="34" spans="1:16" x14ac:dyDescent="0.3">
      <c r="A34" s="1" t="s">
        <v>17</v>
      </c>
      <c r="B34" s="1" t="s">
        <v>40</v>
      </c>
      <c r="C34" s="1" t="s">
        <v>26</v>
      </c>
      <c r="D34" s="4">
        <v>45728</v>
      </c>
      <c r="E34" s="4">
        <v>45730</v>
      </c>
      <c r="F34" s="2">
        <v>1000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">
      <c r="A35" s="1" t="s">
        <v>17</v>
      </c>
      <c r="B35" s="1" t="s">
        <v>40</v>
      </c>
      <c r="C35" s="1" t="s">
        <v>27</v>
      </c>
      <c r="D35" s="4">
        <v>45728</v>
      </c>
      <c r="E35" s="4">
        <v>45730</v>
      </c>
      <c r="F35" s="2">
        <v>1009.002956194571</v>
      </c>
      <c r="G35" s="2">
        <v>0.90029561945711967</v>
      </c>
      <c r="H35" s="2">
        <v>2</v>
      </c>
      <c r="I35" s="2">
        <v>1</v>
      </c>
      <c r="J35" s="2">
        <v>9.0029561945712544</v>
      </c>
      <c r="K35" s="2">
        <v>0</v>
      </c>
      <c r="L35" s="2">
        <v>0</v>
      </c>
      <c r="M35" s="2">
        <v>9.0029561945712544</v>
      </c>
      <c r="N35" s="2">
        <v>0.90029561945712544</v>
      </c>
      <c r="O35" s="2">
        <v>0</v>
      </c>
      <c r="P35" s="2">
        <v>0</v>
      </c>
    </row>
    <row r="36" spans="1:16" x14ac:dyDescent="0.3">
      <c r="A36" s="1" t="s">
        <v>17</v>
      </c>
      <c r="B36" s="1" t="s">
        <v>40</v>
      </c>
      <c r="C36" s="1" t="s">
        <v>28</v>
      </c>
      <c r="D36" s="4">
        <v>45728</v>
      </c>
      <c r="E36" s="4">
        <v>45730</v>
      </c>
      <c r="F36" s="2">
        <v>1061.382377466877</v>
      </c>
      <c r="G36" s="2">
        <v>6.1382377466876736</v>
      </c>
      <c r="H36" s="2">
        <v>1</v>
      </c>
      <c r="I36" s="2">
        <v>1</v>
      </c>
      <c r="J36" s="2">
        <v>61.382377466876818</v>
      </c>
      <c r="K36" s="2">
        <v>0</v>
      </c>
      <c r="L36" s="2">
        <v>0</v>
      </c>
      <c r="M36" s="2">
        <v>61.382377466876818</v>
      </c>
      <c r="N36" s="2">
        <v>6.1382377466876816</v>
      </c>
      <c r="O36" s="2">
        <v>0</v>
      </c>
      <c r="P36" s="2">
        <v>0</v>
      </c>
    </row>
    <row r="37" spans="1:16" x14ac:dyDescent="0.3">
      <c r="A37" s="1" t="s">
        <v>17</v>
      </c>
      <c r="B37" s="1" t="s">
        <v>40</v>
      </c>
      <c r="C37" s="1" t="s">
        <v>29</v>
      </c>
      <c r="D37" s="4">
        <v>45728</v>
      </c>
      <c r="E37" s="4">
        <v>45730</v>
      </c>
      <c r="F37" s="2">
        <v>1061.382377466877</v>
      </c>
      <c r="G37" s="2">
        <v>6.1382377466876736</v>
      </c>
      <c r="H37" s="2">
        <v>1</v>
      </c>
      <c r="I37" s="2">
        <v>1</v>
      </c>
      <c r="J37" s="2">
        <v>61.382377466876818</v>
      </c>
      <c r="K37" s="2">
        <v>0</v>
      </c>
      <c r="L37" s="2">
        <v>0</v>
      </c>
      <c r="M37" s="2">
        <v>61.382377466876818</v>
      </c>
      <c r="N37" s="2">
        <v>6.1382377466876816</v>
      </c>
      <c r="O37" s="2">
        <v>0</v>
      </c>
      <c r="P37" s="2">
        <v>0</v>
      </c>
    </row>
    <row r="38" spans="1:16" x14ac:dyDescent="0.3">
      <c r="A38" s="1" t="s">
        <v>17</v>
      </c>
      <c r="B38" s="1" t="s">
        <v>40</v>
      </c>
      <c r="C38" s="1" t="s">
        <v>30</v>
      </c>
      <c r="D38" s="4">
        <v>45728</v>
      </c>
      <c r="E38" s="4">
        <v>45730</v>
      </c>
      <c r="F38" s="2">
        <v>990.32884488174034</v>
      </c>
      <c r="G38" s="2">
        <v>-0.96711551182596611</v>
      </c>
      <c r="H38" s="2">
        <v>9</v>
      </c>
      <c r="I38" s="2">
        <v>2</v>
      </c>
      <c r="J38" s="2">
        <v>12.33314143171674</v>
      </c>
      <c r="K38" s="2">
        <v>3</v>
      </c>
      <c r="L38" s="2">
        <v>-22.004296549976399</v>
      </c>
      <c r="M38" s="2">
        <v>6.1665707158583718</v>
      </c>
      <c r="N38" s="2">
        <v>0.61665707158583716</v>
      </c>
      <c r="O38" s="2">
        <v>7.3347655166588011</v>
      </c>
      <c r="P38" s="2">
        <v>0.73347655166588011</v>
      </c>
    </row>
    <row r="39" spans="1:16" x14ac:dyDescent="0.3">
      <c r="A39" s="1" t="s">
        <v>17</v>
      </c>
      <c r="B39" s="1" t="s">
        <v>40</v>
      </c>
      <c r="C39" s="1" t="s">
        <v>31</v>
      </c>
      <c r="D39" s="4">
        <v>45728</v>
      </c>
      <c r="E39" s="4">
        <v>45730</v>
      </c>
      <c r="F39" s="2">
        <v>982.50753750709771</v>
      </c>
      <c r="G39" s="2">
        <v>-1.749246249290229</v>
      </c>
      <c r="H39" s="2">
        <v>9</v>
      </c>
      <c r="I39" s="2">
        <v>3</v>
      </c>
      <c r="J39" s="2">
        <v>2.7745886053858229</v>
      </c>
      <c r="K39" s="2">
        <v>2</v>
      </c>
      <c r="L39" s="2">
        <v>-20.267051098288121</v>
      </c>
      <c r="M39" s="2">
        <v>0.9248628684619411</v>
      </c>
      <c r="N39" s="2">
        <v>9.2486286846194102E-2</v>
      </c>
      <c r="O39" s="2">
        <v>10.133525549144061</v>
      </c>
      <c r="P39" s="2">
        <v>1.013352554914406</v>
      </c>
    </row>
    <row r="40" spans="1:16" x14ac:dyDescent="0.3">
      <c r="A40" s="1" t="s">
        <v>17</v>
      </c>
      <c r="B40" s="1" t="s">
        <v>40</v>
      </c>
      <c r="C40" s="1" t="s">
        <v>32</v>
      </c>
      <c r="D40" s="4">
        <v>45728</v>
      </c>
      <c r="E40" s="4">
        <v>45730</v>
      </c>
      <c r="F40" s="2">
        <v>995.65139010288487</v>
      </c>
      <c r="G40" s="2">
        <v>-0.43486098971151249</v>
      </c>
      <c r="H40" s="2">
        <v>7</v>
      </c>
      <c r="I40" s="2">
        <v>2</v>
      </c>
      <c r="J40" s="2">
        <v>22.186555228752969</v>
      </c>
      <c r="K40" s="2">
        <v>1</v>
      </c>
      <c r="L40" s="2">
        <v>-26.535165125868151</v>
      </c>
      <c r="M40" s="2">
        <v>11.093277614376481</v>
      </c>
      <c r="N40" s="2">
        <v>1.109327761437648</v>
      </c>
      <c r="O40" s="2">
        <v>26.535165125868151</v>
      </c>
      <c r="P40" s="2">
        <v>2.653516512586815</v>
      </c>
    </row>
    <row r="41" spans="1:16" x14ac:dyDescent="0.3">
      <c r="A41" s="1" t="s">
        <v>17</v>
      </c>
      <c r="B41" s="1" t="s">
        <v>40</v>
      </c>
      <c r="C41" s="1" t="s">
        <v>33</v>
      </c>
      <c r="D41" s="4">
        <v>45728</v>
      </c>
      <c r="E41" s="4">
        <v>45730</v>
      </c>
      <c r="F41" s="2">
        <v>1014.49900124053</v>
      </c>
      <c r="G41" s="2">
        <v>1.449900124052999</v>
      </c>
      <c r="H41" s="2">
        <v>4</v>
      </c>
      <c r="I41" s="2">
        <v>1</v>
      </c>
      <c r="J41" s="2">
        <v>20.800518854813379</v>
      </c>
      <c r="K41" s="2">
        <v>1</v>
      </c>
      <c r="L41" s="2">
        <v>-6.3015176142833988</v>
      </c>
      <c r="M41" s="2">
        <v>20.800518854813379</v>
      </c>
      <c r="N41" s="2">
        <v>2.0800518854813381</v>
      </c>
      <c r="O41" s="2">
        <v>6.3015176142833988</v>
      </c>
      <c r="P41" s="2">
        <v>0.63015176142833984</v>
      </c>
    </row>
    <row r="42" spans="1:16" x14ac:dyDescent="0.3">
      <c r="A42" s="1" t="s">
        <v>17</v>
      </c>
      <c r="B42" s="1" t="s">
        <v>40</v>
      </c>
      <c r="C42" s="1" t="s">
        <v>34</v>
      </c>
      <c r="D42" s="4">
        <v>45728</v>
      </c>
      <c r="E42" s="4">
        <v>45730</v>
      </c>
      <c r="F42" s="2">
        <v>1049.337533586584</v>
      </c>
      <c r="G42" s="2">
        <v>4.9337533586583957</v>
      </c>
      <c r="H42" s="2">
        <v>2</v>
      </c>
      <c r="I42" s="2">
        <v>1</v>
      </c>
      <c r="J42" s="2">
        <v>49.337533586583923</v>
      </c>
      <c r="K42" s="2">
        <v>0</v>
      </c>
      <c r="L42" s="2">
        <v>0</v>
      </c>
      <c r="M42" s="2">
        <v>49.337533586583923</v>
      </c>
      <c r="N42" s="2">
        <v>4.9337533586583913</v>
      </c>
      <c r="O42" s="2">
        <v>0</v>
      </c>
      <c r="P42" s="2">
        <v>0</v>
      </c>
    </row>
    <row r="43" spans="1:16" x14ac:dyDescent="0.3">
      <c r="A43" s="1" t="s">
        <v>17</v>
      </c>
      <c r="B43" s="1" t="s">
        <v>40</v>
      </c>
      <c r="C43" s="1" t="s">
        <v>35</v>
      </c>
      <c r="D43" s="4">
        <v>45728</v>
      </c>
      <c r="E43" s="4">
        <v>45730</v>
      </c>
      <c r="F43" s="2">
        <v>1043.5930695821371</v>
      </c>
      <c r="G43" s="2">
        <v>4.359306958213665</v>
      </c>
      <c r="H43" s="2">
        <v>2</v>
      </c>
      <c r="I43" s="2">
        <v>1</v>
      </c>
      <c r="J43" s="2">
        <v>43.593069582136607</v>
      </c>
      <c r="K43" s="2">
        <v>0</v>
      </c>
      <c r="L43" s="2">
        <v>0</v>
      </c>
      <c r="M43" s="2">
        <v>43.593069582136607</v>
      </c>
      <c r="N43" s="2">
        <v>4.3593069582136614</v>
      </c>
      <c r="O43" s="2">
        <v>0</v>
      </c>
      <c r="P43" s="2">
        <v>0</v>
      </c>
    </row>
    <row r="44" spans="1:16" x14ac:dyDescent="0.3">
      <c r="A44" s="1" t="s">
        <v>17</v>
      </c>
      <c r="B44" s="1" t="s">
        <v>40</v>
      </c>
      <c r="C44" s="1" t="s">
        <v>36</v>
      </c>
      <c r="D44" s="4">
        <v>45728</v>
      </c>
      <c r="E44" s="4">
        <v>45730</v>
      </c>
      <c r="F44" s="2">
        <v>1061.382377466877</v>
      </c>
      <c r="G44" s="2">
        <v>6.1382377466876736</v>
      </c>
      <c r="H44" s="2">
        <v>1</v>
      </c>
      <c r="I44" s="2">
        <v>1</v>
      </c>
      <c r="J44" s="2">
        <v>61.382377466876818</v>
      </c>
      <c r="K44" s="2">
        <v>0</v>
      </c>
      <c r="L44" s="2">
        <v>0</v>
      </c>
      <c r="M44" s="2">
        <v>61.382377466876818</v>
      </c>
      <c r="N44" s="2">
        <v>6.1382377466876816</v>
      </c>
      <c r="O44" s="2">
        <v>0</v>
      </c>
      <c r="P44" s="2">
        <v>0</v>
      </c>
    </row>
    <row r="45" spans="1:16" x14ac:dyDescent="0.3">
      <c r="A45" s="1" t="s">
        <v>17</v>
      </c>
      <c r="B45" s="1" t="s">
        <v>40</v>
      </c>
      <c r="C45" s="1" t="s">
        <v>37</v>
      </c>
      <c r="D45" s="4">
        <v>45728</v>
      </c>
      <c r="E45" s="4">
        <v>45730</v>
      </c>
      <c r="F45" s="2">
        <v>1061.382377466877</v>
      </c>
      <c r="G45" s="2">
        <v>6.1382377466876736</v>
      </c>
      <c r="H45" s="2">
        <v>1</v>
      </c>
      <c r="I45" s="2">
        <v>1</v>
      </c>
      <c r="J45" s="2">
        <v>61.382377466876818</v>
      </c>
      <c r="K45" s="2">
        <v>0</v>
      </c>
      <c r="L45" s="2">
        <v>0</v>
      </c>
      <c r="M45" s="2">
        <v>61.382377466876818</v>
      </c>
      <c r="N45" s="2">
        <v>6.1382377466876816</v>
      </c>
      <c r="O45" s="2">
        <v>0</v>
      </c>
      <c r="P45" s="2">
        <v>0</v>
      </c>
    </row>
    <row r="46" spans="1:16" x14ac:dyDescent="0.3">
      <c r="A46" s="1" t="s">
        <v>17</v>
      </c>
      <c r="B46" s="1" t="s">
        <v>40</v>
      </c>
      <c r="C46" s="1" t="s">
        <v>38</v>
      </c>
      <c r="D46" s="4">
        <v>45728</v>
      </c>
      <c r="E46" s="4">
        <v>45730</v>
      </c>
      <c r="F46" s="2">
        <v>1061.382377466877</v>
      </c>
      <c r="G46" s="2">
        <v>6.1382377466876736</v>
      </c>
      <c r="H46" s="2">
        <v>1</v>
      </c>
      <c r="I46" s="2">
        <v>1</v>
      </c>
      <c r="J46" s="2">
        <v>61.382377466876818</v>
      </c>
      <c r="K46" s="2">
        <v>0</v>
      </c>
      <c r="L46" s="2">
        <v>0</v>
      </c>
      <c r="M46" s="2">
        <v>61.382377466876818</v>
      </c>
      <c r="N46" s="2">
        <v>6.1382377466876816</v>
      </c>
      <c r="O46" s="2">
        <v>0</v>
      </c>
      <c r="P46" s="2">
        <v>0</v>
      </c>
    </row>
    <row r="47" spans="1:16" x14ac:dyDescent="0.3">
      <c r="A47" s="1" t="s">
        <v>17</v>
      </c>
      <c r="B47" s="1" t="s">
        <v>40</v>
      </c>
      <c r="C47" s="1" t="s">
        <v>39</v>
      </c>
      <c r="D47" s="4">
        <v>45728</v>
      </c>
      <c r="E47" s="4">
        <v>45730</v>
      </c>
      <c r="F47" s="2">
        <v>998.17324497877837</v>
      </c>
      <c r="G47" s="2">
        <v>-0.18267550212216291</v>
      </c>
      <c r="H47" s="2">
        <v>8</v>
      </c>
      <c r="I47" s="2">
        <v>2</v>
      </c>
      <c r="J47" s="2">
        <v>26.109258258625498</v>
      </c>
      <c r="K47" s="2">
        <v>2</v>
      </c>
      <c r="L47" s="2">
        <v>-27.936013279847121</v>
      </c>
      <c r="M47" s="2">
        <v>13.054629129312749</v>
      </c>
      <c r="N47" s="2">
        <v>1.3054629129312749</v>
      </c>
      <c r="O47" s="2">
        <v>13.96800663992356</v>
      </c>
      <c r="P47" s="2">
        <v>1.396800663992356</v>
      </c>
    </row>
    <row r="48" spans="1:16" x14ac:dyDescent="0.3">
      <c r="A48" s="1" t="s">
        <v>17</v>
      </c>
      <c r="B48" s="1" t="s">
        <v>40</v>
      </c>
      <c r="C48" s="1" t="s">
        <v>16</v>
      </c>
      <c r="D48" s="4">
        <v>46186</v>
      </c>
      <c r="E48" s="4">
        <v>45458</v>
      </c>
      <c r="F48" s="2">
        <v>1000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s="1" t="s">
        <v>17</v>
      </c>
      <c r="B49" s="1" t="s">
        <v>40</v>
      </c>
      <c r="C49" s="1" t="s">
        <v>18</v>
      </c>
      <c r="D49" s="4">
        <v>46186</v>
      </c>
      <c r="E49" s="4">
        <v>45458</v>
      </c>
      <c r="F49" s="2">
        <v>1000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">
      <c r="A50" s="1" t="s">
        <v>17</v>
      </c>
      <c r="B50" s="1" t="s">
        <v>40</v>
      </c>
      <c r="C50" s="1" t="s">
        <v>19</v>
      </c>
      <c r="D50" s="4">
        <v>46186</v>
      </c>
      <c r="E50" s="4">
        <v>45458</v>
      </c>
      <c r="F50" s="2">
        <v>1000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s="1" t="s">
        <v>17</v>
      </c>
      <c r="B51" s="1" t="s">
        <v>40</v>
      </c>
      <c r="C51" s="1" t="s">
        <v>20</v>
      </c>
      <c r="D51" s="4">
        <v>46186</v>
      </c>
      <c r="E51" s="4">
        <v>45458</v>
      </c>
      <c r="F51" s="2">
        <v>1000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s="1" t="s">
        <v>17</v>
      </c>
      <c r="B52" s="1" t="s">
        <v>40</v>
      </c>
      <c r="C52" s="1" t="s">
        <v>21</v>
      </c>
      <c r="D52" s="4">
        <v>46186</v>
      </c>
      <c r="E52" s="4">
        <v>45458</v>
      </c>
      <c r="F52" s="2">
        <v>1000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">
      <c r="A53" s="1" t="s">
        <v>17</v>
      </c>
      <c r="B53" s="1" t="s">
        <v>40</v>
      </c>
      <c r="C53" s="1" t="s">
        <v>22</v>
      </c>
      <c r="D53" s="4">
        <v>46186</v>
      </c>
      <c r="E53" s="4">
        <v>45458</v>
      </c>
      <c r="F53" s="2">
        <v>1000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">
      <c r="A54" s="1" t="s">
        <v>17</v>
      </c>
      <c r="B54" s="1" t="s">
        <v>40</v>
      </c>
      <c r="C54" s="1" t="s">
        <v>23</v>
      </c>
      <c r="D54" s="4">
        <v>46186</v>
      </c>
      <c r="E54" s="4">
        <v>45458</v>
      </c>
      <c r="F54" s="2">
        <v>1000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">
      <c r="A55" s="1" t="s">
        <v>17</v>
      </c>
      <c r="B55" s="1" t="s">
        <v>40</v>
      </c>
      <c r="C55" s="1" t="s">
        <v>24</v>
      </c>
      <c r="D55" s="4">
        <v>46186</v>
      </c>
      <c r="E55" s="4">
        <v>45458</v>
      </c>
      <c r="F55" s="2">
        <v>1000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">
      <c r="A56" s="1" t="s">
        <v>17</v>
      </c>
      <c r="B56" s="1" t="s">
        <v>40</v>
      </c>
      <c r="C56" s="1" t="s">
        <v>25</v>
      </c>
      <c r="D56" s="4">
        <v>46186</v>
      </c>
      <c r="E56" s="4">
        <v>45458</v>
      </c>
      <c r="F56" s="2">
        <v>1000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">
      <c r="A57" s="1" t="s">
        <v>17</v>
      </c>
      <c r="B57" s="1" t="s">
        <v>40</v>
      </c>
      <c r="C57" s="1" t="s">
        <v>26</v>
      </c>
      <c r="D57" s="4">
        <v>46186</v>
      </c>
      <c r="E57" s="4">
        <v>45458</v>
      </c>
      <c r="F57" s="2">
        <v>1000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">
      <c r="A58" s="1" t="s">
        <v>17</v>
      </c>
      <c r="B58" s="1" t="s">
        <v>40</v>
      </c>
      <c r="C58" s="1" t="s">
        <v>27</v>
      </c>
      <c r="D58" s="4">
        <v>46186</v>
      </c>
      <c r="E58" s="4">
        <v>45458</v>
      </c>
      <c r="F58" s="2">
        <v>1000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">
      <c r="A59" s="1" t="s">
        <v>17</v>
      </c>
      <c r="B59" s="1" t="s">
        <v>40</v>
      </c>
      <c r="C59" s="1" t="s">
        <v>28</v>
      </c>
      <c r="D59" s="4">
        <v>46186</v>
      </c>
      <c r="E59" s="4">
        <v>45458</v>
      </c>
      <c r="F59" s="2">
        <v>1000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">
      <c r="A60" s="1" t="s">
        <v>17</v>
      </c>
      <c r="B60" s="1" t="s">
        <v>40</v>
      </c>
      <c r="C60" s="1" t="s">
        <v>29</v>
      </c>
      <c r="D60" s="4">
        <v>46186</v>
      </c>
      <c r="E60" s="4">
        <v>45458</v>
      </c>
      <c r="F60" s="2">
        <v>1000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">
      <c r="A61" s="1" t="s">
        <v>17</v>
      </c>
      <c r="B61" s="1" t="s">
        <v>40</v>
      </c>
      <c r="C61" s="1" t="s">
        <v>30</v>
      </c>
      <c r="D61" s="4">
        <v>46186</v>
      </c>
      <c r="E61" s="4">
        <v>45458</v>
      </c>
      <c r="F61" s="2">
        <v>1000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">
      <c r="A62" s="1" t="s">
        <v>17</v>
      </c>
      <c r="B62" s="1" t="s">
        <v>40</v>
      </c>
      <c r="C62" s="1" t="s">
        <v>31</v>
      </c>
      <c r="D62" s="4">
        <v>46186</v>
      </c>
      <c r="E62" s="4">
        <v>45458</v>
      </c>
      <c r="F62" s="2">
        <v>1000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">
      <c r="A63" s="1" t="s">
        <v>17</v>
      </c>
      <c r="B63" s="1" t="s">
        <v>40</v>
      </c>
      <c r="C63" s="1" t="s">
        <v>32</v>
      </c>
      <c r="D63" s="4">
        <v>46186</v>
      </c>
      <c r="E63" s="4">
        <v>45458</v>
      </c>
      <c r="F63" s="2">
        <v>1000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">
      <c r="A64" s="1" t="s">
        <v>17</v>
      </c>
      <c r="B64" s="1" t="s">
        <v>40</v>
      </c>
      <c r="C64" s="1" t="s">
        <v>33</v>
      </c>
      <c r="D64" s="4">
        <v>46186</v>
      </c>
      <c r="E64" s="4">
        <v>45458</v>
      </c>
      <c r="F64" s="2">
        <v>1000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s="1" t="s">
        <v>17</v>
      </c>
      <c r="B65" s="1" t="s">
        <v>40</v>
      </c>
      <c r="C65" s="1" t="s">
        <v>34</v>
      </c>
      <c r="D65" s="4">
        <v>46186</v>
      </c>
      <c r="E65" s="4">
        <v>45458</v>
      </c>
      <c r="F65" s="2">
        <v>1000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s="1" t="s">
        <v>17</v>
      </c>
      <c r="B66" s="1" t="s">
        <v>40</v>
      </c>
      <c r="C66" s="1" t="s">
        <v>35</v>
      </c>
      <c r="D66" s="4">
        <v>46186</v>
      </c>
      <c r="E66" s="4">
        <v>45458</v>
      </c>
      <c r="F66" s="2">
        <v>1000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">
      <c r="A67" s="1" t="s">
        <v>17</v>
      </c>
      <c r="B67" s="1" t="s">
        <v>40</v>
      </c>
      <c r="C67" s="1" t="s">
        <v>36</v>
      </c>
      <c r="D67" s="4">
        <v>46186</v>
      </c>
      <c r="E67" s="4">
        <v>45458</v>
      </c>
      <c r="F67" s="2">
        <v>1000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">
      <c r="A68" s="1" t="s">
        <v>17</v>
      </c>
      <c r="B68" s="1" t="s">
        <v>40</v>
      </c>
      <c r="C68" s="1" t="s">
        <v>37</v>
      </c>
      <c r="D68" s="4">
        <v>46186</v>
      </c>
      <c r="E68" s="4">
        <v>45458</v>
      </c>
      <c r="F68" s="2">
        <v>1000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s="1" t="s">
        <v>17</v>
      </c>
      <c r="B69" s="1" t="s">
        <v>40</v>
      </c>
      <c r="C69" s="1" t="s">
        <v>38</v>
      </c>
      <c r="D69" s="4">
        <v>46186</v>
      </c>
      <c r="E69" s="4">
        <v>45458</v>
      </c>
      <c r="F69" s="2">
        <v>1000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">
      <c r="A70" s="1" t="s">
        <v>17</v>
      </c>
      <c r="B70" s="1" t="s">
        <v>40</v>
      </c>
      <c r="C70" s="1" t="s">
        <v>39</v>
      </c>
      <c r="D70" s="4">
        <v>46186</v>
      </c>
      <c r="E70" s="4">
        <v>45458</v>
      </c>
      <c r="F70" s="2">
        <v>1000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s="1" t="s">
        <v>17</v>
      </c>
      <c r="B71" s="1" t="s">
        <v>40</v>
      </c>
      <c r="C71" s="1" t="s">
        <v>16</v>
      </c>
      <c r="D71" s="4">
        <v>45728</v>
      </c>
      <c r="E71" s="4">
        <v>45730</v>
      </c>
      <c r="F71" s="2">
        <v>997.81375748854748</v>
      </c>
      <c r="G71" s="2">
        <v>-0.21862425114525191</v>
      </c>
      <c r="H71" s="2">
        <v>3</v>
      </c>
      <c r="I71" s="2">
        <v>0</v>
      </c>
      <c r="J71" s="2">
        <v>0</v>
      </c>
      <c r="K71" s="2">
        <v>2</v>
      </c>
      <c r="L71" s="2">
        <v>-2.1862425114525208</v>
      </c>
      <c r="M71" s="2">
        <v>0</v>
      </c>
      <c r="N71" s="2">
        <v>0</v>
      </c>
      <c r="O71" s="2">
        <v>1.09312125572626</v>
      </c>
      <c r="P71" s="2">
        <v>0.109312125572626</v>
      </c>
    </row>
    <row r="72" spans="1:16" x14ac:dyDescent="0.3">
      <c r="A72" s="1" t="s">
        <v>17</v>
      </c>
      <c r="B72" s="1" t="s">
        <v>40</v>
      </c>
      <c r="C72" s="1" t="s">
        <v>18</v>
      </c>
      <c r="D72" s="4">
        <v>45728</v>
      </c>
      <c r="E72" s="4">
        <v>45730</v>
      </c>
      <c r="F72" s="2">
        <v>1017.497890482746</v>
      </c>
      <c r="G72" s="2">
        <v>1.749789048274647</v>
      </c>
      <c r="H72" s="2">
        <v>1</v>
      </c>
      <c r="I72" s="2">
        <v>1</v>
      </c>
      <c r="J72" s="2">
        <v>17.49789048274641</v>
      </c>
      <c r="K72" s="2">
        <v>0</v>
      </c>
      <c r="L72" s="2">
        <v>0</v>
      </c>
      <c r="M72" s="2">
        <v>17.49789048274641</v>
      </c>
      <c r="N72" s="2">
        <v>1.749789048274641</v>
      </c>
      <c r="O72" s="2">
        <v>0</v>
      </c>
      <c r="P72" s="2">
        <v>0</v>
      </c>
    </row>
    <row r="73" spans="1:16" x14ac:dyDescent="0.3">
      <c r="A73" s="1" t="s">
        <v>17</v>
      </c>
      <c r="B73" s="1" t="s">
        <v>40</v>
      </c>
      <c r="C73" s="1" t="s">
        <v>19</v>
      </c>
      <c r="D73" s="4">
        <v>45728</v>
      </c>
      <c r="E73" s="4">
        <v>45730</v>
      </c>
      <c r="F73" s="2">
        <v>1011.478521919562</v>
      </c>
      <c r="G73" s="2">
        <v>1.147852191956213</v>
      </c>
      <c r="H73" s="2">
        <v>1</v>
      </c>
      <c r="I73" s="2">
        <v>1</v>
      </c>
      <c r="J73" s="2">
        <v>11.47852191956216</v>
      </c>
      <c r="K73" s="2">
        <v>0</v>
      </c>
      <c r="L73" s="2">
        <v>0</v>
      </c>
      <c r="M73" s="2">
        <v>11.47852191956216</v>
      </c>
      <c r="N73" s="2">
        <v>1.1478521919562159</v>
      </c>
      <c r="O73" s="2">
        <v>0</v>
      </c>
      <c r="P73" s="2">
        <v>0</v>
      </c>
    </row>
    <row r="74" spans="1:16" x14ac:dyDescent="0.3">
      <c r="A74" s="1" t="s">
        <v>17</v>
      </c>
      <c r="B74" s="1" t="s">
        <v>40</v>
      </c>
      <c r="C74" s="1" t="s">
        <v>20</v>
      </c>
      <c r="D74" s="4">
        <v>45728</v>
      </c>
      <c r="E74" s="4">
        <v>45730</v>
      </c>
      <c r="F74" s="2">
        <v>958.71216195150726</v>
      </c>
      <c r="G74" s="2">
        <v>-4.1287838048492747</v>
      </c>
      <c r="H74" s="2">
        <v>7</v>
      </c>
      <c r="I74" s="2">
        <v>1</v>
      </c>
      <c r="J74" s="2">
        <v>9.7917439612698498</v>
      </c>
      <c r="K74" s="2">
        <v>3</v>
      </c>
      <c r="L74" s="2">
        <v>-51.079582009762603</v>
      </c>
      <c r="M74" s="2">
        <v>9.7917439612698498</v>
      </c>
      <c r="N74" s="2">
        <v>0.97917439612698509</v>
      </c>
      <c r="O74" s="2">
        <v>17.026527336587531</v>
      </c>
      <c r="P74" s="2">
        <v>1.702652733658754</v>
      </c>
    </row>
    <row r="75" spans="1:16" x14ac:dyDescent="0.3">
      <c r="A75" s="1" t="s">
        <v>17</v>
      </c>
      <c r="B75" s="1" t="s">
        <v>40</v>
      </c>
      <c r="C75" s="1" t="s">
        <v>21</v>
      </c>
      <c r="D75" s="4">
        <v>45728</v>
      </c>
      <c r="E75" s="4">
        <v>45730</v>
      </c>
      <c r="F75" s="2">
        <v>985.12655116489361</v>
      </c>
      <c r="G75" s="2">
        <v>-1.4873448835106391</v>
      </c>
      <c r="H75" s="2">
        <v>5</v>
      </c>
      <c r="I75" s="2">
        <v>1</v>
      </c>
      <c r="J75" s="2">
        <v>11.179472886511929</v>
      </c>
      <c r="K75" s="2">
        <v>2</v>
      </c>
      <c r="L75" s="2">
        <v>-26.052921721618361</v>
      </c>
      <c r="M75" s="2">
        <v>11.179472886511929</v>
      </c>
      <c r="N75" s="2">
        <v>1.117947288651193</v>
      </c>
      <c r="O75" s="2">
        <v>13.026460860809181</v>
      </c>
      <c r="P75" s="2">
        <v>1.3026460860809179</v>
      </c>
    </row>
    <row r="76" spans="1:16" x14ac:dyDescent="0.3">
      <c r="A76" s="1" t="s">
        <v>17</v>
      </c>
      <c r="B76" s="1" t="s">
        <v>40</v>
      </c>
      <c r="C76" s="1" t="s">
        <v>22</v>
      </c>
      <c r="D76" s="4">
        <v>45728</v>
      </c>
      <c r="E76" s="4">
        <v>45730</v>
      </c>
      <c r="F76" s="2">
        <v>1024.8096423650261</v>
      </c>
      <c r="G76" s="2">
        <v>2.4809642365025639</v>
      </c>
      <c r="H76" s="2">
        <v>7</v>
      </c>
      <c r="I76" s="2">
        <v>3</v>
      </c>
      <c r="J76" s="2">
        <v>32.783550976488698</v>
      </c>
      <c r="K76" s="2">
        <v>1</v>
      </c>
      <c r="L76" s="2">
        <v>-7.9739086114631634</v>
      </c>
      <c r="M76" s="2">
        <v>10.927850325496239</v>
      </c>
      <c r="N76" s="2">
        <v>1.092785032549624</v>
      </c>
      <c r="O76" s="2">
        <v>7.9739086114631634</v>
      </c>
      <c r="P76" s="2">
        <v>0.7973908611463163</v>
      </c>
    </row>
    <row r="77" spans="1:16" x14ac:dyDescent="0.3">
      <c r="A77" s="1" t="s">
        <v>17</v>
      </c>
      <c r="B77" s="1" t="s">
        <v>40</v>
      </c>
      <c r="C77" s="1" t="s">
        <v>23</v>
      </c>
      <c r="D77" s="4">
        <v>45728</v>
      </c>
      <c r="E77" s="4">
        <v>45730</v>
      </c>
      <c r="F77" s="2">
        <v>977.13023639294545</v>
      </c>
      <c r="G77" s="2">
        <v>-2.286976360705455</v>
      </c>
      <c r="H77" s="2">
        <v>7</v>
      </c>
      <c r="I77" s="2">
        <v>0</v>
      </c>
      <c r="J77" s="2">
        <v>0</v>
      </c>
      <c r="K77" s="2">
        <v>4</v>
      </c>
      <c r="L77" s="2">
        <v>-22.869763607054391</v>
      </c>
      <c r="M77" s="2">
        <v>0</v>
      </c>
      <c r="N77" s="2">
        <v>0</v>
      </c>
      <c r="O77" s="2">
        <v>5.7174409017635979</v>
      </c>
      <c r="P77" s="2">
        <v>0.57174409017635974</v>
      </c>
    </row>
    <row r="78" spans="1:16" x14ac:dyDescent="0.3">
      <c r="A78" s="1" t="s">
        <v>17</v>
      </c>
      <c r="B78" s="1" t="s">
        <v>40</v>
      </c>
      <c r="C78" s="1" t="s">
        <v>24</v>
      </c>
      <c r="D78" s="4">
        <v>45728</v>
      </c>
      <c r="E78" s="4">
        <v>45730</v>
      </c>
      <c r="F78" s="2">
        <v>1011.616299119702</v>
      </c>
      <c r="G78" s="2">
        <v>1.161629911970226</v>
      </c>
      <c r="H78" s="2">
        <v>3</v>
      </c>
      <c r="I78" s="2">
        <v>1</v>
      </c>
      <c r="J78" s="2">
        <v>11.61629911970226</v>
      </c>
      <c r="K78" s="2">
        <v>0</v>
      </c>
      <c r="L78" s="2">
        <v>0</v>
      </c>
      <c r="M78" s="2">
        <v>11.61629911970226</v>
      </c>
      <c r="N78" s="2">
        <v>1.161629911970226</v>
      </c>
      <c r="O78" s="2">
        <v>0</v>
      </c>
      <c r="P78" s="2">
        <v>0</v>
      </c>
    </row>
    <row r="79" spans="1:16" x14ac:dyDescent="0.3">
      <c r="A79" s="1" t="s">
        <v>17</v>
      </c>
      <c r="B79" s="1" t="s">
        <v>40</v>
      </c>
      <c r="C79" s="1" t="s">
        <v>25</v>
      </c>
      <c r="D79" s="4">
        <v>45728</v>
      </c>
      <c r="E79" s="4">
        <v>45730</v>
      </c>
      <c r="F79" s="2">
        <v>990.99631205499691</v>
      </c>
      <c r="G79" s="2">
        <v>-0.90036879450030927</v>
      </c>
      <c r="H79" s="2">
        <v>7</v>
      </c>
      <c r="I79" s="2">
        <v>1</v>
      </c>
      <c r="J79" s="2">
        <v>8.177426893949951</v>
      </c>
      <c r="K79" s="2">
        <v>3</v>
      </c>
      <c r="L79" s="2">
        <v>-17.181114838953</v>
      </c>
      <c r="M79" s="2">
        <v>8.177426893949951</v>
      </c>
      <c r="N79" s="2">
        <v>0.81774268939499506</v>
      </c>
      <c r="O79" s="2">
        <v>5.7270382796509987</v>
      </c>
      <c r="P79" s="2">
        <v>0.57270382796509989</v>
      </c>
    </row>
    <row r="80" spans="1:16" x14ac:dyDescent="0.3">
      <c r="A80" s="1" t="s">
        <v>17</v>
      </c>
      <c r="B80" s="1" t="s">
        <v>40</v>
      </c>
      <c r="C80" s="1" t="s">
        <v>26</v>
      </c>
      <c r="D80" s="4">
        <v>45728</v>
      </c>
      <c r="E80" s="4">
        <v>45730</v>
      </c>
      <c r="F80" s="2">
        <v>1000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">
      <c r="A81" s="1" t="s">
        <v>17</v>
      </c>
      <c r="B81" s="1" t="s">
        <v>40</v>
      </c>
      <c r="C81" s="1" t="s">
        <v>27</v>
      </c>
      <c r="D81" s="4">
        <v>45728</v>
      </c>
      <c r="E81" s="4">
        <v>45730</v>
      </c>
      <c r="F81" s="2">
        <v>1009.002956194571</v>
      </c>
      <c r="G81" s="2">
        <v>0.90029561945711967</v>
      </c>
      <c r="H81" s="2">
        <v>2</v>
      </c>
      <c r="I81" s="2">
        <v>1</v>
      </c>
      <c r="J81" s="2">
        <v>9.0029561945712544</v>
      </c>
      <c r="K81" s="2">
        <v>0</v>
      </c>
      <c r="L81" s="2">
        <v>0</v>
      </c>
      <c r="M81" s="2">
        <v>9.0029561945712544</v>
      </c>
      <c r="N81" s="2">
        <v>0.90029561945712544</v>
      </c>
      <c r="O81" s="2">
        <v>0</v>
      </c>
      <c r="P81" s="2">
        <v>0</v>
      </c>
    </row>
    <row r="82" spans="1:16" x14ac:dyDescent="0.3">
      <c r="A82" s="1" t="s">
        <v>17</v>
      </c>
      <c r="B82" s="1" t="s">
        <v>40</v>
      </c>
      <c r="C82" s="1" t="s">
        <v>28</v>
      </c>
      <c r="D82" s="4">
        <v>45728</v>
      </c>
      <c r="E82" s="4">
        <v>45730</v>
      </c>
      <c r="F82" s="2">
        <v>1061.382377466877</v>
      </c>
      <c r="G82" s="2">
        <v>6.1382377466876736</v>
      </c>
      <c r="H82" s="2">
        <v>1</v>
      </c>
      <c r="I82" s="2">
        <v>1</v>
      </c>
      <c r="J82" s="2">
        <v>61.382377466876818</v>
      </c>
      <c r="K82" s="2">
        <v>0</v>
      </c>
      <c r="L82" s="2">
        <v>0</v>
      </c>
      <c r="M82" s="2">
        <v>61.382377466876818</v>
      </c>
      <c r="N82" s="2">
        <v>6.1382377466876816</v>
      </c>
      <c r="O82" s="2">
        <v>0</v>
      </c>
      <c r="P82" s="2">
        <v>0</v>
      </c>
    </row>
    <row r="83" spans="1:16" x14ac:dyDescent="0.3">
      <c r="A83" s="1" t="s">
        <v>17</v>
      </c>
      <c r="B83" s="1" t="s">
        <v>40</v>
      </c>
      <c r="C83" s="1" t="s">
        <v>29</v>
      </c>
      <c r="D83" s="4">
        <v>45728</v>
      </c>
      <c r="E83" s="4">
        <v>45730</v>
      </c>
      <c r="F83" s="2">
        <v>1061.382377466877</v>
      </c>
      <c r="G83" s="2">
        <v>6.1382377466876736</v>
      </c>
      <c r="H83" s="2">
        <v>1</v>
      </c>
      <c r="I83" s="2">
        <v>1</v>
      </c>
      <c r="J83" s="2">
        <v>61.382377466876818</v>
      </c>
      <c r="K83" s="2">
        <v>0</v>
      </c>
      <c r="L83" s="2">
        <v>0</v>
      </c>
      <c r="M83" s="2">
        <v>61.382377466876818</v>
      </c>
      <c r="N83" s="2">
        <v>6.1382377466876816</v>
      </c>
      <c r="O83" s="2">
        <v>0</v>
      </c>
      <c r="P83" s="2">
        <v>0</v>
      </c>
    </row>
    <row r="84" spans="1:16" x14ac:dyDescent="0.3">
      <c r="A84" s="1" t="s">
        <v>17</v>
      </c>
      <c r="B84" s="1" t="s">
        <v>40</v>
      </c>
      <c r="C84" s="1" t="s">
        <v>30</v>
      </c>
      <c r="D84" s="4">
        <v>45728</v>
      </c>
      <c r="E84" s="4">
        <v>45730</v>
      </c>
      <c r="F84" s="2">
        <v>990.32884488174034</v>
      </c>
      <c r="G84" s="2">
        <v>-0.96711551182596611</v>
      </c>
      <c r="H84" s="2">
        <v>9</v>
      </c>
      <c r="I84" s="2">
        <v>2</v>
      </c>
      <c r="J84" s="2">
        <v>12.33314143171674</v>
      </c>
      <c r="K84" s="2">
        <v>3</v>
      </c>
      <c r="L84" s="2">
        <v>-22.004296549976399</v>
      </c>
      <c r="M84" s="2">
        <v>6.1665707158583718</v>
      </c>
      <c r="N84" s="2">
        <v>0.61665707158583716</v>
      </c>
      <c r="O84" s="2">
        <v>7.3347655166588011</v>
      </c>
      <c r="P84" s="2">
        <v>0.73347655166588011</v>
      </c>
    </row>
    <row r="85" spans="1:16" x14ac:dyDescent="0.3">
      <c r="A85" s="1" t="s">
        <v>17</v>
      </c>
      <c r="B85" s="1" t="s">
        <v>40</v>
      </c>
      <c r="C85" s="1" t="s">
        <v>31</v>
      </c>
      <c r="D85" s="4">
        <v>45728</v>
      </c>
      <c r="E85" s="4">
        <v>45730</v>
      </c>
      <c r="F85" s="2">
        <v>982.50753750709771</v>
      </c>
      <c r="G85" s="2">
        <v>-1.749246249290229</v>
      </c>
      <c r="H85" s="2">
        <v>9</v>
      </c>
      <c r="I85" s="2">
        <v>3</v>
      </c>
      <c r="J85" s="2">
        <v>2.7745886053858229</v>
      </c>
      <c r="K85" s="2">
        <v>2</v>
      </c>
      <c r="L85" s="2">
        <v>-20.267051098288121</v>
      </c>
      <c r="M85" s="2">
        <v>0.9248628684619411</v>
      </c>
      <c r="N85" s="2">
        <v>9.2486286846194102E-2</v>
      </c>
      <c r="O85" s="2">
        <v>10.133525549144061</v>
      </c>
      <c r="P85" s="2">
        <v>1.013352554914406</v>
      </c>
    </row>
    <row r="86" spans="1:16" x14ac:dyDescent="0.3">
      <c r="A86" s="1" t="s">
        <v>17</v>
      </c>
      <c r="B86" s="1" t="s">
        <v>40</v>
      </c>
      <c r="C86" s="1" t="s">
        <v>32</v>
      </c>
      <c r="D86" s="4">
        <v>45728</v>
      </c>
      <c r="E86" s="4">
        <v>45730</v>
      </c>
      <c r="F86" s="2">
        <v>995.65139010288487</v>
      </c>
      <c r="G86" s="2">
        <v>-0.43486098971151249</v>
      </c>
      <c r="H86" s="2">
        <v>7</v>
      </c>
      <c r="I86" s="2">
        <v>2</v>
      </c>
      <c r="J86" s="2">
        <v>22.186555228752969</v>
      </c>
      <c r="K86" s="2">
        <v>1</v>
      </c>
      <c r="L86" s="2">
        <v>-26.535165125868151</v>
      </c>
      <c r="M86" s="2">
        <v>11.093277614376481</v>
      </c>
      <c r="N86" s="2">
        <v>1.109327761437648</v>
      </c>
      <c r="O86" s="2">
        <v>26.535165125868151</v>
      </c>
      <c r="P86" s="2">
        <v>2.653516512586815</v>
      </c>
    </row>
    <row r="87" spans="1:16" x14ac:dyDescent="0.3">
      <c r="A87" s="1" t="s">
        <v>17</v>
      </c>
      <c r="B87" s="1" t="s">
        <v>40</v>
      </c>
      <c r="C87" s="1" t="s">
        <v>33</v>
      </c>
      <c r="D87" s="4">
        <v>45728</v>
      </c>
      <c r="E87" s="4">
        <v>45730</v>
      </c>
      <c r="F87" s="2">
        <v>1014.49900124053</v>
      </c>
      <c r="G87" s="2">
        <v>1.449900124052999</v>
      </c>
      <c r="H87" s="2">
        <v>4</v>
      </c>
      <c r="I87" s="2">
        <v>1</v>
      </c>
      <c r="J87" s="2">
        <v>20.800518854813379</v>
      </c>
      <c r="K87" s="2">
        <v>1</v>
      </c>
      <c r="L87" s="2">
        <v>-6.3015176142833988</v>
      </c>
      <c r="M87" s="2">
        <v>20.800518854813379</v>
      </c>
      <c r="N87" s="2">
        <v>2.0800518854813381</v>
      </c>
      <c r="O87" s="2">
        <v>6.3015176142833988</v>
      </c>
      <c r="P87" s="2">
        <v>0.63015176142833984</v>
      </c>
    </row>
    <row r="88" spans="1:16" x14ac:dyDescent="0.3">
      <c r="A88" s="1" t="s">
        <v>17</v>
      </c>
      <c r="B88" s="1" t="s">
        <v>40</v>
      </c>
      <c r="C88" s="1" t="s">
        <v>34</v>
      </c>
      <c r="D88" s="4">
        <v>45728</v>
      </c>
      <c r="E88" s="4">
        <v>45730</v>
      </c>
      <c r="F88" s="2">
        <v>1049.337533586584</v>
      </c>
      <c r="G88" s="2">
        <v>4.9337533586583957</v>
      </c>
      <c r="H88" s="2">
        <v>2</v>
      </c>
      <c r="I88" s="2">
        <v>1</v>
      </c>
      <c r="J88" s="2">
        <v>49.337533586583923</v>
      </c>
      <c r="K88" s="2">
        <v>0</v>
      </c>
      <c r="L88" s="2">
        <v>0</v>
      </c>
      <c r="M88" s="2">
        <v>49.337533586583923</v>
      </c>
      <c r="N88" s="2">
        <v>4.9337533586583913</v>
      </c>
      <c r="O88" s="2">
        <v>0</v>
      </c>
      <c r="P88" s="2">
        <v>0</v>
      </c>
    </row>
    <row r="89" spans="1:16" x14ac:dyDescent="0.3">
      <c r="A89" s="1" t="s">
        <v>17</v>
      </c>
      <c r="B89" s="1" t="s">
        <v>40</v>
      </c>
      <c r="C89" s="1" t="s">
        <v>35</v>
      </c>
      <c r="D89" s="4">
        <v>45728</v>
      </c>
      <c r="E89" s="4">
        <v>45730</v>
      </c>
      <c r="F89" s="2">
        <v>1043.5930695821371</v>
      </c>
      <c r="G89" s="2">
        <v>4.359306958213665</v>
      </c>
      <c r="H89" s="2">
        <v>2</v>
      </c>
      <c r="I89" s="2">
        <v>1</v>
      </c>
      <c r="J89" s="2">
        <v>43.593069582136607</v>
      </c>
      <c r="K89" s="2">
        <v>0</v>
      </c>
      <c r="L89" s="2">
        <v>0</v>
      </c>
      <c r="M89" s="2">
        <v>43.593069582136607</v>
      </c>
      <c r="N89" s="2">
        <v>4.3593069582136614</v>
      </c>
      <c r="O89" s="2">
        <v>0</v>
      </c>
      <c r="P89" s="2">
        <v>0</v>
      </c>
    </row>
    <row r="90" spans="1:16" x14ac:dyDescent="0.3">
      <c r="A90" s="1" t="s">
        <v>17</v>
      </c>
      <c r="B90" s="1" t="s">
        <v>40</v>
      </c>
      <c r="C90" s="1" t="s">
        <v>36</v>
      </c>
      <c r="D90" s="4">
        <v>45728</v>
      </c>
      <c r="E90" s="4">
        <v>45730</v>
      </c>
      <c r="F90" s="2">
        <v>1061.382377466877</v>
      </c>
      <c r="G90" s="2">
        <v>6.1382377466876736</v>
      </c>
      <c r="H90" s="2">
        <v>1</v>
      </c>
      <c r="I90" s="2">
        <v>1</v>
      </c>
      <c r="J90" s="2">
        <v>61.382377466876818</v>
      </c>
      <c r="K90" s="2">
        <v>0</v>
      </c>
      <c r="L90" s="2">
        <v>0</v>
      </c>
      <c r="M90" s="2">
        <v>61.382377466876818</v>
      </c>
      <c r="N90" s="2">
        <v>6.1382377466876816</v>
      </c>
      <c r="O90" s="2">
        <v>0</v>
      </c>
      <c r="P90" s="2">
        <v>0</v>
      </c>
    </row>
    <row r="91" spans="1:16" x14ac:dyDescent="0.3">
      <c r="A91" s="1" t="s">
        <v>17</v>
      </c>
      <c r="B91" s="1" t="s">
        <v>40</v>
      </c>
      <c r="C91" s="1" t="s">
        <v>37</v>
      </c>
      <c r="D91" s="4">
        <v>45728</v>
      </c>
      <c r="E91" s="4">
        <v>45730</v>
      </c>
      <c r="F91" s="2">
        <v>1061.382377466877</v>
      </c>
      <c r="G91" s="2">
        <v>6.1382377466876736</v>
      </c>
      <c r="H91" s="2">
        <v>1</v>
      </c>
      <c r="I91" s="2">
        <v>1</v>
      </c>
      <c r="J91" s="2">
        <v>61.382377466876818</v>
      </c>
      <c r="K91" s="2">
        <v>0</v>
      </c>
      <c r="L91" s="2">
        <v>0</v>
      </c>
      <c r="M91" s="2">
        <v>61.382377466876818</v>
      </c>
      <c r="N91" s="2">
        <v>6.1382377466876816</v>
      </c>
      <c r="O91" s="2">
        <v>0</v>
      </c>
      <c r="P91" s="2">
        <v>0</v>
      </c>
    </row>
    <row r="92" spans="1:16" x14ac:dyDescent="0.3">
      <c r="A92" s="1" t="s">
        <v>17</v>
      </c>
      <c r="B92" s="1" t="s">
        <v>40</v>
      </c>
      <c r="C92" s="1" t="s">
        <v>38</v>
      </c>
      <c r="D92" s="4">
        <v>45728</v>
      </c>
      <c r="E92" s="4">
        <v>45730</v>
      </c>
      <c r="F92" s="2">
        <v>1061.382377466877</v>
      </c>
      <c r="G92" s="2">
        <v>6.1382377466876736</v>
      </c>
      <c r="H92" s="2">
        <v>1</v>
      </c>
      <c r="I92" s="2">
        <v>1</v>
      </c>
      <c r="J92" s="2">
        <v>61.382377466876818</v>
      </c>
      <c r="K92" s="2">
        <v>0</v>
      </c>
      <c r="L92" s="2">
        <v>0</v>
      </c>
      <c r="M92" s="2">
        <v>61.382377466876818</v>
      </c>
      <c r="N92" s="2">
        <v>6.1382377466876816</v>
      </c>
      <c r="O92" s="2">
        <v>0</v>
      </c>
      <c r="P92" s="2">
        <v>0</v>
      </c>
    </row>
    <row r="93" spans="1:16" x14ac:dyDescent="0.3">
      <c r="A93" s="1" t="s">
        <v>17</v>
      </c>
      <c r="B93" s="1" t="s">
        <v>40</v>
      </c>
      <c r="C93" s="1" t="s">
        <v>39</v>
      </c>
      <c r="D93" s="4">
        <v>45728</v>
      </c>
      <c r="E93" s="4">
        <v>45730</v>
      </c>
      <c r="F93" s="2">
        <v>998.17324497877837</v>
      </c>
      <c r="G93" s="2">
        <v>-0.18267550212216291</v>
      </c>
      <c r="H93" s="2">
        <v>8</v>
      </c>
      <c r="I93" s="2">
        <v>2</v>
      </c>
      <c r="J93" s="2">
        <v>26.109258258625498</v>
      </c>
      <c r="K93" s="2">
        <v>2</v>
      </c>
      <c r="L93" s="2">
        <v>-27.936013279847121</v>
      </c>
      <c r="M93" s="2">
        <v>13.054629129312749</v>
      </c>
      <c r="N93" s="2">
        <v>1.3054629129312749</v>
      </c>
      <c r="O93" s="2">
        <v>13.96800663992356</v>
      </c>
      <c r="P93" s="2">
        <v>1.396800663992356</v>
      </c>
    </row>
    <row r="94" spans="1:16" x14ac:dyDescent="0.3">
      <c r="A94" s="1" t="s">
        <v>17</v>
      </c>
      <c r="B94" s="1" t="s">
        <v>40</v>
      </c>
      <c r="C94" s="1" t="s">
        <v>16</v>
      </c>
      <c r="D94" s="4">
        <v>46186</v>
      </c>
      <c r="E94" s="4">
        <v>45458</v>
      </c>
      <c r="F94" s="2">
        <v>1000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s="1" t="s">
        <v>17</v>
      </c>
      <c r="B95" s="1" t="s">
        <v>40</v>
      </c>
      <c r="C95" s="1" t="s">
        <v>18</v>
      </c>
      <c r="D95" s="4">
        <v>46186</v>
      </c>
      <c r="E95" s="4">
        <v>45458</v>
      </c>
      <c r="F95" s="2">
        <v>1000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s="1" t="s">
        <v>17</v>
      </c>
      <c r="B96" s="1" t="s">
        <v>40</v>
      </c>
      <c r="C96" s="1" t="s">
        <v>19</v>
      </c>
      <c r="D96" s="4">
        <v>46186</v>
      </c>
      <c r="E96" s="4">
        <v>45458</v>
      </c>
      <c r="F96" s="2">
        <v>1000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">
      <c r="A97" s="1" t="s">
        <v>17</v>
      </c>
      <c r="B97" s="1" t="s">
        <v>40</v>
      </c>
      <c r="C97" s="1" t="s">
        <v>20</v>
      </c>
      <c r="D97" s="4">
        <v>46186</v>
      </c>
      <c r="E97" s="4">
        <v>45458</v>
      </c>
      <c r="F97" s="2">
        <v>1000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3">
      <c r="A98" s="1" t="s">
        <v>17</v>
      </c>
      <c r="B98" s="1" t="s">
        <v>40</v>
      </c>
      <c r="C98" s="1" t="s">
        <v>21</v>
      </c>
      <c r="D98" s="4">
        <v>46186</v>
      </c>
      <c r="E98" s="4">
        <v>45458</v>
      </c>
      <c r="F98" s="2">
        <v>1000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">
      <c r="A99" s="1" t="s">
        <v>17</v>
      </c>
      <c r="B99" s="1" t="s">
        <v>40</v>
      </c>
      <c r="C99" s="1" t="s">
        <v>22</v>
      </c>
      <c r="D99" s="4">
        <v>46186</v>
      </c>
      <c r="E99" s="4">
        <v>45458</v>
      </c>
      <c r="F99" s="2">
        <v>1000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">
      <c r="A100" s="1" t="s">
        <v>17</v>
      </c>
      <c r="B100" s="1" t="s">
        <v>40</v>
      </c>
      <c r="C100" s="1" t="s">
        <v>23</v>
      </c>
      <c r="D100" s="4">
        <v>46186</v>
      </c>
      <c r="E100" s="4">
        <v>45458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">
      <c r="A101" s="1" t="s">
        <v>17</v>
      </c>
      <c r="B101" s="1" t="s">
        <v>40</v>
      </c>
      <c r="C101" s="1" t="s">
        <v>24</v>
      </c>
      <c r="D101" s="4">
        <v>46186</v>
      </c>
      <c r="E101" s="4">
        <v>45458</v>
      </c>
      <c r="F101" s="2">
        <v>1000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s="1" t="s">
        <v>17</v>
      </c>
      <c r="B102" s="1" t="s">
        <v>40</v>
      </c>
      <c r="C102" s="1" t="s">
        <v>25</v>
      </c>
      <c r="D102" s="4">
        <v>46186</v>
      </c>
      <c r="E102" s="4">
        <v>45458</v>
      </c>
      <c r="F102" s="2">
        <v>1000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3">
      <c r="A103" s="1" t="s">
        <v>17</v>
      </c>
      <c r="B103" s="1" t="s">
        <v>40</v>
      </c>
      <c r="C103" s="1" t="s">
        <v>26</v>
      </c>
      <c r="D103" s="4">
        <v>46186</v>
      </c>
      <c r="E103" s="4">
        <v>45458</v>
      </c>
      <c r="F103" s="2">
        <v>1000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3">
      <c r="A104" s="1" t="s">
        <v>17</v>
      </c>
      <c r="B104" s="1" t="s">
        <v>40</v>
      </c>
      <c r="C104" s="1" t="s">
        <v>27</v>
      </c>
      <c r="D104" s="4">
        <v>46186</v>
      </c>
      <c r="E104" s="4">
        <v>45458</v>
      </c>
      <c r="F104" s="2">
        <v>1000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">
      <c r="A105" s="1" t="s">
        <v>17</v>
      </c>
      <c r="B105" s="1" t="s">
        <v>40</v>
      </c>
      <c r="C105" s="1" t="s">
        <v>28</v>
      </c>
      <c r="D105" s="4">
        <v>46186</v>
      </c>
      <c r="E105" s="4">
        <v>45458</v>
      </c>
      <c r="F105" s="2">
        <v>1000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">
      <c r="A106" s="1" t="s">
        <v>17</v>
      </c>
      <c r="B106" s="1" t="s">
        <v>40</v>
      </c>
      <c r="C106" s="1" t="s">
        <v>29</v>
      </c>
      <c r="D106" s="4">
        <v>46186</v>
      </c>
      <c r="E106" s="4">
        <v>45458</v>
      </c>
      <c r="F106" s="2">
        <v>1000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s="1" t="s">
        <v>17</v>
      </c>
      <c r="B107" s="1" t="s">
        <v>40</v>
      </c>
      <c r="C107" s="1" t="s">
        <v>30</v>
      </c>
      <c r="D107" s="4">
        <v>46186</v>
      </c>
      <c r="E107" s="4">
        <v>45458</v>
      </c>
      <c r="F107" s="2">
        <v>1000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s="1" t="s">
        <v>17</v>
      </c>
      <c r="B108" s="1" t="s">
        <v>40</v>
      </c>
      <c r="C108" s="1" t="s">
        <v>31</v>
      </c>
      <c r="D108" s="4">
        <v>46186</v>
      </c>
      <c r="E108" s="4">
        <v>45458</v>
      </c>
      <c r="F108" s="2">
        <v>1000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">
      <c r="A109" s="1" t="s">
        <v>17</v>
      </c>
      <c r="B109" s="1" t="s">
        <v>40</v>
      </c>
      <c r="C109" s="1" t="s">
        <v>32</v>
      </c>
      <c r="D109" s="4">
        <v>46186</v>
      </c>
      <c r="E109" s="4">
        <v>45458</v>
      </c>
      <c r="F109" s="2">
        <v>1000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">
      <c r="A110" s="1" t="s">
        <v>17</v>
      </c>
      <c r="B110" s="1" t="s">
        <v>40</v>
      </c>
      <c r="C110" s="1" t="s">
        <v>33</v>
      </c>
      <c r="D110" s="4">
        <v>46186</v>
      </c>
      <c r="E110" s="4">
        <v>45458</v>
      </c>
      <c r="F110" s="2">
        <v>1000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3">
      <c r="A111" s="1" t="s">
        <v>17</v>
      </c>
      <c r="B111" s="1" t="s">
        <v>40</v>
      </c>
      <c r="C111" s="1" t="s">
        <v>34</v>
      </c>
      <c r="D111" s="4">
        <v>46186</v>
      </c>
      <c r="E111" s="4">
        <v>45458</v>
      </c>
      <c r="F111" s="2">
        <v>1000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s="1" t="s">
        <v>17</v>
      </c>
      <c r="B112" s="1" t="s">
        <v>40</v>
      </c>
      <c r="C112" s="1" t="s">
        <v>35</v>
      </c>
      <c r="D112" s="4">
        <v>46186</v>
      </c>
      <c r="E112" s="4">
        <v>45458</v>
      </c>
      <c r="F112" s="2">
        <v>1000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 s="1" t="s">
        <v>17</v>
      </c>
      <c r="B113" s="1" t="s">
        <v>40</v>
      </c>
      <c r="C113" s="1" t="s">
        <v>36</v>
      </c>
      <c r="D113" s="4">
        <v>46186</v>
      </c>
      <c r="E113" s="4">
        <v>45458</v>
      </c>
      <c r="F113" s="2">
        <v>1000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3">
      <c r="A114" s="1" t="s">
        <v>17</v>
      </c>
      <c r="B114" s="1" t="s">
        <v>40</v>
      </c>
      <c r="C114" s="1" t="s">
        <v>37</v>
      </c>
      <c r="D114" s="4">
        <v>46186</v>
      </c>
      <c r="E114" s="4">
        <v>45458</v>
      </c>
      <c r="F114" s="2">
        <v>1000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3">
      <c r="A115" s="1" t="s">
        <v>17</v>
      </c>
      <c r="B115" s="1" t="s">
        <v>40</v>
      </c>
      <c r="C115" s="1" t="s">
        <v>38</v>
      </c>
      <c r="D115" s="4">
        <v>46186</v>
      </c>
      <c r="E115" s="4">
        <v>45458</v>
      </c>
      <c r="F115" s="2">
        <v>1000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3">
      <c r="A116" s="1" t="s">
        <v>17</v>
      </c>
      <c r="B116" s="1" t="s">
        <v>40</v>
      </c>
      <c r="C116" s="1" t="s">
        <v>39</v>
      </c>
      <c r="D116" s="4">
        <v>46186</v>
      </c>
      <c r="E116" s="4">
        <v>45458</v>
      </c>
      <c r="F116" s="2">
        <v>1000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3">
      <c r="A117" s="1" t="s">
        <v>17</v>
      </c>
      <c r="B117" s="1" t="s">
        <v>40</v>
      </c>
      <c r="C117" s="1" t="s">
        <v>16</v>
      </c>
      <c r="D117" s="4">
        <v>45728</v>
      </c>
      <c r="E117" s="4">
        <v>45730</v>
      </c>
      <c r="F117" s="2">
        <v>997.81375748854748</v>
      </c>
      <c r="G117" s="2">
        <v>-0.21862425114525191</v>
      </c>
      <c r="H117" s="2">
        <v>3</v>
      </c>
      <c r="I117" s="2">
        <v>0</v>
      </c>
      <c r="J117" s="2">
        <v>0</v>
      </c>
      <c r="K117" s="2">
        <v>2</v>
      </c>
      <c r="L117" s="2">
        <v>-2.1862425114525208</v>
      </c>
      <c r="M117" s="2">
        <v>0</v>
      </c>
      <c r="N117" s="2">
        <v>0</v>
      </c>
      <c r="O117" s="2">
        <v>1.09312125572626</v>
      </c>
      <c r="P117" s="2">
        <v>0.109312125572626</v>
      </c>
    </row>
    <row r="118" spans="1:16" x14ac:dyDescent="0.3">
      <c r="A118" s="1" t="s">
        <v>17</v>
      </c>
      <c r="B118" s="1" t="s">
        <v>40</v>
      </c>
      <c r="C118" s="1" t="s">
        <v>18</v>
      </c>
      <c r="D118" s="4">
        <v>45728</v>
      </c>
      <c r="E118" s="4">
        <v>45730</v>
      </c>
      <c r="F118" s="2">
        <v>1017.497890482746</v>
      </c>
      <c r="G118" s="2">
        <v>1.749789048274647</v>
      </c>
      <c r="H118" s="2">
        <v>1</v>
      </c>
      <c r="I118" s="2">
        <v>1</v>
      </c>
      <c r="J118" s="2">
        <v>17.49789048274641</v>
      </c>
      <c r="K118" s="2">
        <v>0</v>
      </c>
      <c r="L118" s="2">
        <v>0</v>
      </c>
      <c r="M118" s="2">
        <v>17.49789048274641</v>
      </c>
      <c r="N118" s="2">
        <v>1.749789048274641</v>
      </c>
      <c r="O118" s="2">
        <v>0</v>
      </c>
      <c r="P118" s="2">
        <v>0</v>
      </c>
    </row>
    <row r="119" spans="1:16" x14ac:dyDescent="0.3">
      <c r="A119" s="1" t="s">
        <v>17</v>
      </c>
      <c r="B119" s="1" t="s">
        <v>40</v>
      </c>
      <c r="C119" s="1" t="s">
        <v>19</v>
      </c>
      <c r="D119" s="4">
        <v>45728</v>
      </c>
      <c r="E119" s="4">
        <v>45730</v>
      </c>
      <c r="F119" s="2">
        <v>1011.478521919562</v>
      </c>
      <c r="G119" s="2">
        <v>1.147852191956213</v>
      </c>
      <c r="H119" s="2">
        <v>1</v>
      </c>
      <c r="I119" s="2">
        <v>1</v>
      </c>
      <c r="J119" s="2">
        <v>11.47852191956216</v>
      </c>
      <c r="K119" s="2">
        <v>0</v>
      </c>
      <c r="L119" s="2">
        <v>0</v>
      </c>
      <c r="M119" s="2">
        <v>11.47852191956216</v>
      </c>
      <c r="N119" s="2">
        <v>1.1478521919562159</v>
      </c>
      <c r="O119" s="2">
        <v>0</v>
      </c>
      <c r="P119" s="2">
        <v>0</v>
      </c>
    </row>
    <row r="120" spans="1:16" x14ac:dyDescent="0.3">
      <c r="A120" s="1" t="s">
        <v>17</v>
      </c>
      <c r="B120" s="1" t="s">
        <v>40</v>
      </c>
      <c r="C120" s="1" t="s">
        <v>20</v>
      </c>
      <c r="D120" s="4">
        <v>45728</v>
      </c>
      <c r="E120" s="4">
        <v>45730</v>
      </c>
      <c r="F120" s="2">
        <v>958.71216195150726</v>
      </c>
      <c r="G120" s="2">
        <v>-4.1287838048492747</v>
      </c>
      <c r="H120" s="2">
        <v>7</v>
      </c>
      <c r="I120" s="2">
        <v>1</v>
      </c>
      <c r="J120" s="2">
        <v>9.7917439612698498</v>
      </c>
      <c r="K120" s="2">
        <v>3</v>
      </c>
      <c r="L120" s="2">
        <v>-51.079582009762603</v>
      </c>
      <c r="M120" s="2">
        <v>9.7917439612698498</v>
      </c>
      <c r="N120" s="2">
        <v>0.97917439612698509</v>
      </c>
      <c r="O120" s="2">
        <v>17.026527336587531</v>
      </c>
      <c r="P120" s="2">
        <v>1.702652733658754</v>
      </c>
    </row>
    <row r="121" spans="1:16" x14ac:dyDescent="0.3">
      <c r="A121" s="1" t="s">
        <v>17</v>
      </c>
      <c r="B121" s="1" t="s">
        <v>40</v>
      </c>
      <c r="C121" s="1" t="s">
        <v>21</v>
      </c>
      <c r="D121" s="4">
        <v>45728</v>
      </c>
      <c r="E121" s="4">
        <v>45730</v>
      </c>
      <c r="F121" s="2">
        <v>985.12655116489361</v>
      </c>
      <c r="G121" s="2">
        <v>-1.4873448835106391</v>
      </c>
      <c r="H121" s="2">
        <v>5</v>
      </c>
      <c r="I121" s="2">
        <v>1</v>
      </c>
      <c r="J121" s="2">
        <v>11.179472886511929</v>
      </c>
      <c r="K121" s="2">
        <v>2</v>
      </c>
      <c r="L121" s="2">
        <v>-26.052921721618361</v>
      </c>
      <c r="M121" s="2">
        <v>11.179472886511929</v>
      </c>
      <c r="N121" s="2">
        <v>1.117947288651193</v>
      </c>
      <c r="O121" s="2">
        <v>13.026460860809181</v>
      </c>
      <c r="P121" s="2">
        <v>1.3026460860809179</v>
      </c>
    </row>
    <row r="122" spans="1:16" x14ac:dyDescent="0.3">
      <c r="A122" s="1" t="s">
        <v>17</v>
      </c>
      <c r="B122" s="1" t="s">
        <v>40</v>
      </c>
      <c r="C122" s="1" t="s">
        <v>22</v>
      </c>
      <c r="D122" s="4">
        <v>45728</v>
      </c>
      <c r="E122" s="4">
        <v>45730</v>
      </c>
      <c r="F122" s="2">
        <v>1024.8096423650261</v>
      </c>
      <c r="G122" s="2">
        <v>2.4809642365025639</v>
      </c>
      <c r="H122" s="2">
        <v>7</v>
      </c>
      <c r="I122" s="2">
        <v>3</v>
      </c>
      <c r="J122" s="2">
        <v>32.783550976488698</v>
      </c>
      <c r="K122" s="2">
        <v>1</v>
      </c>
      <c r="L122" s="2">
        <v>-7.9739086114631634</v>
      </c>
      <c r="M122" s="2">
        <v>10.927850325496239</v>
      </c>
      <c r="N122" s="2">
        <v>1.092785032549624</v>
      </c>
      <c r="O122" s="2">
        <v>7.9739086114631634</v>
      </c>
      <c r="P122" s="2">
        <v>0.7973908611463163</v>
      </c>
    </row>
    <row r="123" spans="1:16" x14ac:dyDescent="0.3">
      <c r="A123" s="1" t="s">
        <v>17</v>
      </c>
      <c r="B123" s="1" t="s">
        <v>40</v>
      </c>
      <c r="C123" s="1" t="s">
        <v>23</v>
      </c>
      <c r="D123" s="4">
        <v>45728</v>
      </c>
      <c r="E123" s="4">
        <v>45730</v>
      </c>
      <c r="F123" s="2">
        <v>977.13023639294545</v>
      </c>
      <c r="G123" s="2">
        <v>-2.286976360705455</v>
      </c>
      <c r="H123" s="2">
        <v>7</v>
      </c>
      <c r="I123" s="2">
        <v>0</v>
      </c>
      <c r="J123" s="2">
        <v>0</v>
      </c>
      <c r="K123" s="2">
        <v>4</v>
      </c>
      <c r="L123" s="2">
        <v>-22.869763607054391</v>
      </c>
      <c r="M123" s="2">
        <v>0</v>
      </c>
      <c r="N123" s="2">
        <v>0</v>
      </c>
      <c r="O123" s="2">
        <v>5.7174409017635979</v>
      </c>
      <c r="P123" s="2">
        <v>0.57174409017635974</v>
      </c>
    </row>
    <row r="124" spans="1:16" x14ac:dyDescent="0.3">
      <c r="A124" s="1" t="s">
        <v>17</v>
      </c>
      <c r="B124" s="1" t="s">
        <v>40</v>
      </c>
      <c r="C124" s="1" t="s">
        <v>24</v>
      </c>
      <c r="D124" s="4">
        <v>45728</v>
      </c>
      <c r="E124" s="4">
        <v>45730</v>
      </c>
      <c r="F124" s="2">
        <v>1011.616299119702</v>
      </c>
      <c r="G124" s="2">
        <v>1.161629911970226</v>
      </c>
      <c r="H124" s="2">
        <v>3</v>
      </c>
      <c r="I124" s="2">
        <v>1</v>
      </c>
      <c r="J124" s="2">
        <v>11.61629911970226</v>
      </c>
      <c r="K124" s="2">
        <v>0</v>
      </c>
      <c r="L124" s="2">
        <v>0</v>
      </c>
      <c r="M124" s="2">
        <v>11.61629911970226</v>
      </c>
      <c r="N124" s="2">
        <v>1.161629911970226</v>
      </c>
      <c r="O124" s="2">
        <v>0</v>
      </c>
      <c r="P124" s="2">
        <v>0</v>
      </c>
    </row>
    <row r="125" spans="1:16" x14ac:dyDescent="0.3">
      <c r="A125" s="1" t="s">
        <v>17</v>
      </c>
      <c r="B125" s="1" t="s">
        <v>40</v>
      </c>
      <c r="C125" s="1" t="s">
        <v>25</v>
      </c>
      <c r="D125" s="4">
        <v>45728</v>
      </c>
      <c r="E125" s="4">
        <v>45730</v>
      </c>
      <c r="F125" s="2">
        <v>990.99631205499691</v>
      </c>
      <c r="G125" s="2">
        <v>-0.90036879450030927</v>
      </c>
      <c r="H125" s="2">
        <v>7</v>
      </c>
      <c r="I125" s="2">
        <v>1</v>
      </c>
      <c r="J125" s="2">
        <v>8.177426893949951</v>
      </c>
      <c r="K125" s="2">
        <v>3</v>
      </c>
      <c r="L125" s="2">
        <v>-17.181114838953</v>
      </c>
      <c r="M125" s="2">
        <v>8.177426893949951</v>
      </c>
      <c r="N125" s="2">
        <v>0.81774268939499506</v>
      </c>
      <c r="O125" s="2">
        <v>5.7270382796509987</v>
      </c>
      <c r="P125" s="2">
        <v>0.57270382796509989</v>
      </c>
    </row>
    <row r="126" spans="1:16" x14ac:dyDescent="0.3">
      <c r="A126" s="1" t="s">
        <v>17</v>
      </c>
      <c r="B126" s="1" t="s">
        <v>40</v>
      </c>
      <c r="C126" s="1" t="s">
        <v>26</v>
      </c>
      <c r="D126" s="4">
        <v>45728</v>
      </c>
      <c r="E126" s="4">
        <v>45730</v>
      </c>
      <c r="F126" s="2">
        <v>1000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3">
      <c r="A127" s="1" t="s">
        <v>17</v>
      </c>
      <c r="B127" s="1" t="s">
        <v>40</v>
      </c>
      <c r="C127" s="1" t="s">
        <v>27</v>
      </c>
      <c r="D127" s="4">
        <v>45728</v>
      </c>
      <c r="E127" s="4">
        <v>45730</v>
      </c>
      <c r="F127" s="2">
        <v>1009.002956194571</v>
      </c>
      <c r="G127" s="2">
        <v>0.90029561945711967</v>
      </c>
      <c r="H127" s="2">
        <v>2</v>
      </c>
      <c r="I127" s="2">
        <v>1</v>
      </c>
      <c r="J127" s="2">
        <v>9.0029561945712544</v>
      </c>
      <c r="K127" s="2">
        <v>0</v>
      </c>
      <c r="L127" s="2">
        <v>0</v>
      </c>
      <c r="M127" s="2">
        <v>9.0029561945712544</v>
      </c>
      <c r="N127" s="2">
        <v>0.90029561945712544</v>
      </c>
      <c r="O127" s="2">
        <v>0</v>
      </c>
      <c r="P127" s="2">
        <v>0</v>
      </c>
    </row>
    <row r="128" spans="1:16" x14ac:dyDescent="0.3">
      <c r="A128" s="1" t="s">
        <v>17</v>
      </c>
      <c r="B128" s="1" t="s">
        <v>40</v>
      </c>
      <c r="C128" s="1" t="s">
        <v>28</v>
      </c>
      <c r="D128" s="4">
        <v>45728</v>
      </c>
      <c r="E128" s="4">
        <v>45730</v>
      </c>
      <c r="F128" s="2">
        <v>1061.382377466877</v>
      </c>
      <c r="G128" s="2">
        <v>6.1382377466876736</v>
      </c>
      <c r="H128" s="2">
        <v>1</v>
      </c>
      <c r="I128" s="2">
        <v>1</v>
      </c>
      <c r="J128" s="2">
        <v>61.382377466876818</v>
      </c>
      <c r="K128" s="2">
        <v>0</v>
      </c>
      <c r="L128" s="2">
        <v>0</v>
      </c>
      <c r="M128" s="2">
        <v>61.382377466876818</v>
      </c>
      <c r="N128" s="2">
        <v>6.1382377466876816</v>
      </c>
      <c r="O128" s="2">
        <v>0</v>
      </c>
      <c r="P128" s="2">
        <v>0</v>
      </c>
    </row>
    <row r="129" spans="1:16" x14ac:dyDescent="0.3">
      <c r="A129" s="1" t="s">
        <v>17</v>
      </c>
      <c r="B129" s="1" t="s">
        <v>40</v>
      </c>
      <c r="C129" s="1" t="s">
        <v>29</v>
      </c>
      <c r="D129" s="4">
        <v>45728</v>
      </c>
      <c r="E129" s="4">
        <v>45730</v>
      </c>
      <c r="F129" s="2">
        <v>1061.382377466877</v>
      </c>
      <c r="G129" s="2">
        <v>6.1382377466876736</v>
      </c>
      <c r="H129" s="2">
        <v>1</v>
      </c>
      <c r="I129" s="2">
        <v>1</v>
      </c>
      <c r="J129" s="2">
        <v>61.382377466876818</v>
      </c>
      <c r="K129" s="2">
        <v>0</v>
      </c>
      <c r="L129" s="2">
        <v>0</v>
      </c>
      <c r="M129" s="2">
        <v>61.382377466876818</v>
      </c>
      <c r="N129" s="2">
        <v>6.1382377466876816</v>
      </c>
      <c r="O129" s="2">
        <v>0</v>
      </c>
      <c r="P129" s="2">
        <v>0</v>
      </c>
    </row>
    <row r="130" spans="1:16" x14ac:dyDescent="0.3">
      <c r="A130" s="1" t="s">
        <v>17</v>
      </c>
      <c r="B130" s="1" t="s">
        <v>40</v>
      </c>
      <c r="C130" s="1" t="s">
        <v>30</v>
      </c>
      <c r="D130" s="4">
        <v>45728</v>
      </c>
      <c r="E130" s="4">
        <v>45730</v>
      </c>
      <c r="F130" s="2">
        <v>990.32884488174034</v>
      </c>
      <c r="G130" s="2">
        <v>-0.96711551182596611</v>
      </c>
      <c r="H130" s="2">
        <v>9</v>
      </c>
      <c r="I130" s="2">
        <v>2</v>
      </c>
      <c r="J130" s="2">
        <v>12.33314143171674</v>
      </c>
      <c r="K130" s="2">
        <v>3</v>
      </c>
      <c r="L130" s="2">
        <v>-22.004296549976399</v>
      </c>
      <c r="M130" s="2">
        <v>6.1665707158583718</v>
      </c>
      <c r="N130" s="2">
        <v>0.61665707158583716</v>
      </c>
      <c r="O130" s="2">
        <v>7.3347655166588011</v>
      </c>
      <c r="P130" s="2">
        <v>0.73347655166588011</v>
      </c>
    </row>
    <row r="131" spans="1:16" x14ac:dyDescent="0.3">
      <c r="A131" s="1" t="s">
        <v>17</v>
      </c>
      <c r="B131" s="1" t="s">
        <v>40</v>
      </c>
      <c r="C131" s="1" t="s">
        <v>31</v>
      </c>
      <c r="D131" s="4">
        <v>45728</v>
      </c>
      <c r="E131" s="4">
        <v>45730</v>
      </c>
      <c r="F131" s="2">
        <v>982.50753750709771</v>
      </c>
      <c r="G131" s="2">
        <v>-1.749246249290229</v>
      </c>
      <c r="H131" s="2">
        <v>9</v>
      </c>
      <c r="I131" s="2">
        <v>3</v>
      </c>
      <c r="J131" s="2">
        <v>2.7745886053858229</v>
      </c>
      <c r="K131" s="2">
        <v>2</v>
      </c>
      <c r="L131" s="2">
        <v>-20.267051098288121</v>
      </c>
      <c r="M131" s="2">
        <v>0.9248628684619411</v>
      </c>
      <c r="N131" s="2">
        <v>9.2486286846194102E-2</v>
      </c>
      <c r="O131" s="2">
        <v>10.133525549144061</v>
      </c>
      <c r="P131" s="2">
        <v>1.013352554914406</v>
      </c>
    </row>
    <row r="132" spans="1:16" x14ac:dyDescent="0.3">
      <c r="A132" s="1" t="s">
        <v>17</v>
      </c>
      <c r="B132" s="1" t="s">
        <v>40</v>
      </c>
      <c r="C132" s="1" t="s">
        <v>32</v>
      </c>
      <c r="D132" s="4">
        <v>45728</v>
      </c>
      <c r="E132" s="4">
        <v>45730</v>
      </c>
      <c r="F132" s="2">
        <v>995.65139010288487</v>
      </c>
      <c r="G132" s="2">
        <v>-0.43486098971151249</v>
      </c>
      <c r="H132" s="2">
        <v>7</v>
      </c>
      <c r="I132" s="2">
        <v>2</v>
      </c>
      <c r="J132" s="2">
        <v>22.186555228752969</v>
      </c>
      <c r="K132" s="2">
        <v>1</v>
      </c>
      <c r="L132" s="2">
        <v>-26.535165125868151</v>
      </c>
      <c r="M132" s="2">
        <v>11.093277614376481</v>
      </c>
      <c r="N132" s="2">
        <v>1.109327761437648</v>
      </c>
      <c r="O132" s="2">
        <v>26.535165125868151</v>
      </c>
      <c r="P132" s="2">
        <v>2.653516512586815</v>
      </c>
    </row>
    <row r="133" spans="1:16" x14ac:dyDescent="0.3">
      <c r="A133" s="1" t="s">
        <v>17</v>
      </c>
      <c r="B133" s="1" t="s">
        <v>40</v>
      </c>
      <c r="C133" s="1" t="s">
        <v>33</v>
      </c>
      <c r="D133" s="4">
        <v>45728</v>
      </c>
      <c r="E133" s="4">
        <v>45730</v>
      </c>
      <c r="F133" s="2">
        <v>1014.49900124053</v>
      </c>
      <c r="G133" s="2">
        <v>1.449900124052999</v>
      </c>
      <c r="H133" s="2">
        <v>4</v>
      </c>
      <c r="I133" s="2">
        <v>1</v>
      </c>
      <c r="J133" s="2">
        <v>20.800518854813379</v>
      </c>
      <c r="K133" s="2">
        <v>1</v>
      </c>
      <c r="L133" s="2">
        <v>-6.3015176142833988</v>
      </c>
      <c r="M133" s="2">
        <v>20.800518854813379</v>
      </c>
      <c r="N133" s="2">
        <v>2.0800518854813381</v>
      </c>
      <c r="O133" s="2">
        <v>6.3015176142833988</v>
      </c>
      <c r="P133" s="2">
        <v>0.63015176142833984</v>
      </c>
    </row>
    <row r="134" spans="1:16" x14ac:dyDescent="0.3">
      <c r="A134" s="1" t="s">
        <v>17</v>
      </c>
      <c r="B134" s="1" t="s">
        <v>40</v>
      </c>
      <c r="C134" s="1" t="s">
        <v>34</v>
      </c>
      <c r="D134" s="4">
        <v>45728</v>
      </c>
      <c r="E134" s="4">
        <v>45730</v>
      </c>
      <c r="F134" s="2">
        <v>1049.337533586584</v>
      </c>
      <c r="G134" s="2">
        <v>4.9337533586583957</v>
      </c>
      <c r="H134" s="2">
        <v>2</v>
      </c>
      <c r="I134" s="2">
        <v>1</v>
      </c>
      <c r="J134" s="2">
        <v>49.337533586583923</v>
      </c>
      <c r="K134" s="2">
        <v>0</v>
      </c>
      <c r="L134" s="2">
        <v>0</v>
      </c>
      <c r="M134" s="2">
        <v>49.337533586583923</v>
      </c>
      <c r="N134" s="2">
        <v>4.9337533586583913</v>
      </c>
      <c r="O134" s="2">
        <v>0</v>
      </c>
      <c r="P134" s="2">
        <v>0</v>
      </c>
    </row>
    <row r="135" spans="1:16" x14ac:dyDescent="0.3">
      <c r="A135" s="1" t="s">
        <v>17</v>
      </c>
      <c r="B135" s="1" t="s">
        <v>40</v>
      </c>
      <c r="C135" s="1" t="s">
        <v>35</v>
      </c>
      <c r="D135" s="4">
        <v>45728</v>
      </c>
      <c r="E135" s="4">
        <v>45730</v>
      </c>
      <c r="F135" s="2">
        <v>1043.5930695821371</v>
      </c>
      <c r="G135" s="2">
        <v>4.359306958213665</v>
      </c>
      <c r="H135" s="2">
        <v>2</v>
      </c>
      <c r="I135" s="2">
        <v>1</v>
      </c>
      <c r="J135" s="2">
        <v>43.593069582136607</v>
      </c>
      <c r="K135" s="2">
        <v>0</v>
      </c>
      <c r="L135" s="2">
        <v>0</v>
      </c>
      <c r="M135" s="2">
        <v>43.593069582136607</v>
      </c>
      <c r="N135" s="2">
        <v>4.3593069582136614</v>
      </c>
      <c r="O135" s="2">
        <v>0</v>
      </c>
      <c r="P135" s="2">
        <v>0</v>
      </c>
    </row>
    <row r="136" spans="1:16" x14ac:dyDescent="0.3">
      <c r="A136" s="1" t="s">
        <v>17</v>
      </c>
      <c r="B136" s="1" t="s">
        <v>40</v>
      </c>
      <c r="C136" s="1" t="s">
        <v>36</v>
      </c>
      <c r="D136" s="4">
        <v>45728</v>
      </c>
      <c r="E136" s="4">
        <v>45730</v>
      </c>
      <c r="F136" s="2">
        <v>1061.382377466877</v>
      </c>
      <c r="G136" s="2">
        <v>6.1382377466876736</v>
      </c>
      <c r="H136" s="2">
        <v>1</v>
      </c>
      <c r="I136" s="2">
        <v>1</v>
      </c>
      <c r="J136" s="2">
        <v>61.382377466876818</v>
      </c>
      <c r="K136" s="2">
        <v>0</v>
      </c>
      <c r="L136" s="2">
        <v>0</v>
      </c>
      <c r="M136" s="2">
        <v>61.382377466876818</v>
      </c>
      <c r="N136" s="2">
        <v>6.1382377466876816</v>
      </c>
      <c r="O136" s="2">
        <v>0</v>
      </c>
      <c r="P136" s="2">
        <v>0</v>
      </c>
    </row>
    <row r="137" spans="1:16" x14ac:dyDescent="0.3">
      <c r="A137" s="1" t="s">
        <v>17</v>
      </c>
      <c r="B137" s="1" t="s">
        <v>40</v>
      </c>
      <c r="C137" s="1" t="s">
        <v>37</v>
      </c>
      <c r="D137" s="4">
        <v>45728</v>
      </c>
      <c r="E137" s="4">
        <v>45730</v>
      </c>
      <c r="F137" s="2">
        <v>1061.382377466877</v>
      </c>
      <c r="G137" s="2">
        <v>6.1382377466876736</v>
      </c>
      <c r="H137" s="2">
        <v>1</v>
      </c>
      <c r="I137" s="2">
        <v>1</v>
      </c>
      <c r="J137" s="2">
        <v>61.382377466876818</v>
      </c>
      <c r="K137" s="2">
        <v>0</v>
      </c>
      <c r="L137" s="2">
        <v>0</v>
      </c>
      <c r="M137" s="2">
        <v>61.382377466876818</v>
      </c>
      <c r="N137" s="2">
        <v>6.1382377466876816</v>
      </c>
      <c r="O137" s="2">
        <v>0</v>
      </c>
      <c r="P137" s="2">
        <v>0</v>
      </c>
    </row>
    <row r="138" spans="1:16" x14ac:dyDescent="0.3">
      <c r="A138" s="1" t="s">
        <v>17</v>
      </c>
      <c r="B138" s="1" t="s">
        <v>40</v>
      </c>
      <c r="C138" s="1" t="s">
        <v>38</v>
      </c>
      <c r="D138" s="4">
        <v>45728</v>
      </c>
      <c r="E138" s="4">
        <v>45730</v>
      </c>
      <c r="F138" s="2">
        <v>1061.382377466877</v>
      </c>
      <c r="G138" s="2">
        <v>6.1382377466876736</v>
      </c>
      <c r="H138" s="2">
        <v>1</v>
      </c>
      <c r="I138" s="2">
        <v>1</v>
      </c>
      <c r="J138" s="2">
        <v>61.382377466876818</v>
      </c>
      <c r="K138" s="2">
        <v>0</v>
      </c>
      <c r="L138" s="2">
        <v>0</v>
      </c>
      <c r="M138" s="2">
        <v>61.382377466876818</v>
      </c>
      <c r="N138" s="2">
        <v>6.1382377466876816</v>
      </c>
      <c r="O138" s="2">
        <v>0</v>
      </c>
      <c r="P138" s="2">
        <v>0</v>
      </c>
    </row>
    <row r="139" spans="1:16" x14ac:dyDescent="0.3">
      <c r="A139" s="1" t="s">
        <v>17</v>
      </c>
      <c r="B139" s="1" t="s">
        <v>40</v>
      </c>
      <c r="C139" s="1" t="s">
        <v>39</v>
      </c>
      <c r="D139" s="4">
        <v>45728</v>
      </c>
      <c r="E139" s="4">
        <v>45730</v>
      </c>
      <c r="F139" s="2">
        <v>998.17324497877837</v>
      </c>
      <c r="G139" s="2">
        <v>-0.18267550212216291</v>
      </c>
      <c r="H139" s="2">
        <v>8</v>
      </c>
      <c r="I139" s="2">
        <v>2</v>
      </c>
      <c r="J139" s="2">
        <v>26.109258258625498</v>
      </c>
      <c r="K139" s="2">
        <v>2</v>
      </c>
      <c r="L139" s="2">
        <v>-27.936013279847121</v>
      </c>
      <c r="M139" s="2">
        <v>13.054629129312749</v>
      </c>
      <c r="N139" s="2">
        <v>1.3054629129312749</v>
      </c>
      <c r="O139" s="2">
        <v>13.96800663992356</v>
      </c>
      <c r="P139" s="2">
        <v>1.396800663992356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6A2C-6B2F-42A4-B45D-49CF6FF238AB}">
  <dimension ref="A1:H25"/>
  <sheetViews>
    <sheetView tabSelected="1" zoomScale="175" zoomScaleNormal="175" workbookViewId="0">
      <selection activeCell="F26" sqref="F26"/>
    </sheetView>
  </sheetViews>
  <sheetFormatPr defaultColWidth="3.5546875" defaultRowHeight="10.8" x14ac:dyDescent="0.3"/>
  <cols>
    <col min="1" max="1" width="20.44140625" style="10" bestFit="1" customWidth="1"/>
    <col min="2" max="2" width="15.44140625" style="10" bestFit="1" customWidth="1"/>
    <col min="3" max="3" width="7.109375" style="10" bestFit="1" customWidth="1"/>
    <col min="4" max="8" width="3.88671875" style="10" bestFit="1" customWidth="1"/>
    <col min="9" max="16384" width="3.5546875" style="10"/>
  </cols>
  <sheetData>
    <row r="1" spans="1:8" ht="11.4" thickBot="1" x14ac:dyDescent="0.35">
      <c r="A1" s="22" t="s">
        <v>41</v>
      </c>
      <c r="B1" s="25" t="s">
        <v>42</v>
      </c>
      <c r="C1" s="16" t="s">
        <v>48</v>
      </c>
      <c r="D1" s="14" t="s">
        <v>43</v>
      </c>
      <c r="E1" s="15" t="s">
        <v>44</v>
      </c>
      <c r="F1" s="16" t="s">
        <v>45</v>
      </c>
      <c r="G1" s="19" t="s">
        <v>46</v>
      </c>
      <c r="H1" s="16" t="s">
        <v>47</v>
      </c>
    </row>
    <row r="2" spans="1:8" x14ac:dyDescent="0.3">
      <c r="A2" s="23" t="s">
        <v>20</v>
      </c>
      <c r="B2" s="20">
        <v>979.35608097575368</v>
      </c>
      <c r="C2" s="18" cm="1">
        <f t="array" ref="C2">AVEDEV(IF(Sheet1!C:C=Planilha1!A2,Sheet1!F:F))</f>
        <v>20.643919024246372</v>
      </c>
      <c r="D2" s="17" cm="1">
        <f t="array" ref="D2">_xlfn.QUARTILE.EXC(IF(Sheet1!C:C=Planilha1!A2,Sheet1!F:F),1)</f>
        <v>958.71216195150726</v>
      </c>
      <c r="E2" s="11" cm="1">
        <f t="array" ref="E2">_xlfn.QUARTILE.EXC(IF(Sheet1!C:C=Planilha1!A2,Sheet1!F:F),2)</f>
        <v>979.35608097575368</v>
      </c>
      <c r="F2" s="18" cm="1">
        <f t="array" ref="F2">_xlfn.QUARTILE.EXC(IF(Sheet1!C:C=Planilha1!A2,Sheet1!F:F),3)</f>
        <v>1000</v>
      </c>
      <c r="G2" s="13" cm="1">
        <f t="array" ref="G2">SMALL(IF(Sheet1!C:C=Planilha1!A2,Sheet1!F:F),1)</f>
        <v>958.71216195150726</v>
      </c>
      <c r="H2" s="18" cm="1">
        <f t="array" ref="H2">LARGE(IF(Sheet1!C:C=Planilha1!A2,Sheet1!F:F),1)</f>
        <v>1000</v>
      </c>
    </row>
    <row r="3" spans="1:8" x14ac:dyDescent="0.3">
      <c r="A3" s="24" t="s">
        <v>23</v>
      </c>
      <c r="B3" s="21">
        <v>988.56511819647267</v>
      </c>
      <c r="C3" s="18" cm="1">
        <f t="array" ref="C3">AVEDEV(IF(Sheet1!C:C=Planilha1!A3,Sheet1!F:F))</f>
        <v>11.434881803527276</v>
      </c>
      <c r="D3" s="17" cm="1">
        <f t="array" ref="D3">_xlfn.QUARTILE.EXC(IF(Sheet1!C:C=Planilha1!A3,Sheet1!F:F),1)</f>
        <v>977.13023639294545</v>
      </c>
      <c r="E3" s="11" cm="1">
        <f t="array" ref="E3">_xlfn.QUARTILE.EXC(IF(Sheet1!C:C=Planilha1!A3,Sheet1!F:F),2)</f>
        <v>988.56511819647267</v>
      </c>
      <c r="F3" s="18" cm="1">
        <f t="array" ref="F3">_xlfn.QUARTILE.EXC(IF(Sheet1!C:C=Planilha1!A3,Sheet1!F:F),3)</f>
        <v>1000</v>
      </c>
      <c r="G3" s="13" cm="1">
        <f t="array" ref="G3">SMALL(IF(Sheet1!C:C=Planilha1!A3,Sheet1!F:F),1)</f>
        <v>977.13023639294545</v>
      </c>
      <c r="H3" s="18" cm="1">
        <f t="array" ref="H3">LARGE(IF(Sheet1!C:C=Planilha1!A3,Sheet1!F:F),1)</f>
        <v>1000</v>
      </c>
    </row>
    <row r="4" spans="1:8" x14ac:dyDescent="0.3">
      <c r="A4" s="24" t="s">
        <v>31</v>
      </c>
      <c r="B4" s="21">
        <v>991.2537687535488</v>
      </c>
      <c r="C4" s="18" cm="1">
        <f t="array" ref="C4">AVEDEV(IF(Sheet1!C:C=Planilha1!A4,Sheet1!F:F))</f>
        <v>8.7462312464511456</v>
      </c>
      <c r="D4" s="17" cm="1">
        <f t="array" ref="D4">_xlfn.QUARTILE.EXC(IF(Sheet1!C:C=Planilha1!A4,Sheet1!F:F),1)</f>
        <v>982.50753750709771</v>
      </c>
      <c r="E4" s="11" cm="1">
        <f t="array" ref="E4">_xlfn.QUARTILE.EXC(IF(Sheet1!C:C=Planilha1!A4,Sheet1!F:F),2)</f>
        <v>991.25376875354891</v>
      </c>
      <c r="F4" s="18" cm="1">
        <f t="array" ref="F4">_xlfn.QUARTILE.EXC(IF(Sheet1!C:C=Planilha1!A4,Sheet1!F:F),3)</f>
        <v>1000</v>
      </c>
      <c r="G4" s="13" cm="1">
        <f t="array" ref="G4">SMALL(IF(Sheet1!C:C=Planilha1!A4,Sheet1!F:F),1)</f>
        <v>982.50753750709771</v>
      </c>
      <c r="H4" s="18" cm="1">
        <f t="array" ref="H4">LARGE(IF(Sheet1!C:C=Planilha1!A4,Sheet1!F:F),1)</f>
        <v>1000</v>
      </c>
    </row>
    <row r="5" spans="1:8" x14ac:dyDescent="0.3">
      <c r="A5" s="24" t="s">
        <v>21</v>
      </c>
      <c r="B5" s="21">
        <v>992.56327558244675</v>
      </c>
      <c r="C5" s="18" cm="1">
        <f t="array" ref="C5">AVEDEV(IF(Sheet1!C:C=Planilha1!A5,Sheet1!F:F))</f>
        <v>7.4367244175531937</v>
      </c>
      <c r="D5" s="17" cm="1">
        <f t="array" ref="D5">_xlfn.QUARTILE.EXC(IF(Sheet1!C:C=Planilha1!A5,Sheet1!F:F),1)</f>
        <v>985.12655116489361</v>
      </c>
      <c r="E5" s="11" cm="1">
        <f t="array" ref="E5">_xlfn.QUARTILE.EXC(IF(Sheet1!C:C=Planilha1!A5,Sheet1!F:F),2)</f>
        <v>992.56327558244675</v>
      </c>
      <c r="F5" s="18" cm="1">
        <f t="array" ref="F5">_xlfn.QUARTILE.EXC(IF(Sheet1!C:C=Planilha1!A5,Sheet1!F:F),3)</f>
        <v>1000</v>
      </c>
      <c r="G5" s="13" cm="1">
        <f t="array" ref="G5">SMALL(IF(Sheet1!C:C=Planilha1!A5,Sheet1!F:F),1)</f>
        <v>985.12655116489361</v>
      </c>
      <c r="H5" s="18" cm="1">
        <f t="array" ref="H5">LARGE(IF(Sheet1!C:C=Planilha1!A5,Sheet1!F:F),1)</f>
        <v>1000</v>
      </c>
    </row>
    <row r="6" spans="1:8" x14ac:dyDescent="0.3">
      <c r="A6" s="24" t="s">
        <v>30</v>
      </c>
      <c r="B6" s="21">
        <v>995.16442244087011</v>
      </c>
      <c r="C6" s="18" cm="1">
        <f t="array" ref="C6">AVEDEV(IF(Sheet1!C:C=Planilha1!A6,Sheet1!F:F))</f>
        <v>4.8355775591298311</v>
      </c>
      <c r="D6" s="17" cm="1">
        <f t="array" ref="D6">_xlfn.QUARTILE.EXC(IF(Sheet1!C:C=Planilha1!A6,Sheet1!F:F),1)</f>
        <v>990.32884488174034</v>
      </c>
      <c r="E6" s="11" cm="1">
        <f t="array" ref="E6">_xlfn.QUARTILE.EXC(IF(Sheet1!C:C=Planilha1!A6,Sheet1!F:F),2)</f>
        <v>995.16442244087011</v>
      </c>
      <c r="F6" s="18" cm="1">
        <f t="array" ref="F6">_xlfn.QUARTILE.EXC(IF(Sheet1!C:C=Planilha1!A6,Sheet1!F:F),3)</f>
        <v>1000</v>
      </c>
      <c r="G6" s="13" cm="1">
        <f t="array" ref="G6">SMALL(IF(Sheet1!C:C=Planilha1!A6,Sheet1!F:F),1)</f>
        <v>990.32884488174034</v>
      </c>
      <c r="H6" s="18" cm="1">
        <f t="array" ref="H6">LARGE(IF(Sheet1!C:C=Planilha1!A6,Sheet1!F:F),1)</f>
        <v>1000</v>
      </c>
    </row>
    <row r="7" spans="1:8" x14ac:dyDescent="0.3">
      <c r="A7" s="24" t="s">
        <v>25</v>
      </c>
      <c r="B7" s="21">
        <v>995.49815602749857</v>
      </c>
      <c r="C7" s="18" cm="1">
        <f t="array" ref="C7">AVEDEV(IF(Sheet1!C:C=Planilha1!A7,Sheet1!F:F))</f>
        <v>4.5018439725015469</v>
      </c>
      <c r="D7" s="17" cm="1">
        <f t="array" ref="D7">_xlfn.QUARTILE.EXC(IF(Sheet1!C:C=Planilha1!A7,Sheet1!F:F),1)</f>
        <v>990.99631205499691</v>
      </c>
      <c r="E7" s="11" cm="1">
        <f t="array" ref="E7">_xlfn.QUARTILE.EXC(IF(Sheet1!C:C=Planilha1!A7,Sheet1!F:F),2)</f>
        <v>995.49815602749845</v>
      </c>
      <c r="F7" s="18" cm="1">
        <f t="array" ref="F7">_xlfn.QUARTILE.EXC(IF(Sheet1!C:C=Planilha1!A7,Sheet1!F:F),3)</f>
        <v>1000</v>
      </c>
      <c r="G7" s="13" cm="1">
        <f t="array" ref="G7">SMALL(IF(Sheet1!C:C=Planilha1!A7,Sheet1!F:F),1)</f>
        <v>990.99631205499691</v>
      </c>
      <c r="H7" s="18" cm="1">
        <f t="array" ref="H7">LARGE(IF(Sheet1!C:C=Planilha1!A7,Sheet1!F:F),1)</f>
        <v>1000</v>
      </c>
    </row>
    <row r="8" spans="1:8" x14ac:dyDescent="0.3">
      <c r="A8" s="24" t="s">
        <v>32</v>
      </c>
      <c r="B8" s="21">
        <v>997.82569505144238</v>
      </c>
      <c r="C8" s="18" cm="1">
        <f t="array" ref="C8">AVEDEV(IF(Sheet1!C:C=Planilha1!A8,Sheet1!F:F))</f>
        <v>2.1743049485575625</v>
      </c>
      <c r="D8" s="17" cm="1">
        <f t="array" ref="D8">_xlfn.QUARTILE.EXC(IF(Sheet1!C:C=Planilha1!A8,Sheet1!F:F),1)</f>
        <v>995.65139010288487</v>
      </c>
      <c r="E8" s="11" cm="1">
        <f t="array" ref="E8">_xlfn.QUARTILE.EXC(IF(Sheet1!C:C=Planilha1!A8,Sheet1!F:F),2)</f>
        <v>997.82569505144238</v>
      </c>
      <c r="F8" s="18" cm="1">
        <f t="array" ref="F8">_xlfn.QUARTILE.EXC(IF(Sheet1!C:C=Planilha1!A8,Sheet1!F:F),3)</f>
        <v>1000</v>
      </c>
      <c r="G8" s="13" cm="1">
        <f t="array" ref="G8">SMALL(IF(Sheet1!C:C=Planilha1!A8,Sheet1!F:F),1)</f>
        <v>995.65139010288487</v>
      </c>
      <c r="H8" s="18" cm="1">
        <f t="array" ref="H8">LARGE(IF(Sheet1!C:C=Planilha1!A8,Sheet1!F:F),1)</f>
        <v>1000</v>
      </c>
    </row>
    <row r="9" spans="1:8" x14ac:dyDescent="0.3">
      <c r="A9" s="24" t="s">
        <v>16</v>
      </c>
      <c r="B9" s="21">
        <v>998.90687874427385</v>
      </c>
      <c r="C9" s="18" cm="1">
        <f t="array" ref="C9">AVEDEV(IF(Sheet1!C:C=Planilha1!A9,Sheet1!F:F))</f>
        <v>1.0931212557262597</v>
      </c>
      <c r="D9" s="17" cm="1">
        <f t="array" ref="D9">_xlfn.QUARTILE.EXC(IF(Sheet1!C:C=Planilha1!A9,Sheet1!F:F),1)</f>
        <v>997.81375748854748</v>
      </c>
      <c r="E9" s="11" cm="1">
        <f t="array" ref="E9">_xlfn.QUARTILE.EXC(IF(Sheet1!C:C=Planilha1!A9,Sheet1!F:F),2)</f>
        <v>998.90687874427374</v>
      </c>
      <c r="F9" s="18" cm="1">
        <f t="array" ref="F9">_xlfn.QUARTILE.EXC(IF(Sheet1!C:C=Planilha1!A9,Sheet1!F:F),3)</f>
        <v>1000</v>
      </c>
      <c r="G9" s="13" cm="1">
        <f t="array" ref="G9">SMALL(IF(Sheet1!C:C=Planilha1!A9,Sheet1!F:F),1)</f>
        <v>997.81375748854748</v>
      </c>
      <c r="H9" s="18" cm="1">
        <f t="array" ref="H9">LARGE(IF(Sheet1!C:C=Planilha1!A9,Sheet1!F:F),1)</f>
        <v>1000</v>
      </c>
    </row>
    <row r="10" spans="1:8" x14ac:dyDescent="0.3">
      <c r="A10" s="24" t="s">
        <v>39</v>
      </c>
      <c r="B10" s="21">
        <v>999.08662248938924</v>
      </c>
      <c r="C10" s="18" cm="1">
        <f t="array" ref="C10">AVEDEV(IF(Sheet1!C:C=Planilha1!A10,Sheet1!F:F))</f>
        <v>0.91337751061081462</v>
      </c>
      <c r="D10" s="17" cm="1">
        <f t="array" ref="D10">_xlfn.QUARTILE.EXC(IF(Sheet1!C:C=Planilha1!A10,Sheet1!F:F),1)</f>
        <v>998.17324497877837</v>
      </c>
      <c r="E10" s="11" cm="1">
        <f t="array" ref="E10">_xlfn.QUARTILE.EXC(IF(Sheet1!C:C=Planilha1!A10,Sheet1!F:F),2)</f>
        <v>999.08662248938913</v>
      </c>
      <c r="F10" s="18" cm="1">
        <f t="array" ref="F10">_xlfn.QUARTILE.EXC(IF(Sheet1!C:C=Planilha1!A10,Sheet1!F:F),3)</f>
        <v>1000</v>
      </c>
      <c r="G10" s="13" cm="1">
        <f t="array" ref="G10">SMALL(IF(Sheet1!C:C=Planilha1!A10,Sheet1!F:F),1)</f>
        <v>998.17324497877837</v>
      </c>
      <c r="H10" s="18" cm="1">
        <f t="array" ref="H10">LARGE(IF(Sheet1!C:C=Planilha1!A10,Sheet1!F:F),1)</f>
        <v>1000</v>
      </c>
    </row>
    <row r="11" spans="1:8" x14ac:dyDescent="0.3">
      <c r="A11" s="24" t="s">
        <v>26</v>
      </c>
      <c r="B11" s="21">
        <v>1000</v>
      </c>
      <c r="C11" s="18" cm="1">
        <f t="array" ref="C11">AVEDEV(IF(Sheet1!C:C=Planilha1!A11,Sheet1!F:F))</f>
        <v>0</v>
      </c>
      <c r="D11" s="17" cm="1">
        <f t="array" ref="D11">_xlfn.QUARTILE.EXC(IF(Sheet1!C:C=Planilha1!A11,Sheet1!F:F),1)</f>
        <v>1000</v>
      </c>
      <c r="E11" s="11" cm="1">
        <f t="array" ref="E11">_xlfn.QUARTILE.EXC(IF(Sheet1!C:C=Planilha1!A11,Sheet1!F:F),2)</f>
        <v>1000</v>
      </c>
      <c r="F11" s="18" cm="1">
        <f t="array" ref="F11">_xlfn.QUARTILE.EXC(IF(Sheet1!C:C=Planilha1!A11,Sheet1!F:F),3)</f>
        <v>1000</v>
      </c>
      <c r="G11" s="13" cm="1">
        <f t="array" ref="G11">SMALL(IF(Sheet1!C:C=Planilha1!A11,Sheet1!F:F),1)</f>
        <v>1000</v>
      </c>
      <c r="H11" s="18" cm="1">
        <f t="array" ref="H11">LARGE(IF(Sheet1!C:C=Planilha1!A11,Sheet1!F:F),1)</f>
        <v>1000</v>
      </c>
    </row>
    <row r="12" spans="1:8" x14ac:dyDescent="0.3">
      <c r="A12" s="24" t="s">
        <v>27</v>
      </c>
      <c r="B12" s="21">
        <v>1004.5014780972856</v>
      </c>
      <c r="C12" s="18" cm="1">
        <f t="array" ref="C12">AVEDEV(IF(Sheet1!C:C=Planilha1!A12,Sheet1!F:F))</f>
        <v>4.5014780972854851</v>
      </c>
      <c r="D12" s="17" cm="1">
        <f t="array" ref="D12">_xlfn.QUARTILE.EXC(IF(Sheet1!C:C=Planilha1!A12,Sheet1!F:F),1)</f>
        <v>1000</v>
      </c>
      <c r="E12" s="11" cm="1">
        <f t="array" ref="E12">_xlfn.QUARTILE.EXC(IF(Sheet1!C:C=Planilha1!A12,Sheet1!F:F),2)</f>
        <v>1004.5014780972855</v>
      </c>
      <c r="F12" s="18" cm="1">
        <f t="array" ref="F12">_xlfn.QUARTILE.EXC(IF(Sheet1!C:C=Planilha1!A12,Sheet1!F:F),3)</f>
        <v>1009.002956194571</v>
      </c>
      <c r="G12" s="13" cm="1">
        <f t="array" ref="G12">SMALL(IF(Sheet1!C:C=Planilha1!A12,Sheet1!F:F),1)</f>
        <v>1000</v>
      </c>
      <c r="H12" s="18" cm="1">
        <f t="array" ref="H12">LARGE(IF(Sheet1!C:C=Planilha1!A12,Sheet1!F:F),1)</f>
        <v>1009.002956194571</v>
      </c>
    </row>
    <row r="13" spans="1:8" x14ac:dyDescent="0.3">
      <c r="A13" s="24" t="s">
        <v>19</v>
      </c>
      <c r="B13" s="21">
        <v>1005.7392609597809</v>
      </c>
      <c r="C13" s="18" cm="1">
        <f t="array" ref="C13">AVEDEV(IF(Sheet1!C:C=Planilha1!A13,Sheet1!F:F))</f>
        <v>5.7392609597810065</v>
      </c>
      <c r="D13" s="17" cm="1">
        <f t="array" ref="D13">_xlfn.QUARTILE.EXC(IF(Sheet1!C:C=Planilha1!A13,Sheet1!F:F),1)</f>
        <v>1000</v>
      </c>
      <c r="E13" s="11" cm="1">
        <f t="array" ref="E13">_xlfn.QUARTILE.EXC(IF(Sheet1!C:C=Planilha1!A13,Sheet1!F:F),2)</f>
        <v>1005.7392609597809</v>
      </c>
      <c r="F13" s="18" cm="1">
        <f t="array" ref="F13">_xlfn.QUARTILE.EXC(IF(Sheet1!C:C=Planilha1!A13,Sheet1!F:F),3)</f>
        <v>1011.478521919562</v>
      </c>
      <c r="G13" s="13" cm="1">
        <f t="array" ref="G13">SMALL(IF(Sheet1!C:C=Planilha1!A13,Sheet1!F:F),1)</f>
        <v>1000</v>
      </c>
      <c r="H13" s="18" cm="1">
        <f t="array" ref="H13">LARGE(IF(Sheet1!C:C=Planilha1!A13,Sheet1!F:F),1)</f>
        <v>1011.478521919562</v>
      </c>
    </row>
    <row r="14" spans="1:8" x14ac:dyDescent="0.3">
      <c r="A14" s="24" t="s">
        <v>24</v>
      </c>
      <c r="B14" s="21">
        <v>1005.8081495598511</v>
      </c>
      <c r="C14" s="18" cm="1">
        <f t="array" ref="C14">AVEDEV(IF(Sheet1!C:C=Planilha1!A14,Sheet1!F:F))</f>
        <v>5.8081495598510173</v>
      </c>
      <c r="D14" s="17" cm="1">
        <f t="array" ref="D14">_xlfn.QUARTILE.EXC(IF(Sheet1!C:C=Planilha1!A14,Sheet1!F:F),1)</f>
        <v>1000</v>
      </c>
      <c r="E14" s="11" cm="1">
        <f t="array" ref="E14">_xlfn.QUARTILE.EXC(IF(Sheet1!C:C=Planilha1!A14,Sheet1!F:F),2)</f>
        <v>1005.808149559851</v>
      </c>
      <c r="F14" s="18" cm="1">
        <f t="array" ref="F14">_xlfn.QUARTILE.EXC(IF(Sheet1!C:C=Planilha1!A14,Sheet1!F:F),3)</f>
        <v>1011.616299119702</v>
      </c>
      <c r="G14" s="13" cm="1">
        <f t="array" ref="G14">SMALL(IF(Sheet1!C:C=Planilha1!A14,Sheet1!F:F),1)</f>
        <v>1000</v>
      </c>
      <c r="H14" s="18" cm="1">
        <f t="array" ref="H14">LARGE(IF(Sheet1!C:C=Planilha1!A14,Sheet1!F:F),1)</f>
        <v>1011.616299119702</v>
      </c>
    </row>
    <row r="15" spans="1:8" x14ac:dyDescent="0.3">
      <c r="A15" s="24" t="s">
        <v>33</v>
      </c>
      <c r="B15" s="21">
        <v>1007.2495006202649</v>
      </c>
      <c r="C15" s="18" cm="1">
        <f t="array" ref="C15">AVEDEV(IF(Sheet1!C:C=Planilha1!A15,Sheet1!F:F))</f>
        <v>7.2495006202649961</v>
      </c>
      <c r="D15" s="17" cm="1">
        <f t="array" ref="D15">_xlfn.QUARTILE.EXC(IF(Sheet1!C:C=Planilha1!A15,Sheet1!F:F),1)</f>
        <v>1000</v>
      </c>
      <c r="E15" s="11" cm="1">
        <f t="array" ref="E15">_xlfn.QUARTILE.EXC(IF(Sheet1!C:C=Planilha1!A15,Sheet1!F:F),2)</f>
        <v>1007.2495006202651</v>
      </c>
      <c r="F15" s="18" cm="1">
        <f t="array" ref="F15">_xlfn.QUARTILE.EXC(IF(Sheet1!C:C=Planilha1!A15,Sheet1!F:F),3)</f>
        <v>1014.49900124053</v>
      </c>
      <c r="G15" s="13" cm="1">
        <f t="array" ref="G15">SMALL(IF(Sheet1!C:C=Planilha1!A15,Sheet1!F:F),1)</f>
        <v>1000</v>
      </c>
      <c r="H15" s="18" cm="1">
        <f t="array" ref="H15">LARGE(IF(Sheet1!C:C=Planilha1!A15,Sheet1!F:F),1)</f>
        <v>1014.49900124053</v>
      </c>
    </row>
    <row r="16" spans="1:8" x14ac:dyDescent="0.3">
      <c r="A16" s="24" t="s">
        <v>18</v>
      </c>
      <c r="B16" s="21">
        <v>1008.7489452413729</v>
      </c>
      <c r="C16" s="18" cm="1">
        <f t="array" ref="C16">AVEDEV(IF(Sheet1!C:C=Planilha1!A16,Sheet1!F:F))</f>
        <v>8.7489452413730078</v>
      </c>
      <c r="D16" s="17" cm="1">
        <f t="array" ref="D16">_xlfn.QUARTILE.EXC(IF(Sheet1!C:C=Planilha1!A16,Sheet1!F:F),1)</f>
        <v>1000</v>
      </c>
      <c r="E16" s="11" cm="1">
        <f t="array" ref="E16">_xlfn.QUARTILE.EXC(IF(Sheet1!C:C=Planilha1!A16,Sheet1!F:F),2)</f>
        <v>1008.748945241373</v>
      </c>
      <c r="F16" s="18" cm="1">
        <f t="array" ref="F16">_xlfn.QUARTILE.EXC(IF(Sheet1!C:C=Planilha1!A16,Sheet1!F:F),3)</f>
        <v>1017.497890482746</v>
      </c>
      <c r="G16" s="13" cm="1">
        <f t="array" ref="G16">SMALL(IF(Sheet1!C:C=Planilha1!A16,Sheet1!F:F),1)</f>
        <v>1000</v>
      </c>
      <c r="H16" s="18" cm="1">
        <f t="array" ref="H16">LARGE(IF(Sheet1!C:C=Planilha1!A16,Sheet1!F:F),1)</f>
        <v>1017.497890482746</v>
      </c>
    </row>
    <row r="17" spans="1:8" x14ac:dyDescent="0.3">
      <c r="A17" s="24" t="s">
        <v>22</v>
      </c>
      <c r="B17" s="21">
        <v>1012.4048211825129</v>
      </c>
      <c r="C17" s="18" cm="1">
        <f t="array" ref="C17">AVEDEV(IF(Sheet1!C:C=Planilha1!A17,Sheet1!F:F))</f>
        <v>12.404821182513047</v>
      </c>
      <c r="D17" s="17" cm="1">
        <f t="array" ref="D17">_xlfn.QUARTILE.EXC(IF(Sheet1!C:C=Planilha1!A17,Sheet1!F:F),1)</f>
        <v>1000</v>
      </c>
      <c r="E17" s="11" cm="1">
        <f t="array" ref="E17">_xlfn.QUARTILE.EXC(IF(Sheet1!C:C=Planilha1!A17,Sheet1!F:F),2)</f>
        <v>1012.404821182513</v>
      </c>
      <c r="F17" s="18" cm="1">
        <f t="array" ref="F17">_xlfn.QUARTILE.EXC(IF(Sheet1!C:C=Planilha1!A17,Sheet1!F:F),3)</f>
        <v>1024.8096423650261</v>
      </c>
      <c r="G17" s="13" cm="1">
        <f t="array" ref="G17">SMALL(IF(Sheet1!C:C=Planilha1!A17,Sheet1!F:F),1)</f>
        <v>1000</v>
      </c>
      <c r="H17" s="18" cm="1">
        <f t="array" ref="H17">LARGE(IF(Sheet1!C:C=Planilha1!A17,Sheet1!F:F),1)</f>
        <v>1024.8096423650261</v>
      </c>
    </row>
    <row r="18" spans="1:8" x14ac:dyDescent="0.3">
      <c r="A18" s="24" t="s">
        <v>35</v>
      </c>
      <c r="B18" s="21">
        <v>1021.7965347910686</v>
      </c>
      <c r="C18" s="18" cm="1">
        <f t="array" ref="C18">AVEDEV(IF(Sheet1!C:C=Planilha1!A18,Sheet1!F:F))</f>
        <v>21.796534791068552</v>
      </c>
      <c r="D18" s="17" cm="1">
        <f t="array" ref="D18">_xlfn.QUARTILE.EXC(IF(Sheet1!C:C=Planilha1!A18,Sheet1!F:F),1)</f>
        <v>1000</v>
      </c>
      <c r="E18" s="11" cm="1">
        <f t="array" ref="E18">_xlfn.QUARTILE.EXC(IF(Sheet1!C:C=Planilha1!A18,Sheet1!F:F),2)</f>
        <v>1021.7965347910686</v>
      </c>
      <c r="F18" s="18" cm="1">
        <f t="array" ref="F18">_xlfn.QUARTILE.EXC(IF(Sheet1!C:C=Planilha1!A18,Sheet1!F:F),3)</f>
        <v>1043.5930695821371</v>
      </c>
      <c r="G18" s="13" cm="1">
        <f t="array" ref="G18">SMALL(IF(Sheet1!C:C=Planilha1!A18,Sheet1!F:F),1)</f>
        <v>1000</v>
      </c>
      <c r="H18" s="18" cm="1">
        <f t="array" ref="H18">LARGE(IF(Sheet1!C:C=Planilha1!A18,Sheet1!F:F),1)</f>
        <v>1043.5930695821371</v>
      </c>
    </row>
    <row r="19" spans="1:8" x14ac:dyDescent="0.3">
      <c r="A19" s="24" t="s">
        <v>34</v>
      </c>
      <c r="B19" s="21">
        <v>1024.668766793292</v>
      </c>
      <c r="C19" s="18" cm="1">
        <f t="array" ref="C19">AVEDEV(IF(Sheet1!C:C=Planilha1!A19,Sheet1!F:F))</f>
        <v>24.668766793291979</v>
      </c>
      <c r="D19" s="17" cm="1">
        <f t="array" ref="D19">_xlfn.QUARTILE.EXC(IF(Sheet1!C:C=Planilha1!A19,Sheet1!F:F),1)</f>
        <v>1000</v>
      </c>
      <c r="E19" s="11" cm="1">
        <f t="array" ref="E19">_xlfn.QUARTILE.EXC(IF(Sheet1!C:C=Planilha1!A19,Sheet1!F:F),2)</f>
        <v>1024.668766793292</v>
      </c>
      <c r="F19" s="18" cm="1">
        <f t="array" ref="F19">_xlfn.QUARTILE.EXC(IF(Sheet1!C:C=Planilha1!A19,Sheet1!F:F),3)</f>
        <v>1049.337533586584</v>
      </c>
      <c r="G19" s="13" cm="1">
        <f t="array" ref="G19">SMALL(IF(Sheet1!C:C=Planilha1!A19,Sheet1!F:F),1)</f>
        <v>1000</v>
      </c>
      <c r="H19" s="18" cm="1">
        <f t="array" ref="H19">LARGE(IF(Sheet1!C:C=Planilha1!A19,Sheet1!F:F),1)</f>
        <v>1049.337533586584</v>
      </c>
    </row>
    <row r="20" spans="1:8" x14ac:dyDescent="0.3">
      <c r="A20" s="26" t="s">
        <v>38</v>
      </c>
      <c r="B20" s="27">
        <v>1030.6911887334386</v>
      </c>
      <c r="C20" s="28" cm="1">
        <f t="array" ref="C20">AVEDEV(IF(Sheet1!C:C=Planilha1!A20,Sheet1!F:F))</f>
        <v>30.69118873343848</v>
      </c>
      <c r="D20" s="29" cm="1">
        <f t="array" ref="D20">_xlfn.QUARTILE.EXC(IF(Sheet1!C:C=Planilha1!A20,Sheet1!F:F),1)</f>
        <v>1000</v>
      </c>
      <c r="E20" s="30" cm="1">
        <f t="array" ref="E20">_xlfn.QUARTILE.EXC(IF(Sheet1!C:C=Planilha1!A20,Sheet1!F:F),2)</f>
        <v>1030.6911887334386</v>
      </c>
      <c r="F20" s="28" cm="1">
        <f t="array" ref="F20">_xlfn.QUARTILE.EXC(IF(Sheet1!C:C=Planilha1!A20,Sheet1!F:F),3)</f>
        <v>1061.382377466877</v>
      </c>
      <c r="G20" s="31" cm="1">
        <f t="array" ref="G20">SMALL(IF(Sheet1!C:C=Planilha1!A20,Sheet1!F:F),1)</f>
        <v>1000</v>
      </c>
      <c r="H20" s="28" cm="1">
        <f t="array" ref="H20">LARGE(IF(Sheet1!C:C=Planilha1!A20,Sheet1!F:F),1)</f>
        <v>1061.382377466877</v>
      </c>
    </row>
    <row r="21" spans="1:8" x14ac:dyDescent="0.3">
      <c r="A21" s="26" t="s">
        <v>28</v>
      </c>
      <c r="B21" s="27">
        <v>1030.6911887334386</v>
      </c>
      <c r="C21" s="28" cm="1">
        <f t="array" ref="C21">AVEDEV(IF(Sheet1!C:C=Planilha1!A21,Sheet1!F:F))</f>
        <v>30.69118873343848</v>
      </c>
      <c r="D21" s="29" cm="1">
        <f t="array" ref="D21">_xlfn.QUARTILE.EXC(IF(Sheet1!C:C=Planilha1!A21,Sheet1!F:F),1)</f>
        <v>1000</v>
      </c>
      <c r="E21" s="30" cm="1">
        <f t="array" ref="E21">_xlfn.QUARTILE.EXC(IF(Sheet1!C:C=Planilha1!A21,Sheet1!F:F),2)</f>
        <v>1030.6911887334386</v>
      </c>
      <c r="F21" s="28" cm="1">
        <f t="array" ref="F21">_xlfn.QUARTILE.EXC(IF(Sheet1!C:C=Planilha1!A21,Sheet1!F:F),3)</f>
        <v>1061.382377466877</v>
      </c>
      <c r="G21" s="31" cm="1">
        <f t="array" ref="G21">SMALL(IF(Sheet1!C:C=Planilha1!A21,Sheet1!F:F),1)</f>
        <v>1000</v>
      </c>
      <c r="H21" s="28" cm="1">
        <f t="array" ref="H21">LARGE(IF(Sheet1!C:C=Planilha1!A21,Sheet1!F:F),1)</f>
        <v>1061.382377466877</v>
      </c>
    </row>
    <row r="22" spans="1:8" x14ac:dyDescent="0.3">
      <c r="A22" s="26" t="s">
        <v>37</v>
      </c>
      <c r="B22" s="27">
        <v>1030.6911887334386</v>
      </c>
      <c r="C22" s="28" cm="1">
        <f t="array" ref="C22">AVEDEV(IF(Sheet1!C:C=Planilha1!A22,Sheet1!F:F))</f>
        <v>30.69118873343848</v>
      </c>
      <c r="D22" s="29" cm="1">
        <f t="array" ref="D22">_xlfn.QUARTILE.EXC(IF(Sheet1!C:C=Planilha1!A22,Sheet1!F:F),1)</f>
        <v>1000</v>
      </c>
      <c r="E22" s="30" cm="1">
        <f t="array" ref="E22">_xlfn.QUARTILE.EXC(IF(Sheet1!C:C=Planilha1!A22,Sheet1!F:F),2)</f>
        <v>1030.6911887334386</v>
      </c>
      <c r="F22" s="28" cm="1">
        <f t="array" ref="F22">_xlfn.QUARTILE.EXC(IF(Sheet1!C:C=Planilha1!A22,Sheet1!F:F),3)</f>
        <v>1061.382377466877</v>
      </c>
      <c r="G22" s="31" cm="1">
        <f t="array" ref="G22">SMALL(IF(Sheet1!C:C=Planilha1!A22,Sheet1!F:F),1)</f>
        <v>1000</v>
      </c>
      <c r="H22" s="28" cm="1">
        <f t="array" ref="H22">LARGE(IF(Sheet1!C:C=Planilha1!A22,Sheet1!F:F),1)</f>
        <v>1061.382377466877</v>
      </c>
    </row>
    <row r="23" spans="1:8" x14ac:dyDescent="0.3">
      <c r="A23" s="26" t="s">
        <v>36</v>
      </c>
      <c r="B23" s="27">
        <v>1030.6911887334386</v>
      </c>
      <c r="C23" s="28" cm="1">
        <f t="array" ref="C23">AVEDEV(IF(Sheet1!C:C=Planilha1!A23,Sheet1!F:F))</f>
        <v>30.69118873343848</v>
      </c>
      <c r="D23" s="29" cm="1">
        <f t="array" ref="D23">_xlfn.QUARTILE.EXC(IF(Sheet1!C:C=Planilha1!A23,Sheet1!F:F),1)</f>
        <v>1000</v>
      </c>
      <c r="E23" s="30" cm="1">
        <f t="array" ref="E23">_xlfn.QUARTILE.EXC(IF(Sheet1!C:C=Planilha1!A23,Sheet1!F:F),2)</f>
        <v>1030.6911887334386</v>
      </c>
      <c r="F23" s="28" cm="1">
        <f t="array" ref="F23">_xlfn.QUARTILE.EXC(IF(Sheet1!C:C=Planilha1!A23,Sheet1!F:F),3)</f>
        <v>1061.382377466877</v>
      </c>
      <c r="G23" s="31" cm="1">
        <f t="array" ref="G23">SMALL(IF(Sheet1!C:C=Planilha1!A23,Sheet1!F:F),1)</f>
        <v>1000</v>
      </c>
      <c r="H23" s="28" cm="1">
        <f t="array" ref="H23">LARGE(IF(Sheet1!C:C=Planilha1!A23,Sheet1!F:F),1)</f>
        <v>1061.382377466877</v>
      </c>
    </row>
    <row r="24" spans="1:8" ht="11.4" thickBot="1" x14ac:dyDescent="0.35">
      <c r="A24" s="32" t="s">
        <v>29</v>
      </c>
      <c r="B24" s="33">
        <v>1030.6911887334386</v>
      </c>
      <c r="C24" s="34" cm="1">
        <f t="array" ref="C24">AVEDEV(IF(Sheet1!C:C=Planilha1!A24,Sheet1!F:F))</f>
        <v>30.69118873343848</v>
      </c>
      <c r="D24" s="35" cm="1">
        <f t="array" ref="D24">_xlfn.QUARTILE.EXC(IF(Sheet1!C:C=Planilha1!A24,Sheet1!F:F),1)</f>
        <v>1000</v>
      </c>
      <c r="E24" s="36" cm="1">
        <f t="array" ref="E24">_xlfn.QUARTILE.EXC(IF(Sheet1!C:C=Planilha1!A24,Sheet1!F:F),2)</f>
        <v>1030.6911887334386</v>
      </c>
      <c r="F24" s="34" cm="1">
        <f t="array" ref="F24">_xlfn.QUARTILE.EXC(IF(Sheet1!C:C=Planilha1!A24,Sheet1!F:F),3)</f>
        <v>1061.382377466877</v>
      </c>
      <c r="G24" s="37" cm="1">
        <f t="array" ref="G24">SMALL(IF(Sheet1!C:C=Planilha1!A24,Sheet1!F:F),1)</f>
        <v>1000</v>
      </c>
      <c r="H24" s="34" cm="1">
        <f t="array" ref="H24">LARGE(IF(Sheet1!C:C=Planilha1!A24,Sheet1!F:F),1)</f>
        <v>1061.382377466877</v>
      </c>
    </row>
    <row r="25" spans="1:8" x14ac:dyDescent="0.25">
      <c r="A25" s="12"/>
      <c r="B25" s="12"/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2025-06-04T17:21:46Z</dcterms:created>
  <dcterms:modified xsi:type="dcterms:W3CDTF">2025-06-05T02:39:48Z</dcterms:modified>
</cp:coreProperties>
</file>