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no19\3D Objects\ExerciciosFatec\Estatistica\"/>
    </mc:Choice>
  </mc:AlternateContent>
  <bookViews>
    <workbookView xWindow="0" yWindow="0" windowWidth="24000" windowHeight="9675"/>
  </bookViews>
  <sheets>
    <sheet name="Amostra" sheetId="1" r:id="rId1"/>
  </sheets>
  <definedNames>
    <definedName name="_xlchart.0" hidden="1">Amostra!$B$3:$B$33</definedName>
    <definedName name="_xlchart.1" hidden="1">Amostra!$E$3:$E$33</definedName>
    <definedName name="_xlchart.2" hidden="1">Amostra!$F$3:$F$33</definedName>
    <definedName name="_xlchart.3" hidden="1">Amostra!$C$3:$C$33</definedName>
  </definedNames>
  <calcPr calcId="191028"/>
</workbook>
</file>

<file path=xl/calcChain.xml><?xml version="1.0" encoding="utf-8"?>
<calcChain xmlns="http://schemas.openxmlformats.org/spreadsheetml/2006/main">
  <c r="P15" i="1" l="1"/>
  <c r="S14" i="1"/>
  <c r="S13" i="1"/>
  <c r="S12" i="1"/>
  <c r="S11" i="1"/>
  <c r="S10" i="1"/>
  <c r="S9" i="1"/>
  <c r="S8" i="1"/>
  <c r="S7" i="1"/>
  <c r="P14" i="1"/>
  <c r="P13" i="1"/>
  <c r="P12" i="1"/>
  <c r="P11" i="1"/>
  <c r="P10" i="1"/>
  <c r="P9" i="1"/>
  <c r="P8" i="1"/>
  <c r="P7" i="1"/>
  <c r="J14" i="1"/>
  <c r="M14" i="1"/>
  <c r="M13" i="1"/>
  <c r="M12" i="1"/>
  <c r="M11" i="1"/>
  <c r="M10" i="1"/>
  <c r="M9" i="1"/>
  <c r="M8" i="1"/>
  <c r="M7" i="1"/>
  <c r="J13" i="1"/>
  <c r="J12" i="1"/>
  <c r="J7" i="1"/>
  <c r="J11" i="1"/>
  <c r="J10" i="1"/>
  <c r="J9" i="1"/>
  <c r="J8" i="1"/>
  <c r="J5" i="1" l="1"/>
  <c r="S4" i="1"/>
  <c r="S3" i="1"/>
  <c r="S5" i="1" a="1"/>
  <c r="S5" i="1" s="1"/>
  <c r="P5" i="1" a="1"/>
  <c r="P5" i="1" s="1"/>
  <c r="P4" i="1"/>
  <c r="P3" i="1"/>
  <c r="M5" i="1"/>
  <c r="M4" i="1"/>
  <c r="M3" i="1"/>
  <c r="J4" i="1"/>
  <c r="J3" i="1"/>
</calcChain>
</file>

<file path=xl/sharedStrings.xml><?xml version="1.0" encoding="utf-8"?>
<sst xmlns="http://schemas.openxmlformats.org/spreadsheetml/2006/main" count="120" uniqueCount="26">
  <si>
    <t>Idade</t>
  </si>
  <si>
    <t>Tempo de Serviço (anos)</t>
  </si>
  <si>
    <t>Escolaridade</t>
  </si>
  <si>
    <t>Salário R$</t>
  </si>
  <si>
    <t>no. de dependentes</t>
  </si>
  <si>
    <t>Possui automóvel próprio</t>
  </si>
  <si>
    <t>Médio</t>
  </si>
  <si>
    <t>Sim</t>
  </si>
  <si>
    <t>Superior</t>
  </si>
  <si>
    <t>Fundamental</t>
  </si>
  <si>
    <t>Não</t>
  </si>
  <si>
    <t>Média</t>
  </si>
  <si>
    <t>Mediana</t>
  </si>
  <si>
    <t>Moda</t>
  </si>
  <si>
    <t>Coluna1</t>
  </si>
  <si>
    <t>Tempo de Serviço</t>
  </si>
  <si>
    <t>Salário</t>
  </si>
  <si>
    <t>Nº de Dependentes</t>
  </si>
  <si>
    <t>Minimo</t>
  </si>
  <si>
    <t>Q1</t>
  </si>
  <si>
    <t>Q2</t>
  </si>
  <si>
    <t>Q3</t>
  </si>
  <si>
    <t>Máximo</t>
  </si>
  <si>
    <t>Q3 = P30</t>
  </si>
  <si>
    <t>P5</t>
  </si>
  <si>
    <t>P95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</si>
</sst>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R$ &quot;* #,##0.00_);_(&quot;R$ &quot;* \(#,##0.00\);_(&quot;R$ &quot;* &quot;-&quot;??_);_(@_)"/>
  </numFmts>
  <fonts count="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3" fillId="0" borderId="0" xfId="0" applyFont="1"/>
    <xf numFmtId="0" fontId="0" fillId="0" borderId="0" xfId="0" applyAlignment="1">
      <alignment horizontal="center"/>
    </xf>
    <xf numFmtId="2" fontId="0" fillId="0" borderId="0" xfId="1" applyNumberFormat="1" applyFont="1" applyAlignment="1">
      <alignment horizont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3" fillId="0" borderId="7" xfId="0" applyFont="1" applyBorder="1" applyAlignment="1">
      <alignment vertical="center"/>
    </xf>
    <xf numFmtId="2" fontId="0" fillId="0" borderId="0" xfId="0" applyNumberFormat="1"/>
    <xf numFmtId="2" fontId="3" fillId="0" borderId="0" xfId="0" applyNumberFormat="1" applyFont="1"/>
  </cellXfs>
  <cellStyles count="2">
    <cellStyle name="Moeda" xfId="1" builtinId="4"/>
    <cellStyle name="Normal" xfId="0" builtinId="0"/>
  </cellStyles>
  <dxfs count="4"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_xlchart.0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pt-BR"/>
              <a:t>Gráfico de Caixa (Idade)</a:t>
            </a:r>
          </a:p>
        </cx:rich>
      </cx:tx>
    </cx:title>
    <cx:plotArea>
      <cx:plotAreaRegion>
        <cx:series layoutId="boxWhisker" uniqueId="{DF7DBD71-5383-4C0E-BCFD-B4A5E0FC0A91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pt-BR"/>
              <a:t>Gráfico de Caixa (Salario)</a:t>
            </a:r>
          </a:p>
        </cx:rich>
      </cx:tx>
    </cx:title>
    <cx:plotArea>
      <cx:plotAreaRegion>
        <cx:series layoutId="boxWhisker" uniqueId="{9FE1E919-6F86-472E-A72F-5FA454193D45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_xlchart.2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pt-BR"/>
              <a:t>Gráfico de Caixa (N° de Dependentes)</a:t>
            </a:r>
          </a:p>
        </cx:rich>
      </cx:tx>
    </cx:title>
    <cx:plotArea>
      <cx:plotAreaRegion>
        <cx:series layoutId="boxWhisker" uniqueId="{20E8ECCA-964D-495D-86E9-00C704C959D7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pt-BR"/>
              <a:t>Grafico de Caixa(Tempo de Serviço)</a:t>
            </a:r>
          </a:p>
        </cx:rich>
      </cx:tx>
    </cx:title>
    <cx:plotArea>
      <cx:plotAreaRegion>
        <cx:series layoutId="boxWhisker" uniqueId="{DC18E137-C700-475A-89DD-C374A6567E65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/>
        <cx:tickLabels/>
      </cx:axis>
      <cx:axis id="1">
        <cx:valScaling/>
        <cx:title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696575</xdr:colOff>
      <xdr:row>15</xdr:row>
      <xdr:rowOff>4234</xdr:rowOff>
    </xdr:from>
    <xdr:to>
      <xdr:col>13</xdr:col>
      <xdr:colOff>592666</xdr:colOff>
      <xdr:row>31</xdr:row>
      <xdr:rowOff>130464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Gráfic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14</xdr:col>
      <xdr:colOff>56765</xdr:colOff>
      <xdr:row>15</xdr:row>
      <xdr:rowOff>13855</xdr:rowOff>
    </xdr:from>
    <xdr:to>
      <xdr:col>20</xdr:col>
      <xdr:colOff>193386</xdr:colOff>
      <xdr:row>31</xdr:row>
      <xdr:rowOff>140085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3" name="Gráfico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7</xdr:col>
      <xdr:colOff>691765</xdr:colOff>
      <xdr:row>33</xdr:row>
      <xdr:rowOff>13855</xdr:rowOff>
    </xdr:from>
    <xdr:to>
      <xdr:col>13</xdr:col>
      <xdr:colOff>587856</xdr:colOff>
      <xdr:row>49</xdr:row>
      <xdr:rowOff>140085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4" name="Gráfico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14</xdr:col>
      <xdr:colOff>71196</xdr:colOff>
      <xdr:row>33</xdr:row>
      <xdr:rowOff>4234</xdr:rowOff>
    </xdr:from>
    <xdr:to>
      <xdr:col>20</xdr:col>
      <xdr:colOff>207817</xdr:colOff>
      <xdr:row>49</xdr:row>
      <xdr:rowOff>130464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5" name="Gráfico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id="1" name="Tabela1" displayName="Tabela1" ref="I2:J5" totalsRowShown="0" headerRowBorderDxfId="3" tableBorderDxfId="2" totalsRowBorderDxfId="1">
  <autoFilter ref="I2:J5"/>
  <tableColumns count="2">
    <tableColumn id="1" name="Idade" dataDxfId="0"/>
    <tableColumn id="2" name="Coluna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L2:M5" totalsRowShown="0">
  <autoFilter ref="L2:M5"/>
  <tableColumns count="2">
    <tableColumn id="1" name="Tempo de Serviço"/>
    <tableColumn id="2" name="Coluna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Tabela5" displayName="Tabela5" ref="O2:P5" totalsRowShown="0">
  <autoFilter ref="O2:P5"/>
  <tableColumns count="2">
    <tableColumn id="1" name="Salário"/>
    <tableColumn id="2" name="Coluna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6" name="Tabela6" displayName="Tabela6" ref="R2:S5" totalsRowShown="0">
  <autoFilter ref="R2:S5"/>
  <tableColumns count="2">
    <tableColumn id="1" name="Nº de Dependentes"/>
    <tableColumn id="2" name="Coluna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0"/>
  <sheetViews>
    <sheetView tabSelected="1" topLeftCell="D1" zoomScale="99" zoomScaleNormal="99" workbookViewId="0">
      <selection activeCell="L54" sqref="L54"/>
    </sheetView>
  </sheetViews>
  <sheetFormatPr defaultRowHeight="12.75" x14ac:dyDescent="0.2"/>
  <cols>
    <col min="1" max="1" width="15" customWidth="1"/>
    <col min="2" max="2" width="6" customWidth="1"/>
    <col min="4" max="4" width="11.85546875" customWidth="1"/>
    <col min="5" max="5" width="12.140625" bestFit="1" customWidth="1"/>
    <col min="6" max="6" width="13.5703125" customWidth="1"/>
    <col min="7" max="8" width="10.5703125" customWidth="1"/>
    <col min="9" max="9" width="10" customWidth="1"/>
    <col min="10" max="10" width="11" customWidth="1"/>
    <col min="11" max="11" width="10.7109375" customWidth="1"/>
    <col min="12" max="12" width="18" customWidth="1"/>
    <col min="13" max="13" width="10" customWidth="1"/>
    <col min="16" max="16" width="10" customWidth="1"/>
    <col min="18" max="18" width="19.28515625" customWidth="1"/>
    <col min="19" max="19" width="10" customWidth="1"/>
  </cols>
  <sheetData>
    <row r="2" spans="2:19" ht="39" thickBot="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1"/>
      <c r="I2" s="8" t="s">
        <v>0</v>
      </c>
      <c r="J2" s="9" t="s">
        <v>14</v>
      </c>
      <c r="L2" t="s">
        <v>15</v>
      </c>
      <c r="M2" t="s">
        <v>14</v>
      </c>
      <c r="O2" t="s">
        <v>16</v>
      </c>
      <c r="P2" t="s">
        <v>14</v>
      </c>
      <c r="R2" t="s">
        <v>17</v>
      </c>
      <c r="S2" t="s">
        <v>14</v>
      </c>
    </row>
    <row r="3" spans="2:19" x14ac:dyDescent="0.2">
      <c r="B3" s="4">
        <v>40</v>
      </c>
      <c r="C3" s="4">
        <v>3</v>
      </c>
      <c r="D3" s="4" t="s">
        <v>6</v>
      </c>
      <c r="E3" s="5">
        <v>2200</v>
      </c>
      <c r="F3" s="4">
        <v>3</v>
      </c>
      <c r="G3" s="4" t="s">
        <v>7</v>
      </c>
      <c r="I3" s="6" t="s">
        <v>11</v>
      </c>
      <c r="J3" s="7">
        <f>AVERAGE(B3:B33)</f>
        <v>31.29032258064516</v>
      </c>
      <c r="L3" t="s">
        <v>11</v>
      </c>
      <c r="M3">
        <f>AVERAGE(C3:C33)</f>
        <v>2.064516129032258</v>
      </c>
      <c r="O3" t="s">
        <v>11</v>
      </c>
      <c r="P3" s="12">
        <f>AVERAGE(E3:E33)</f>
        <v>2319.2580645161293</v>
      </c>
      <c r="R3" t="s">
        <v>11</v>
      </c>
      <c r="S3">
        <f>AVERAGE(F3:F33)</f>
        <v>1.2903225806451613</v>
      </c>
    </row>
    <row r="4" spans="2:19" x14ac:dyDescent="0.2">
      <c r="B4" s="4">
        <v>25</v>
      </c>
      <c r="C4" s="4">
        <v>2</v>
      </c>
      <c r="D4" s="4" t="s">
        <v>8</v>
      </c>
      <c r="E4" s="5">
        <v>3700</v>
      </c>
      <c r="F4" s="4">
        <v>1</v>
      </c>
      <c r="G4" s="4" t="s">
        <v>7</v>
      </c>
      <c r="I4" s="6" t="s">
        <v>12</v>
      </c>
      <c r="J4" s="7">
        <f>MEDIAN(B3:B33)</f>
        <v>30</v>
      </c>
      <c r="L4" t="s">
        <v>12</v>
      </c>
      <c r="M4">
        <f>MEDIAN(C3:C33)</f>
        <v>2</v>
      </c>
      <c r="O4" t="s">
        <v>12</v>
      </c>
      <c r="P4" s="12">
        <f>MEDIAN(E3:E33)</f>
        <v>2000</v>
      </c>
      <c r="R4" t="s">
        <v>12</v>
      </c>
      <c r="S4">
        <f>MEDIAN(F3:F33)</f>
        <v>1</v>
      </c>
    </row>
    <row r="5" spans="2:19" x14ac:dyDescent="0.2">
      <c r="B5" s="4">
        <v>32</v>
      </c>
      <c r="C5" s="4">
        <v>2</v>
      </c>
      <c r="D5" s="4" t="s">
        <v>6</v>
      </c>
      <c r="E5" s="5">
        <v>1850</v>
      </c>
      <c r="F5" s="4">
        <v>0</v>
      </c>
      <c r="G5" s="4" t="s">
        <v>7</v>
      </c>
      <c r="I5" s="10" t="s">
        <v>13</v>
      </c>
      <c r="J5" s="11">
        <f>MODE(B3:B33)</f>
        <v>25</v>
      </c>
      <c r="L5" t="s">
        <v>13</v>
      </c>
      <c r="M5">
        <f>MODE(C3:C33)</f>
        <v>2</v>
      </c>
      <c r="O5" t="s">
        <v>13</v>
      </c>
      <c r="P5">
        <f t="array" ref="P5">_xlfn.MODE.MULT(E3:E33)</f>
        <v>1045</v>
      </c>
      <c r="R5" t="s">
        <v>13</v>
      </c>
      <c r="S5">
        <f t="array" ref="S5">_xlfn.MODE.MULT(F3:F33)</f>
        <v>1</v>
      </c>
    </row>
    <row r="6" spans="2:19" x14ac:dyDescent="0.2">
      <c r="B6" s="4">
        <v>30</v>
      </c>
      <c r="C6" s="4">
        <v>1</v>
      </c>
      <c r="D6" s="4" t="s">
        <v>8</v>
      </c>
      <c r="E6" s="5">
        <v>3800</v>
      </c>
      <c r="F6" s="4">
        <v>0</v>
      </c>
      <c r="G6" s="4" t="s">
        <v>7</v>
      </c>
      <c r="J6" s="3"/>
    </row>
    <row r="7" spans="2:19" x14ac:dyDescent="0.2">
      <c r="B7" s="4">
        <v>34</v>
      </c>
      <c r="C7" s="4">
        <v>2</v>
      </c>
      <c r="D7" s="4" t="s">
        <v>9</v>
      </c>
      <c r="E7" s="5">
        <v>1045</v>
      </c>
      <c r="F7" s="4">
        <v>0</v>
      </c>
      <c r="G7" s="4" t="s">
        <v>7</v>
      </c>
      <c r="I7" t="s">
        <v>18</v>
      </c>
      <c r="J7" s="3">
        <f>MIN(B3:B33)</f>
        <v>18</v>
      </c>
      <c r="L7" t="s">
        <v>18</v>
      </c>
      <c r="M7" s="3">
        <f>MIN(C3:C33)</f>
        <v>1</v>
      </c>
      <c r="O7" t="s">
        <v>18</v>
      </c>
      <c r="P7" s="13">
        <f>MIN(E3:E33)</f>
        <v>1045</v>
      </c>
      <c r="R7" t="s">
        <v>18</v>
      </c>
      <c r="S7" s="3">
        <f>MIN(F3:F33)</f>
        <v>0</v>
      </c>
    </row>
    <row r="8" spans="2:19" x14ac:dyDescent="0.2">
      <c r="B8" s="4">
        <v>20</v>
      </c>
      <c r="C8" s="4">
        <v>1</v>
      </c>
      <c r="D8" s="4" t="s">
        <v>9</v>
      </c>
      <c r="E8" s="5">
        <v>1045</v>
      </c>
      <c r="F8" s="4">
        <v>0</v>
      </c>
      <c r="G8" s="4" t="s">
        <v>10</v>
      </c>
      <c r="I8" t="s">
        <v>19</v>
      </c>
      <c r="J8" s="3">
        <f>_xlfn.QUARTILE.EXC(B3:B33,1)</f>
        <v>24</v>
      </c>
      <c r="L8" t="s">
        <v>19</v>
      </c>
      <c r="M8" s="3">
        <f>_xlfn.QUARTILE.EXC(C3:C33,1)</f>
        <v>1</v>
      </c>
      <c r="O8" t="s">
        <v>19</v>
      </c>
      <c r="P8" s="3">
        <f>_xlfn.QUARTILE.EXC(E3:E33,1)</f>
        <v>1045</v>
      </c>
      <c r="R8" t="s">
        <v>19</v>
      </c>
      <c r="S8" s="3">
        <f>_xlfn.QUARTILE.EXC(F3:F33,1)</f>
        <v>0</v>
      </c>
    </row>
    <row r="9" spans="2:19" x14ac:dyDescent="0.2">
      <c r="B9" s="4">
        <v>22</v>
      </c>
      <c r="C9" s="4">
        <v>3</v>
      </c>
      <c r="D9" s="4" t="s">
        <v>6</v>
      </c>
      <c r="E9" s="5">
        <v>2578</v>
      </c>
      <c r="F9" s="4">
        <v>1</v>
      </c>
      <c r="G9" s="4" t="s">
        <v>10</v>
      </c>
      <c r="I9" t="s">
        <v>20</v>
      </c>
      <c r="J9">
        <f>_xlfn.QUARTILE.EXC(B3:B33,2)</f>
        <v>30</v>
      </c>
      <c r="L9" t="s">
        <v>20</v>
      </c>
      <c r="M9">
        <f>_xlfn.QUARTILE.EXC(C3:C33,2)</f>
        <v>2</v>
      </c>
      <c r="O9" t="s">
        <v>20</v>
      </c>
      <c r="P9">
        <f>_xlfn.QUARTILE.EXC(E3:E33,2)</f>
        <v>2000</v>
      </c>
      <c r="R9" t="s">
        <v>20</v>
      </c>
      <c r="S9">
        <f>_xlfn.QUARTILE.EXC(F3:F33,2)</f>
        <v>1</v>
      </c>
    </row>
    <row r="10" spans="2:19" x14ac:dyDescent="0.2">
      <c r="B10" s="4">
        <v>21</v>
      </c>
      <c r="C10" s="4">
        <v>3</v>
      </c>
      <c r="D10" s="4" t="s">
        <v>9</v>
      </c>
      <c r="E10" s="5">
        <v>1200</v>
      </c>
      <c r="F10" s="4">
        <v>1</v>
      </c>
      <c r="G10" s="4" t="s">
        <v>10</v>
      </c>
      <c r="I10" t="s">
        <v>21</v>
      </c>
      <c r="J10">
        <f>_xlfn.QUARTILE.EXC(B3:B33,3)</f>
        <v>37</v>
      </c>
      <c r="L10" t="s">
        <v>21</v>
      </c>
      <c r="M10">
        <f>_xlfn.QUARTILE.EXC(C3:C33,3)</f>
        <v>3</v>
      </c>
      <c r="O10" t="s">
        <v>21</v>
      </c>
      <c r="P10">
        <f>_xlfn.QUARTILE.EXC(E3:E33,3)</f>
        <v>2578</v>
      </c>
      <c r="R10" t="s">
        <v>21</v>
      </c>
      <c r="S10">
        <f>_xlfn.QUARTILE.EXC(F3:F33,3)</f>
        <v>2</v>
      </c>
    </row>
    <row r="11" spans="2:19" x14ac:dyDescent="0.2">
      <c r="B11" s="4">
        <v>31</v>
      </c>
      <c r="C11" s="4">
        <v>3</v>
      </c>
      <c r="D11" s="4" t="s">
        <v>8</v>
      </c>
      <c r="E11" s="5">
        <v>3705</v>
      </c>
      <c r="F11" s="4">
        <v>0</v>
      </c>
      <c r="G11" s="4" t="s">
        <v>7</v>
      </c>
      <c r="I11" t="s">
        <v>22</v>
      </c>
      <c r="J11">
        <f>MAX(B3:B33)</f>
        <v>55</v>
      </c>
      <c r="L11" t="s">
        <v>22</v>
      </c>
      <c r="M11">
        <f>MAX(C3:C33)</f>
        <v>4</v>
      </c>
      <c r="O11" t="s">
        <v>22</v>
      </c>
      <c r="P11" s="12">
        <f>MAX(E3:E33)</f>
        <v>5994</v>
      </c>
      <c r="R11" t="s">
        <v>22</v>
      </c>
      <c r="S11">
        <f>MAX(F3:F33)</f>
        <v>4</v>
      </c>
    </row>
    <row r="12" spans="2:19" x14ac:dyDescent="0.2">
      <c r="B12" s="4">
        <v>18</v>
      </c>
      <c r="C12" s="4">
        <v>1</v>
      </c>
      <c r="D12" s="4" t="s">
        <v>9</v>
      </c>
      <c r="E12" s="5">
        <v>1045</v>
      </c>
      <c r="F12" s="4">
        <v>0</v>
      </c>
      <c r="G12" s="4" t="s">
        <v>10</v>
      </c>
      <c r="I12" t="s">
        <v>23</v>
      </c>
      <c r="J12">
        <f>_xlfn.PERCENTILE.EXC(B3:B33,0.3)</f>
        <v>25</v>
      </c>
      <c r="L12" t="s">
        <v>23</v>
      </c>
      <c r="M12">
        <f>_xlfn.PERCENTILE.EXC(C3:C33,0.3)</f>
        <v>1</v>
      </c>
      <c r="O12" t="s">
        <v>23</v>
      </c>
      <c r="P12">
        <f>_xlfn.PERCENTILE.EXC(E3:E33,0.3)</f>
        <v>1559.9999999999998</v>
      </c>
      <c r="R12" t="s">
        <v>23</v>
      </c>
      <c r="S12">
        <f>_xlfn.PERCENTILE.EXC(F3:F33,0.3)</f>
        <v>1</v>
      </c>
    </row>
    <row r="13" spans="2:19" x14ac:dyDescent="0.2">
      <c r="B13" s="4">
        <v>30</v>
      </c>
      <c r="C13" s="4">
        <v>2</v>
      </c>
      <c r="D13" s="4" t="s">
        <v>6</v>
      </c>
      <c r="E13" s="5">
        <v>1900</v>
      </c>
      <c r="F13" s="4">
        <v>1</v>
      </c>
      <c r="G13" s="4" t="s">
        <v>7</v>
      </c>
      <c r="I13" t="s">
        <v>24</v>
      </c>
      <c r="J13">
        <f>_xlfn.PERCENTILE.EXC(B3:B33,0.05)</f>
        <v>19.2</v>
      </c>
      <c r="L13" t="s">
        <v>24</v>
      </c>
      <c r="M13">
        <f>_xlfn.PERCENTILE.EXC(C3:C33,0.05)</f>
        <v>1</v>
      </c>
      <c r="O13" t="s">
        <v>24</v>
      </c>
      <c r="P13">
        <f>_xlfn.PERCENTILE.EXC(E3:E33,0.05)</f>
        <v>1045</v>
      </c>
      <c r="R13" t="s">
        <v>24</v>
      </c>
      <c r="S13">
        <f>_xlfn.PERCENTILE.EXC(F3:F33,0.05)</f>
        <v>0</v>
      </c>
    </row>
    <row r="14" spans="2:19" x14ac:dyDescent="0.2">
      <c r="B14" s="4">
        <v>41</v>
      </c>
      <c r="C14" s="4">
        <v>2</v>
      </c>
      <c r="D14" s="4" t="s">
        <v>6</v>
      </c>
      <c r="E14" s="5">
        <v>2200</v>
      </c>
      <c r="F14" s="4">
        <v>1</v>
      </c>
      <c r="G14" s="4" t="s">
        <v>7</v>
      </c>
      <c r="I14" t="s">
        <v>25</v>
      </c>
      <c r="J14">
        <f>_xlfn.PERCENTILE.EXC(B3:B33,0.95)</f>
        <v>51.999999999999993</v>
      </c>
      <c r="L14" t="s">
        <v>25</v>
      </c>
      <c r="M14">
        <f>_xlfn.PERCENTILE.EXC(C3:C33,0.95)</f>
        <v>4</v>
      </c>
      <c r="O14" t="s">
        <v>25</v>
      </c>
      <c r="P14">
        <f>_xlfn.PERCENTILE.EXC(E3:E33,0.95)</f>
        <v>5397.5999999999985</v>
      </c>
      <c r="R14" t="s">
        <v>25</v>
      </c>
      <c r="S14">
        <f>_xlfn.PERCENTILE.EXC(F3:F33,0.95)</f>
        <v>3.3999999999999986</v>
      </c>
    </row>
    <row r="15" spans="2:19" x14ac:dyDescent="0.2">
      <c r="B15" s="4">
        <v>36</v>
      </c>
      <c r="C15" s="4">
        <v>3</v>
      </c>
      <c r="D15" s="4" t="s">
        <v>6</v>
      </c>
      <c r="E15" s="5">
        <v>2500</v>
      </c>
      <c r="F15" s="4">
        <v>2</v>
      </c>
      <c r="G15" s="4" t="s">
        <v>7</v>
      </c>
      <c r="P15">
        <f>_xlfn.PERCENTILE.EXC(E3:E33,0.85)</f>
        <v>3724</v>
      </c>
    </row>
    <row r="16" spans="2:19" x14ac:dyDescent="0.2">
      <c r="B16" s="4">
        <v>27</v>
      </c>
      <c r="C16" s="4">
        <v>2</v>
      </c>
      <c r="D16" s="4" t="s">
        <v>9</v>
      </c>
      <c r="E16" s="5">
        <v>1045</v>
      </c>
      <c r="F16" s="4">
        <v>1</v>
      </c>
      <c r="G16" s="4" t="s">
        <v>7</v>
      </c>
    </row>
    <row r="17" spans="2:11" x14ac:dyDescent="0.2">
      <c r="B17" s="4">
        <v>43</v>
      </c>
      <c r="C17" s="4">
        <v>3</v>
      </c>
      <c r="D17" s="4" t="s">
        <v>8</v>
      </c>
      <c r="E17" s="5">
        <v>3550</v>
      </c>
      <c r="F17" s="4">
        <v>3</v>
      </c>
      <c r="G17" s="4" t="s">
        <v>7</v>
      </c>
    </row>
    <row r="18" spans="2:11" x14ac:dyDescent="0.2">
      <c r="B18" s="4">
        <v>37</v>
      </c>
      <c r="C18" s="4">
        <v>2</v>
      </c>
      <c r="D18" s="4" t="s">
        <v>6</v>
      </c>
      <c r="E18" s="5">
        <v>1800</v>
      </c>
      <c r="F18" s="4">
        <v>2</v>
      </c>
      <c r="G18" s="4" t="s">
        <v>7</v>
      </c>
    </row>
    <row r="19" spans="2:11" x14ac:dyDescent="0.2">
      <c r="B19" s="4">
        <v>50</v>
      </c>
      <c r="C19" s="4">
        <v>2</v>
      </c>
      <c r="D19" s="4" t="s">
        <v>6</v>
      </c>
      <c r="E19" s="5">
        <v>1900</v>
      </c>
      <c r="F19" s="4">
        <v>3</v>
      </c>
      <c r="G19" s="4" t="s">
        <v>7</v>
      </c>
    </row>
    <row r="20" spans="2:11" x14ac:dyDescent="0.2">
      <c r="B20" s="4">
        <v>27</v>
      </c>
      <c r="C20" s="4">
        <v>3</v>
      </c>
      <c r="D20" s="4" t="s">
        <v>9</v>
      </c>
      <c r="E20" s="5">
        <v>1045</v>
      </c>
      <c r="F20" s="4">
        <v>1</v>
      </c>
      <c r="G20" s="4" t="s">
        <v>10</v>
      </c>
    </row>
    <row r="21" spans="2:11" x14ac:dyDescent="0.2">
      <c r="B21" s="4">
        <v>25</v>
      </c>
      <c r="C21" s="4">
        <v>2</v>
      </c>
      <c r="D21" s="4" t="s">
        <v>9</v>
      </c>
      <c r="E21" s="5">
        <v>1045</v>
      </c>
      <c r="F21" s="4">
        <v>2</v>
      </c>
      <c r="G21" s="4" t="s">
        <v>10</v>
      </c>
    </row>
    <row r="22" spans="2:11" x14ac:dyDescent="0.2">
      <c r="B22" s="4">
        <v>24</v>
      </c>
      <c r="C22" s="4">
        <v>1</v>
      </c>
      <c r="D22" s="4" t="s">
        <v>6</v>
      </c>
      <c r="E22" s="5">
        <v>2000</v>
      </c>
      <c r="F22" s="4">
        <v>1</v>
      </c>
      <c r="G22" s="4" t="s">
        <v>7</v>
      </c>
      <c r="I22" s="3"/>
      <c r="J22" s="3"/>
      <c r="K22" s="3"/>
    </row>
    <row r="23" spans="2:11" x14ac:dyDescent="0.2">
      <c r="B23" s="4">
        <v>25</v>
      </c>
      <c r="C23" s="4">
        <v>1</v>
      </c>
      <c r="D23" s="4" t="s">
        <v>8</v>
      </c>
      <c r="E23" s="5">
        <v>4500</v>
      </c>
      <c r="F23" s="4">
        <v>1</v>
      </c>
      <c r="G23" s="4" t="s">
        <v>7</v>
      </c>
    </row>
    <row r="24" spans="2:11" x14ac:dyDescent="0.2">
      <c r="B24" s="4">
        <v>20</v>
      </c>
      <c r="C24" s="4">
        <v>1</v>
      </c>
      <c r="D24" s="4" t="s">
        <v>6</v>
      </c>
      <c r="E24" s="5">
        <v>2570</v>
      </c>
      <c r="F24" s="4">
        <v>1</v>
      </c>
      <c r="G24" s="4" t="s">
        <v>10</v>
      </c>
    </row>
    <row r="25" spans="2:11" x14ac:dyDescent="0.2">
      <c r="B25" s="4">
        <v>41</v>
      </c>
      <c r="C25" s="4">
        <v>2</v>
      </c>
      <c r="D25" s="4" t="s">
        <v>9</v>
      </c>
      <c r="E25" s="5">
        <v>1045</v>
      </c>
      <c r="F25" s="4">
        <v>1</v>
      </c>
      <c r="G25" s="4" t="s">
        <v>7</v>
      </c>
    </row>
    <row r="26" spans="2:11" x14ac:dyDescent="0.2">
      <c r="B26" s="4">
        <v>33</v>
      </c>
      <c r="C26" s="4">
        <v>1</v>
      </c>
      <c r="D26" s="4" t="s">
        <v>6</v>
      </c>
      <c r="E26" s="5">
        <v>2200</v>
      </c>
      <c r="F26" s="4">
        <v>2</v>
      </c>
      <c r="G26" s="4" t="s">
        <v>7</v>
      </c>
    </row>
    <row r="27" spans="2:11" x14ac:dyDescent="0.2">
      <c r="B27" s="4">
        <v>45</v>
      </c>
      <c r="C27" s="4">
        <v>4</v>
      </c>
      <c r="D27" s="4" t="s">
        <v>8</v>
      </c>
      <c r="E27" s="5">
        <v>5994</v>
      </c>
      <c r="F27" s="4">
        <v>3</v>
      </c>
      <c r="G27" s="4" t="s">
        <v>7</v>
      </c>
      <c r="H27" s="3"/>
    </row>
    <row r="28" spans="2:11" x14ac:dyDescent="0.2">
      <c r="B28" s="4">
        <v>23</v>
      </c>
      <c r="C28" s="4">
        <v>1</v>
      </c>
      <c r="D28" s="4" t="s">
        <v>9</v>
      </c>
      <c r="E28" s="5">
        <v>1045</v>
      </c>
      <c r="F28" s="4">
        <v>2</v>
      </c>
      <c r="G28" s="4" t="s">
        <v>10</v>
      </c>
      <c r="H28" s="3"/>
    </row>
    <row r="29" spans="2:11" x14ac:dyDescent="0.2">
      <c r="B29" s="4">
        <v>35</v>
      </c>
      <c r="C29" s="4">
        <v>2</v>
      </c>
      <c r="D29" s="4" t="s">
        <v>6</v>
      </c>
      <c r="E29" s="5">
        <v>2450</v>
      </c>
      <c r="F29" s="4">
        <v>1</v>
      </c>
      <c r="G29" s="4" t="s">
        <v>7</v>
      </c>
      <c r="H29" s="3"/>
    </row>
    <row r="30" spans="2:11" x14ac:dyDescent="0.2">
      <c r="B30" s="4">
        <v>55</v>
      </c>
      <c r="C30" s="4">
        <v>4</v>
      </c>
      <c r="D30" s="4" t="s">
        <v>8</v>
      </c>
      <c r="E30" s="5">
        <v>5000</v>
      </c>
      <c r="F30" s="4">
        <v>4</v>
      </c>
      <c r="G30" s="4" t="s">
        <v>7</v>
      </c>
    </row>
    <row r="31" spans="2:11" x14ac:dyDescent="0.2">
      <c r="B31" s="4">
        <v>23</v>
      </c>
      <c r="C31" s="4">
        <v>1</v>
      </c>
      <c r="D31" s="4" t="s">
        <v>6</v>
      </c>
      <c r="E31" s="5">
        <v>1890</v>
      </c>
      <c r="F31" s="4">
        <v>0</v>
      </c>
      <c r="G31" s="4" t="s">
        <v>7</v>
      </c>
    </row>
    <row r="32" spans="2:11" x14ac:dyDescent="0.2">
      <c r="B32" s="4">
        <v>27</v>
      </c>
      <c r="C32" s="4">
        <v>1</v>
      </c>
      <c r="D32" s="4" t="s">
        <v>6</v>
      </c>
      <c r="E32" s="5">
        <v>1950</v>
      </c>
      <c r="F32" s="4">
        <v>2</v>
      </c>
      <c r="G32" s="4" t="s">
        <v>10</v>
      </c>
    </row>
    <row r="33" spans="1:7" x14ac:dyDescent="0.2">
      <c r="B33" s="4">
        <v>30</v>
      </c>
      <c r="C33" s="4">
        <v>3</v>
      </c>
      <c r="D33" s="4" t="s">
        <v>6</v>
      </c>
      <c r="E33" s="5">
        <v>2100</v>
      </c>
      <c r="F33" s="4">
        <v>0</v>
      </c>
      <c r="G33" s="4" t="s">
        <v>7</v>
      </c>
    </row>
    <row r="34" spans="1:7" x14ac:dyDescent="0.2">
      <c r="A34" s="3"/>
    </row>
    <row r="35" spans="1:7" x14ac:dyDescent="0.2">
      <c r="A35" s="3"/>
    </row>
    <row r="36" spans="1:7" x14ac:dyDescent="0.2">
      <c r="A36" s="3"/>
    </row>
    <row r="37" spans="1:7" x14ac:dyDescent="0.2">
      <c r="A37" s="3"/>
    </row>
    <row r="38" spans="1:7" x14ac:dyDescent="0.2">
      <c r="A38" s="3"/>
    </row>
    <row r="39" spans="1:7" x14ac:dyDescent="0.2">
      <c r="A39" s="3"/>
    </row>
    <row r="40" spans="1:7" x14ac:dyDescent="0.2">
      <c r="A40" s="3"/>
    </row>
  </sheetData>
  <phoneticPr fontId="2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  <tableParts count="4"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ACB497AEBEE942BE642C4DCB9F9B16" ma:contentTypeVersion="0" ma:contentTypeDescription="Crie um novo documento." ma:contentTypeScope="" ma:versionID="f8823309c65b18f4762867424eb7c1d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A69F00-E589-4733-96E5-E3FB19FF66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1729D2-0E50-4D20-BB45-4BC98AD254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7D9D0FD-0D22-45C4-9F11-C29C99558CCD}">
  <ds:schemaRefs>
    <ds:schemaRef ds:uri="http://www.w3.org/XML/1998/namespace"/>
    <ds:schemaRef ds:uri="http://purl.org/dc/terms/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Amostra</vt:lpstr>
    </vt:vector>
  </TitlesOfParts>
  <Manager/>
  <Company>Fatec São José do Rio Preto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Agronegócios</dc:creator>
  <cp:keywords/>
  <dc:description/>
  <cp:lastModifiedBy>Aluno19</cp:lastModifiedBy>
  <cp:revision/>
  <dcterms:created xsi:type="dcterms:W3CDTF">2011-08-05T03:07:34Z</dcterms:created>
  <dcterms:modified xsi:type="dcterms:W3CDTF">2022-04-09T00:50:31Z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0x0101000AACB497AEBEE942BE642C4DCB9F9B16</vt:lpwstr>
  </property>
</Properties>
</file>