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19\Downloads\"/>
    </mc:Choice>
  </mc:AlternateContent>
  <bookViews>
    <workbookView xWindow="0" yWindow="0" windowWidth="24000" windowHeight="9780" tabRatio="500" activeTab="1"/>
  </bookViews>
  <sheets>
    <sheet name="Tabelas" sheetId="2" r:id="rId1"/>
    <sheet name="Amostra" sheetId="1" r:id="rId2"/>
  </sheets>
  <definedNames>
    <definedName name="_xlchart.0" hidden="1">Amostra!$C$4:$C$43</definedName>
    <definedName name="_xlchart.v1.0" hidden="1">Amostra!$C$4:$C$43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0" i="1" l="1"/>
  <c r="H29" i="1"/>
  <c r="H27" i="1" l="1"/>
  <c r="H26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<sst xmlns="http://schemas.openxmlformats.org/spreadsheetml/2006/main" count="94" uniqueCount="39">
  <si>
    <t>Idade</t>
  </si>
  <si>
    <t>Grau de satisfação quanto aos serviços do site</t>
  </si>
  <si>
    <t>Satisfatório</t>
  </si>
  <si>
    <t>Insatisfatório</t>
  </si>
  <si>
    <t>Frequência de Compras/mês</t>
  </si>
  <si>
    <t>Gasto médio em compras (R$)/mês</t>
  </si>
  <si>
    <t>Total Geral</t>
  </si>
  <si>
    <t xml:space="preserve">Frequência Simples </t>
  </si>
  <si>
    <t>Frequência Acumulada</t>
  </si>
  <si>
    <t>Grau de Satisfação</t>
  </si>
  <si>
    <t>100-200</t>
  </si>
  <si>
    <t>200-300</t>
  </si>
  <si>
    <t>300-400</t>
  </si>
  <si>
    <t>400-500</t>
  </si>
  <si>
    <t>500-600</t>
  </si>
  <si>
    <t>600-700</t>
  </si>
  <si>
    <t>700-800</t>
  </si>
  <si>
    <t>900-1000</t>
  </si>
  <si>
    <t>1000-1100</t>
  </si>
  <si>
    <t>1100-1200</t>
  </si>
  <si>
    <t>1500-1600</t>
  </si>
  <si>
    <t>Gasto Médio</t>
  </si>
  <si>
    <t>%</t>
  </si>
  <si>
    <t>Frequência Simples</t>
  </si>
  <si>
    <t>FI</t>
  </si>
  <si>
    <t>Gasto médio</t>
  </si>
  <si>
    <t>moda</t>
  </si>
  <si>
    <t>media</t>
  </si>
  <si>
    <t>mediana</t>
  </si>
  <si>
    <t>variancia</t>
  </si>
  <si>
    <t>desvio padrao</t>
  </si>
  <si>
    <t>Gasto  Medio</t>
  </si>
  <si>
    <t>800-900</t>
  </si>
  <si>
    <t>900-100</t>
  </si>
  <si>
    <t>100-1100</t>
  </si>
  <si>
    <t>P95</t>
  </si>
  <si>
    <t>P30</t>
  </si>
  <si>
    <t>D1=P10</t>
  </si>
  <si>
    <t>D5=P50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</si>
</sst>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2" fontId="0" fillId="0" borderId="0" xfId="0" applyNumberFormat="1"/>
    <xf numFmtId="44" fontId="0" fillId="0" borderId="0" xfId="0" applyNumberFormat="1"/>
    <xf numFmtId="0" fontId="6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left" vertical="center" wrapText="1"/>
    </xf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8" fillId="4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20" applyNumberFormat="1" applyFont="1" applyBorder="1"/>
    <xf numFmtId="0" fontId="0" fillId="0" borderId="1" xfId="0" applyBorder="1"/>
    <xf numFmtId="2" fontId="0" fillId="0" borderId="1" xfId="0" applyNumberFormat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1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Moeda" xfId="1" builtinId="4"/>
    <cellStyle name="Normal" xfId="0" builtinId="0"/>
    <cellStyle name="Porcentagem" xfId="20" builtinId="5"/>
  </cellStyles>
  <dxfs count="3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Medium4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Grau de 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Tabelas!$H$2</c:f>
              <c:strCache>
                <c:ptCount val="1"/>
                <c:pt idx="0">
                  <c:v>FI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F2-409C-885C-26D1E2E26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F2-409C-885C-26D1E2E26349}"/>
              </c:ext>
            </c:extLst>
          </c:dPt>
          <c:cat>
            <c:strRef>
              <c:f>Tabelas!$G$3:$G$4</c:f>
              <c:strCache>
                <c:ptCount val="2"/>
                <c:pt idx="0">
                  <c:v>Insatisfatório</c:v>
                </c:pt>
                <c:pt idx="1">
                  <c:v>Satisfatório</c:v>
                </c:pt>
              </c:strCache>
            </c:strRef>
          </c:cat>
          <c:val>
            <c:numRef>
              <c:f>Tabelas!$H$3:$H$4</c:f>
              <c:numCache>
                <c:formatCode>General</c:formatCode>
                <c:ptCount val="2"/>
                <c:pt idx="0">
                  <c:v>13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A-45C9-8278-01E513DA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 de 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Tabelas!$H$2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Tabelas!$G$3:$G$4</c:f>
              <c:strCache>
                <c:ptCount val="2"/>
                <c:pt idx="0">
                  <c:v>Insatisfatório</c:v>
                </c:pt>
                <c:pt idx="1">
                  <c:v>Satisfatório</c:v>
                </c:pt>
              </c:strCache>
            </c:strRef>
          </c:cat>
          <c:val>
            <c:numRef>
              <c:f>Tabelas!$H$3:$H$4</c:f>
              <c:numCache>
                <c:formatCode>General</c:formatCode>
                <c:ptCount val="2"/>
                <c:pt idx="0">
                  <c:v>13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E-4EFF-A7BF-802397AA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2226608"/>
        <c:axId val="1112227024"/>
      </c:barChart>
      <c:catAx>
        <c:axId val="111222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227024"/>
        <c:crosses val="autoZero"/>
        <c:auto val="1"/>
        <c:lblAlgn val="ctr"/>
        <c:lblOffset val="100"/>
        <c:noMultiLvlLbl val="0"/>
      </c:catAx>
      <c:valAx>
        <c:axId val="11122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2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Tabelas!$H$9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Tabelas!$G$10:$G$20</c:f>
              <c:strCache>
                <c:ptCount val="11"/>
                <c:pt idx="0">
                  <c:v>100-200</c:v>
                </c:pt>
                <c:pt idx="1">
                  <c:v>200-300</c:v>
                </c:pt>
                <c:pt idx="2">
                  <c:v>300-400</c:v>
                </c:pt>
                <c:pt idx="3">
                  <c:v>500-600</c:v>
                </c:pt>
                <c:pt idx="4">
                  <c:v>600-700</c:v>
                </c:pt>
                <c:pt idx="5">
                  <c:v>700-800</c:v>
                </c:pt>
                <c:pt idx="6">
                  <c:v>800-900</c:v>
                </c:pt>
                <c:pt idx="7">
                  <c:v>900-100</c:v>
                </c:pt>
                <c:pt idx="8">
                  <c:v>100-1100</c:v>
                </c:pt>
                <c:pt idx="9">
                  <c:v>1100-1200</c:v>
                </c:pt>
                <c:pt idx="10">
                  <c:v>1500-1600</c:v>
                </c:pt>
              </c:strCache>
            </c:strRef>
          </c:cat>
          <c:val>
            <c:numRef>
              <c:f>Tabelas!$H$10:$H$20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A-4F89-A2D7-FE3103B6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263104"/>
        <c:axId val="1152273920"/>
      </c:barChart>
      <c:catAx>
        <c:axId val="11522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273920"/>
        <c:crosses val="autoZero"/>
        <c:auto val="1"/>
        <c:lblAlgn val="ctr"/>
        <c:lblOffset val="100"/>
        <c:noMultiLvlLbl val="0"/>
      </c:catAx>
      <c:valAx>
        <c:axId val="1152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2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 Médio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Tabelas!$G$9:$G$20</c:f>
              <c:strCache>
                <c:ptCount val="12"/>
                <c:pt idx="0">
                  <c:v>Gasto  Medio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500-600</c:v>
                </c:pt>
                <c:pt idx="5">
                  <c:v>600-700</c:v>
                </c:pt>
                <c:pt idx="6">
                  <c:v>700-800</c:v>
                </c:pt>
                <c:pt idx="7">
                  <c:v>800-900</c:v>
                </c:pt>
                <c:pt idx="8">
                  <c:v>900-100</c:v>
                </c:pt>
                <c:pt idx="9">
                  <c:v>100-1100</c:v>
                </c:pt>
                <c:pt idx="10">
                  <c:v>1100-1200</c:v>
                </c:pt>
                <c:pt idx="11">
                  <c:v>1500-1600</c:v>
                </c:pt>
              </c:strCache>
            </c:strRef>
          </c:cat>
          <c:val>
            <c:numRef>
              <c:f>Tabelas!$H$9:$H$20</c:f>
              <c:numCache>
                <c:formatCode>General</c:formatCode>
                <c:ptCount val="12"/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B-4E07-90C3-46224DAD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08576"/>
        <c:axId val="947914400"/>
      </c:lineChart>
      <c:catAx>
        <c:axId val="9479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914400"/>
        <c:crosses val="autoZero"/>
        <c:auto val="1"/>
        <c:lblAlgn val="ctr"/>
        <c:lblOffset val="100"/>
        <c:noMultiLvlLbl val="0"/>
      </c:catAx>
      <c:valAx>
        <c:axId val="9479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9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Médio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Tabelas!$G$9</c:f>
              <c:strCache>
                <c:ptCount val="1"/>
                <c:pt idx="0">
                  <c:v>Gasto  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Tabelas!$H$9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D8B-4764-BDD6-587F95CE73FE}"/>
            </c:ext>
          </c:extLst>
        </c:ser>
        <c:ser>
          <c:idx val="1"/>
          <c:order val="1"/>
          <c:tx>
            <c:strRef>
              <c:f>Tabelas!$G$10</c:f>
              <c:strCache>
                <c:ptCount val="1"/>
                <c:pt idx="0">
                  <c:v>100-200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Tabelas!$H$10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B-4764-BDD6-587F95CE73FE}"/>
            </c:ext>
          </c:extLst>
        </c:ser>
        <c:ser>
          <c:idx val="2"/>
          <c:order val="2"/>
          <c:tx>
            <c:strRef>
              <c:f>Tabelas!$G$11</c:f>
              <c:strCache>
                <c:ptCount val="1"/>
                <c:pt idx="0">
                  <c:v>200-300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Tabelas!$H$11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B-4764-BDD6-587F95CE73FE}"/>
            </c:ext>
          </c:extLst>
        </c:ser>
        <c:ser>
          <c:idx val="3"/>
          <c:order val="3"/>
          <c:tx>
            <c:strRef>
              <c:f>Tabelas!$G$12</c:f>
              <c:strCache>
                <c:ptCount val="1"/>
                <c:pt idx="0">
                  <c:v>300-400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Tabelas!$H$12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B-4764-BDD6-587F95CE73FE}"/>
            </c:ext>
          </c:extLst>
        </c:ser>
        <c:ser>
          <c:idx val="4"/>
          <c:order val="4"/>
          <c:tx>
            <c:strRef>
              <c:f>Tabelas!$G$13</c:f>
              <c:strCache>
                <c:ptCount val="1"/>
                <c:pt idx="0">
                  <c:v>500-600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Tabelas!$H$13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B-4764-BDD6-587F95CE73FE}"/>
            </c:ext>
          </c:extLst>
        </c:ser>
        <c:ser>
          <c:idx val="5"/>
          <c:order val="5"/>
          <c:tx>
            <c:strRef>
              <c:f>Tabelas!$G$14</c:f>
              <c:strCache>
                <c:ptCount val="1"/>
                <c:pt idx="0">
                  <c:v>600-700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Tabelas!$H$14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8B-4764-BDD6-587F95CE73FE}"/>
            </c:ext>
          </c:extLst>
        </c:ser>
        <c:ser>
          <c:idx val="6"/>
          <c:order val="6"/>
          <c:tx>
            <c:strRef>
              <c:f>Tabelas!$G$15</c:f>
              <c:strCache>
                <c:ptCount val="1"/>
                <c:pt idx="0">
                  <c:v>700-800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Tabelas!$H$15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8B-4764-BDD6-587F95CE73FE}"/>
            </c:ext>
          </c:extLst>
        </c:ser>
        <c:ser>
          <c:idx val="7"/>
          <c:order val="7"/>
          <c:tx>
            <c:strRef>
              <c:f>Tabelas!$G$16</c:f>
              <c:strCache>
                <c:ptCount val="1"/>
                <c:pt idx="0">
                  <c:v>800-900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Tabelas!$H$16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8B-4764-BDD6-587F95CE73FE}"/>
            </c:ext>
          </c:extLst>
        </c:ser>
        <c:ser>
          <c:idx val="8"/>
          <c:order val="8"/>
          <c:tx>
            <c:strRef>
              <c:f>Tabelas!$G$17</c:f>
              <c:strCache>
                <c:ptCount val="1"/>
                <c:pt idx="0">
                  <c:v>900-100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Tabelas!$H$17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8B-4764-BDD6-587F95CE73FE}"/>
            </c:ext>
          </c:extLst>
        </c:ser>
        <c:ser>
          <c:idx val="9"/>
          <c:order val="9"/>
          <c:tx>
            <c:strRef>
              <c:f>Tabelas!$G$18</c:f>
              <c:strCache>
                <c:ptCount val="1"/>
                <c:pt idx="0">
                  <c:v>100-1100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Tabelas!$H$18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8B-4764-BDD6-587F95CE73FE}"/>
            </c:ext>
          </c:extLst>
        </c:ser>
        <c:ser>
          <c:idx val="10"/>
          <c:order val="10"/>
          <c:tx>
            <c:strRef>
              <c:f>Tabelas!$G$19</c:f>
              <c:strCache>
                <c:ptCount val="1"/>
                <c:pt idx="0">
                  <c:v>1100-1200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Tabelas!$H$19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8B-4764-BDD6-587F95CE73FE}"/>
            </c:ext>
          </c:extLst>
        </c:ser>
        <c:ser>
          <c:idx val="11"/>
          <c:order val="11"/>
          <c:tx>
            <c:strRef>
              <c:f>Tabelas!$G$20</c:f>
              <c:strCache>
                <c:ptCount val="1"/>
                <c:pt idx="0">
                  <c:v>1500-1600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Tabelas!$H$20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8B-4764-BDD6-587F95CE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0162416"/>
        <c:axId val="1120162832"/>
      </c:barChart>
      <c:catAx>
        <c:axId val="11201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162832"/>
        <c:crosses val="autoZero"/>
        <c:auto val="1"/>
        <c:lblAlgn val="ctr"/>
        <c:lblOffset val="100"/>
        <c:noMultiLvlLbl val="0"/>
      </c:catAx>
      <c:valAx>
        <c:axId val="1120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1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pt-BR"/>
              <a:t>Gasto Mèdio</a:t>
            </a:r>
          </a:p>
        </cx:rich>
      </cx:tx>
    </cx:title>
    <cx:plotArea>
      <cx:plotAreaRegion>
        <cx:series layoutId="boxWhisker" uniqueId="{5D898BC1-940E-4797-94B2-DD449115E0D7}"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pt-BR"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28575</xdr:rowOff>
    </xdr:from>
    <xdr:to>
      <xdr:col>16</xdr:col>
      <xdr:colOff>114300</xdr:colOff>
      <xdr:row>14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1</xdr:row>
      <xdr:rowOff>0</xdr:rowOff>
    </xdr:from>
    <xdr:to>
      <xdr:col>23</xdr:col>
      <xdr:colOff>47625</xdr:colOff>
      <xdr:row>14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16</xdr:row>
      <xdr:rowOff>0</xdr:rowOff>
    </xdr:from>
    <xdr:to>
      <xdr:col>16</xdr:col>
      <xdr:colOff>142875</xdr:colOff>
      <xdr:row>29</xdr:row>
      <xdr:rowOff>142875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16</xdr:row>
      <xdr:rowOff>0</xdr:rowOff>
    </xdr:from>
    <xdr:to>
      <xdr:col>23</xdr:col>
      <xdr:colOff>85725</xdr:colOff>
      <xdr:row>29</xdr:row>
      <xdr:rowOff>142875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30</xdr:row>
      <xdr:rowOff>57150</xdr:rowOff>
    </xdr:from>
    <xdr:to>
      <xdr:col>16</xdr:col>
      <xdr:colOff>190500</xdr:colOff>
      <xdr:row>44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653697</xdr:colOff>
      <xdr:row>2</xdr:row>
      <xdr:rowOff>120532</xdr:rowOff>
    </xdr:from>
    <xdr:to>
      <xdr:col>10</xdr:col>
      <xdr:colOff>206374</xdr:colOff>
      <xdr:row>20</xdr:row>
      <xdr:rowOff>114653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9BF173E-17DE-4BA1-A621-35F4EC518C85}"/>
            </a:ext>
          </a:extLst>
        </xdr:cNvPr>
        <xdr:cNvSpPr/>
      </xdr:nvSpPr>
      <xdr:spPr>
        <a:xfrm>
          <a:off x="5125155" y="773171"/>
          <a:ext cx="4694413" cy="41128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>
            <a:lnSpc>
              <a:spcPts val="1400"/>
            </a:lnSpc>
          </a:pPr>
          <a:r>
            <a:rPr lang="pt-BR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Considere os dados sobre a pesquisa com clientes da  Empresa JJ  e-Commerce LTDA no primeiro trimestre de 2022 (Dados fictícios)</a:t>
          </a:r>
        </a:p>
        <a:p>
          <a:pPr lvl="0">
            <a:lnSpc>
              <a:spcPts val="1400"/>
            </a:lnSpc>
          </a:pP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(0,5)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tabelas de frequências (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frequências simples, frequência percentual e frequência acumulada)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as variáveis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Grau de satisfação quanto aos serviços do site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  </a:t>
          </a:r>
          <a:r>
            <a:rPr lang="pt-B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médio em compras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latinLnBrk="0" hangingPunct="1"/>
          <a:endParaRPr lang="pt-BR" sz="1200">
            <a:effectLst/>
          </a:endParaRPr>
        </a:p>
        <a:p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(0,5)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Contrua um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gráfico para cada varíável do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exercício 1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200">
            <a:effectLst/>
          </a:endParaRPr>
        </a:p>
        <a:p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(0,5)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para 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médio em compras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Média, moda, mediana,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ariância e desvio padrão.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(0,5)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Construa o gráfico de caixas (BoxPlot) para 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médio em compras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identifique os quartis no gráfico. Verifique se existem outliers.  Utilize o escore z para fazer a análise desses valores.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Q1:251,63 ; Q2: 400,25; Q3: 600,15-  Existem sim duas outliers 1550,50 e 1130,50 - O escore está dentro da média.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(0,5) 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Quais decis e percentis você calcularia para 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médio em compras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que seja feita uma boa análise dos dados? Encontre esses valores e faça a análise dos resultados.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R:Ultizando P95, P30, D1, D5, podemos observar que há uma grande variância entre os gasto desssas pessoas, uma vez que 95% das pessoas gastam em média R$ 1.149 enquanto apenas 30% gastam  cerca de R$ 300,00.</a:t>
          </a:r>
          <a:endParaRPr lang="pt-BR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827264</xdr:colOff>
      <xdr:row>12</xdr:row>
      <xdr:rowOff>118886</xdr:rowOff>
    </xdr:from>
    <xdr:to>
      <xdr:col>16</xdr:col>
      <xdr:colOff>266347</xdr:colOff>
      <xdr:row>26</xdr:row>
      <xdr:rowOff>22225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19" refreshedDate="44678.816536342594" createdVersion="6" refreshedVersion="6" minRefreshableVersion="3" recordCount="40">
  <cacheSource type="worksheet">
    <worksheetSource ref="A3:D43" sheet="Amostra"/>
  </cacheSource>
  <cacheFields count="4">
    <cacheField name="Idade" numFmtId="0">
      <sharedItems containsSemiMixedTypes="0" containsString="0" containsNumber="1" containsInteger="1" minValue="18" maxValue="62"/>
    </cacheField>
    <cacheField name="Frequência de Compras/mês" numFmtId="0">
      <sharedItems containsSemiMixedTypes="0" containsString="0" containsNumber="1" containsInteger="1" minValue="1" maxValue="6"/>
    </cacheField>
    <cacheField name="Gasto médio em compras (R$)/mês" numFmtId="2">
      <sharedItems containsSemiMixedTypes="0" containsString="0" containsNumber="1" minValue="100" maxValue="1550.5" count="37">
        <n v="100.2"/>
        <n v="350.5"/>
        <n v="500.4"/>
        <n v="500.3"/>
        <n v="450"/>
        <n v="200"/>
        <n v="250.5"/>
        <n v="600.20000000000005"/>
        <n v="450.3"/>
        <n v="350.2"/>
        <n v="300.3"/>
        <n v="150"/>
        <n v="100"/>
        <n v="120.5"/>
        <n v="400.7"/>
        <n v="780.65"/>
        <n v="350.4"/>
        <n v="1000.5"/>
        <n v="1150"/>
        <n v="1130.5"/>
        <n v="100.3"/>
        <n v="150.80000000000001"/>
        <n v="200.3"/>
        <n v="255"/>
        <n v="305.3"/>
        <n v="400"/>
        <n v="380"/>
        <n v="600"/>
        <n v="400.5"/>
        <n v="355"/>
        <n v="515"/>
        <n v="900"/>
        <n v="1550.5"/>
        <n v="1100.5999999999999"/>
        <n v="605.29999999999995"/>
        <n v="1110"/>
        <n v="305"/>
      </sharedItems>
      <fieldGroup base="2">
        <rangePr startNum="100" endNum="1550.5" groupInterval="100"/>
        <groupItems count="17">
          <s v="&lt;100"/>
          <s v="100-200"/>
          <s v="200-300"/>
          <s v="300-400"/>
          <s v="400-500"/>
          <s v="500-600"/>
          <s v="600-700"/>
          <s v="700-800"/>
          <s v="800-900"/>
          <s v="900-1000"/>
          <s v="1000-1100"/>
          <s v="1100-1200"/>
          <s v="1200-1300"/>
          <s v="1300-1400"/>
          <s v="1400-1500"/>
          <s v="1500-1600"/>
          <s v="&gt;1600"/>
        </groupItems>
      </fieldGroup>
    </cacheField>
    <cacheField name="Grau de satisfação quanto aos serviços do site" numFmtId="164">
      <sharedItems count="2">
        <s v="Satisfatório"/>
        <s v="Insatisfató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8"/>
    <n v="1"/>
    <x v="0"/>
    <x v="0"/>
  </r>
  <r>
    <n v="23"/>
    <n v="1"/>
    <x v="1"/>
    <x v="0"/>
  </r>
  <r>
    <n v="30"/>
    <n v="1"/>
    <x v="2"/>
    <x v="1"/>
  </r>
  <r>
    <n v="31"/>
    <n v="2"/>
    <x v="3"/>
    <x v="0"/>
  </r>
  <r>
    <n v="25"/>
    <n v="2"/>
    <x v="4"/>
    <x v="0"/>
  </r>
  <r>
    <n v="42"/>
    <n v="3"/>
    <x v="3"/>
    <x v="0"/>
  </r>
  <r>
    <n v="21"/>
    <n v="1"/>
    <x v="5"/>
    <x v="1"/>
  </r>
  <r>
    <n v="21"/>
    <n v="1"/>
    <x v="6"/>
    <x v="1"/>
  </r>
  <r>
    <n v="47"/>
    <n v="1"/>
    <x v="7"/>
    <x v="1"/>
  </r>
  <r>
    <n v="32"/>
    <n v="2"/>
    <x v="8"/>
    <x v="0"/>
  </r>
  <r>
    <n v="30"/>
    <n v="1"/>
    <x v="9"/>
    <x v="1"/>
  </r>
  <r>
    <n v="30"/>
    <n v="2"/>
    <x v="10"/>
    <x v="0"/>
  </r>
  <r>
    <n v="22"/>
    <n v="1"/>
    <x v="11"/>
    <x v="0"/>
  </r>
  <r>
    <n v="18"/>
    <n v="1"/>
    <x v="12"/>
    <x v="1"/>
  </r>
  <r>
    <n v="19"/>
    <n v="1"/>
    <x v="13"/>
    <x v="1"/>
  </r>
  <r>
    <n v="22"/>
    <n v="2"/>
    <x v="5"/>
    <x v="0"/>
  </r>
  <r>
    <n v="31"/>
    <n v="4"/>
    <x v="14"/>
    <x v="0"/>
  </r>
  <r>
    <n v="45"/>
    <n v="5"/>
    <x v="15"/>
    <x v="0"/>
  </r>
  <r>
    <n v="34"/>
    <n v="2"/>
    <x v="16"/>
    <x v="0"/>
  </r>
  <r>
    <n v="50"/>
    <n v="6"/>
    <x v="17"/>
    <x v="0"/>
  </r>
  <r>
    <n v="51"/>
    <n v="1"/>
    <x v="18"/>
    <x v="1"/>
  </r>
  <r>
    <n v="52"/>
    <n v="5"/>
    <x v="19"/>
    <x v="0"/>
  </r>
  <r>
    <n v="18"/>
    <n v="1"/>
    <x v="20"/>
    <x v="0"/>
  </r>
  <r>
    <n v="23"/>
    <n v="1"/>
    <x v="21"/>
    <x v="1"/>
  </r>
  <r>
    <n v="25"/>
    <n v="1"/>
    <x v="22"/>
    <x v="1"/>
  </r>
  <r>
    <n v="25"/>
    <n v="1"/>
    <x v="23"/>
    <x v="1"/>
  </r>
  <r>
    <n v="31"/>
    <n v="1"/>
    <x v="24"/>
    <x v="1"/>
  </r>
  <r>
    <n v="33"/>
    <n v="3"/>
    <x v="25"/>
    <x v="0"/>
  </r>
  <r>
    <n v="30"/>
    <n v="2"/>
    <x v="26"/>
    <x v="0"/>
  </r>
  <r>
    <n v="45"/>
    <n v="4"/>
    <x v="27"/>
    <x v="0"/>
  </r>
  <r>
    <n v="43"/>
    <n v="4"/>
    <x v="3"/>
    <x v="0"/>
  </r>
  <r>
    <n v="29"/>
    <n v="3"/>
    <x v="28"/>
    <x v="0"/>
  </r>
  <r>
    <n v="31"/>
    <n v="1"/>
    <x v="29"/>
    <x v="1"/>
  </r>
  <r>
    <n v="37"/>
    <n v="3"/>
    <x v="30"/>
    <x v="0"/>
  </r>
  <r>
    <n v="44"/>
    <n v="5"/>
    <x v="31"/>
    <x v="0"/>
  </r>
  <r>
    <n v="62"/>
    <n v="6"/>
    <x v="32"/>
    <x v="0"/>
  </r>
  <r>
    <n v="59"/>
    <n v="5"/>
    <x v="33"/>
    <x v="0"/>
  </r>
  <r>
    <n v="33"/>
    <n v="3"/>
    <x v="34"/>
    <x v="0"/>
  </r>
  <r>
    <n v="54"/>
    <n v="4"/>
    <x v="35"/>
    <x v="0"/>
  </r>
  <r>
    <n v="25"/>
    <n v="2"/>
    <x v="3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asto Médio">
  <location ref="A9:D21" firstHeaderRow="0" firstDataRow="1" firstDataCol="1"/>
  <pivotFields count="4">
    <pivotField showAll="0"/>
    <pivotField showAll="0"/>
    <pivotField axis="axisRow" dataField="1" numFmtId="2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%" fld="2" showDataAs="percentOfTotal" baseField="2" baseItem="1" numFmtId="10"/>
    <dataField name="Frequência Simples" fld="2" subtotal="count" baseField="2" baseItem="1"/>
    <dataField name="Frequência Acumulada" fld="2" showDataAs="runTotal" baseField="2" baseItem="1"/>
  </dataFields>
  <formats count="26">
    <format dxfId="25">
      <pivotArea field="2" type="button" dataOnly="0" labelOnly="1" outline="0" axis="axisRow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11">
            <x v="1"/>
            <x v="2"/>
            <x v="3"/>
            <x v="4"/>
            <x v="5"/>
            <x v="6"/>
            <x v="7"/>
            <x v="9"/>
            <x v="10"/>
            <x v="11"/>
            <x v="15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11">
            <x v="1"/>
            <x v="2"/>
            <x v="3"/>
            <x v="4"/>
            <x v="5"/>
            <x v="6"/>
            <x v="7"/>
            <x v="9"/>
            <x v="10"/>
            <x v="11"/>
            <x v="15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11">
            <x v="1"/>
            <x v="2"/>
            <x v="3"/>
            <x v="4"/>
            <x v="5"/>
            <x v="6"/>
            <x v="7"/>
            <x v="9"/>
            <x v="10"/>
            <x v="11"/>
            <x v="15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11">
            <x v="1"/>
            <x v="2"/>
            <x v="3"/>
            <x v="4"/>
            <x v="5"/>
            <x v="6"/>
            <x v="7"/>
            <x v="9"/>
            <x v="10"/>
            <x v="11"/>
            <x v="1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Grau de Satisfação">
  <location ref="A3:D6" firstHeaderRow="0" firstDataRow="1" firstDataCol="1"/>
  <pivotFields count="4">
    <pivotField showAll="0"/>
    <pivotField showAll="0"/>
    <pivotField numFmtId="2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%" fld="3" subtotal="count" showDataAs="percentOfTotal" baseField="3" baseItem="0" numFmtId="10"/>
    <dataField name="Frequência Simples " fld="3" subtotal="count" baseField="3" baseItem="0"/>
    <dataField name="Frequência Acumulada" fld="3" subtotal="count" showDataAs="runTotal" baseField="3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opLeftCell="E19" workbookViewId="0">
      <selection activeCell="S38" sqref="S38"/>
    </sheetView>
  </sheetViews>
  <sheetFormatPr defaultRowHeight="15.75" x14ac:dyDescent="0.25"/>
  <cols>
    <col min="1" max="1" width="15.25" customWidth="1"/>
    <col min="2" max="2" width="7.875" customWidth="1"/>
    <col min="3" max="3" width="16.625" customWidth="1"/>
    <col min="4" max="4" width="19.5" customWidth="1"/>
    <col min="7" max="7" width="16.25" bestFit="1" customWidth="1"/>
  </cols>
  <sheetData>
    <row r="2" spans="1:8" x14ac:dyDescent="0.25">
      <c r="G2" s="27" t="s">
        <v>9</v>
      </c>
      <c r="H2" s="28" t="s">
        <v>24</v>
      </c>
    </row>
    <row r="3" spans="1:8" x14ac:dyDescent="0.25">
      <c r="A3" s="22" t="s">
        <v>9</v>
      </c>
      <c r="B3" s="23" t="s">
        <v>22</v>
      </c>
      <c r="C3" s="23" t="s">
        <v>7</v>
      </c>
      <c r="D3" s="23" t="s">
        <v>8</v>
      </c>
      <c r="G3" s="29" t="s">
        <v>3</v>
      </c>
      <c r="H3" s="30">
        <v>13</v>
      </c>
    </row>
    <row r="4" spans="1:8" x14ac:dyDescent="0.25">
      <c r="A4" s="23" t="s">
        <v>3</v>
      </c>
      <c r="B4" s="24">
        <v>0.32500000000000001</v>
      </c>
      <c r="C4" s="25">
        <v>13</v>
      </c>
      <c r="D4" s="25">
        <v>13</v>
      </c>
      <c r="G4" s="29" t="s">
        <v>2</v>
      </c>
      <c r="H4" s="30">
        <v>27</v>
      </c>
    </row>
    <row r="5" spans="1:8" x14ac:dyDescent="0.25">
      <c r="A5" s="23" t="s">
        <v>2</v>
      </c>
      <c r="B5" s="24">
        <v>0.67500000000000004</v>
      </c>
      <c r="C5" s="25">
        <v>27</v>
      </c>
      <c r="D5" s="25">
        <v>40</v>
      </c>
    </row>
    <row r="6" spans="1:8" x14ac:dyDescent="0.25">
      <c r="A6" s="23" t="s">
        <v>6</v>
      </c>
      <c r="B6" s="24">
        <v>1</v>
      </c>
      <c r="C6" s="25">
        <v>40</v>
      </c>
      <c r="D6" s="25"/>
    </row>
    <row r="9" spans="1:8" x14ac:dyDescent="0.25">
      <c r="A9" s="22" t="s">
        <v>21</v>
      </c>
      <c r="B9" s="23" t="s">
        <v>22</v>
      </c>
      <c r="C9" s="23" t="s">
        <v>23</v>
      </c>
      <c r="D9" s="23" t="s">
        <v>8</v>
      </c>
      <c r="G9" s="36" t="s">
        <v>31</v>
      </c>
      <c r="H9" s="36"/>
    </row>
    <row r="10" spans="1:8" x14ac:dyDescent="0.25">
      <c r="A10" s="26" t="s">
        <v>10</v>
      </c>
      <c r="B10" s="24">
        <v>3.6694822410379073E-2</v>
      </c>
      <c r="C10" s="25">
        <v>6</v>
      </c>
      <c r="D10" s="25">
        <v>721.8</v>
      </c>
      <c r="G10" s="35" t="s">
        <v>10</v>
      </c>
      <c r="H10" s="35">
        <v>6</v>
      </c>
    </row>
    <row r="11" spans="1:8" x14ac:dyDescent="0.25">
      <c r="A11" s="26" t="s">
        <v>11</v>
      </c>
      <c r="B11" s="24">
        <v>5.6216589943747827E-2</v>
      </c>
      <c r="C11" s="25">
        <v>5</v>
      </c>
      <c r="D11" s="25">
        <v>1827.6</v>
      </c>
      <c r="G11" s="35" t="s">
        <v>11</v>
      </c>
      <c r="H11" s="35">
        <v>5</v>
      </c>
    </row>
    <row r="12" spans="1:8" x14ac:dyDescent="0.25">
      <c r="A12" s="26" t="s">
        <v>12</v>
      </c>
      <c r="B12" s="24">
        <v>0.13709466277925914</v>
      </c>
      <c r="C12" s="25">
        <v>8</v>
      </c>
      <c r="D12" s="25">
        <v>4524.2999999999993</v>
      </c>
      <c r="G12" s="35" t="s">
        <v>12</v>
      </c>
      <c r="H12" s="35">
        <v>8</v>
      </c>
    </row>
    <row r="13" spans="1:8" x14ac:dyDescent="0.25">
      <c r="A13" s="26" t="s">
        <v>13</v>
      </c>
      <c r="B13" s="24">
        <v>0.10683592310253759</v>
      </c>
      <c r="C13" s="25">
        <v>5</v>
      </c>
      <c r="D13" s="25">
        <v>6625.7999999999993</v>
      </c>
      <c r="G13" s="35" t="s">
        <v>14</v>
      </c>
      <c r="H13" s="35">
        <v>5</v>
      </c>
    </row>
    <row r="14" spans="1:8" x14ac:dyDescent="0.25">
      <c r="A14" s="26" t="s">
        <v>14</v>
      </c>
      <c r="B14" s="24">
        <v>0.12792349907347864</v>
      </c>
      <c r="C14" s="25">
        <v>5</v>
      </c>
      <c r="D14" s="25">
        <v>9142.0999999999985</v>
      </c>
      <c r="G14" s="35" t="s">
        <v>15</v>
      </c>
      <c r="H14" s="35">
        <v>5</v>
      </c>
    </row>
    <row r="15" spans="1:8" x14ac:dyDescent="0.25">
      <c r="A15" s="26" t="s">
        <v>15</v>
      </c>
      <c r="B15" s="24">
        <v>9.1787893962232497E-2</v>
      </c>
      <c r="C15" s="25">
        <v>3</v>
      </c>
      <c r="D15" s="25">
        <v>10947.599999999999</v>
      </c>
      <c r="G15" s="35" t="s">
        <v>16</v>
      </c>
      <c r="H15" s="35">
        <v>3</v>
      </c>
    </row>
    <row r="16" spans="1:8" x14ac:dyDescent="0.25">
      <c r="A16" s="26" t="s">
        <v>16</v>
      </c>
      <c r="B16" s="24">
        <v>3.9686634960740402E-2</v>
      </c>
      <c r="C16" s="25">
        <v>1</v>
      </c>
      <c r="D16" s="25">
        <v>11728.249999999998</v>
      </c>
      <c r="G16" s="35" t="s">
        <v>32</v>
      </c>
      <c r="H16" s="35">
        <v>1</v>
      </c>
    </row>
    <row r="17" spans="1:8" x14ac:dyDescent="0.25">
      <c r="A17" s="26" t="s">
        <v>17</v>
      </c>
      <c r="B17" s="24">
        <v>4.5754142656333013E-2</v>
      </c>
      <c r="C17" s="25">
        <v>1</v>
      </c>
      <c r="D17" s="25">
        <v>12628.249999999998</v>
      </c>
      <c r="G17" s="35" t="s">
        <v>33</v>
      </c>
      <c r="H17" s="35">
        <v>1</v>
      </c>
    </row>
    <row r="18" spans="1:8" x14ac:dyDescent="0.25">
      <c r="A18" s="26" t="s">
        <v>18</v>
      </c>
      <c r="B18" s="24">
        <v>5.0863355252956863E-2</v>
      </c>
      <c r="C18" s="25">
        <v>1</v>
      </c>
      <c r="D18" s="25">
        <v>13628.749999999998</v>
      </c>
      <c r="G18" s="35" t="s">
        <v>34</v>
      </c>
      <c r="H18" s="35">
        <v>1</v>
      </c>
    </row>
    <row r="19" spans="1:8" x14ac:dyDescent="0.25">
      <c r="A19" s="26" t="s">
        <v>19</v>
      </c>
      <c r="B19" s="24">
        <v>0.22831825564873023</v>
      </c>
      <c r="C19" s="25">
        <v>4</v>
      </c>
      <c r="D19" s="25">
        <v>18119.849999999999</v>
      </c>
      <c r="G19" s="35" t="s">
        <v>19</v>
      </c>
      <c r="H19" s="35">
        <v>4</v>
      </c>
    </row>
    <row r="20" spans="1:8" x14ac:dyDescent="0.25">
      <c r="A20" s="26" t="s">
        <v>20</v>
      </c>
      <c r="B20" s="24">
        <v>7.882422020960482E-2</v>
      </c>
      <c r="C20" s="25">
        <v>1</v>
      </c>
      <c r="D20" s="25">
        <v>19670.349999999999</v>
      </c>
      <c r="G20" s="35" t="s">
        <v>20</v>
      </c>
      <c r="H20" s="35">
        <v>1</v>
      </c>
    </row>
    <row r="21" spans="1:8" x14ac:dyDescent="0.25">
      <c r="A21" s="26" t="s">
        <v>6</v>
      </c>
      <c r="B21" s="24">
        <v>1</v>
      </c>
      <c r="C21" s="25">
        <v>40</v>
      </c>
      <c r="D21" s="25"/>
    </row>
  </sheetData>
  <mergeCells count="1">
    <mergeCell ref="G9:H9"/>
  </mergeCell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D1" zoomScale="108" zoomScaleNormal="108" workbookViewId="0">
      <selection activeCell="I22" sqref="I22"/>
    </sheetView>
  </sheetViews>
  <sheetFormatPr defaultColWidth="11" defaultRowHeight="15.75" x14ac:dyDescent="0.25"/>
  <cols>
    <col min="1" max="1" width="7.875" customWidth="1"/>
    <col min="2" max="3" width="15.75" customWidth="1"/>
    <col min="4" max="4" width="19.375" customWidth="1"/>
    <col min="6" max="6" width="12.125" customWidth="1"/>
    <col min="7" max="7" width="11.375" bestFit="1" customWidth="1"/>
    <col min="12" max="12" width="12.375" bestFit="1" customWidth="1"/>
  </cols>
  <sheetData>
    <row r="1" spans="1:13" ht="51" customHeight="1" x14ac:dyDescent="0.35">
      <c r="A1" s="37"/>
      <c r="B1" s="37"/>
      <c r="C1" s="37"/>
      <c r="D1" s="37"/>
    </row>
    <row r="2" spans="1:13" ht="0.75" customHeight="1" x14ac:dyDescent="0.25"/>
    <row r="3" spans="1:13" ht="52.5" customHeight="1" x14ac:dyDescent="0.3">
      <c r="A3" s="6" t="s">
        <v>0</v>
      </c>
      <c r="B3" s="5" t="s">
        <v>4</v>
      </c>
      <c r="C3" s="5" t="s">
        <v>5</v>
      </c>
      <c r="D3" s="7" t="s">
        <v>1</v>
      </c>
    </row>
    <row r="4" spans="1:13" x14ac:dyDescent="0.25">
      <c r="A4" s="2">
        <v>18</v>
      </c>
      <c r="B4" s="2">
        <v>1</v>
      </c>
      <c r="C4" s="3">
        <v>100.2</v>
      </c>
      <c r="D4" s="4" t="s">
        <v>2</v>
      </c>
    </row>
    <row r="5" spans="1:13" x14ac:dyDescent="0.25">
      <c r="A5" s="2">
        <v>23</v>
      </c>
      <c r="B5" s="2">
        <v>1</v>
      </c>
      <c r="C5" s="3">
        <v>350.5</v>
      </c>
      <c r="D5" s="4" t="s">
        <v>2</v>
      </c>
    </row>
    <row r="6" spans="1:13" x14ac:dyDescent="0.25">
      <c r="A6" s="2">
        <v>30</v>
      </c>
      <c r="B6" s="2">
        <v>1</v>
      </c>
      <c r="C6" s="3">
        <v>500.4</v>
      </c>
      <c r="D6" s="4" t="s">
        <v>3</v>
      </c>
    </row>
    <row r="7" spans="1:13" x14ac:dyDescent="0.25">
      <c r="A7" s="2">
        <v>31</v>
      </c>
      <c r="B7" s="2">
        <v>2</v>
      </c>
      <c r="C7" s="3">
        <v>500.3</v>
      </c>
      <c r="D7" s="4" t="s">
        <v>2</v>
      </c>
      <c r="L7" s="38" t="s">
        <v>25</v>
      </c>
      <c r="M7" s="38"/>
    </row>
    <row r="8" spans="1:13" x14ac:dyDescent="0.25">
      <c r="A8" s="2">
        <v>25</v>
      </c>
      <c r="B8" s="2">
        <v>2</v>
      </c>
      <c r="C8" s="3">
        <v>450</v>
      </c>
      <c r="D8" s="4" t="s">
        <v>2</v>
      </c>
      <c r="L8" s="2" t="s">
        <v>27</v>
      </c>
      <c r="M8" s="32">
        <f>AVERAGE(C4:C43)</f>
        <v>491.75874999999985</v>
      </c>
    </row>
    <row r="9" spans="1:13" x14ac:dyDescent="0.25">
      <c r="A9" s="2">
        <v>42</v>
      </c>
      <c r="B9" s="2">
        <v>3</v>
      </c>
      <c r="C9" s="3">
        <v>500.3</v>
      </c>
      <c r="D9" s="4" t="s">
        <v>2</v>
      </c>
      <c r="L9" s="2" t="s">
        <v>26</v>
      </c>
      <c r="M9" s="33">
        <f>_xlfn.MODE.MULT(C4:C43)</f>
        <v>500.3</v>
      </c>
    </row>
    <row r="10" spans="1:13" x14ac:dyDescent="0.25">
      <c r="A10" s="2">
        <v>21</v>
      </c>
      <c r="B10" s="2">
        <v>1</v>
      </c>
      <c r="C10" s="3">
        <v>200</v>
      </c>
      <c r="D10" s="4" t="s">
        <v>3</v>
      </c>
      <c r="L10" s="2" t="s">
        <v>28</v>
      </c>
      <c r="M10" s="34">
        <f>MEDIAN(C4:C43)</f>
        <v>400.25</v>
      </c>
    </row>
    <row r="11" spans="1:13" x14ac:dyDescent="0.25">
      <c r="A11" s="2">
        <v>21</v>
      </c>
      <c r="B11" s="2">
        <v>1</v>
      </c>
      <c r="C11" s="3">
        <v>250.5</v>
      </c>
      <c r="D11" s="4" t="s">
        <v>3</v>
      </c>
      <c r="L11" s="2" t="s">
        <v>29</v>
      </c>
      <c r="M11" s="33">
        <f>_xlfn.VAR.S(C4:C43)</f>
        <v>120194.82524198723</v>
      </c>
    </row>
    <row r="12" spans="1:13" x14ac:dyDescent="0.25">
      <c r="A12" s="2">
        <v>47</v>
      </c>
      <c r="B12" s="2">
        <v>1</v>
      </c>
      <c r="C12" s="3">
        <v>600.20000000000005</v>
      </c>
      <c r="D12" s="4" t="s">
        <v>3</v>
      </c>
      <c r="L12" s="2" t="s">
        <v>30</v>
      </c>
      <c r="M12" s="33">
        <f>_xlfn.STDEV.S(C4:C43)</f>
        <v>346.69125348353862</v>
      </c>
    </row>
    <row r="13" spans="1:13" x14ac:dyDescent="0.25">
      <c r="A13" s="2">
        <v>32</v>
      </c>
      <c r="B13" s="2">
        <v>2</v>
      </c>
      <c r="C13" s="3">
        <v>450.3</v>
      </c>
      <c r="D13" s="4" t="s">
        <v>2</v>
      </c>
    </row>
    <row r="14" spans="1:13" x14ac:dyDescent="0.25">
      <c r="A14" s="2">
        <v>30</v>
      </c>
      <c r="B14" s="2">
        <v>1</v>
      </c>
      <c r="C14" s="3">
        <v>350.2</v>
      </c>
      <c r="D14" s="4" t="s">
        <v>3</v>
      </c>
    </row>
    <row r="15" spans="1:13" x14ac:dyDescent="0.25">
      <c r="A15" s="2">
        <v>30</v>
      </c>
      <c r="B15" s="2">
        <v>2</v>
      </c>
      <c r="C15" s="3">
        <v>300.3</v>
      </c>
      <c r="D15" s="4" t="s">
        <v>2</v>
      </c>
    </row>
    <row r="16" spans="1:13" x14ac:dyDescent="0.25">
      <c r="A16" s="2">
        <v>22</v>
      </c>
      <c r="B16" s="2">
        <v>1</v>
      </c>
      <c r="C16" s="3">
        <v>150</v>
      </c>
      <c r="D16" s="4" t="s">
        <v>2</v>
      </c>
      <c r="F16" s="1"/>
    </row>
    <row r="17" spans="1:11" x14ac:dyDescent="0.25">
      <c r="A17" s="2">
        <v>18</v>
      </c>
      <c r="B17" s="2">
        <v>1</v>
      </c>
      <c r="C17" s="3">
        <v>100</v>
      </c>
      <c r="D17" s="4" t="s">
        <v>3</v>
      </c>
    </row>
    <row r="18" spans="1:11" x14ac:dyDescent="0.25">
      <c r="A18" s="2">
        <v>19</v>
      </c>
      <c r="B18" s="2">
        <v>1</v>
      </c>
      <c r="C18" s="3">
        <v>120.5</v>
      </c>
      <c r="D18" s="4" t="s">
        <v>3</v>
      </c>
    </row>
    <row r="19" spans="1:11" x14ac:dyDescent="0.25">
      <c r="A19" s="2">
        <v>22</v>
      </c>
      <c r="B19" s="2">
        <v>2</v>
      </c>
      <c r="C19" s="3">
        <v>200</v>
      </c>
      <c r="D19" s="4" t="s">
        <v>2</v>
      </c>
      <c r="E19" s="11"/>
      <c r="F19" s="11"/>
      <c r="G19" s="11"/>
      <c r="H19" s="11"/>
      <c r="I19" s="11"/>
      <c r="J19" s="11"/>
      <c r="K19" s="11"/>
    </row>
    <row r="20" spans="1:11" x14ac:dyDescent="0.25">
      <c r="A20" s="2">
        <v>31</v>
      </c>
      <c r="B20" s="2">
        <v>4</v>
      </c>
      <c r="C20" s="3">
        <v>400.7</v>
      </c>
      <c r="D20" s="4" t="s">
        <v>2</v>
      </c>
      <c r="E20" s="11"/>
      <c r="F20" s="11"/>
      <c r="G20" s="11"/>
      <c r="H20" s="11"/>
      <c r="I20" s="11"/>
      <c r="J20" s="11"/>
      <c r="K20" s="11"/>
    </row>
    <row r="21" spans="1:11" x14ac:dyDescent="0.25">
      <c r="A21" s="2">
        <v>45</v>
      </c>
      <c r="B21" s="2">
        <v>5</v>
      </c>
      <c r="C21" s="3">
        <v>780.65</v>
      </c>
      <c r="D21" s="4" t="s">
        <v>2</v>
      </c>
      <c r="E21" s="11"/>
      <c r="F21" s="11"/>
      <c r="G21" s="11"/>
      <c r="H21" s="11"/>
      <c r="I21" s="11"/>
      <c r="J21" s="11"/>
      <c r="K21" s="11"/>
    </row>
    <row r="22" spans="1:11" x14ac:dyDescent="0.25">
      <c r="A22" s="2">
        <v>34</v>
      </c>
      <c r="B22" s="2">
        <v>2</v>
      </c>
      <c r="C22" s="3">
        <v>350.4</v>
      </c>
      <c r="D22" s="4" t="s">
        <v>2</v>
      </c>
      <c r="E22" s="11"/>
      <c r="F22" s="11"/>
      <c r="G22" s="11"/>
      <c r="H22" s="11"/>
      <c r="I22" s="11"/>
      <c r="J22" s="11"/>
      <c r="K22" s="11"/>
    </row>
    <row r="23" spans="1:11" x14ac:dyDescent="0.25">
      <c r="A23" s="2">
        <v>50</v>
      </c>
      <c r="B23" s="2">
        <v>6</v>
      </c>
      <c r="C23" s="3">
        <v>1000.5</v>
      </c>
      <c r="D23" s="4" t="s">
        <v>2</v>
      </c>
      <c r="E23" s="11"/>
      <c r="F23" s="11"/>
      <c r="G23" s="11"/>
      <c r="H23" s="11"/>
      <c r="I23" s="11"/>
      <c r="J23" s="11"/>
      <c r="K23" s="11"/>
    </row>
    <row r="24" spans="1:11" x14ac:dyDescent="0.25">
      <c r="A24" s="2">
        <v>51</v>
      </c>
      <c r="B24" s="2">
        <v>1</v>
      </c>
      <c r="C24" s="3">
        <v>1150</v>
      </c>
      <c r="D24" s="4" t="s">
        <v>3</v>
      </c>
      <c r="E24" s="11"/>
      <c r="F24" s="11"/>
      <c r="G24" s="11"/>
      <c r="H24" s="11"/>
      <c r="I24" s="11"/>
      <c r="J24" s="11"/>
      <c r="K24" s="11"/>
    </row>
    <row r="25" spans="1:11" x14ac:dyDescent="0.25">
      <c r="A25" s="2">
        <v>52</v>
      </c>
      <c r="B25" s="2">
        <v>5</v>
      </c>
      <c r="C25" s="3">
        <v>1130.5</v>
      </c>
      <c r="D25" s="4" t="s">
        <v>2</v>
      </c>
      <c r="E25" s="11"/>
      <c r="F25" s="11"/>
      <c r="G25" s="39" t="s">
        <v>21</v>
      </c>
      <c r="H25" s="39"/>
      <c r="I25" s="11"/>
      <c r="J25" s="11"/>
      <c r="K25" s="11"/>
    </row>
    <row r="26" spans="1:11" x14ac:dyDescent="0.25">
      <c r="A26" s="2">
        <v>18</v>
      </c>
      <c r="B26" s="2">
        <v>1</v>
      </c>
      <c r="C26" s="3">
        <v>100.3</v>
      </c>
      <c r="D26" s="4" t="s">
        <v>2</v>
      </c>
      <c r="E26" s="11"/>
      <c r="F26" s="11"/>
      <c r="G26" s="31" t="s">
        <v>35</v>
      </c>
      <c r="H26" s="31">
        <f>_xlfn.PERCENTILE.EXC(C4:C43,0.95)</f>
        <v>1149.0249999999999</v>
      </c>
      <c r="I26" s="11"/>
      <c r="J26" s="11"/>
      <c r="K26" s="11"/>
    </row>
    <row r="27" spans="1:11" x14ac:dyDescent="0.25">
      <c r="A27" s="2">
        <v>23</v>
      </c>
      <c r="B27" s="2">
        <v>1</v>
      </c>
      <c r="C27" s="3">
        <v>150.80000000000001</v>
      </c>
      <c r="D27" s="4" t="s">
        <v>3</v>
      </c>
      <c r="E27" s="11"/>
      <c r="F27" s="12"/>
      <c r="G27" s="31" t="s">
        <v>36</v>
      </c>
      <c r="H27" s="14">
        <f>_xlfn.PERCENTILE.EXC(C4:C43,0.3)</f>
        <v>301.70999999999998</v>
      </c>
      <c r="I27" s="15"/>
      <c r="J27" s="13"/>
      <c r="K27" s="11"/>
    </row>
    <row r="28" spans="1:11" x14ac:dyDescent="0.25">
      <c r="A28" s="2">
        <v>25</v>
      </c>
      <c r="B28" s="2">
        <v>1</v>
      </c>
      <c r="C28" s="3">
        <v>200.3</v>
      </c>
      <c r="D28" s="4" t="s">
        <v>3</v>
      </c>
      <c r="E28" s="11"/>
      <c r="F28" s="10"/>
      <c r="G28" s="11"/>
      <c r="H28" s="11"/>
      <c r="I28" s="11"/>
      <c r="J28" s="11"/>
      <c r="K28" s="11"/>
    </row>
    <row r="29" spans="1:11" x14ac:dyDescent="0.25">
      <c r="A29" s="2">
        <v>25</v>
      </c>
      <c r="B29" s="2">
        <v>1</v>
      </c>
      <c r="C29" s="3">
        <v>255</v>
      </c>
      <c r="D29" s="4" t="s">
        <v>3</v>
      </c>
      <c r="E29" s="11"/>
      <c r="F29" s="11"/>
      <c r="G29" s="11" t="s">
        <v>37</v>
      </c>
      <c r="H29" s="11">
        <f>_xlfn.PERCENTILE.EXC(C4:C43,0.15)</f>
        <v>158.17999999999998</v>
      </c>
      <c r="I29" s="11"/>
      <c r="J29" s="11"/>
      <c r="K29" s="11"/>
    </row>
    <row r="30" spans="1:11" x14ac:dyDescent="0.25">
      <c r="A30" s="2">
        <v>31</v>
      </c>
      <c r="B30" s="2">
        <v>1</v>
      </c>
      <c r="C30" s="3">
        <v>305.3</v>
      </c>
      <c r="D30" s="4" t="s">
        <v>3</v>
      </c>
      <c r="E30" s="11"/>
      <c r="F30" s="11"/>
      <c r="G30" s="11" t="s">
        <v>38</v>
      </c>
      <c r="H30" s="11">
        <f>_xlfn.PERCENTILE.EXC(C4:C43,0.5)</f>
        <v>400.25</v>
      </c>
      <c r="I30" s="11"/>
      <c r="J30" s="11"/>
      <c r="K30" s="11"/>
    </row>
    <row r="31" spans="1:11" x14ac:dyDescent="0.25">
      <c r="A31" s="2">
        <v>33</v>
      </c>
      <c r="B31" s="2">
        <v>3</v>
      </c>
      <c r="C31" s="3">
        <v>400</v>
      </c>
      <c r="D31" s="4" t="s">
        <v>2</v>
      </c>
    </row>
    <row r="32" spans="1:11" x14ac:dyDescent="0.25">
      <c r="A32" s="2">
        <v>30</v>
      </c>
      <c r="B32" s="2">
        <v>2</v>
      </c>
      <c r="C32" s="3">
        <v>380</v>
      </c>
      <c r="D32" s="4" t="s">
        <v>2</v>
      </c>
    </row>
    <row r="33" spans="1:8" x14ac:dyDescent="0.25">
      <c r="A33" s="2">
        <v>45</v>
      </c>
      <c r="B33" s="2">
        <v>4</v>
      </c>
      <c r="C33" s="3">
        <v>600</v>
      </c>
      <c r="D33" s="4" t="s">
        <v>2</v>
      </c>
    </row>
    <row r="34" spans="1:8" x14ac:dyDescent="0.25">
      <c r="A34" s="2">
        <v>43</v>
      </c>
      <c r="B34" s="2">
        <v>4</v>
      </c>
      <c r="C34" s="3">
        <v>500.3</v>
      </c>
      <c r="D34" s="4" t="s">
        <v>2</v>
      </c>
    </row>
    <row r="35" spans="1:8" x14ac:dyDescent="0.25">
      <c r="A35" s="2">
        <v>29</v>
      </c>
      <c r="B35" s="2">
        <v>3</v>
      </c>
      <c r="C35" s="3">
        <v>400.5</v>
      </c>
      <c r="D35" s="4" t="s">
        <v>2</v>
      </c>
    </row>
    <row r="36" spans="1:8" x14ac:dyDescent="0.25">
      <c r="A36" s="2">
        <v>31</v>
      </c>
      <c r="B36" s="2">
        <v>1</v>
      </c>
      <c r="C36" s="3">
        <v>355</v>
      </c>
      <c r="D36" s="4" t="s">
        <v>3</v>
      </c>
    </row>
    <row r="37" spans="1:8" x14ac:dyDescent="0.25">
      <c r="A37" s="2">
        <v>37</v>
      </c>
      <c r="B37" s="2">
        <v>3</v>
      </c>
      <c r="C37" s="3">
        <v>515</v>
      </c>
      <c r="D37" s="4" t="s">
        <v>2</v>
      </c>
    </row>
    <row r="38" spans="1:8" x14ac:dyDescent="0.25">
      <c r="A38" s="2">
        <v>44</v>
      </c>
      <c r="B38" s="2">
        <v>5</v>
      </c>
      <c r="C38" s="3">
        <v>900</v>
      </c>
      <c r="D38" s="4" t="s">
        <v>2</v>
      </c>
    </row>
    <row r="39" spans="1:8" x14ac:dyDescent="0.25">
      <c r="A39" s="2">
        <v>62</v>
      </c>
      <c r="B39" s="2">
        <v>6</v>
      </c>
      <c r="C39" s="3">
        <v>1550.5</v>
      </c>
      <c r="D39" s="4" t="s">
        <v>2</v>
      </c>
    </row>
    <row r="40" spans="1:8" x14ac:dyDescent="0.25">
      <c r="A40" s="2">
        <v>59</v>
      </c>
      <c r="B40" s="2">
        <v>5</v>
      </c>
      <c r="C40" s="3">
        <v>1100.5999999999999</v>
      </c>
      <c r="D40" s="4" t="s">
        <v>2</v>
      </c>
    </row>
    <row r="41" spans="1:8" x14ac:dyDescent="0.25">
      <c r="A41" s="2">
        <v>33</v>
      </c>
      <c r="B41" s="2">
        <v>3</v>
      </c>
      <c r="C41" s="3">
        <v>605.29999999999995</v>
      </c>
      <c r="D41" s="4" t="s">
        <v>2</v>
      </c>
    </row>
    <row r="42" spans="1:8" x14ac:dyDescent="0.25">
      <c r="A42" s="2">
        <v>54</v>
      </c>
      <c r="B42" s="2">
        <v>4</v>
      </c>
      <c r="C42" s="3">
        <v>1110</v>
      </c>
      <c r="D42" s="4" t="s">
        <v>2</v>
      </c>
    </row>
    <row r="43" spans="1:8" x14ac:dyDescent="0.25">
      <c r="A43" s="2">
        <v>25</v>
      </c>
      <c r="B43" s="2">
        <v>2</v>
      </c>
      <c r="C43" s="3">
        <v>305</v>
      </c>
      <c r="D43" s="4" t="s">
        <v>2</v>
      </c>
    </row>
    <row r="44" spans="1:8" x14ac:dyDescent="0.25">
      <c r="F44" s="16"/>
      <c r="G44" s="16"/>
      <c r="H44" s="16"/>
    </row>
    <row r="45" spans="1:8" x14ac:dyDescent="0.25">
      <c r="F45" s="16"/>
      <c r="G45" s="16"/>
      <c r="H45" s="16"/>
    </row>
    <row r="46" spans="1:8" x14ac:dyDescent="0.25">
      <c r="C46" s="8"/>
      <c r="F46" s="16"/>
      <c r="G46" s="17"/>
      <c r="H46" s="16"/>
    </row>
    <row r="47" spans="1:8" x14ac:dyDescent="0.25">
      <c r="C47" s="8"/>
      <c r="F47" s="16"/>
      <c r="G47" s="17"/>
      <c r="H47" s="16"/>
    </row>
    <row r="48" spans="1:8" x14ac:dyDescent="0.25">
      <c r="D48" s="1"/>
      <c r="F48" s="16"/>
      <c r="G48" s="17"/>
      <c r="H48" s="16"/>
    </row>
    <row r="49" spans="3:8" x14ac:dyDescent="0.25">
      <c r="C49" s="9"/>
      <c r="D49" s="1"/>
      <c r="F49" s="18"/>
      <c r="G49" s="16"/>
      <c r="H49" s="16"/>
    </row>
    <row r="50" spans="3:8" x14ac:dyDescent="0.25">
      <c r="F50" s="16"/>
      <c r="G50" s="17"/>
      <c r="H50" s="16"/>
    </row>
    <row r="51" spans="3:8" x14ac:dyDescent="0.25">
      <c r="F51" s="16"/>
      <c r="G51" s="17"/>
      <c r="H51" s="16"/>
    </row>
    <row r="52" spans="3:8" x14ac:dyDescent="0.25">
      <c r="F52" s="16"/>
      <c r="G52" s="16"/>
      <c r="H52" s="16"/>
    </row>
    <row r="53" spans="3:8" x14ac:dyDescent="0.25">
      <c r="F53" s="16"/>
      <c r="G53" s="16"/>
      <c r="H53" s="16"/>
    </row>
    <row r="54" spans="3:8" x14ac:dyDescent="0.25">
      <c r="F54" s="16"/>
      <c r="G54" s="16"/>
      <c r="H54" s="16"/>
    </row>
    <row r="55" spans="3:8" x14ac:dyDescent="0.25">
      <c r="F55" s="16"/>
      <c r="G55" s="16"/>
      <c r="H55" s="16"/>
    </row>
    <row r="56" spans="3:8" x14ac:dyDescent="0.25">
      <c r="F56" s="16"/>
      <c r="G56" s="16"/>
      <c r="H56" s="16"/>
    </row>
    <row r="57" spans="3:8" x14ac:dyDescent="0.25">
      <c r="F57" s="16"/>
      <c r="G57" s="16"/>
      <c r="H57" s="16"/>
    </row>
    <row r="58" spans="3:8" x14ac:dyDescent="0.25">
      <c r="F58" s="16"/>
      <c r="G58" s="16"/>
      <c r="H58" s="16"/>
    </row>
    <row r="59" spans="3:8" x14ac:dyDescent="0.25">
      <c r="F59" s="16"/>
      <c r="G59" s="16"/>
      <c r="H59" s="16"/>
    </row>
    <row r="60" spans="3:8" x14ac:dyDescent="0.25">
      <c r="F60" s="16"/>
      <c r="G60" s="16"/>
      <c r="H60" s="16"/>
    </row>
    <row r="61" spans="3:8" x14ac:dyDescent="0.25">
      <c r="F61" s="19"/>
      <c r="G61" s="20"/>
      <c r="H61" s="21"/>
    </row>
    <row r="62" spans="3:8" x14ac:dyDescent="0.25">
      <c r="F62" s="19"/>
      <c r="G62" s="17"/>
      <c r="H62" s="16"/>
    </row>
    <row r="63" spans="3:8" x14ac:dyDescent="0.25">
      <c r="F63" s="16"/>
      <c r="G63" s="16"/>
      <c r="H63" s="16"/>
    </row>
  </sheetData>
  <mergeCells count="3">
    <mergeCell ref="A1:D1"/>
    <mergeCell ref="L7:M7"/>
    <mergeCell ref="G25:H25"/>
  </mergeCells>
  <phoneticPr fontId="7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E414884B4ABB42AE099699A7093ACB" ma:contentTypeVersion="3" ma:contentTypeDescription="Crie um novo documento." ma:contentTypeScope="" ma:versionID="114119566f476719be0b705f707513b1">
  <xsd:schema xmlns:xsd="http://www.w3.org/2001/XMLSchema" xmlns:xs="http://www.w3.org/2001/XMLSchema" xmlns:p="http://schemas.microsoft.com/office/2006/metadata/properties" xmlns:ns2="2eeb5584-71a3-4fee-b1c2-ddbf6af64445" targetNamespace="http://schemas.microsoft.com/office/2006/metadata/properties" ma:root="true" ma:fieldsID="b82d61af03ba90aaf2f0a211b0c311b3" ns2:_="">
    <xsd:import namespace="2eeb5584-71a3-4fee-b1c2-ddbf6af6444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eb5584-71a3-4fee-b1c2-ddbf6af6444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eeb5584-71a3-4fee-b1c2-ddbf6af64445" xsi:nil="true"/>
  </documentManagement>
</p:properties>
</file>

<file path=customXml/itemProps1.xml><?xml version="1.0" encoding="utf-8"?>
<ds:datastoreItem xmlns:ds="http://schemas.openxmlformats.org/officeDocument/2006/customXml" ds:itemID="{E3A98E8E-9980-4A5A-902C-16008BEAF8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9F0720-250B-4DB7-9D57-803E079D94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eb5584-71a3-4fee-b1c2-ddbf6af644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6CA671-DAFA-412D-9CD2-F23FAD32D44A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7236e5c2-dc64-4bf6-97fb-a0a3cc308b62"/>
    <ds:schemaRef ds:uri="http://schemas.microsoft.com/office/infopath/2007/PartnerControls"/>
    <ds:schemaRef ds:uri="http://purl.org/dc/terms/"/>
    <ds:schemaRef ds:uri="2eeb5584-71a3-4fee-b1c2-ddbf6af644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Amostra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Evanivaldo Silva Junior</dc:creator>
  <cp:lastModifiedBy>Aluno19</cp:lastModifiedBy>
  <dcterms:created xsi:type="dcterms:W3CDTF">2016-04-01T11:51:51Z</dcterms:created>
  <dcterms:modified xsi:type="dcterms:W3CDTF">2022-04-27T23:38:12Z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0x01010012E414884B4ABB42AE099699A7093ACB</vt:lpwstr>
  </property>
</Properties>
</file>