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\Downloads\"/>
    </mc:Choice>
  </mc:AlternateContent>
  <xr:revisionPtr revIDLastSave="0" documentId="13_ncr:1_{53C1D33F-32E1-44B3-8A72-11372E541002}" xr6:coauthVersionLast="46" xr6:coauthVersionMax="46" xr10:uidLastSave="{00000000-0000-0000-0000-000000000000}"/>
  <bookViews>
    <workbookView xWindow="-120" yWindow="-120" windowWidth="20640" windowHeight="11160" activeTab="5" xr2:uid="{00000000-000D-0000-FFFF-FFFF00000000}"/>
  </bookViews>
  <sheets>
    <sheet name="Exerc 1" sheetId="1" r:id="rId1"/>
    <sheet name="Exerc 2" sheetId="2" r:id="rId2"/>
    <sheet name="Exerc 3" sheetId="3" r:id="rId3"/>
    <sheet name="Exerc 4" sheetId="4" r:id="rId4"/>
    <sheet name="Exerc 5" sheetId="5" r:id="rId5"/>
    <sheet name="Exerc 6" sheetId="6" r:id="rId6"/>
    <sheet name="Exerc 7" sheetId="7" r:id="rId7"/>
    <sheet name="Exerc 8" sheetId="8" r:id="rId8"/>
  </sheets>
  <calcPr calcId="181029"/>
</workbook>
</file>

<file path=xl/calcChain.xml><?xml version="1.0" encoding="utf-8"?>
<calcChain xmlns="http://schemas.openxmlformats.org/spreadsheetml/2006/main">
  <c r="F7" i="6" l="1"/>
  <c r="F5" i="6"/>
  <c r="G9" i="7"/>
  <c r="G10" i="7" s="1"/>
  <c r="F9" i="7"/>
  <c r="F10" i="7" s="1"/>
  <c r="G8" i="7"/>
  <c r="F8" i="7"/>
  <c r="G7" i="7"/>
  <c r="F7" i="7"/>
  <c r="G6" i="7"/>
  <c r="F6" i="7"/>
  <c r="G5" i="7"/>
  <c r="F5" i="7"/>
  <c r="G4" i="7"/>
  <c r="F4" i="7"/>
  <c r="F11" i="6"/>
  <c r="F12" i="6" s="1"/>
  <c r="F10" i="6"/>
  <c r="F6" i="6"/>
  <c r="F9" i="6"/>
  <c r="F8" i="6"/>
  <c r="H7" i="5"/>
  <c r="H6" i="5"/>
  <c r="H5" i="5"/>
  <c r="H4" i="5"/>
  <c r="H3" i="5"/>
  <c r="H2" i="5"/>
  <c r="D5" i="4"/>
  <c r="F3" i="3"/>
  <c r="F2" i="3"/>
  <c r="F3" i="2"/>
  <c r="F2" i="2"/>
  <c r="F5" i="1"/>
  <c r="F4" i="1"/>
  <c r="F3" i="1"/>
  <c r="F2" i="1"/>
  <c r="K12" i="8"/>
  <c r="J12" i="8"/>
  <c r="J11" i="8"/>
  <c r="K11" i="8" s="1"/>
  <c r="J10" i="8"/>
  <c r="K10" i="8" s="1"/>
  <c r="I12" i="8"/>
  <c r="I11" i="8"/>
  <c r="I10" i="8"/>
  <c r="G12" i="8"/>
  <c r="G11" i="8"/>
  <c r="G10" i="8"/>
  <c r="F12" i="8"/>
  <c r="F11" i="8"/>
  <c r="F10" i="8"/>
</calcChain>
</file>

<file path=xl/sharedStrings.xml><?xml version="1.0" encoding="utf-8"?>
<sst xmlns="http://schemas.openxmlformats.org/spreadsheetml/2006/main" count="108" uniqueCount="76">
  <si>
    <t>X: manteiga</t>
  </si>
  <si>
    <t>média</t>
  </si>
  <si>
    <t>desvio médio</t>
  </si>
  <si>
    <t xml:space="preserve">variância </t>
  </si>
  <si>
    <t>Desv pad</t>
  </si>
  <si>
    <t>a)</t>
  </si>
  <si>
    <t>b)</t>
  </si>
  <si>
    <t>c)</t>
  </si>
  <si>
    <t>d)</t>
  </si>
  <si>
    <t>X: notas</t>
  </si>
  <si>
    <t>desv pad</t>
  </si>
  <si>
    <t>X: vendas tecidos</t>
  </si>
  <si>
    <t>Variância</t>
  </si>
  <si>
    <t>x: consumo diário calorias</t>
  </si>
  <si>
    <t>média=</t>
  </si>
  <si>
    <t>desv pad=</t>
  </si>
  <si>
    <t>CV=?</t>
  </si>
  <si>
    <t>amplitude, média e desvio médio</t>
  </si>
  <si>
    <t>variância e desvio padrão</t>
  </si>
  <si>
    <t>coefic variação</t>
  </si>
  <si>
    <t>X: n. viagens</t>
  </si>
  <si>
    <t>média, mediana e moda</t>
  </si>
  <si>
    <t>amplitude, desvio médio, variância, desvio padrão e coeficiente de variação.</t>
  </si>
  <si>
    <t>média e mediana</t>
  </si>
  <si>
    <t>amplitude, desvio médio, variância, desvio padrão e coeficiente de variação</t>
  </si>
  <si>
    <t>1. Se você precisar efetuar uma estimativa com base nesses dados, sobre qual série mais fácil fazer estimativas com maior precisão? Por quê?</t>
  </si>
  <si>
    <t>Cliente</t>
  </si>
  <si>
    <t>Idade</t>
  </si>
  <si>
    <t>Renda</t>
  </si>
  <si>
    <t>Despesa média</t>
  </si>
  <si>
    <t>A</t>
  </si>
  <si>
    <t>B</t>
  </si>
  <si>
    <t>C</t>
  </si>
  <si>
    <t>D</t>
  </si>
  <si>
    <t>E</t>
  </si>
  <si>
    <t>F</t>
  </si>
  <si>
    <t>G</t>
  </si>
  <si>
    <t>a) a média,</t>
  </si>
  <si>
    <t xml:space="preserve"> b) mediana</t>
  </si>
  <si>
    <t xml:space="preserve">d) moda </t>
  </si>
  <si>
    <t>e) a variância</t>
  </si>
  <si>
    <t xml:space="preserve"> f) o desvio padrão</t>
  </si>
  <si>
    <t xml:space="preserve"> relatório referente aos resultados encontrados.</t>
  </si>
  <si>
    <t>CV=(dp/media)*100</t>
  </si>
  <si>
    <t>Média</t>
  </si>
  <si>
    <t>Mediana</t>
  </si>
  <si>
    <t>Moda</t>
  </si>
  <si>
    <t>Desp média</t>
  </si>
  <si>
    <t>Coef Var %</t>
  </si>
  <si>
    <t>31 e 49</t>
  </si>
  <si>
    <t>60 e 90</t>
  </si>
  <si>
    <t>Rol</t>
  </si>
  <si>
    <t>CV=</t>
  </si>
  <si>
    <t>%</t>
  </si>
  <si>
    <t xml:space="preserve">Dados </t>
  </si>
  <si>
    <t>ordenados</t>
  </si>
  <si>
    <t>Amplitude</t>
  </si>
  <si>
    <t>Devio Médio</t>
  </si>
  <si>
    <t>Desvio padrão</t>
  </si>
  <si>
    <t>Coefic Variação</t>
  </si>
  <si>
    <t>A=</t>
  </si>
  <si>
    <t>Média=</t>
  </si>
  <si>
    <t>Desv Médio=</t>
  </si>
  <si>
    <t>Var=</t>
  </si>
  <si>
    <t>Desv pad=</t>
  </si>
  <si>
    <t>Mediana=</t>
  </si>
  <si>
    <t>Moda=</t>
  </si>
  <si>
    <t>Amplitude=</t>
  </si>
  <si>
    <t xml:space="preserve">Desvio médio= </t>
  </si>
  <si>
    <t>Variância=</t>
  </si>
  <si>
    <t>Desvio pad=</t>
  </si>
  <si>
    <t>Série B</t>
  </si>
  <si>
    <t>Série A</t>
  </si>
  <si>
    <t>dados</t>
  </si>
  <si>
    <t>CV (%)=</t>
  </si>
  <si>
    <t>R: Na Série A, porquê os intervalos (amplitude, desvios, variância, etc) são menores.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</si>
</sst>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6" xfId="0" applyFill="1" applyBorder="1"/>
    <xf numFmtId="0" fontId="1" fillId="0" borderId="0" xfId="0" applyFont="1" applyBorder="1" applyAlignment="1">
      <alignment horizontal="justify" vertical="center" wrapText="1"/>
    </xf>
    <xf numFmtId="0" fontId="1" fillId="2" borderId="0" xfId="0" applyFont="1" applyFill="1" applyBorder="1" applyAlignment="1">
      <alignment horizontal="justify" vertical="center" wrapText="1"/>
    </xf>
    <xf numFmtId="0" fontId="0" fillId="0" borderId="0" xfId="0" applyBorder="1" applyAlignment="1">
      <alignment horizontal="right"/>
    </xf>
    <xf numFmtId="2" fontId="0" fillId="0" borderId="0" xfId="0" applyNumberFormat="1" applyBorder="1"/>
    <xf numFmtId="2" fontId="0" fillId="0" borderId="0" xfId="0" applyNumberFormat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S3" sqref="S3"/>
    </sheetView>
  </sheetViews>
  <sheetFormatPr defaultRowHeight="15" x14ac:dyDescent="0.25"/>
  <cols>
    <col min="4" max="4" width="14.42578125" customWidth="1"/>
    <col min="5" max="5" width="14.28515625" customWidth="1"/>
  </cols>
  <sheetData>
    <row r="1" spans="1:6" x14ac:dyDescent="0.25">
      <c r="A1">
        <v>11</v>
      </c>
      <c r="E1" t="s">
        <v>0</v>
      </c>
    </row>
    <row r="2" spans="1:6" x14ac:dyDescent="0.25">
      <c r="A2">
        <v>8</v>
      </c>
      <c r="D2" s="1" t="s">
        <v>5</v>
      </c>
      <c r="E2" t="s">
        <v>1</v>
      </c>
      <c r="F2" s="12">
        <f>AVERAGE(A1:A6)</f>
        <v>9</v>
      </c>
    </row>
    <row r="3" spans="1:6" x14ac:dyDescent="0.25">
      <c r="A3">
        <v>4</v>
      </c>
      <c r="D3" s="1" t="s">
        <v>6</v>
      </c>
      <c r="E3" t="s">
        <v>2</v>
      </c>
      <c r="F3" s="12">
        <f>AVEDEV(A1:A6)</f>
        <v>2</v>
      </c>
    </row>
    <row r="4" spans="1:6" x14ac:dyDescent="0.25">
      <c r="A4">
        <v>10</v>
      </c>
      <c r="D4" s="1" t="s">
        <v>7</v>
      </c>
      <c r="E4" t="s">
        <v>3</v>
      </c>
      <c r="F4" s="12">
        <f>_xlfn.VAR.S(A1:A6)</f>
        <v>8</v>
      </c>
    </row>
    <row r="5" spans="1:6" x14ac:dyDescent="0.25">
      <c r="A5">
        <v>9</v>
      </c>
      <c r="D5" s="1" t="s">
        <v>8</v>
      </c>
      <c r="E5" t="s">
        <v>4</v>
      </c>
      <c r="F5" s="12">
        <f>_xlfn.STDEV.S(A1:A6)</f>
        <v>2.8284271247461903</v>
      </c>
    </row>
    <row r="6" spans="1:6" x14ac:dyDescent="0.25">
      <c r="A6">
        <v>12</v>
      </c>
      <c r="C6" s="10"/>
      <c r="D6" s="10"/>
      <c r="E6" s="10"/>
    </row>
    <row r="7" spans="1:6" x14ac:dyDescent="0.25">
      <c r="C7" s="10"/>
      <c r="D7" s="20"/>
      <c r="E7" s="10"/>
    </row>
    <row r="8" spans="1:6" x14ac:dyDescent="0.25">
      <c r="C8" s="10"/>
      <c r="D8" s="10"/>
      <c r="E8" s="10"/>
    </row>
    <row r="9" spans="1:6" x14ac:dyDescent="0.25">
      <c r="C9" s="10"/>
      <c r="D9" s="10"/>
      <c r="E9" s="10"/>
    </row>
    <row r="10" spans="1:6" x14ac:dyDescent="0.25">
      <c r="C10" s="10"/>
      <c r="D10" s="10"/>
      <c r="E10" s="10"/>
    </row>
    <row r="11" spans="1:6" x14ac:dyDescent="0.25">
      <c r="C11" s="10"/>
      <c r="D11" s="10"/>
      <c r="E11" s="10"/>
    </row>
    <row r="12" spans="1:6" x14ac:dyDescent="0.25">
      <c r="C12" s="10"/>
      <c r="D12" s="10"/>
      <c r="E12" s="10"/>
    </row>
    <row r="13" spans="1:6" x14ac:dyDescent="0.25">
      <c r="C13" s="10"/>
      <c r="D13" s="10"/>
      <c r="E13" s="10"/>
    </row>
    <row r="14" spans="1:6" x14ac:dyDescent="0.25">
      <c r="C14" s="10"/>
      <c r="D14" s="10"/>
      <c r="E14" s="10"/>
    </row>
    <row r="15" spans="1:6" x14ac:dyDescent="0.25">
      <c r="C15" s="10"/>
      <c r="D15" s="10"/>
      <c r="E15" s="10"/>
    </row>
    <row r="16" spans="1:6" x14ac:dyDescent="0.25">
      <c r="C16" s="10"/>
      <c r="D16" s="10"/>
      <c r="E16" s="1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E20" sqref="E20"/>
    </sheetView>
  </sheetViews>
  <sheetFormatPr defaultRowHeight="15" x14ac:dyDescent="0.25"/>
  <cols>
    <col min="4" max="4" width="12.42578125" customWidth="1"/>
  </cols>
  <sheetData>
    <row r="1" spans="1:6" x14ac:dyDescent="0.25">
      <c r="A1">
        <v>4</v>
      </c>
      <c r="E1" t="s">
        <v>9</v>
      </c>
    </row>
    <row r="2" spans="1:6" x14ac:dyDescent="0.25">
      <c r="A2">
        <v>2</v>
      </c>
      <c r="D2" s="1" t="s">
        <v>5</v>
      </c>
      <c r="E2" t="s">
        <v>1</v>
      </c>
      <c r="F2" s="12">
        <f>AVERAGE(A1:A4)</f>
        <v>2.75</v>
      </c>
    </row>
    <row r="3" spans="1:6" x14ac:dyDescent="0.25">
      <c r="A3">
        <v>1</v>
      </c>
      <c r="D3" s="1" t="s">
        <v>6</v>
      </c>
      <c r="E3" t="s">
        <v>10</v>
      </c>
      <c r="F3" s="12">
        <f>_xlfn.STDEV.S(A1:A4)</f>
        <v>1.5</v>
      </c>
    </row>
    <row r="4" spans="1:6" x14ac:dyDescent="0.25">
      <c r="A4">
        <v>4</v>
      </c>
    </row>
    <row r="5" spans="1:6" x14ac:dyDescent="0.25">
      <c r="C5" s="10"/>
      <c r="D5" s="10"/>
    </row>
    <row r="6" spans="1:6" x14ac:dyDescent="0.25">
      <c r="C6" s="10"/>
      <c r="D6" s="10"/>
    </row>
    <row r="7" spans="1:6" x14ac:dyDescent="0.25">
      <c r="C7" s="10"/>
      <c r="D7" s="10"/>
    </row>
    <row r="8" spans="1:6" x14ac:dyDescent="0.25">
      <c r="C8" s="10"/>
      <c r="D8" s="10"/>
    </row>
    <row r="9" spans="1:6" x14ac:dyDescent="0.25">
      <c r="C9" s="10"/>
      <c r="D9" s="10"/>
    </row>
    <row r="10" spans="1:6" x14ac:dyDescent="0.25">
      <c r="C10" s="10"/>
      <c r="D10" s="10"/>
    </row>
    <row r="11" spans="1:6" x14ac:dyDescent="0.25">
      <c r="C11" s="10"/>
      <c r="D11" s="10"/>
    </row>
    <row r="12" spans="1:6" x14ac:dyDescent="0.25">
      <c r="C12" s="10"/>
      <c r="D12" s="10"/>
    </row>
    <row r="13" spans="1:6" x14ac:dyDescent="0.25">
      <c r="C13" s="10"/>
      <c r="D13" s="10"/>
    </row>
    <row r="14" spans="1:6" x14ac:dyDescent="0.25">
      <c r="C14" s="10"/>
      <c r="D14" s="1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workbookViewId="0">
      <selection activeCell="F4" sqref="F4"/>
    </sheetView>
  </sheetViews>
  <sheetFormatPr defaultRowHeight="15" x14ac:dyDescent="0.25"/>
  <cols>
    <col min="5" max="5" width="16.140625" customWidth="1"/>
  </cols>
  <sheetData>
    <row r="1" spans="1:6" x14ac:dyDescent="0.25">
      <c r="A1">
        <v>1</v>
      </c>
      <c r="E1" t="s">
        <v>11</v>
      </c>
    </row>
    <row r="2" spans="1:6" x14ac:dyDescent="0.25">
      <c r="A2">
        <v>2</v>
      </c>
      <c r="D2" s="1" t="s">
        <v>5</v>
      </c>
      <c r="E2" t="s">
        <v>12</v>
      </c>
      <c r="F2" s="12">
        <f>_xlfn.VAR.S(A1:A10)</f>
        <v>0.48888888888888871</v>
      </c>
    </row>
    <row r="3" spans="1:6" x14ac:dyDescent="0.25">
      <c r="A3">
        <v>2</v>
      </c>
      <c r="D3" s="1" t="s">
        <v>6</v>
      </c>
      <c r="E3" t="s">
        <v>4</v>
      </c>
      <c r="F3" s="12">
        <f>_xlfn.STDEV.S(A1:A10)</f>
        <v>0.69920589878010087</v>
      </c>
    </row>
    <row r="4" spans="1:6" x14ac:dyDescent="0.25">
      <c r="A4">
        <v>1</v>
      </c>
    </row>
    <row r="5" spans="1:6" x14ac:dyDescent="0.25">
      <c r="A5">
        <v>1</v>
      </c>
    </row>
    <row r="6" spans="1:6" x14ac:dyDescent="0.25">
      <c r="A6">
        <v>3</v>
      </c>
      <c r="D6" s="10"/>
      <c r="E6" s="10"/>
    </row>
    <row r="7" spans="1:6" x14ac:dyDescent="0.25">
      <c r="A7">
        <v>1</v>
      </c>
      <c r="D7" s="10"/>
      <c r="E7" s="10"/>
    </row>
    <row r="8" spans="1:6" x14ac:dyDescent="0.25">
      <c r="A8">
        <v>1</v>
      </c>
      <c r="D8" s="10"/>
      <c r="E8" s="10"/>
    </row>
    <row r="9" spans="1:6" x14ac:dyDescent="0.25">
      <c r="A9">
        <v>1</v>
      </c>
      <c r="D9" s="10"/>
      <c r="E9" s="10"/>
    </row>
    <row r="10" spans="1:6" x14ac:dyDescent="0.25">
      <c r="A10">
        <v>1</v>
      </c>
      <c r="D10" s="10"/>
      <c r="E10" s="10"/>
    </row>
    <row r="11" spans="1:6" x14ac:dyDescent="0.25">
      <c r="D11" s="10"/>
      <c r="E11" s="10"/>
    </row>
    <row r="12" spans="1:6" x14ac:dyDescent="0.25">
      <c r="D12" s="10"/>
      <c r="E12" s="10"/>
    </row>
    <row r="13" spans="1:6" x14ac:dyDescent="0.25">
      <c r="D13" s="10"/>
      <c r="E13" s="10"/>
    </row>
    <row r="14" spans="1:6" x14ac:dyDescent="0.25">
      <c r="D14" s="10"/>
      <c r="E14" s="10"/>
    </row>
    <row r="15" spans="1:6" x14ac:dyDescent="0.25">
      <c r="D15" s="10"/>
      <c r="E15" s="10"/>
    </row>
    <row r="16" spans="1:6" x14ac:dyDescent="0.25">
      <c r="D16" s="10"/>
      <c r="E16" s="10"/>
    </row>
    <row r="17" spans="4:5" x14ac:dyDescent="0.25">
      <c r="D17" s="10"/>
      <c r="E17" s="10"/>
    </row>
    <row r="18" spans="4:5" x14ac:dyDescent="0.25">
      <c r="D18" s="10"/>
      <c r="E18" s="10"/>
    </row>
    <row r="19" spans="4:5" x14ac:dyDescent="0.25">
      <c r="D19" s="10"/>
      <c r="E19" s="1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H9" sqref="H9"/>
    </sheetView>
  </sheetViews>
  <sheetFormatPr defaultRowHeight="15" x14ac:dyDescent="0.25"/>
  <sheetData>
    <row r="1" spans="1:5" x14ac:dyDescent="0.25">
      <c r="A1" t="s">
        <v>13</v>
      </c>
    </row>
    <row r="2" spans="1:5" x14ac:dyDescent="0.25">
      <c r="A2" t="s">
        <v>14</v>
      </c>
      <c r="B2">
        <v>14000</v>
      </c>
    </row>
    <row r="3" spans="1:5" x14ac:dyDescent="0.25">
      <c r="A3" t="s">
        <v>15</v>
      </c>
      <c r="B3">
        <v>3500</v>
      </c>
    </row>
    <row r="4" spans="1:5" x14ac:dyDescent="0.25">
      <c r="A4" t="s">
        <v>16</v>
      </c>
      <c r="C4" t="s">
        <v>43</v>
      </c>
    </row>
    <row r="5" spans="1:5" x14ac:dyDescent="0.25">
      <c r="C5" t="s">
        <v>52</v>
      </c>
      <c r="D5" s="12">
        <f>(3500/14000)*100</f>
        <v>25</v>
      </c>
      <c r="E5" t="s">
        <v>53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>
      <selection activeCell="H12" sqref="H12"/>
    </sheetView>
  </sheetViews>
  <sheetFormatPr defaultRowHeight="15" x14ac:dyDescent="0.25"/>
  <cols>
    <col min="5" max="5" width="31.28515625" customWidth="1"/>
    <col min="6" max="6" width="15" customWidth="1"/>
    <col min="7" max="7" width="12.42578125" customWidth="1"/>
  </cols>
  <sheetData>
    <row r="1" spans="1:9" x14ac:dyDescent="0.25">
      <c r="A1">
        <v>5</v>
      </c>
      <c r="C1">
        <v>5</v>
      </c>
      <c r="E1" t="s">
        <v>9</v>
      </c>
    </row>
    <row r="2" spans="1:9" x14ac:dyDescent="0.25">
      <c r="A2">
        <v>5</v>
      </c>
      <c r="C2">
        <v>5</v>
      </c>
      <c r="D2" s="1" t="s">
        <v>5</v>
      </c>
      <c r="E2" t="s">
        <v>17</v>
      </c>
      <c r="F2" t="s">
        <v>56</v>
      </c>
      <c r="G2" t="s">
        <v>60</v>
      </c>
      <c r="H2" s="12">
        <f>10-5</f>
        <v>5</v>
      </c>
    </row>
    <row r="3" spans="1:9" x14ac:dyDescent="0.25">
      <c r="A3">
        <v>7</v>
      </c>
      <c r="C3">
        <v>5</v>
      </c>
      <c r="D3" s="1" t="s">
        <v>6</v>
      </c>
      <c r="E3" t="s">
        <v>18</v>
      </c>
      <c r="F3" t="s">
        <v>44</v>
      </c>
      <c r="G3" t="s">
        <v>61</v>
      </c>
      <c r="H3" s="12">
        <f>AVERAGE(C1:C10)</f>
        <v>7.1</v>
      </c>
    </row>
    <row r="4" spans="1:9" x14ac:dyDescent="0.25">
      <c r="A4">
        <v>7</v>
      </c>
      <c r="C4">
        <v>5</v>
      </c>
      <c r="D4" s="1" t="s">
        <v>7</v>
      </c>
      <c r="E4" t="s">
        <v>19</v>
      </c>
      <c r="F4" t="s">
        <v>57</v>
      </c>
      <c r="G4" t="s">
        <v>62</v>
      </c>
      <c r="H4" s="12">
        <f>AVEDEV(C1:C10)</f>
        <v>1.72</v>
      </c>
    </row>
    <row r="5" spans="1:9" x14ac:dyDescent="0.25">
      <c r="A5">
        <v>5</v>
      </c>
      <c r="C5">
        <v>7</v>
      </c>
      <c r="F5" t="s">
        <v>12</v>
      </c>
      <c r="G5" t="s">
        <v>63</v>
      </c>
      <c r="H5" s="12">
        <f>_xlfn.VAR.S(C1:C10)</f>
        <v>4.3222222222222193</v>
      </c>
    </row>
    <row r="6" spans="1:9" x14ac:dyDescent="0.25">
      <c r="A6">
        <v>8</v>
      </c>
      <c r="C6">
        <v>7</v>
      </c>
      <c r="E6" s="10"/>
      <c r="F6" s="10" t="s">
        <v>58</v>
      </c>
      <c r="G6" s="10" t="s">
        <v>64</v>
      </c>
      <c r="H6" s="21">
        <f>_xlfn.STDEV.S(C1:C10)</f>
        <v>2.0789954839350226</v>
      </c>
    </row>
    <row r="7" spans="1:9" x14ac:dyDescent="0.25">
      <c r="A7">
        <v>9</v>
      </c>
      <c r="C7">
        <v>8</v>
      </c>
      <c r="E7" s="11"/>
      <c r="F7" s="20" t="s">
        <v>59</v>
      </c>
      <c r="G7" s="16" t="s">
        <v>52</v>
      </c>
      <c r="H7" s="21">
        <f>(H6/H3)*100</f>
        <v>29.281626534296095</v>
      </c>
      <c r="I7" t="s">
        <v>53</v>
      </c>
    </row>
    <row r="8" spans="1:9" x14ac:dyDescent="0.25">
      <c r="A8">
        <v>5</v>
      </c>
      <c r="C8">
        <v>9</v>
      </c>
      <c r="E8" s="11"/>
      <c r="F8" s="10"/>
      <c r="G8" s="10"/>
      <c r="H8" s="10"/>
    </row>
    <row r="9" spans="1:9" x14ac:dyDescent="0.25">
      <c r="A9">
        <v>10</v>
      </c>
      <c r="C9">
        <v>10</v>
      </c>
      <c r="E9" s="11"/>
      <c r="F9" s="10"/>
      <c r="G9" s="10"/>
      <c r="H9" s="10"/>
    </row>
    <row r="10" spans="1:9" x14ac:dyDescent="0.25">
      <c r="A10">
        <v>10</v>
      </c>
      <c r="C10">
        <v>10</v>
      </c>
      <c r="E10" s="11"/>
      <c r="F10" s="10"/>
      <c r="G10" s="10"/>
      <c r="H10" s="10"/>
    </row>
    <row r="11" spans="1:9" x14ac:dyDescent="0.25">
      <c r="E11" s="11"/>
      <c r="F11" s="10"/>
      <c r="G11" s="10"/>
      <c r="H11" s="10"/>
    </row>
    <row r="12" spans="1:9" x14ac:dyDescent="0.25">
      <c r="C12" t="s">
        <v>54</v>
      </c>
      <c r="E12" s="11"/>
      <c r="F12" s="10"/>
      <c r="G12" s="10"/>
      <c r="H12" s="10"/>
    </row>
    <row r="13" spans="1:9" x14ac:dyDescent="0.25">
      <c r="C13" t="s">
        <v>55</v>
      </c>
      <c r="E13" s="11"/>
      <c r="F13" s="10"/>
      <c r="G13" s="10"/>
      <c r="H13" s="10"/>
    </row>
    <row r="14" spans="1:9" x14ac:dyDescent="0.25">
      <c r="E14" s="11"/>
      <c r="F14" s="10"/>
      <c r="G14" s="10"/>
      <c r="H14" s="10"/>
    </row>
    <row r="15" spans="1:9" x14ac:dyDescent="0.25">
      <c r="E15" s="11"/>
      <c r="F15" s="10"/>
      <c r="G15" s="10"/>
      <c r="H15" s="10"/>
    </row>
    <row r="16" spans="1:9" x14ac:dyDescent="0.25">
      <c r="E16" s="11"/>
      <c r="F16" s="10"/>
      <c r="G16" s="10"/>
      <c r="H16" s="10"/>
    </row>
    <row r="17" spans="5:8" x14ac:dyDescent="0.25">
      <c r="E17" s="11"/>
      <c r="F17" s="10"/>
      <c r="G17" s="10"/>
      <c r="H17" s="10"/>
    </row>
    <row r="18" spans="5:8" x14ac:dyDescent="0.25">
      <c r="E18" s="10"/>
      <c r="F18" s="10"/>
      <c r="G18" s="10"/>
      <c r="H18" s="10"/>
    </row>
    <row r="19" spans="5:8" x14ac:dyDescent="0.25">
      <c r="E19" s="10"/>
      <c r="F19" s="10"/>
      <c r="G19" s="10"/>
      <c r="H19" s="10"/>
    </row>
    <row r="20" spans="5:8" x14ac:dyDescent="0.25">
      <c r="E20" s="10"/>
      <c r="F20" s="10"/>
      <c r="G20" s="10"/>
      <c r="H20" s="10"/>
    </row>
    <row r="21" spans="5:8" x14ac:dyDescent="0.25">
      <c r="E21" s="10"/>
      <c r="F21" s="10"/>
      <c r="G21" s="10"/>
      <c r="H21" s="10"/>
    </row>
  </sheetData>
  <sortState xmlns:xlrd2="http://schemas.microsoft.com/office/spreadsheetml/2017/richdata2" ref="C1:C10">
    <sortCondition ref="C1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tabSelected="1" workbookViewId="0">
      <selection activeCell="F12" sqref="F12"/>
    </sheetView>
  </sheetViews>
  <sheetFormatPr defaultRowHeight="15" x14ac:dyDescent="0.25"/>
  <cols>
    <col min="5" max="5" width="14.5703125" customWidth="1"/>
  </cols>
  <sheetData>
    <row r="1" spans="1:12" x14ac:dyDescent="0.25">
      <c r="A1">
        <v>197</v>
      </c>
      <c r="E1" t="s">
        <v>20</v>
      </c>
    </row>
    <row r="2" spans="1:12" x14ac:dyDescent="0.25">
      <c r="A2">
        <v>197</v>
      </c>
      <c r="D2" t="s">
        <v>5</v>
      </c>
      <c r="E2" s="24" t="s">
        <v>21</v>
      </c>
      <c r="F2" s="24"/>
      <c r="G2" s="24"/>
    </row>
    <row r="3" spans="1:12" x14ac:dyDescent="0.25">
      <c r="A3">
        <v>199</v>
      </c>
      <c r="D3" t="s">
        <v>6</v>
      </c>
      <c r="E3" s="24" t="s">
        <v>22</v>
      </c>
      <c r="F3" s="24"/>
      <c r="G3" s="24"/>
      <c r="H3" s="24"/>
      <c r="I3" s="24"/>
      <c r="J3" s="24"/>
      <c r="K3" s="24"/>
      <c r="L3" s="24"/>
    </row>
    <row r="4" spans="1:12" x14ac:dyDescent="0.25">
      <c r="A4">
        <v>200</v>
      </c>
    </row>
    <row r="5" spans="1:12" x14ac:dyDescent="0.25">
      <c r="A5">
        <v>201</v>
      </c>
      <c r="E5" t="s">
        <v>61</v>
      </c>
      <c r="F5" s="12">
        <f>AVERAGE(A1:A36)</f>
        <v>213.72222222222223</v>
      </c>
    </row>
    <row r="6" spans="1:12" x14ac:dyDescent="0.25">
      <c r="A6">
        <v>204</v>
      </c>
      <c r="E6" t="s">
        <v>65</v>
      </c>
      <c r="F6" s="12">
        <f>MEDIAN(A1:A36)</f>
        <v>212</v>
      </c>
    </row>
    <row r="7" spans="1:12" x14ac:dyDescent="0.25">
      <c r="A7">
        <v>205</v>
      </c>
      <c r="E7" t="s">
        <v>66</v>
      </c>
      <c r="F7" s="12">
        <f>_xlfn.MODE.SNGL(A1:A36)</f>
        <v>211</v>
      </c>
    </row>
    <row r="8" spans="1:12" x14ac:dyDescent="0.25">
      <c r="A8">
        <v>206</v>
      </c>
      <c r="E8" t="s">
        <v>67</v>
      </c>
      <c r="F8" s="12">
        <f>A36-A1</f>
        <v>36</v>
      </c>
    </row>
    <row r="9" spans="1:12" x14ac:dyDescent="0.25">
      <c r="A9">
        <v>208</v>
      </c>
      <c r="E9" t="s">
        <v>68</v>
      </c>
      <c r="F9" s="12">
        <f>AVEDEV(A1:A36)</f>
        <v>7.8827160493827177</v>
      </c>
    </row>
    <row r="10" spans="1:12" x14ac:dyDescent="0.25">
      <c r="A10">
        <v>208</v>
      </c>
      <c r="E10" t="s">
        <v>69</v>
      </c>
      <c r="F10" s="12">
        <f>_xlfn.VAR.S(A1:A36)</f>
        <v>94.949206349206378</v>
      </c>
    </row>
    <row r="11" spans="1:12" x14ac:dyDescent="0.25">
      <c r="A11">
        <v>209</v>
      </c>
      <c r="E11" t="s">
        <v>70</v>
      </c>
      <c r="F11" s="12">
        <f>_xlfn.STDEV.S(A1:A36)</f>
        <v>9.7441883371169702</v>
      </c>
    </row>
    <row r="12" spans="1:12" x14ac:dyDescent="0.25">
      <c r="A12">
        <v>209</v>
      </c>
      <c r="E12" t="s">
        <v>52</v>
      </c>
      <c r="F12" s="12">
        <f>(F11/F5)*100</f>
        <v>4.559277100808564</v>
      </c>
      <c r="G12" t="s">
        <v>53</v>
      </c>
    </row>
    <row r="13" spans="1:12" x14ac:dyDescent="0.25">
      <c r="A13">
        <v>210</v>
      </c>
    </row>
    <row r="14" spans="1:12" x14ac:dyDescent="0.25">
      <c r="A14">
        <v>211</v>
      </c>
    </row>
    <row r="15" spans="1:12" x14ac:dyDescent="0.25">
      <c r="A15">
        <v>211</v>
      </c>
    </row>
    <row r="16" spans="1:12" x14ac:dyDescent="0.25">
      <c r="A16">
        <v>211</v>
      </c>
    </row>
    <row r="17" spans="1:1" x14ac:dyDescent="0.25">
      <c r="A17">
        <v>211</v>
      </c>
    </row>
    <row r="18" spans="1:1" x14ac:dyDescent="0.25">
      <c r="A18">
        <v>212</v>
      </c>
    </row>
    <row r="19" spans="1:1" x14ac:dyDescent="0.25">
      <c r="A19">
        <v>212</v>
      </c>
    </row>
    <row r="20" spans="1:1" x14ac:dyDescent="0.25">
      <c r="A20">
        <v>213</v>
      </c>
    </row>
    <row r="21" spans="1:1" x14ac:dyDescent="0.25">
      <c r="A21">
        <v>213</v>
      </c>
    </row>
    <row r="22" spans="1:1" x14ac:dyDescent="0.25">
      <c r="A22">
        <v>213</v>
      </c>
    </row>
    <row r="23" spans="1:1" x14ac:dyDescent="0.25">
      <c r="A23">
        <v>215</v>
      </c>
    </row>
    <row r="24" spans="1:1" x14ac:dyDescent="0.25">
      <c r="A24">
        <v>216</v>
      </c>
    </row>
    <row r="25" spans="1:1" x14ac:dyDescent="0.25">
      <c r="A25">
        <v>218</v>
      </c>
    </row>
    <row r="26" spans="1:1" x14ac:dyDescent="0.25">
      <c r="A26">
        <v>221</v>
      </c>
    </row>
    <row r="27" spans="1:1" x14ac:dyDescent="0.25">
      <c r="A27">
        <v>221</v>
      </c>
    </row>
    <row r="28" spans="1:1" x14ac:dyDescent="0.25">
      <c r="A28">
        <v>223</v>
      </c>
    </row>
    <row r="29" spans="1:1" x14ac:dyDescent="0.25">
      <c r="A29">
        <v>224</v>
      </c>
    </row>
    <row r="30" spans="1:1" x14ac:dyDescent="0.25">
      <c r="A30">
        <v>224</v>
      </c>
    </row>
    <row r="31" spans="1:1" x14ac:dyDescent="0.25">
      <c r="A31">
        <v>225</v>
      </c>
    </row>
    <row r="32" spans="1:1" x14ac:dyDescent="0.25">
      <c r="A32">
        <v>227</v>
      </c>
    </row>
    <row r="33" spans="1:1" x14ac:dyDescent="0.25">
      <c r="A33">
        <v>228</v>
      </c>
    </row>
    <row r="34" spans="1:1" x14ac:dyDescent="0.25">
      <c r="A34">
        <v>229</v>
      </c>
    </row>
    <row r="35" spans="1:1" x14ac:dyDescent="0.25">
      <c r="A35">
        <v>230</v>
      </c>
    </row>
    <row r="36" spans="1:1" x14ac:dyDescent="0.25">
      <c r="A36">
        <v>233</v>
      </c>
    </row>
  </sheetData>
  <mergeCells count="2">
    <mergeCell ref="E3:L3"/>
    <mergeCell ref="E2:G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3"/>
  <sheetViews>
    <sheetView workbookViewId="0">
      <selection activeCell="A7" sqref="A7"/>
    </sheetView>
  </sheetViews>
  <sheetFormatPr defaultRowHeight="15" x14ac:dyDescent="0.25"/>
  <cols>
    <col min="5" max="5" width="13.5703125" customWidth="1"/>
  </cols>
  <sheetData>
    <row r="1" spans="1:20" ht="15.75" x14ac:dyDescent="0.25">
      <c r="A1" s="12">
        <v>3.69</v>
      </c>
      <c r="B1" s="12">
        <v>1.46</v>
      </c>
      <c r="D1" s="26" t="s">
        <v>23</v>
      </c>
      <c r="E1" s="26"/>
    </row>
    <row r="2" spans="1:20" ht="15.75" x14ac:dyDescent="0.25">
      <c r="A2" s="12">
        <v>3.17</v>
      </c>
      <c r="B2" s="12">
        <v>2.09</v>
      </c>
      <c r="D2" s="26" t="s">
        <v>24</v>
      </c>
      <c r="E2" s="26"/>
      <c r="F2" s="26"/>
      <c r="G2" s="26"/>
      <c r="H2" s="26"/>
      <c r="I2" s="26"/>
      <c r="J2" s="26"/>
      <c r="K2" s="26"/>
      <c r="L2" s="25" t="s">
        <v>25</v>
      </c>
      <c r="M2" s="25"/>
      <c r="N2" s="25"/>
      <c r="O2" s="25"/>
      <c r="P2" s="25"/>
      <c r="Q2" s="25"/>
      <c r="R2" s="25"/>
      <c r="S2" s="25"/>
      <c r="T2" s="4"/>
    </row>
    <row r="3" spans="1:20" ht="15" customHeight="1" x14ac:dyDescent="0.25">
      <c r="A3" s="12">
        <v>3.55</v>
      </c>
      <c r="B3" s="12">
        <v>3.04</v>
      </c>
      <c r="F3" t="s">
        <v>72</v>
      </c>
      <c r="G3" t="s">
        <v>71</v>
      </c>
      <c r="L3" s="25"/>
      <c r="M3" s="25"/>
      <c r="N3" s="25"/>
      <c r="O3" s="25"/>
      <c r="P3" s="25"/>
      <c r="Q3" s="25"/>
      <c r="R3" s="25"/>
      <c r="S3" s="25"/>
      <c r="T3" s="4"/>
    </row>
    <row r="4" spans="1:20" x14ac:dyDescent="0.25">
      <c r="A4" s="12">
        <v>3.61</v>
      </c>
      <c r="B4" s="12">
        <v>5.12</v>
      </c>
      <c r="E4" t="s">
        <v>61</v>
      </c>
      <c r="F4" s="12">
        <f>AVERAGE(A1:A10)</f>
        <v>4.5310000000000006</v>
      </c>
      <c r="G4" s="12">
        <f>AVERAGE(B1:B10)</f>
        <v>9.2089999999999996</v>
      </c>
      <c r="L4" s="3"/>
      <c r="M4" s="3"/>
      <c r="N4" s="3"/>
      <c r="O4" s="3"/>
      <c r="P4" s="3"/>
      <c r="Q4" s="3"/>
      <c r="R4" s="3"/>
      <c r="S4" s="3"/>
      <c r="T4" s="3"/>
    </row>
    <row r="5" spans="1:20" ht="15.75" x14ac:dyDescent="0.25">
      <c r="A5" s="12">
        <v>4.1100000000000003</v>
      </c>
      <c r="B5" s="12">
        <v>7.8</v>
      </c>
      <c r="D5" s="2"/>
      <c r="E5" t="s">
        <v>65</v>
      </c>
      <c r="F5" s="12">
        <f>MEDIAN(A1:A10)</f>
        <v>4.34</v>
      </c>
      <c r="G5" s="12">
        <f>MEDIAN(B1:B10)</f>
        <v>8.0250000000000004</v>
      </c>
      <c r="L5" s="28" t="s">
        <v>75</v>
      </c>
      <c r="M5" s="24"/>
      <c r="N5" s="24"/>
      <c r="O5" s="24"/>
      <c r="P5" s="24"/>
      <c r="Q5" s="24"/>
      <c r="R5" s="24"/>
      <c r="S5" s="24"/>
      <c r="T5" s="24"/>
    </row>
    <row r="6" spans="1:20" x14ac:dyDescent="0.25">
      <c r="A6" s="12">
        <v>4.57</v>
      </c>
      <c r="B6" s="12">
        <v>8.25</v>
      </c>
      <c r="E6" t="s">
        <v>67</v>
      </c>
      <c r="F6" s="12">
        <f>A22-A13</f>
        <v>2.8200000000000003</v>
      </c>
      <c r="G6" s="12">
        <f>B22-B13</f>
        <v>20.279999999999998</v>
      </c>
    </row>
    <row r="7" spans="1:20" x14ac:dyDescent="0.25">
      <c r="A7" s="12">
        <v>4.97</v>
      </c>
      <c r="B7" s="12">
        <v>9.9499999999999993</v>
      </c>
      <c r="E7" t="s">
        <v>68</v>
      </c>
      <c r="F7" s="12">
        <f>AVEDEV(A13:A22)</f>
        <v>0.90500000000000003</v>
      </c>
      <c r="G7" s="12">
        <f>AVEDEV(B13:B22)</f>
        <v>5.4987999999999992</v>
      </c>
    </row>
    <row r="8" spans="1:20" x14ac:dyDescent="0.25">
      <c r="A8" s="12">
        <v>5.91</v>
      </c>
      <c r="B8" s="12">
        <v>15.24</v>
      </c>
      <c r="E8" t="s">
        <v>69</v>
      </c>
      <c r="F8" s="12">
        <f>_xlfn.VAR.S(A13:A22)</f>
        <v>1.1370766666666725</v>
      </c>
      <c r="G8" s="12">
        <f>_xlfn.VAR.S(B13:B22)</f>
        <v>47.71656555555554</v>
      </c>
    </row>
    <row r="9" spans="1:20" x14ac:dyDescent="0.25">
      <c r="A9" s="12">
        <v>5.99</v>
      </c>
      <c r="B9" s="12">
        <v>17.399999999999999</v>
      </c>
      <c r="E9" t="s">
        <v>70</v>
      </c>
      <c r="F9" s="12">
        <f>_xlfn.STDEV.S(A13:A22)</f>
        <v>1.0663379701889417</v>
      </c>
      <c r="G9" s="12">
        <f>_xlfn.STDEV.S(B13:B22)</f>
        <v>6.9077178254149567</v>
      </c>
    </row>
    <row r="10" spans="1:20" x14ac:dyDescent="0.25">
      <c r="A10" s="12">
        <v>5.74</v>
      </c>
      <c r="B10" s="12">
        <v>21.74</v>
      </c>
      <c r="E10" t="s">
        <v>74</v>
      </c>
      <c r="F10" s="12">
        <f>(F9/F4)*100</f>
        <v>23.534274336546936</v>
      </c>
      <c r="G10" s="12">
        <f>(G9/G4)*100</f>
        <v>75.010509560375255</v>
      </c>
    </row>
    <row r="12" spans="1:20" x14ac:dyDescent="0.25">
      <c r="A12" t="s">
        <v>72</v>
      </c>
      <c r="B12" t="s">
        <v>71</v>
      </c>
    </row>
    <row r="13" spans="1:20" x14ac:dyDescent="0.25">
      <c r="A13" s="12">
        <v>3.17</v>
      </c>
      <c r="B13" s="12">
        <v>1.46</v>
      </c>
    </row>
    <row r="14" spans="1:20" x14ac:dyDescent="0.25">
      <c r="A14" s="12">
        <v>3.55</v>
      </c>
      <c r="B14" s="12">
        <v>2.09</v>
      </c>
    </row>
    <row r="15" spans="1:20" x14ac:dyDescent="0.25">
      <c r="A15" s="12">
        <v>3.61</v>
      </c>
      <c r="B15" s="12">
        <v>3.04</v>
      </c>
    </row>
    <row r="16" spans="1:20" x14ac:dyDescent="0.25">
      <c r="A16" s="12">
        <v>3.69</v>
      </c>
      <c r="B16" s="12">
        <v>5.12</v>
      </c>
    </row>
    <row r="17" spans="1:2" x14ac:dyDescent="0.25">
      <c r="A17" s="12">
        <v>4.1100000000000003</v>
      </c>
      <c r="B17" s="12">
        <v>7.8</v>
      </c>
    </row>
    <row r="18" spans="1:2" x14ac:dyDescent="0.25">
      <c r="A18" s="12">
        <v>4.57</v>
      </c>
      <c r="B18" s="12">
        <v>8.25</v>
      </c>
    </row>
    <row r="19" spans="1:2" x14ac:dyDescent="0.25">
      <c r="A19" s="12">
        <v>4.97</v>
      </c>
      <c r="B19" s="12">
        <v>9.9499999999999993</v>
      </c>
    </row>
    <row r="20" spans="1:2" x14ac:dyDescent="0.25">
      <c r="A20" s="12">
        <v>5.74</v>
      </c>
      <c r="B20" s="12">
        <v>15.24</v>
      </c>
    </row>
    <row r="21" spans="1:2" x14ac:dyDescent="0.25">
      <c r="A21" s="12">
        <v>5.91</v>
      </c>
      <c r="B21" s="12">
        <v>17.399999999999999</v>
      </c>
    </row>
    <row r="22" spans="1:2" x14ac:dyDescent="0.25">
      <c r="A22" s="12">
        <v>5.99</v>
      </c>
      <c r="B22" s="12">
        <v>21.74</v>
      </c>
    </row>
    <row r="23" spans="1:2" x14ac:dyDescent="0.25">
      <c r="A23" t="s">
        <v>73</v>
      </c>
      <c r="B23" t="s">
        <v>55</v>
      </c>
    </row>
  </sheetData>
  <sortState xmlns:xlrd2="http://schemas.microsoft.com/office/spreadsheetml/2017/richdata2" ref="B13:B22">
    <sortCondition ref="B13"/>
  </sortState>
  <mergeCells count="4">
    <mergeCell ref="L2:S3"/>
    <mergeCell ref="D1:E1"/>
    <mergeCell ref="D2:K2"/>
    <mergeCell ref="L5:T5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9"/>
  <sheetViews>
    <sheetView workbookViewId="0">
      <selection activeCell="F2" sqref="F2"/>
    </sheetView>
  </sheetViews>
  <sheetFormatPr defaultRowHeight="15" x14ac:dyDescent="0.25"/>
  <cols>
    <col min="5" max="5" width="14.140625" customWidth="1"/>
    <col min="9" max="9" width="10.5703125" bestFit="1" customWidth="1"/>
    <col min="11" max="11" width="10.85546875" customWidth="1"/>
  </cols>
  <sheetData>
    <row r="1" spans="1:21" ht="32.25" thickBot="1" x14ac:dyDescent="0.3">
      <c r="A1" s="5" t="s">
        <v>26</v>
      </c>
      <c r="B1" s="6" t="s">
        <v>27</v>
      </c>
      <c r="C1" s="6" t="s">
        <v>28</v>
      </c>
      <c r="D1" s="6" t="s">
        <v>29</v>
      </c>
    </row>
    <row r="2" spans="1:21" ht="16.5" thickBot="1" x14ac:dyDescent="0.3">
      <c r="A2" s="7" t="s">
        <v>30</v>
      </c>
      <c r="B2" s="8">
        <v>49</v>
      </c>
      <c r="C2" s="8">
        <v>700</v>
      </c>
      <c r="D2" s="8">
        <v>60</v>
      </c>
      <c r="F2" t="s">
        <v>37</v>
      </c>
    </row>
    <row r="3" spans="1:21" ht="16.5" thickBot="1" x14ac:dyDescent="0.3">
      <c r="A3" s="7" t="s">
        <v>31</v>
      </c>
      <c r="B3" s="8">
        <v>22</v>
      </c>
      <c r="C3" s="8">
        <v>650</v>
      </c>
      <c r="D3" s="8">
        <v>90</v>
      </c>
      <c r="F3" t="s">
        <v>38</v>
      </c>
      <c r="M3" s="27"/>
      <c r="N3" s="27"/>
      <c r="O3" s="27"/>
      <c r="P3" s="27"/>
      <c r="Q3" s="27"/>
      <c r="R3" s="27"/>
      <c r="S3" s="27"/>
      <c r="T3" s="27"/>
      <c r="U3" s="27"/>
    </row>
    <row r="4" spans="1:21" ht="16.5" thickBot="1" x14ac:dyDescent="0.3">
      <c r="A4" s="7" t="s">
        <v>32</v>
      </c>
      <c r="B4" s="8">
        <v>30</v>
      </c>
      <c r="C4" s="8">
        <v>8000</v>
      </c>
      <c r="D4" s="8">
        <v>60</v>
      </c>
      <c r="F4" t="s">
        <v>39</v>
      </c>
    </row>
    <row r="5" spans="1:21" ht="16.5" thickBot="1" x14ac:dyDescent="0.3">
      <c r="A5" s="7" t="s">
        <v>33</v>
      </c>
      <c r="B5" s="8">
        <v>31</v>
      </c>
      <c r="C5" s="8">
        <v>350</v>
      </c>
      <c r="D5" s="8">
        <v>50</v>
      </c>
      <c r="F5" t="s">
        <v>40</v>
      </c>
    </row>
    <row r="6" spans="1:21" ht="16.5" thickBot="1" x14ac:dyDescent="0.3">
      <c r="A6" s="7" t="s">
        <v>34</v>
      </c>
      <c r="B6" s="8">
        <v>74</v>
      </c>
      <c r="C6" s="8">
        <v>650</v>
      </c>
      <c r="D6" s="8">
        <v>80</v>
      </c>
      <c r="F6" t="s">
        <v>41</v>
      </c>
    </row>
    <row r="7" spans="1:21" ht="16.5" thickBot="1" x14ac:dyDescent="0.3">
      <c r="A7" s="7" t="s">
        <v>35</v>
      </c>
      <c r="B7" s="8">
        <v>49</v>
      </c>
      <c r="C7" s="8">
        <v>840</v>
      </c>
      <c r="D7" s="8">
        <v>90</v>
      </c>
      <c r="F7" t="s">
        <v>42</v>
      </c>
    </row>
    <row r="8" spans="1:21" ht="16.5" thickBot="1" x14ac:dyDescent="0.3">
      <c r="A8" s="7" t="s">
        <v>36</v>
      </c>
      <c r="B8" s="8">
        <v>31</v>
      </c>
      <c r="C8" s="8">
        <v>420</v>
      </c>
      <c r="D8" s="8">
        <v>40</v>
      </c>
    </row>
    <row r="9" spans="1:21" x14ac:dyDescent="0.25">
      <c r="E9" s="13"/>
      <c r="F9" s="9" t="s">
        <v>44</v>
      </c>
      <c r="G9" s="9" t="s">
        <v>45</v>
      </c>
      <c r="H9" s="9" t="s">
        <v>46</v>
      </c>
      <c r="I9" s="9" t="s">
        <v>12</v>
      </c>
      <c r="J9" s="9" t="s">
        <v>4</v>
      </c>
      <c r="K9" s="17" t="s">
        <v>48</v>
      </c>
    </row>
    <row r="10" spans="1:21" x14ac:dyDescent="0.25">
      <c r="E10" s="14" t="s">
        <v>27</v>
      </c>
      <c r="F10" s="22">
        <f>AVERAGE(B2:B8)</f>
        <v>40.857142857142854</v>
      </c>
      <c r="G10" s="22">
        <f>MEDIAN(B2:B8)</f>
        <v>31</v>
      </c>
      <c r="H10" s="22" t="s">
        <v>49</v>
      </c>
      <c r="I10" s="22">
        <f>_xlfn.VAR.S(B2:B8)</f>
        <v>316.47619047619054</v>
      </c>
      <c r="J10" s="22">
        <f>_xlfn.STDEV.S(B2:B8)</f>
        <v>17.78977769608689</v>
      </c>
      <c r="K10" s="22">
        <f>(J10/F10)*100</f>
        <v>43.541413941471411</v>
      </c>
    </row>
    <row r="11" spans="1:21" x14ac:dyDescent="0.25">
      <c r="E11" s="14" t="s">
        <v>28</v>
      </c>
      <c r="F11" s="22">
        <f>AVERAGE(C2:C8)</f>
        <v>1658.5714285714287</v>
      </c>
      <c r="G11" s="22">
        <f>MEDIAN(C2:C8)</f>
        <v>650</v>
      </c>
      <c r="H11" s="22">
        <v>650</v>
      </c>
      <c r="I11" s="22">
        <f>_xlfn.VAR.S(C2:C8)</f>
        <v>7847247.6190476194</v>
      </c>
      <c r="J11" s="22">
        <f>_xlfn.STDEV.S(C2:C8)</f>
        <v>2801.2939187182087</v>
      </c>
      <c r="K11" s="22">
        <f t="shared" ref="K11:K12" si="0">(J11/F11)*100</f>
        <v>168.89799682194194</v>
      </c>
    </row>
    <row r="12" spans="1:21" x14ac:dyDescent="0.25">
      <c r="A12" t="s">
        <v>51</v>
      </c>
      <c r="E12" s="15" t="s">
        <v>47</v>
      </c>
      <c r="F12" s="23">
        <f>AVERAGE(D2:D8)</f>
        <v>67.142857142857139</v>
      </c>
      <c r="G12" s="23">
        <f>MEDIAN(D2:D8)</f>
        <v>60</v>
      </c>
      <c r="H12" s="23" t="s">
        <v>50</v>
      </c>
      <c r="I12" s="23">
        <f>_xlfn.VAR.S(D2:D8)</f>
        <v>390.4761904761902</v>
      </c>
      <c r="J12" s="23">
        <f>_xlfn.STDEV.S(D2:D8)</f>
        <v>19.760470401187067</v>
      </c>
      <c r="K12" s="23">
        <f t="shared" si="0"/>
        <v>29.430487831555208</v>
      </c>
    </row>
    <row r="13" spans="1:21" ht="15.75" x14ac:dyDescent="0.25">
      <c r="B13" s="18">
        <v>22</v>
      </c>
      <c r="C13" s="18">
        <v>350</v>
      </c>
      <c r="D13" s="18">
        <v>40</v>
      </c>
    </row>
    <row r="14" spans="1:21" ht="15.75" x14ac:dyDescent="0.25">
      <c r="B14" s="18">
        <v>30</v>
      </c>
      <c r="C14" s="18">
        <v>420</v>
      </c>
      <c r="D14" s="18">
        <v>50</v>
      </c>
    </row>
    <row r="15" spans="1:21" ht="15.75" x14ac:dyDescent="0.25">
      <c r="B15" s="18">
        <v>31</v>
      </c>
      <c r="C15" s="18">
        <v>650</v>
      </c>
      <c r="D15" s="18">
        <v>60</v>
      </c>
    </row>
    <row r="16" spans="1:21" ht="15.75" x14ac:dyDescent="0.25">
      <c r="B16" s="19">
        <v>31</v>
      </c>
      <c r="C16" s="19">
        <v>650</v>
      </c>
      <c r="D16" s="19">
        <v>60</v>
      </c>
    </row>
    <row r="17" spans="2:4" ht="15.75" x14ac:dyDescent="0.25">
      <c r="B17" s="18">
        <v>49</v>
      </c>
      <c r="C17" s="18">
        <v>700</v>
      </c>
      <c r="D17" s="18">
        <v>80</v>
      </c>
    </row>
    <row r="18" spans="2:4" ht="15.75" x14ac:dyDescent="0.25">
      <c r="B18" s="18">
        <v>49</v>
      </c>
      <c r="C18" s="18">
        <v>840</v>
      </c>
      <c r="D18" s="18">
        <v>90</v>
      </c>
    </row>
    <row r="19" spans="2:4" ht="15.75" x14ac:dyDescent="0.25">
      <c r="B19" s="18">
        <v>74</v>
      </c>
      <c r="C19" s="18">
        <v>8000</v>
      </c>
      <c r="D19" s="18">
        <v>90</v>
      </c>
    </row>
  </sheetData>
  <sortState xmlns:xlrd2="http://schemas.microsoft.com/office/spreadsheetml/2017/richdata2" ref="D13:D19">
    <sortCondition ref="D13"/>
  </sortState>
  <mergeCells count="1">
    <mergeCell ref="M3:U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Exerc 1</vt:lpstr>
      <vt:lpstr>Exerc 2</vt:lpstr>
      <vt:lpstr>Exerc 3</vt:lpstr>
      <vt:lpstr>Exerc 4</vt:lpstr>
      <vt:lpstr>Exerc 5</vt:lpstr>
      <vt:lpstr>Exerc 6</vt:lpstr>
      <vt:lpstr>Exerc 7</vt:lpstr>
      <vt:lpstr>Exerc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Gabriel Gonçalves de Oliveira</cp:lastModifiedBy>
  <dcterms:created xsi:type="dcterms:W3CDTF">2021-06-01T00:36:56Z</dcterms:created>
  <dcterms:modified xsi:type="dcterms:W3CDTF">2021-06-07T23:51:23Z</dcterms:modified>
</cp:coreProperties>
</file>