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_\Desktop\arq_comp\"/>
    </mc:Choice>
  </mc:AlternateContent>
  <xr:revisionPtr revIDLastSave="0" documentId="13_ncr:1_{4C52C0FB-3D72-42AE-975C-CFAA52E63078}" xr6:coauthVersionLast="47" xr6:coauthVersionMax="47" xr10:uidLastSave="{00000000-0000-0000-0000-000000000000}"/>
  <bookViews>
    <workbookView xWindow="-108" yWindow="-108" windowWidth="23256" windowHeight="12576" xr2:uid="{38C99384-3A0B-42FE-A5BC-E98D0467DB2D}"/>
  </bookViews>
  <sheets>
    <sheet name="Massa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0" i="1" l="1"/>
  <c r="U40" i="1"/>
  <c r="T40" i="1"/>
  <c r="S40" i="1"/>
  <c r="R40" i="1"/>
  <c r="AB35" i="1"/>
  <c r="AA35" i="1"/>
  <c r="Z35" i="1"/>
  <c r="Y35" i="1"/>
  <c r="X35" i="1"/>
  <c r="V35" i="1"/>
  <c r="U35" i="1"/>
  <c r="T35" i="1"/>
  <c r="S35" i="1"/>
  <c r="R35" i="1"/>
  <c r="AB30" i="1"/>
  <c r="AA30" i="1"/>
  <c r="Z30" i="1"/>
  <c r="Y30" i="1"/>
  <c r="X30" i="1"/>
  <c r="V30" i="1"/>
  <c r="U30" i="1"/>
  <c r="T30" i="1"/>
  <c r="S30" i="1"/>
  <c r="R30" i="1"/>
  <c r="AB25" i="1"/>
  <c r="AA25" i="1"/>
  <c r="Z25" i="1"/>
  <c r="Y25" i="1"/>
  <c r="X25" i="1"/>
  <c r="V25" i="1"/>
  <c r="U25" i="1"/>
  <c r="T25" i="1"/>
  <c r="S25" i="1"/>
  <c r="R25" i="1"/>
  <c r="AB20" i="1"/>
  <c r="AA20" i="1"/>
  <c r="Z20" i="1"/>
  <c r="Y20" i="1"/>
  <c r="X20" i="1"/>
  <c r="V20" i="1"/>
  <c r="U20" i="1"/>
  <c r="T20" i="1"/>
  <c r="S20" i="1"/>
  <c r="R20" i="1"/>
  <c r="AB15" i="1"/>
  <c r="AA15" i="1"/>
  <c r="Z15" i="1"/>
  <c r="Y15" i="1"/>
  <c r="X15" i="1"/>
  <c r="V15" i="1"/>
  <c r="U15" i="1"/>
  <c r="T15" i="1"/>
  <c r="S15" i="1"/>
  <c r="R15" i="1"/>
  <c r="AB10" i="1"/>
  <c r="AA10" i="1"/>
  <c r="Z10" i="1"/>
  <c r="Y10" i="1"/>
  <c r="X10" i="1"/>
  <c r="V10" i="1"/>
  <c r="U10" i="1"/>
  <c r="T10" i="1"/>
  <c r="S10" i="1"/>
  <c r="R10" i="1"/>
  <c r="AB5" i="1"/>
  <c r="AA5" i="1"/>
  <c r="Z5" i="1"/>
  <c r="Y5" i="1"/>
  <c r="X5" i="1"/>
  <c r="V5" i="1"/>
  <c r="U5" i="1"/>
  <c r="T5" i="1"/>
  <c r="S5" i="1"/>
  <c r="R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3" i="1"/>
  <c r="O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3" i="1"/>
  <c r="M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/>
  <c r="E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3" i="1"/>
  <c r="P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3" i="1"/>
  <c r="N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3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3" i="1"/>
  <c r="K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3" i="1"/>
  <c r="J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3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3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3" i="1"/>
  <c r="F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  <c r="C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3" i="1"/>
  <c r="B2" i="1"/>
</calcChain>
</file>

<file path=xl/sharedStrings.xml><?xml version="1.0" encoding="utf-8"?>
<sst xmlns="http://schemas.openxmlformats.org/spreadsheetml/2006/main" count="181" uniqueCount="26">
  <si>
    <t>TEMP. REAL</t>
  </si>
  <si>
    <t>MACERAÇÃO</t>
  </si>
  <si>
    <t>MALTEAÇÃO 1</t>
  </si>
  <si>
    <t>MALTEAÇÃO 2</t>
  </si>
  <si>
    <t>MALTEAÇÃO 3</t>
  </si>
  <si>
    <t>MOAGEM</t>
  </si>
  <si>
    <t>BRASSAGEM 1</t>
  </si>
  <si>
    <t>BRASSAGEM 2</t>
  </si>
  <si>
    <t>BRASSAGEM 3</t>
  </si>
  <si>
    <t>FERVURA</t>
  </si>
  <si>
    <t xml:space="preserve">RESFRIAMENTO 1 </t>
  </si>
  <si>
    <t>RESFRIAMENTO 2</t>
  </si>
  <si>
    <t>RESFRIAMENTO 3</t>
  </si>
  <si>
    <t>MATURAÇÃO</t>
  </si>
  <si>
    <t>PASTEURIZAÇÃO</t>
  </si>
  <si>
    <t>ENVASE</t>
  </si>
  <si>
    <t>PASTEURIZAÇÃO(RAPIDA)</t>
  </si>
  <si>
    <t>Min.</t>
  </si>
  <si>
    <t>Quartil 3</t>
  </si>
  <si>
    <t>máx.</t>
  </si>
  <si>
    <t>RESFRIAMENTO 1</t>
  </si>
  <si>
    <t>Emergência</t>
  </si>
  <si>
    <t>Ideal</t>
  </si>
  <si>
    <t>Crítica</t>
  </si>
  <si>
    <t>Mediana</t>
  </si>
  <si>
    <t>Quartil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</si>
</sst>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4" fillId="0" borderId="5" xfId="0" applyNumberFormat="1" applyFont="1" applyBorder="1" applyAlignment="1">
      <alignment horizontal="center" vertical="center"/>
    </xf>
    <xf numFmtId="0" fontId="0" fillId="0" borderId="6" xfId="0" applyBorder="1"/>
    <xf numFmtId="2" fontId="4" fillId="0" borderId="7" xfId="0" applyNumberFormat="1" applyFont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4E13-0F4D-48B8-AEDD-A6D2FCE63D82}">
  <dimension ref="A1:AB101"/>
  <sheetViews>
    <sheetView tabSelected="1" topLeftCell="G1" zoomScale="80" zoomScaleNormal="80" workbookViewId="0">
      <selection activeCell="X16" sqref="X16"/>
    </sheetView>
  </sheetViews>
  <sheetFormatPr defaultRowHeight="14.4" x14ac:dyDescent="0.3"/>
  <cols>
    <col min="1" max="1" width="11.109375" bestFit="1" customWidth="1"/>
    <col min="2" max="2" width="12.109375" bestFit="1" customWidth="1"/>
    <col min="3" max="5" width="13.33203125" bestFit="1" customWidth="1"/>
    <col min="6" max="6" width="9.33203125" bestFit="1" customWidth="1"/>
    <col min="7" max="9" width="13.21875" bestFit="1" customWidth="1"/>
    <col min="10" max="10" width="9" bestFit="1" customWidth="1"/>
    <col min="11" max="11" width="16.33203125" bestFit="1" customWidth="1"/>
    <col min="12" max="13" width="15.88671875" bestFit="1" customWidth="1"/>
    <col min="14" max="14" width="12.33203125" bestFit="1" customWidth="1"/>
    <col min="15" max="15" width="15.33203125" bestFit="1" customWidth="1"/>
    <col min="16" max="16" width="7.77734375" bestFit="1" customWidth="1"/>
    <col min="18" max="18" width="8.88671875" style="11"/>
    <col min="19" max="19" width="11.109375" style="11" bestFit="1" customWidth="1"/>
    <col min="20" max="20" width="11.6640625" style="11" bestFit="1" customWidth="1"/>
    <col min="21" max="21" width="11.109375" style="11" bestFit="1" customWidth="1"/>
    <col min="22" max="24" width="8.88671875" style="11"/>
    <col min="25" max="25" width="11.109375" style="11" bestFit="1" customWidth="1"/>
    <col min="26" max="26" width="8.88671875" style="11"/>
    <col min="27" max="27" width="11.109375" style="11" bestFit="1" customWidth="1"/>
    <col min="28" max="28" width="8.88671875" style="11"/>
  </cols>
  <sheetData>
    <row r="1" spans="1:2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16</v>
      </c>
      <c r="P1" s="7" t="s">
        <v>15</v>
      </c>
    </row>
    <row r="2" spans="1:28" x14ac:dyDescent="0.3">
      <c r="A2" s="2">
        <v>16.2</v>
      </c>
      <c r="B2" s="1">
        <f xml:space="preserve"> 0.16 * A2 + 9.36</f>
        <v>11.952</v>
      </c>
      <c r="C2" s="1">
        <f>0.11*A2+46.18</f>
        <v>47.962000000000003</v>
      </c>
      <c r="D2" s="1">
        <f>0.27*A2+65.5</f>
        <v>69.873999999999995</v>
      </c>
      <c r="E2" s="1">
        <f>0.82*A2+61.47</f>
        <v>74.753999999999991</v>
      </c>
      <c r="F2" s="1">
        <f>0.54*A2+53.09</f>
        <v>61.838000000000001</v>
      </c>
      <c r="G2" s="1">
        <f>0.27*A2+30.5</f>
        <v>34.874000000000002</v>
      </c>
      <c r="H2" s="1">
        <f>0.82*A2+41.47</f>
        <v>54.753999999999998</v>
      </c>
      <c r="I2" s="1">
        <f>0.27*A2+57.54</f>
        <v>61.914000000000001</v>
      </c>
      <c r="J2" s="1">
        <f>0.11*A2+98.1</f>
        <v>99.881999999999991</v>
      </c>
      <c r="K2" s="1">
        <f>0.27*A2+2.6</f>
        <v>6.9740000000000002</v>
      </c>
      <c r="L2" s="1">
        <f>0.27*A2+7.6</f>
        <v>11.974</v>
      </c>
      <c r="M2" s="1">
        <f>0.1*A2+2.35</f>
        <v>3.97</v>
      </c>
      <c r="N2" s="1">
        <f>0.1*A2-1.65</f>
        <v>-2.9999999999999805E-2</v>
      </c>
      <c r="O2" s="1">
        <f>0.54*A2+51.09</f>
        <v>59.838000000000001</v>
      </c>
      <c r="P2" s="3">
        <f>0.1*A2+5.35</f>
        <v>6.97</v>
      </c>
      <c r="R2" s="8" t="s">
        <v>1</v>
      </c>
      <c r="S2" s="9"/>
      <c r="T2" s="9"/>
      <c r="U2" s="9"/>
      <c r="V2" s="10"/>
      <c r="W2" s="12"/>
      <c r="X2" s="8" t="s">
        <v>20</v>
      </c>
      <c r="Y2" s="9"/>
      <c r="Z2" s="9"/>
      <c r="AA2" s="9"/>
      <c r="AB2" s="10"/>
    </row>
    <row r="3" spans="1:28" x14ac:dyDescent="0.3">
      <c r="A3" s="2">
        <v>16.21</v>
      </c>
      <c r="B3" s="1">
        <f xml:space="preserve"> 0.16 * A3 + 9.36</f>
        <v>11.9536</v>
      </c>
      <c r="C3" s="1">
        <f>0.11*A3+46.18</f>
        <v>47.963099999999997</v>
      </c>
      <c r="D3" s="1">
        <f>0.27*A3+65.5</f>
        <v>69.8767</v>
      </c>
      <c r="E3" s="1">
        <f>0.82*A3+61.47</f>
        <v>74.762199999999993</v>
      </c>
      <c r="F3" s="1">
        <f>0.54*A3+53.09</f>
        <v>61.843400000000003</v>
      </c>
      <c r="G3" s="1">
        <f>0.27*A3+30.5</f>
        <v>34.8767</v>
      </c>
      <c r="H3" s="1">
        <f>0.82*A3+41.47</f>
        <v>54.7622</v>
      </c>
      <c r="I3" s="1">
        <f>0.27*A3+57.54</f>
        <v>61.916699999999999</v>
      </c>
      <c r="J3" s="1">
        <f>0.11*A3+98.1</f>
        <v>99.883099999999999</v>
      </c>
      <c r="K3" s="1">
        <f>0.27*A3+2.6</f>
        <v>6.976700000000001</v>
      </c>
      <c r="L3" s="1">
        <f>0.27*A3+7.6</f>
        <v>11.976700000000001</v>
      </c>
      <c r="M3" s="1">
        <f>0.1*A3+2.35</f>
        <v>3.9710000000000001</v>
      </c>
      <c r="N3" s="1">
        <f>0.1*A3-1.65</f>
        <v>-2.8999999999999693E-2</v>
      </c>
      <c r="O3" s="1">
        <f>0.54*A3+51.09</f>
        <v>59.843400000000003</v>
      </c>
      <c r="P3" s="3">
        <f>0.1*A3+5.35</f>
        <v>6.9710000000000001</v>
      </c>
      <c r="R3" s="13" t="s">
        <v>23</v>
      </c>
      <c r="S3" s="13" t="s">
        <v>21</v>
      </c>
      <c r="T3" s="13" t="s">
        <v>22</v>
      </c>
      <c r="U3" s="13" t="s">
        <v>21</v>
      </c>
      <c r="V3" s="13" t="s">
        <v>23</v>
      </c>
      <c r="W3" s="12"/>
      <c r="X3" s="13" t="s">
        <v>23</v>
      </c>
      <c r="Y3" s="13" t="s">
        <v>21</v>
      </c>
      <c r="Z3" s="13" t="s">
        <v>22</v>
      </c>
      <c r="AA3" s="13" t="s">
        <v>21</v>
      </c>
      <c r="AB3" s="13" t="s">
        <v>23</v>
      </c>
    </row>
    <row r="4" spans="1:28" x14ac:dyDescent="0.3">
      <c r="A4" s="2">
        <v>16.739999999999998</v>
      </c>
      <c r="B4" s="1">
        <f t="shared" ref="B4:B67" si="0" xml:space="preserve"> 0.16 * A4 + 9.36</f>
        <v>12.038399999999999</v>
      </c>
      <c r="C4" s="1">
        <f t="shared" ref="C4:C67" si="1">0.11*A4+46.18</f>
        <v>48.0214</v>
      </c>
      <c r="D4" s="1">
        <f t="shared" ref="D4:D67" si="2">0.27*A4+65.5</f>
        <v>70.019800000000004</v>
      </c>
      <c r="E4" s="1">
        <f t="shared" ref="E4:E67" si="3">0.82*A4+61.47</f>
        <v>75.196799999999996</v>
      </c>
      <c r="F4" s="1">
        <f t="shared" ref="F4:F67" si="4">0.54*A4+53.09</f>
        <v>62.129600000000003</v>
      </c>
      <c r="G4" s="1">
        <f t="shared" ref="G4:G67" si="5">0.27*A4+30.5</f>
        <v>35.019800000000004</v>
      </c>
      <c r="H4" s="1">
        <f t="shared" ref="H4:H67" si="6">0.82*A4+41.47</f>
        <v>55.196799999999996</v>
      </c>
      <c r="I4" s="1">
        <f t="shared" ref="I4:I67" si="7">0.27*A4+57.54</f>
        <v>62.059799999999996</v>
      </c>
      <c r="J4" s="1">
        <f t="shared" ref="J4:J67" si="8">0.11*A4+98.1</f>
        <v>99.941399999999987</v>
      </c>
      <c r="K4" s="1">
        <f t="shared" ref="K4:K67" si="9">0.27*A4+2.6</f>
        <v>7.1197999999999997</v>
      </c>
      <c r="L4" s="1">
        <f t="shared" ref="L4:L67" si="10">0.27*A4+7.6</f>
        <v>12.1198</v>
      </c>
      <c r="M4" s="1">
        <f t="shared" ref="M4:M67" si="11">0.1*A4+2.35</f>
        <v>4.024</v>
      </c>
      <c r="N4" s="1">
        <f t="shared" ref="N4:N67" si="12">0.1*A4-1.65</f>
        <v>2.4000000000000021E-2</v>
      </c>
      <c r="O4" s="1">
        <f t="shared" ref="O4:O67" si="13">0.54*A4+51.09</f>
        <v>60.129600000000003</v>
      </c>
      <c r="P4" s="3">
        <f t="shared" ref="P4:P67" si="14">0.1*A4+5.35</f>
        <v>7.0239999999999991</v>
      </c>
      <c r="R4" s="13" t="s">
        <v>17</v>
      </c>
      <c r="S4" s="13" t="s">
        <v>25</v>
      </c>
      <c r="T4" s="13" t="s">
        <v>24</v>
      </c>
      <c r="U4" s="13" t="s">
        <v>18</v>
      </c>
      <c r="V4" s="13" t="s">
        <v>19</v>
      </c>
      <c r="W4" s="12"/>
      <c r="X4" s="13" t="s">
        <v>17</v>
      </c>
      <c r="Y4" s="13" t="s">
        <v>25</v>
      </c>
      <c r="Z4" s="13" t="s">
        <v>24</v>
      </c>
      <c r="AA4" s="13" t="s">
        <v>18</v>
      </c>
      <c r="AB4" s="13" t="s">
        <v>19</v>
      </c>
    </row>
    <row r="5" spans="1:28" x14ac:dyDescent="0.3">
      <c r="A5" s="2">
        <v>16.88</v>
      </c>
      <c r="B5" s="1">
        <f t="shared" si="0"/>
        <v>12.0608</v>
      </c>
      <c r="C5" s="1">
        <f t="shared" si="1"/>
        <v>48.036799999999999</v>
      </c>
      <c r="D5" s="1">
        <f t="shared" si="2"/>
        <v>70.057599999999994</v>
      </c>
      <c r="E5" s="1">
        <f t="shared" si="3"/>
        <v>75.311599999999999</v>
      </c>
      <c r="F5" s="1">
        <f t="shared" si="4"/>
        <v>62.205200000000005</v>
      </c>
      <c r="G5" s="1">
        <f t="shared" si="5"/>
        <v>35.057600000000001</v>
      </c>
      <c r="H5" s="1">
        <f t="shared" si="6"/>
        <v>55.311599999999999</v>
      </c>
      <c r="I5" s="1">
        <f t="shared" si="7"/>
        <v>62.0976</v>
      </c>
      <c r="J5" s="1">
        <f t="shared" si="8"/>
        <v>99.956800000000001</v>
      </c>
      <c r="K5" s="1">
        <f t="shared" si="9"/>
        <v>7.1576000000000004</v>
      </c>
      <c r="L5" s="1">
        <f t="shared" si="10"/>
        <v>12.157599999999999</v>
      </c>
      <c r="M5" s="1">
        <f t="shared" si="11"/>
        <v>4.0380000000000003</v>
      </c>
      <c r="N5" s="1">
        <f t="shared" si="12"/>
        <v>3.8000000000000034E-2</v>
      </c>
      <c r="O5" s="1">
        <f t="shared" si="13"/>
        <v>60.205200000000005</v>
      </c>
      <c r="P5" s="3">
        <f t="shared" si="14"/>
        <v>7.0379999999999994</v>
      </c>
      <c r="R5" s="14">
        <f>_xlfn.QUARTILE.INC(B2:B101,0)</f>
        <v>11.952</v>
      </c>
      <c r="S5" s="15">
        <f>_xlfn.QUARTILE.INC(B2:B101,1)</f>
        <v>12.4536</v>
      </c>
      <c r="T5" s="16">
        <f>_xlfn.QUARTILE.INC(B2:B101,2)</f>
        <v>13.660799999999998</v>
      </c>
      <c r="U5" s="15">
        <f>_xlfn.QUARTILE.INC(B2:B101,3)</f>
        <v>13.758800000000001</v>
      </c>
      <c r="V5" s="14">
        <f xml:space="preserve"> _xlfn.QUARTILE.INC(B2:B101,4)</f>
        <v>14.911999999999999</v>
      </c>
      <c r="W5" s="12"/>
      <c r="X5" s="14">
        <f>_xlfn.QUARTILE.INC(K2:K101,0)</f>
        <v>6.9740000000000002</v>
      </c>
      <c r="Y5" s="15">
        <f>_xlfn.QUARTILE.INC(K2:K101,1)</f>
        <v>7.820450000000001</v>
      </c>
      <c r="Z5" s="16">
        <f>_xlfn.QUARTILE.INC(K2:K101,2)</f>
        <v>9.8575999999999997</v>
      </c>
      <c r="AA5" s="15">
        <f>_xlfn.QUARTILE.INC(K2:K101,3)</f>
        <v>10.022975000000001</v>
      </c>
      <c r="AB5" s="14">
        <f>_xlfn.QUARTILE.INC(K2:K101,4)</f>
        <v>11.969000000000001</v>
      </c>
    </row>
    <row r="6" spans="1:28" x14ac:dyDescent="0.3">
      <c r="A6" s="2">
        <v>17.489999999999998</v>
      </c>
      <c r="B6" s="1">
        <f t="shared" si="0"/>
        <v>12.1584</v>
      </c>
      <c r="C6" s="1">
        <f t="shared" si="1"/>
        <v>48.103900000000003</v>
      </c>
      <c r="D6" s="1">
        <f t="shared" si="2"/>
        <v>70.222300000000004</v>
      </c>
      <c r="E6" s="1">
        <f t="shared" si="3"/>
        <v>75.811799999999991</v>
      </c>
      <c r="F6" s="1">
        <f t="shared" si="4"/>
        <v>62.534600000000005</v>
      </c>
      <c r="G6" s="1">
        <f t="shared" si="5"/>
        <v>35.222299999999997</v>
      </c>
      <c r="H6" s="1">
        <f t="shared" si="6"/>
        <v>55.811799999999998</v>
      </c>
      <c r="I6" s="1">
        <f t="shared" si="7"/>
        <v>62.262299999999996</v>
      </c>
      <c r="J6" s="1">
        <f t="shared" si="8"/>
        <v>100.0239</v>
      </c>
      <c r="K6" s="1">
        <f t="shared" si="9"/>
        <v>7.3223000000000003</v>
      </c>
      <c r="L6" s="1">
        <f t="shared" si="10"/>
        <v>12.322299999999998</v>
      </c>
      <c r="M6" s="1">
        <f t="shared" si="11"/>
        <v>4.0990000000000002</v>
      </c>
      <c r="N6" s="1">
        <f t="shared" si="12"/>
        <v>9.8999999999999977E-2</v>
      </c>
      <c r="O6" s="1">
        <f t="shared" si="13"/>
        <v>60.534600000000005</v>
      </c>
      <c r="P6" s="3">
        <f t="shared" si="14"/>
        <v>7.0989999999999993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3">
      <c r="A7" s="2">
        <v>17.5</v>
      </c>
      <c r="B7" s="1">
        <f t="shared" si="0"/>
        <v>12.16</v>
      </c>
      <c r="C7" s="1">
        <f t="shared" si="1"/>
        <v>48.104999999999997</v>
      </c>
      <c r="D7" s="1">
        <f t="shared" si="2"/>
        <v>70.224999999999994</v>
      </c>
      <c r="E7" s="1">
        <f t="shared" si="3"/>
        <v>75.819999999999993</v>
      </c>
      <c r="F7" s="1">
        <f t="shared" si="4"/>
        <v>62.540000000000006</v>
      </c>
      <c r="G7" s="1">
        <f t="shared" si="5"/>
        <v>35.225000000000001</v>
      </c>
      <c r="H7" s="1">
        <f t="shared" si="6"/>
        <v>55.82</v>
      </c>
      <c r="I7" s="1">
        <f t="shared" si="7"/>
        <v>62.265000000000001</v>
      </c>
      <c r="J7" s="1">
        <f t="shared" si="8"/>
        <v>100.02499999999999</v>
      </c>
      <c r="K7" s="1">
        <f t="shared" si="9"/>
        <v>7.3250000000000011</v>
      </c>
      <c r="L7" s="1">
        <f t="shared" si="10"/>
        <v>12.324999999999999</v>
      </c>
      <c r="M7" s="1">
        <f t="shared" si="11"/>
        <v>4.0999999999999996</v>
      </c>
      <c r="N7" s="1">
        <f t="shared" si="12"/>
        <v>0.10000000000000009</v>
      </c>
      <c r="O7" s="1">
        <f t="shared" si="13"/>
        <v>60.540000000000006</v>
      </c>
      <c r="P7" s="3">
        <f t="shared" si="14"/>
        <v>7.1</v>
      </c>
      <c r="R7" s="8" t="s">
        <v>2</v>
      </c>
      <c r="S7" s="9"/>
      <c r="T7" s="9"/>
      <c r="U7" s="9"/>
      <c r="V7" s="10"/>
      <c r="W7" s="12"/>
      <c r="X7" s="8" t="s">
        <v>11</v>
      </c>
      <c r="Y7" s="9"/>
      <c r="Z7" s="9"/>
      <c r="AA7" s="9"/>
      <c r="AB7" s="10"/>
    </row>
    <row r="8" spans="1:28" x14ac:dyDescent="0.3">
      <c r="A8" s="2">
        <v>17.52</v>
      </c>
      <c r="B8" s="1">
        <f t="shared" si="0"/>
        <v>12.1632</v>
      </c>
      <c r="C8" s="1">
        <f t="shared" si="1"/>
        <v>48.107199999999999</v>
      </c>
      <c r="D8" s="1">
        <f t="shared" si="2"/>
        <v>70.230400000000003</v>
      </c>
      <c r="E8" s="1">
        <f t="shared" si="3"/>
        <v>75.836399999999998</v>
      </c>
      <c r="F8" s="1">
        <f t="shared" si="4"/>
        <v>62.550800000000002</v>
      </c>
      <c r="G8" s="1">
        <f t="shared" si="5"/>
        <v>35.230400000000003</v>
      </c>
      <c r="H8" s="1">
        <f t="shared" si="6"/>
        <v>55.836399999999998</v>
      </c>
      <c r="I8" s="1">
        <f t="shared" si="7"/>
        <v>62.270400000000002</v>
      </c>
      <c r="J8" s="1">
        <f t="shared" si="8"/>
        <v>100.02719999999999</v>
      </c>
      <c r="K8" s="1">
        <f t="shared" si="9"/>
        <v>7.3304000000000009</v>
      </c>
      <c r="L8" s="1">
        <f t="shared" si="10"/>
        <v>12.330400000000001</v>
      </c>
      <c r="M8" s="1">
        <f t="shared" si="11"/>
        <v>4.1020000000000003</v>
      </c>
      <c r="N8" s="1">
        <f t="shared" si="12"/>
        <v>0.10200000000000009</v>
      </c>
      <c r="O8" s="1">
        <f t="shared" si="13"/>
        <v>60.550800000000002</v>
      </c>
      <c r="P8" s="3">
        <f t="shared" si="14"/>
        <v>7.1019999999999994</v>
      </c>
      <c r="R8" s="13" t="s">
        <v>23</v>
      </c>
      <c r="S8" s="13" t="s">
        <v>21</v>
      </c>
      <c r="T8" s="13" t="s">
        <v>22</v>
      </c>
      <c r="U8" s="13" t="s">
        <v>21</v>
      </c>
      <c r="V8" s="13" t="s">
        <v>23</v>
      </c>
      <c r="W8" s="12"/>
      <c r="X8" s="13" t="s">
        <v>23</v>
      </c>
      <c r="Y8" s="13" t="s">
        <v>21</v>
      </c>
      <c r="Z8" s="13" t="s">
        <v>22</v>
      </c>
      <c r="AA8" s="13" t="s">
        <v>21</v>
      </c>
      <c r="AB8" s="13" t="s">
        <v>23</v>
      </c>
    </row>
    <row r="9" spans="1:28" x14ac:dyDescent="0.3">
      <c r="A9" s="2">
        <v>17.600000000000001</v>
      </c>
      <c r="B9" s="1">
        <f t="shared" si="0"/>
        <v>12.176</v>
      </c>
      <c r="C9" s="1">
        <f t="shared" si="1"/>
        <v>48.116</v>
      </c>
      <c r="D9" s="1">
        <f t="shared" si="2"/>
        <v>70.251999999999995</v>
      </c>
      <c r="E9" s="1">
        <f t="shared" si="3"/>
        <v>75.902000000000001</v>
      </c>
      <c r="F9" s="1">
        <f t="shared" si="4"/>
        <v>62.594000000000008</v>
      </c>
      <c r="G9" s="1">
        <f t="shared" si="5"/>
        <v>35.252000000000002</v>
      </c>
      <c r="H9" s="1">
        <f t="shared" si="6"/>
        <v>55.902000000000001</v>
      </c>
      <c r="I9" s="1">
        <f t="shared" si="7"/>
        <v>62.292000000000002</v>
      </c>
      <c r="J9" s="1">
        <f t="shared" si="8"/>
        <v>100.036</v>
      </c>
      <c r="K9" s="1">
        <f t="shared" si="9"/>
        <v>7.3520000000000003</v>
      </c>
      <c r="L9" s="1">
        <f t="shared" si="10"/>
        <v>12.352</v>
      </c>
      <c r="M9" s="1">
        <f t="shared" si="11"/>
        <v>4.1100000000000003</v>
      </c>
      <c r="N9" s="1">
        <f t="shared" si="12"/>
        <v>0.11000000000000032</v>
      </c>
      <c r="O9" s="1">
        <f t="shared" si="13"/>
        <v>60.594000000000008</v>
      </c>
      <c r="P9" s="3">
        <f t="shared" si="14"/>
        <v>7.1099999999999994</v>
      </c>
      <c r="R9" s="13" t="s">
        <v>17</v>
      </c>
      <c r="S9" s="13" t="s">
        <v>25</v>
      </c>
      <c r="T9" s="13" t="s">
        <v>24</v>
      </c>
      <c r="U9" s="13" t="s">
        <v>18</v>
      </c>
      <c r="V9" s="13" t="s">
        <v>19</v>
      </c>
      <c r="W9" s="12"/>
      <c r="X9" s="13" t="s">
        <v>17</v>
      </c>
      <c r="Y9" s="13" t="s">
        <v>25</v>
      </c>
      <c r="Z9" s="13" t="s">
        <v>24</v>
      </c>
      <c r="AA9" s="13" t="s">
        <v>18</v>
      </c>
      <c r="AB9" s="13" t="s">
        <v>19</v>
      </c>
    </row>
    <row r="10" spans="1:28" x14ac:dyDescent="0.3">
      <c r="A10" s="2">
        <v>17.809999999999999</v>
      </c>
      <c r="B10" s="1">
        <f t="shared" si="0"/>
        <v>12.209599999999998</v>
      </c>
      <c r="C10" s="1">
        <f t="shared" si="1"/>
        <v>48.139099999999999</v>
      </c>
      <c r="D10" s="1">
        <f t="shared" si="2"/>
        <v>70.308700000000002</v>
      </c>
      <c r="E10" s="1">
        <f t="shared" si="3"/>
        <v>76.07419999999999</v>
      </c>
      <c r="F10" s="1">
        <f t="shared" si="4"/>
        <v>62.707400000000007</v>
      </c>
      <c r="G10" s="1">
        <f t="shared" si="5"/>
        <v>35.308700000000002</v>
      </c>
      <c r="H10" s="1">
        <f t="shared" si="6"/>
        <v>56.074199999999998</v>
      </c>
      <c r="I10" s="1">
        <f t="shared" si="7"/>
        <v>62.348700000000001</v>
      </c>
      <c r="J10" s="1">
        <f t="shared" si="8"/>
        <v>100.0591</v>
      </c>
      <c r="K10" s="1">
        <f t="shared" si="9"/>
        <v>7.4086999999999996</v>
      </c>
      <c r="L10" s="1">
        <f t="shared" si="10"/>
        <v>12.4087</v>
      </c>
      <c r="M10" s="1">
        <f t="shared" si="11"/>
        <v>4.1310000000000002</v>
      </c>
      <c r="N10" s="1">
        <f t="shared" si="12"/>
        <v>0.13100000000000001</v>
      </c>
      <c r="O10" s="1">
        <f t="shared" si="13"/>
        <v>60.707400000000007</v>
      </c>
      <c r="P10" s="3">
        <f t="shared" si="14"/>
        <v>7.1309999999999993</v>
      </c>
      <c r="R10" s="14">
        <f>_xlfn.QUARTILE.INC(C2:C101,0)</f>
        <v>47.962000000000003</v>
      </c>
      <c r="S10" s="15">
        <f>_xlfn.QUARTILE.INC(C2:C101,1)</f>
        <v>48.306849999999997</v>
      </c>
      <c r="T10" s="16">
        <f>_xlfn.QUARTILE.INC(C2:C101,2)</f>
        <v>49.136800000000001</v>
      </c>
      <c r="U10" s="15">
        <f>_xlfn.QUARTILE.INC(C2:C101,3)</f>
        <v>49.204174999999999</v>
      </c>
      <c r="V10" s="14">
        <f>_xlfn.QUARTILE.INC(C2:C101,4)</f>
        <v>49.997</v>
      </c>
      <c r="W10" s="12"/>
      <c r="X10" s="14">
        <f>_xlfn.QUARTILE.INC(L2:L101,0)</f>
        <v>11.974</v>
      </c>
      <c r="Y10" s="15">
        <f>_xlfn.QUARTILE.INC(L2:L101,1)</f>
        <v>12.820450000000001</v>
      </c>
      <c r="Z10" s="16">
        <f>_xlfn.QUARTILE.INC(L2:L101,2)</f>
        <v>14.8576</v>
      </c>
      <c r="AA10" s="15">
        <f>_xlfn.QUARTILE.INC(L2:L101,3)</f>
        <v>15.022975000000001</v>
      </c>
      <c r="AB10" s="14">
        <f>_xlfn.QUARTILE.INC(L2:L101,4)</f>
        <v>16.969000000000001</v>
      </c>
    </row>
    <row r="11" spans="1:28" x14ac:dyDescent="0.3">
      <c r="A11" s="2">
        <v>17.86</v>
      </c>
      <c r="B11" s="1">
        <f t="shared" si="0"/>
        <v>12.217599999999999</v>
      </c>
      <c r="C11" s="1">
        <f t="shared" si="1"/>
        <v>48.144599999999997</v>
      </c>
      <c r="D11" s="1">
        <f t="shared" si="2"/>
        <v>70.322199999999995</v>
      </c>
      <c r="E11" s="1">
        <f t="shared" si="3"/>
        <v>76.115200000000002</v>
      </c>
      <c r="F11" s="1">
        <f t="shared" si="4"/>
        <v>62.734400000000008</v>
      </c>
      <c r="G11" s="1">
        <f t="shared" si="5"/>
        <v>35.322200000000002</v>
      </c>
      <c r="H11" s="1">
        <f t="shared" si="6"/>
        <v>56.115200000000002</v>
      </c>
      <c r="I11" s="1">
        <f t="shared" si="7"/>
        <v>62.362200000000001</v>
      </c>
      <c r="J11" s="1">
        <f t="shared" si="8"/>
        <v>100.0646</v>
      </c>
      <c r="K11" s="1">
        <f t="shared" si="9"/>
        <v>7.4222000000000001</v>
      </c>
      <c r="L11" s="1">
        <f t="shared" si="10"/>
        <v>12.4222</v>
      </c>
      <c r="M11" s="1">
        <f t="shared" si="11"/>
        <v>4.1360000000000001</v>
      </c>
      <c r="N11" s="1">
        <f t="shared" si="12"/>
        <v>0.13600000000000012</v>
      </c>
      <c r="O11" s="1">
        <f t="shared" si="13"/>
        <v>60.734400000000008</v>
      </c>
      <c r="P11" s="3">
        <f t="shared" si="14"/>
        <v>7.1359999999999992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x14ac:dyDescent="0.3">
      <c r="A12" s="2">
        <v>18.22</v>
      </c>
      <c r="B12" s="1">
        <f t="shared" si="0"/>
        <v>12.2752</v>
      </c>
      <c r="C12" s="1">
        <f t="shared" si="1"/>
        <v>48.184199999999997</v>
      </c>
      <c r="D12" s="1">
        <f t="shared" si="2"/>
        <v>70.419399999999996</v>
      </c>
      <c r="E12" s="1">
        <f t="shared" si="3"/>
        <v>76.410399999999996</v>
      </c>
      <c r="F12" s="1">
        <f t="shared" si="4"/>
        <v>62.928800000000003</v>
      </c>
      <c r="G12" s="1">
        <f t="shared" si="5"/>
        <v>35.419400000000003</v>
      </c>
      <c r="H12" s="1">
        <f t="shared" si="6"/>
        <v>56.410399999999996</v>
      </c>
      <c r="I12" s="1">
        <f t="shared" si="7"/>
        <v>62.459400000000002</v>
      </c>
      <c r="J12" s="1">
        <f t="shared" si="8"/>
        <v>100.10419999999999</v>
      </c>
      <c r="K12" s="1">
        <f t="shared" si="9"/>
        <v>7.519400000000001</v>
      </c>
      <c r="L12" s="1">
        <f t="shared" si="10"/>
        <v>12.519400000000001</v>
      </c>
      <c r="M12" s="1">
        <f t="shared" si="11"/>
        <v>4.1720000000000006</v>
      </c>
      <c r="N12" s="1">
        <f t="shared" si="12"/>
        <v>0.17200000000000015</v>
      </c>
      <c r="O12" s="1">
        <f t="shared" si="13"/>
        <v>60.928800000000003</v>
      </c>
      <c r="P12" s="3">
        <f t="shared" si="14"/>
        <v>7.1719999999999997</v>
      </c>
      <c r="R12" s="8" t="s">
        <v>3</v>
      </c>
      <c r="S12" s="9"/>
      <c r="T12" s="9"/>
      <c r="U12" s="9"/>
      <c r="V12" s="10"/>
      <c r="W12" s="12"/>
      <c r="X12" s="8" t="s">
        <v>12</v>
      </c>
      <c r="Y12" s="9"/>
      <c r="Z12" s="9"/>
      <c r="AA12" s="9"/>
      <c r="AB12" s="10"/>
    </row>
    <row r="13" spans="1:28" x14ac:dyDescent="0.3">
      <c r="A13" s="2">
        <v>18.239999999999998</v>
      </c>
      <c r="B13" s="1">
        <f t="shared" si="0"/>
        <v>12.2784</v>
      </c>
      <c r="C13" s="1">
        <f t="shared" si="1"/>
        <v>48.186399999999999</v>
      </c>
      <c r="D13" s="1">
        <f t="shared" si="2"/>
        <v>70.424800000000005</v>
      </c>
      <c r="E13" s="1">
        <f t="shared" si="3"/>
        <v>76.4268</v>
      </c>
      <c r="F13" s="1">
        <f t="shared" si="4"/>
        <v>62.939600000000006</v>
      </c>
      <c r="G13" s="1">
        <f t="shared" si="5"/>
        <v>35.424799999999998</v>
      </c>
      <c r="H13" s="1">
        <f t="shared" si="6"/>
        <v>56.4268</v>
      </c>
      <c r="I13" s="1">
        <f t="shared" si="7"/>
        <v>62.464799999999997</v>
      </c>
      <c r="J13" s="1">
        <f t="shared" si="8"/>
        <v>100.10639999999999</v>
      </c>
      <c r="K13" s="1">
        <f t="shared" si="9"/>
        <v>7.5248000000000008</v>
      </c>
      <c r="L13" s="1">
        <f t="shared" si="10"/>
        <v>12.524799999999999</v>
      </c>
      <c r="M13" s="1">
        <f t="shared" si="11"/>
        <v>4.1739999999999995</v>
      </c>
      <c r="N13" s="1">
        <f t="shared" si="12"/>
        <v>0.17399999999999993</v>
      </c>
      <c r="O13" s="1">
        <f t="shared" si="13"/>
        <v>60.939600000000006</v>
      </c>
      <c r="P13" s="3">
        <f t="shared" si="14"/>
        <v>7.1739999999999995</v>
      </c>
      <c r="R13" s="13" t="s">
        <v>23</v>
      </c>
      <c r="S13" s="13" t="s">
        <v>21</v>
      </c>
      <c r="T13" s="13" t="s">
        <v>22</v>
      </c>
      <c r="U13" s="13" t="s">
        <v>21</v>
      </c>
      <c r="V13" s="13" t="s">
        <v>23</v>
      </c>
      <c r="W13" s="12"/>
      <c r="X13" s="13" t="s">
        <v>23</v>
      </c>
      <c r="Y13" s="13" t="s">
        <v>21</v>
      </c>
      <c r="Z13" s="13" t="s">
        <v>22</v>
      </c>
      <c r="AA13" s="13" t="s">
        <v>21</v>
      </c>
      <c r="AB13" s="13" t="s">
        <v>23</v>
      </c>
    </row>
    <row r="14" spans="1:28" x14ac:dyDescent="0.3">
      <c r="A14" s="2">
        <v>18.3</v>
      </c>
      <c r="B14" s="1">
        <f t="shared" si="0"/>
        <v>12.288</v>
      </c>
      <c r="C14" s="1">
        <f t="shared" si="1"/>
        <v>48.192999999999998</v>
      </c>
      <c r="D14" s="1">
        <f t="shared" si="2"/>
        <v>70.441000000000003</v>
      </c>
      <c r="E14" s="1">
        <f t="shared" si="3"/>
        <v>76.475999999999999</v>
      </c>
      <c r="F14" s="1">
        <f t="shared" si="4"/>
        <v>62.972000000000008</v>
      </c>
      <c r="G14" s="1">
        <f t="shared" si="5"/>
        <v>35.441000000000003</v>
      </c>
      <c r="H14" s="1">
        <f t="shared" si="6"/>
        <v>56.475999999999999</v>
      </c>
      <c r="I14" s="1">
        <f t="shared" si="7"/>
        <v>62.481000000000002</v>
      </c>
      <c r="J14" s="1">
        <f t="shared" si="8"/>
        <v>100.113</v>
      </c>
      <c r="K14" s="1">
        <f t="shared" si="9"/>
        <v>7.5410000000000004</v>
      </c>
      <c r="L14" s="1">
        <f t="shared" si="10"/>
        <v>12.541</v>
      </c>
      <c r="M14" s="1">
        <f t="shared" si="11"/>
        <v>4.18</v>
      </c>
      <c r="N14" s="1">
        <f t="shared" si="12"/>
        <v>0.18000000000000016</v>
      </c>
      <c r="O14" s="1">
        <f t="shared" si="13"/>
        <v>60.972000000000008</v>
      </c>
      <c r="P14" s="3">
        <f t="shared" si="14"/>
        <v>7.18</v>
      </c>
      <c r="R14" s="13" t="s">
        <v>17</v>
      </c>
      <c r="S14" s="13" t="s">
        <v>25</v>
      </c>
      <c r="T14" s="13" t="s">
        <v>24</v>
      </c>
      <c r="U14" s="13" t="s">
        <v>18</v>
      </c>
      <c r="V14" s="13" t="s">
        <v>19</v>
      </c>
      <c r="W14" s="12"/>
      <c r="X14" s="13" t="s">
        <v>17</v>
      </c>
      <c r="Y14" s="13" t="s">
        <v>25</v>
      </c>
      <c r="Z14" s="13" t="s">
        <v>24</v>
      </c>
      <c r="AA14" s="13" t="s">
        <v>18</v>
      </c>
      <c r="AB14" s="13" t="s">
        <v>19</v>
      </c>
    </row>
    <row r="15" spans="1:28" x14ac:dyDescent="0.3">
      <c r="A15" s="2">
        <v>18.329999999999998</v>
      </c>
      <c r="B15" s="1">
        <f t="shared" si="0"/>
        <v>12.2928</v>
      </c>
      <c r="C15" s="1">
        <f t="shared" si="1"/>
        <v>48.196300000000001</v>
      </c>
      <c r="D15" s="1">
        <f t="shared" si="2"/>
        <v>70.449100000000001</v>
      </c>
      <c r="E15" s="1">
        <f t="shared" si="3"/>
        <v>76.500599999999991</v>
      </c>
      <c r="F15" s="1">
        <f t="shared" si="4"/>
        <v>62.988200000000006</v>
      </c>
      <c r="G15" s="1">
        <f t="shared" si="5"/>
        <v>35.449100000000001</v>
      </c>
      <c r="H15" s="1">
        <f t="shared" si="6"/>
        <v>56.500599999999999</v>
      </c>
      <c r="I15" s="1">
        <f t="shared" si="7"/>
        <v>62.489100000000001</v>
      </c>
      <c r="J15" s="1">
        <f t="shared" si="8"/>
        <v>100.1163</v>
      </c>
      <c r="K15" s="1">
        <f t="shared" si="9"/>
        <v>7.5490999999999993</v>
      </c>
      <c r="L15" s="1">
        <f t="shared" si="10"/>
        <v>12.549099999999999</v>
      </c>
      <c r="M15" s="1">
        <f t="shared" si="11"/>
        <v>4.1829999999999998</v>
      </c>
      <c r="N15" s="1">
        <f t="shared" si="12"/>
        <v>0.18300000000000005</v>
      </c>
      <c r="O15" s="1">
        <f t="shared" si="13"/>
        <v>60.988200000000006</v>
      </c>
      <c r="P15" s="3">
        <f t="shared" si="14"/>
        <v>7.1829999999999998</v>
      </c>
      <c r="R15" s="14">
        <f>_xlfn.QUARTILE.INC(D2:D101,0)</f>
        <v>69.873999999999995</v>
      </c>
      <c r="S15" s="15">
        <f>_xlfn.QUARTILE.INC(D2:D101,1)</f>
        <v>70.72045</v>
      </c>
      <c r="T15" s="16">
        <f>_xlfn.QUARTILE.INC(D2:D101,3)</f>
        <v>72.922974999999994</v>
      </c>
      <c r="U15" s="15">
        <f>_xlfn.QUARTILE.INC(D2:D101,3)</f>
        <v>72.922974999999994</v>
      </c>
      <c r="V15" s="14">
        <f>_xlfn.QUARTILE.INC(D2:D101,4)</f>
        <v>74.869</v>
      </c>
      <c r="W15" s="12"/>
      <c r="X15" s="14">
        <f>_xlfn.QUARTILE.INC(M2:M101,0)</f>
        <v>3.97</v>
      </c>
      <c r="Y15" s="15">
        <f>_xlfn.QUARTILE.INC(M22:M101,1)</f>
        <v>4.6844999999999999</v>
      </c>
      <c r="Z15" s="16">
        <f>_xlfn.QUARTILE.INC(M2:M101,2)</f>
        <v>5.0380000000000003</v>
      </c>
      <c r="AA15" s="15">
        <f>_xlfn.QUARTILE.INC(M2:M101,3)</f>
        <v>5.0992499999999996</v>
      </c>
      <c r="AB15" s="14">
        <f>_xlfn.QUARTILE.INC(M2:M101,4)</f>
        <v>5.82</v>
      </c>
    </row>
    <row r="16" spans="1:28" x14ac:dyDescent="0.3">
      <c r="A16" s="2">
        <v>18.43</v>
      </c>
      <c r="B16" s="1">
        <f t="shared" si="0"/>
        <v>12.3088</v>
      </c>
      <c r="C16" s="1">
        <f t="shared" si="1"/>
        <v>48.207299999999996</v>
      </c>
      <c r="D16" s="1">
        <f t="shared" si="2"/>
        <v>70.476100000000002</v>
      </c>
      <c r="E16" s="1">
        <f t="shared" si="3"/>
        <v>76.582599999999999</v>
      </c>
      <c r="F16" s="1">
        <f t="shared" si="4"/>
        <v>63.042200000000008</v>
      </c>
      <c r="G16" s="1">
        <f t="shared" si="5"/>
        <v>35.476100000000002</v>
      </c>
      <c r="H16" s="1">
        <f t="shared" si="6"/>
        <v>56.582599999999999</v>
      </c>
      <c r="I16" s="1">
        <f t="shared" si="7"/>
        <v>62.516100000000002</v>
      </c>
      <c r="J16" s="1">
        <f t="shared" si="8"/>
        <v>100.12729999999999</v>
      </c>
      <c r="K16" s="1">
        <f t="shared" si="9"/>
        <v>7.5761000000000003</v>
      </c>
      <c r="L16" s="1">
        <f t="shared" si="10"/>
        <v>12.5761</v>
      </c>
      <c r="M16" s="1">
        <f t="shared" si="11"/>
        <v>4.1929999999999996</v>
      </c>
      <c r="N16" s="1">
        <f t="shared" si="12"/>
        <v>0.19300000000000006</v>
      </c>
      <c r="O16" s="1">
        <f t="shared" si="13"/>
        <v>61.042200000000008</v>
      </c>
      <c r="P16" s="3">
        <f t="shared" si="14"/>
        <v>7.1929999999999996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3">
      <c r="A17" s="2">
        <v>18.440000000000001</v>
      </c>
      <c r="B17" s="1">
        <f t="shared" si="0"/>
        <v>12.3104</v>
      </c>
      <c r="C17" s="1">
        <f t="shared" si="1"/>
        <v>48.208399999999997</v>
      </c>
      <c r="D17" s="1">
        <f t="shared" si="2"/>
        <v>70.478800000000007</v>
      </c>
      <c r="E17" s="1">
        <f t="shared" si="3"/>
        <v>76.590800000000002</v>
      </c>
      <c r="F17" s="1">
        <f t="shared" si="4"/>
        <v>63.047600000000003</v>
      </c>
      <c r="G17" s="1">
        <f t="shared" si="5"/>
        <v>35.4788</v>
      </c>
      <c r="H17" s="1">
        <f t="shared" si="6"/>
        <v>56.590800000000002</v>
      </c>
      <c r="I17" s="1">
        <f t="shared" si="7"/>
        <v>62.518799999999999</v>
      </c>
      <c r="J17" s="1">
        <f t="shared" si="8"/>
        <v>100.1284</v>
      </c>
      <c r="K17" s="1">
        <f t="shared" si="9"/>
        <v>7.5788000000000011</v>
      </c>
      <c r="L17" s="1">
        <f t="shared" si="10"/>
        <v>12.578800000000001</v>
      </c>
      <c r="M17" s="1">
        <f t="shared" si="11"/>
        <v>4.1940000000000008</v>
      </c>
      <c r="N17" s="1">
        <f t="shared" si="12"/>
        <v>0.19400000000000039</v>
      </c>
      <c r="O17" s="1">
        <f t="shared" si="13"/>
        <v>61.047600000000003</v>
      </c>
      <c r="P17" s="3">
        <f t="shared" si="14"/>
        <v>7.194</v>
      </c>
      <c r="R17" s="8" t="s">
        <v>4</v>
      </c>
      <c r="S17" s="9"/>
      <c r="T17" s="9"/>
      <c r="U17" s="9"/>
      <c r="V17" s="10"/>
      <c r="W17" s="12"/>
      <c r="X17" s="8" t="s">
        <v>13</v>
      </c>
      <c r="Y17" s="9"/>
      <c r="Z17" s="9"/>
      <c r="AA17" s="9"/>
      <c r="AB17" s="10"/>
    </row>
    <row r="18" spans="1:28" x14ac:dyDescent="0.3">
      <c r="A18" s="2">
        <v>18.510000000000002</v>
      </c>
      <c r="B18" s="1">
        <f t="shared" si="0"/>
        <v>12.3216</v>
      </c>
      <c r="C18" s="1">
        <f t="shared" si="1"/>
        <v>48.216099999999997</v>
      </c>
      <c r="D18" s="1">
        <f t="shared" si="2"/>
        <v>70.497699999999995</v>
      </c>
      <c r="E18" s="1">
        <f t="shared" si="3"/>
        <v>76.648200000000003</v>
      </c>
      <c r="F18" s="1">
        <f t="shared" si="4"/>
        <v>63.085400000000007</v>
      </c>
      <c r="G18" s="1">
        <f t="shared" si="5"/>
        <v>35.497700000000002</v>
      </c>
      <c r="H18" s="1">
        <f t="shared" si="6"/>
        <v>56.648200000000003</v>
      </c>
      <c r="I18" s="1">
        <f t="shared" si="7"/>
        <v>62.537700000000001</v>
      </c>
      <c r="J18" s="1">
        <f t="shared" si="8"/>
        <v>100.1361</v>
      </c>
      <c r="K18" s="1">
        <f t="shared" si="9"/>
        <v>7.5977000000000015</v>
      </c>
      <c r="L18" s="1">
        <f t="shared" si="10"/>
        <v>12.5977</v>
      </c>
      <c r="M18" s="1">
        <f t="shared" si="11"/>
        <v>4.2010000000000005</v>
      </c>
      <c r="N18" s="1">
        <f t="shared" si="12"/>
        <v>0.20100000000000029</v>
      </c>
      <c r="O18" s="1">
        <f t="shared" si="13"/>
        <v>61.085400000000007</v>
      </c>
      <c r="P18" s="3">
        <f t="shared" si="14"/>
        <v>7.2009999999999996</v>
      </c>
      <c r="R18" s="13" t="s">
        <v>23</v>
      </c>
      <c r="S18" s="13" t="s">
        <v>21</v>
      </c>
      <c r="T18" s="13" t="s">
        <v>22</v>
      </c>
      <c r="U18" s="13" t="s">
        <v>21</v>
      </c>
      <c r="V18" s="13" t="s">
        <v>23</v>
      </c>
      <c r="W18" s="12"/>
      <c r="X18" s="13" t="s">
        <v>23</v>
      </c>
      <c r="Y18" s="13" t="s">
        <v>21</v>
      </c>
      <c r="Z18" s="13" t="s">
        <v>22</v>
      </c>
      <c r="AA18" s="13" t="s">
        <v>21</v>
      </c>
      <c r="AB18" s="13" t="s">
        <v>23</v>
      </c>
    </row>
    <row r="19" spans="1:28" x14ac:dyDescent="0.3">
      <c r="A19" s="2">
        <v>18.52</v>
      </c>
      <c r="B19" s="1">
        <f t="shared" si="0"/>
        <v>12.3232</v>
      </c>
      <c r="C19" s="1">
        <f t="shared" si="1"/>
        <v>48.217199999999998</v>
      </c>
      <c r="D19" s="1">
        <f t="shared" si="2"/>
        <v>70.500399999999999</v>
      </c>
      <c r="E19" s="1">
        <f t="shared" si="3"/>
        <v>76.656399999999991</v>
      </c>
      <c r="F19" s="1">
        <f t="shared" si="4"/>
        <v>63.090800000000002</v>
      </c>
      <c r="G19" s="1">
        <f t="shared" si="5"/>
        <v>35.500399999999999</v>
      </c>
      <c r="H19" s="1">
        <f t="shared" si="6"/>
        <v>56.656399999999998</v>
      </c>
      <c r="I19" s="1">
        <f t="shared" si="7"/>
        <v>62.540399999999998</v>
      </c>
      <c r="J19" s="1">
        <f t="shared" si="8"/>
        <v>100.13719999999999</v>
      </c>
      <c r="K19" s="1">
        <f t="shared" si="9"/>
        <v>7.6004000000000005</v>
      </c>
      <c r="L19" s="1">
        <f t="shared" si="10"/>
        <v>12.6004</v>
      </c>
      <c r="M19" s="1">
        <f t="shared" si="11"/>
        <v>4.202</v>
      </c>
      <c r="N19" s="1">
        <f t="shared" si="12"/>
        <v>0.20200000000000018</v>
      </c>
      <c r="O19" s="1">
        <f t="shared" si="13"/>
        <v>61.090800000000002</v>
      </c>
      <c r="P19" s="3">
        <f t="shared" si="14"/>
        <v>7.202</v>
      </c>
      <c r="R19" s="13" t="s">
        <v>17</v>
      </c>
      <c r="S19" s="13" t="s">
        <v>25</v>
      </c>
      <c r="T19" s="13" t="s">
        <v>24</v>
      </c>
      <c r="U19" s="13" t="s">
        <v>18</v>
      </c>
      <c r="V19" s="13" t="s">
        <v>19</v>
      </c>
      <c r="W19" s="12"/>
      <c r="X19" s="13" t="s">
        <v>17</v>
      </c>
      <c r="Y19" s="13" t="s">
        <v>25</v>
      </c>
      <c r="Z19" s="13" t="s">
        <v>24</v>
      </c>
      <c r="AA19" s="13" t="s">
        <v>18</v>
      </c>
      <c r="AB19" s="13" t="s">
        <v>19</v>
      </c>
    </row>
    <row r="20" spans="1:28" x14ac:dyDescent="0.3">
      <c r="A20" s="2">
        <v>18.61</v>
      </c>
      <c r="B20" s="1">
        <f t="shared" si="0"/>
        <v>12.337599999999998</v>
      </c>
      <c r="C20" s="1">
        <f t="shared" si="1"/>
        <v>48.2271</v>
      </c>
      <c r="D20" s="1">
        <f t="shared" si="2"/>
        <v>70.524699999999996</v>
      </c>
      <c r="E20" s="1">
        <f t="shared" si="3"/>
        <v>76.730199999999996</v>
      </c>
      <c r="F20" s="1">
        <f t="shared" si="4"/>
        <v>63.139400000000002</v>
      </c>
      <c r="G20" s="1">
        <f t="shared" si="5"/>
        <v>35.524700000000003</v>
      </c>
      <c r="H20" s="1">
        <f t="shared" si="6"/>
        <v>56.730199999999996</v>
      </c>
      <c r="I20" s="1">
        <f t="shared" si="7"/>
        <v>62.564700000000002</v>
      </c>
      <c r="J20" s="1">
        <f t="shared" si="8"/>
        <v>100.14709999999999</v>
      </c>
      <c r="K20" s="1">
        <f t="shared" si="9"/>
        <v>7.6247000000000007</v>
      </c>
      <c r="L20" s="1">
        <f t="shared" si="10"/>
        <v>12.624700000000001</v>
      </c>
      <c r="M20" s="1">
        <f t="shared" si="11"/>
        <v>4.2110000000000003</v>
      </c>
      <c r="N20" s="1">
        <f t="shared" si="12"/>
        <v>0.21100000000000008</v>
      </c>
      <c r="O20" s="1">
        <f t="shared" si="13"/>
        <v>61.139400000000002</v>
      </c>
      <c r="P20" s="3">
        <f t="shared" si="14"/>
        <v>7.2109999999999994</v>
      </c>
      <c r="R20" s="14">
        <f>_xlfn.QUARTILE.INC(E2:E101,0)</f>
        <v>74.753999999999991</v>
      </c>
      <c r="S20" s="15">
        <f>_xlfn.QUARTILE.INC(E2:E101,1)</f>
        <v>77.324699999999993</v>
      </c>
      <c r="T20" s="16">
        <f>_xlfn.QUARTILE.INC(E2:E101,2)</f>
        <v>83.511600000000001</v>
      </c>
      <c r="U20" s="15">
        <f>_xlfn.QUARTILE.INC(E2:E101,3)</f>
        <v>84.013849999999991</v>
      </c>
      <c r="V20" s="14">
        <f>_xlfn.QUARTILE.INC(E2:E101,4)</f>
        <v>89.924000000000007</v>
      </c>
      <c r="W20" s="12"/>
      <c r="X20" s="14">
        <f>_xlfn.QUARTILE.INC(N2:N101,0)</f>
        <v>-2.9999999999999805E-2</v>
      </c>
      <c r="Y20" s="15">
        <f>_xlfn.QUARTILE.INC(N2:N101,1)</f>
        <v>0.28350000000000031</v>
      </c>
      <c r="Z20" s="16">
        <f>_xlfn.QUARTILE.INC(N2:N101,2)</f>
        <v>1.0380000000000003</v>
      </c>
      <c r="AA20" s="15">
        <f>_xlfn.QUARTILE.INC(N2:N101,3)</f>
        <v>1.0992500000000001</v>
      </c>
      <c r="AB20" s="14">
        <f>_xlfn.QUARTILE.INC(N2:N101,4)</f>
        <v>1.8200000000000007</v>
      </c>
    </row>
    <row r="21" spans="1:28" x14ac:dyDescent="0.3">
      <c r="A21" s="2">
        <v>18.64</v>
      </c>
      <c r="B21" s="1">
        <f t="shared" si="0"/>
        <v>12.3424</v>
      </c>
      <c r="C21" s="1">
        <f t="shared" si="1"/>
        <v>48.230400000000003</v>
      </c>
      <c r="D21" s="1">
        <f t="shared" si="2"/>
        <v>70.532799999999995</v>
      </c>
      <c r="E21" s="1">
        <f t="shared" si="3"/>
        <v>76.754800000000003</v>
      </c>
      <c r="F21" s="1">
        <f t="shared" si="4"/>
        <v>63.155600000000007</v>
      </c>
      <c r="G21" s="1">
        <f t="shared" si="5"/>
        <v>35.532800000000002</v>
      </c>
      <c r="H21" s="1">
        <f t="shared" si="6"/>
        <v>56.754799999999996</v>
      </c>
      <c r="I21" s="1">
        <f t="shared" si="7"/>
        <v>62.572800000000001</v>
      </c>
      <c r="J21" s="1">
        <f t="shared" si="8"/>
        <v>100.15039999999999</v>
      </c>
      <c r="K21" s="1">
        <f t="shared" si="9"/>
        <v>7.6328000000000014</v>
      </c>
      <c r="L21" s="1">
        <f t="shared" si="10"/>
        <v>12.6328</v>
      </c>
      <c r="M21" s="1">
        <f t="shared" si="11"/>
        <v>4.2140000000000004</v>
      </c>
      <c r="N21" s="1">
        <f t="shared" si="12"/>
        <v>0.21400000000000019</v>
      </c>
      <c r="O21" s="1">
        <f t="shared" si="13"/>
        <v>61.155600000000007</v>
      </c>
      <c r="P21" s="3">
        <f t="shared" si="14"/>
        <v>7.2139999999999995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x14ac:dyDescent="0.3">
      <c r="A22" s="2">
        <v>18.72</v>
      </c>
      <c r="B22" s="1">
        <f t="shared" si="0"/>
        <v>12.3552</v>
      </c>
      <c r="C22" s="1">
        <f t="shared" si="1"/>
        <v>48.239199999999997</v>
      </c>
      <c r="D22" s="1">
        <f t="shared" si="2"/>
        <v>70.554400000000001</v>
      </c>
      <c r="E22" s="1">
        <f t="shared" si="3"/>
        <v>76.820399999999992</v>
      </c>
      <c r="F22" s="1">
        <f t="shared" si="4"/>
        <v>63.198800000000006</v>
      </c>
      <c r="G22" s="1">
        <f t="shared" si="5"/>
        <v>35.554400000000001</v>
      </c>
      <c r="H22" s="1">
        <f t="shared" si="6"/>
        <v>56.820399999999999</v>
      </c>
      <c r="I22" s="1">
        <f t="shared" si="7"/>
        <v>62.5944</v>
      </c>
      <c r="J22" s="1">
        <f t="shared" si="8"/>
        <v>100.1592</v>
      </c>
      <c r="K22" s="1">
        <f t="shared" si="9"/>
        <v>7.6544000000000008</v>
      </c>
      <c r="L22" s="1">
        <f t="shared" si="10"/>
        <v>12.654399999999999</v>
      </c>
      <c r="M22" s="1">
        <f t="shared" si="11"/>
        <v>4.2219999999999995</v>
      </c>
      <c r="N22" s="1">
        <f t="shared" si="12"/>
        <v>0.22199999999999998</v>
      </c>
      <c r="O22" s="1">
        <f t="shared" si="13"/>
        <v>61.198800000000006</v>
      </c>
      <c r="P22" s="3">
        <f t="shared" si="14"/>
        <v>7.2219999999999995</v>
      </c>
      <c r="R22" s="8" t="s">
        <v>6</v>
      </c>
      <c r="S22" s="9"/>
      <c r="T22" s="9"/>
      <c r="U22" s="9"/>
      <c r="V22" s="10"/>
      <c r="W22" s="12"/>
      <c r="X22" s="8" t="s">
        <v>14</v>
      </c>
      <c r="Y22" s="9"/>
      <c r="Z22" s="9"/>
      <c r="AA22" s="9"/>
      <c r="AB22" s="10"/>
    </row>
    <row r="23" spans="1:28" x14ac:dyDescent="0.3">
      <c r="A23" s="2">
        <v>19.149999999999999</v>
      </c>
      <c r="B23" s="1">
        <f t="shared" si="0"/>
        <v>12.423999999999999</v>
      </c>
      <c r="C23" s="1">
        <f t="shared" si="1"/>
        <v>48.286499999999997</v>
      </c>
      <c r="D23" s="1">
        <f t="shared" si="2"/>
        <v>70.670500000000004</v>
      </c>
      <c r="E23" s="1">
        <f t="shared" si="3"/>
        <v>77.173000000000002</v>
      </c>
      <c r="F23" s="1">
        <f t="shared" si="4"/>
        <v>63.431000000000004</v>
      </c>
      <c r="G23" s="1">
        <f t="shared" si="5"/>
        <v>35.670499999999997</v>
      </c>
      <c r="H23" s="1">
        <f t="shared" si="6"/>
        <v>57.172999999999995</v>
      </c>
      <c r="I23" s="1">
        <f t="shared" si="7"/>
        <v>62.710499999999996</v>
      </c>
      <c r="J23" s="1">
        <f t="shared" si="8"/>
        <v>100.20649999999999</v>
      </c>
      <c r="K23" s="1">
        <f t="shared" si="9"/>
        <v>7.7705000000000002</v>
      </c>
      <c r="L23" s="1">
        <f t="shared" si="10"/>
        <v>12.770499999999998</v>
      </c>
      <c r="M23" s="1">
        <f t="shared" si="11"/>
        <v>4.2650000000000006</v>
      </c>
      <c r="N23" s="1">
        <f t="shared" si="12"/>
        <v>0.26500000000000012</v>
      </c>
      <c r="O23" s="1">
        <f t="shared" si="13"/>
        <v>61.431000000000004</v>
      </c>
      <c r="P23" s="3">
        <f t="shared" si="14"/>
        <v>7.2649999999999997</v>
      </c>
      <c r="R23" s="13" t="s">
        <v>23</v>
      </c>
      <c r="S23" s="13" t="s">
        <v>21</v>
      </c>
      <c r="T23" s="13" t="s">
        <v>22</v>
      </c>
      <c r="U23" s="13" t="s">
        <v>21</v>
      </c>
      <c r="V23" s="13" t="s">
        <v>23</v>
      </c>
      <c r="W23" s="12"/>
      <c r="X23" s="13" t="s">
        <v>23</v>
      </c>
      <c r="Y23" s="13" t="s">
        <v>21</v>
      </c>
      <c r="Z23" s="13" t="s">
        <v>22</v>
      </c>
      <c r="AA23" s="13" t="s">
        <v>21</v>
      </c>
      <c r="AB23" s="13" t="s">
        <v>23</v>
      </c>
    </row>
    <row r="24" spans="1:28" x14ac:dyDescent="0.3">
      <c r="A24" s="2">
        <v>19.2</v>
      </c>
      <c r="B24" s="1">
        <f t="shared" si="0"/>
        <v>12.431999999999999</v>
      </c>
      <c r="C24" s="1">
        <f t="shared" si="1"/>
        <v>48.292000000000002</v>
      </c>
      <c r="D24" s="1">
        <f t="shared" si="2"/>
        <v>70.683999999999997</v>
      </c>
      <c r="E24" s="1">
        <f t="shared" si="3"/>
        <v>77.213999999999999</v>
      </c>
      <c r="F24" s="1">
        <f t="shared" si="4"/>
        <v>63.458000000000006</v>
      </c>
      <c r="G24" s="1">
        <f t="shared" si="5"/>
        <v>35.683999999999997</v>
      </c>
      <c r="H24" s="1">
        <f t="shared" si="6"/>
        <v>57.213999999999999</v>
      </c>
      <c r="I24" s="1">
        <f t="shared" si="7"/>
        <v>62.723999999999997</v>
      </c>
      <c r="J24" s="1">
        <f t="shared" si="8"/>
        <v>100.21199999999999</v>
      </c>
      <c r="K24" s="1">
        <f t="shared" si="9"/>
        <v>7.7840000000000007</v>
      </c>
      <c r="L24" s="1">
        <f t="shared" si="10"/>
        <v>12.783999999999999</v>
      </c>
      <c r="M24" s="1">
        <f t="shared" si="11"/>
        <v>4.2699999999999996</v>
      </c>
      <c r="N24" s="1">
        <f t="shared" si="12"/>
        <v>0.27</v>
      </c>
      <c r="O24" s="1">
        <f t="shared" si="13"/>
        <v>61.458000000000006</v>
      </c>
      <c r="P24" s="3">
        <f t="shared" si="14"/>
        <v>7.27</v>
      </c>
      <c r="R24" s="13" t="s">
        <v>17</v>
      </c>
      <c r="S24" s="13" t="s">
        <v>25</v>
      </c>
      <c r="T24" s="13" t="s">
        <v>24</v>
      </c>
      <c r="U24" s="13" t="s">
        <v>18</v>
      </c>
      <c r="V24" s="13" t="s">
        <v>19</v>
      </c>
      <c r="W24" s="12"/>
      <c r="X24" s="13" t="s">
        <v>17</v>
      </c>
      <c r="Y24" s="13" t="s">
        <v>25</v>
      </c>
      <c r="Z24" s="13" t="s">
        <v>24</v>
      </c>
      <c r="AA24" s="13" t="s">
        <v>18</v>
      </c>
      <c r="AB24" s="13" t="s">
        <v>19</v>
      </c>
    </row>
    <row r="25" spans="1:28" x14ac:dyDescent="0.3">
      <c r="A25" s="2">
        <v>19.2</v>
      </c>
      <c r="B25" s="1">
        <f t="shared" si="0"/>
        <v>12.431999999999999</v>
      </c>
      <c r="C25" s="1">
        <f t="shared" si="1"/>
        <v>48.292000000000002</v>
      </c>
      <c r="D25" s="1">
        <f t="shared" si="2"/>
        <v>70.683999999999997</v>
      </c>
      <c r="E25" s="1">
        <f t="shared" si="3"/>
        <v>77.213999999999999</v>
      </c>
      <c r="F25" s="1">
        <f t="shared" si="4"/>
        <v>63.458000000000006</v>
      </c>
      <c r="G25" s="1">
        <f t="shared" si="5"/>
        <v>35.683999999999997</v>
      </c>
      <c r="H25" s="1">
        <f t="shared" si="6"/>
        <v>57.213999999999999</v>
      </c>
      <c r="I25" s="1">
        <f t="shared" si="7"/>
        <v>62.723999999999997</v>
      </c>
      <c r="J25" s="1">
        <f t="shared" si="8"/>
        <v>100.21199999999999</v>
      </c>
      <c r="K25" s="1">
        <f t="shared" si="9"/>
        <v>7.7840000000000007</v>
      </c>
      <c r="L25" s="1">
        <f t="shared" si="10"/>
        <v>12.783999999999999</v>
      </c>
      <c r="M25" s="1">
        <f t="shared" si="11"/>
        <v>4.2699999999999996</v>
      </c>
      <c r="N25" s="1">
        <f t="shared" si="12"/>
        <v>0.27</v>
      </c>
      <c r="O25" s="1">
        <f t="shared" si="13"/>
        <v>61.458000000000006</v>
      </c>
      <c r="P25" s="3">
        <f t="shared" si="14"/>
        <v>7.27</v>
      </c>
      <c r="R25" s="14">
        <f>_xlfn.QUARTILE.INC(G2:G101,0)</f>
        <v>34.874000000000002</v>
      </c>
      <c r="S25" s="15">
        <f>_xlfn.QUARTILE.INC(G2:G101,1)</f>
        <v>35.72045</v>
      </c>
      <c r="T25" s="16">
        <f>_xlfn.QUARTILE.INC(G2:G101,2)</f>
        <v>37.757599999999996</v>
      </c>
      <c r="U25" s="15">
        <f>_xlfn.QUARTILE.INC(G2:G101,3)</f>
        <v>37.922974999999994</v>
      </c>
      <c r="V25" s="14">
        <f>_xlfn.QUARTILE.INC(G2:G101,4)</f>
        <v>39.869</v>
      </c>
      <c r="W25" s="12"/>
      <c r="X25" s="14">
        <f>_xlfn.QUARTILE.INC(O2:O101,0)</f>
        <v>59.838000000000001</v>
      </c>
      <c r="Y25" s="15">
        <f>_xlfn.QUARTILE.INC(O2:O101,1)</f>
        <v>61.530900000000003</v>
      </c>
      <c r="Z25" s="16">
        <f>_xlfn.QUARTILE.INC(O2:O101,2)</f>
        <v>65.605199999999996</v>
      </c>
      <c r="AA25" s="15">
        <f>_xlfn.QUARTILE.INC(O2:O101,3)</f>
        <v>65.935949999999991</v>
      </c>
      <c r="AB25" s="14">
        <f>_xlfn.QUARTILE.INC(O2:O101,4)</f>
        <v>69.828000000000003</v>
      </c>
    </row>
    <row r="26" spans="1:28" x14ac:dyDescent="0.3">
      <c r="A26" s="2">
        <v>19.23</v>
      </c>
      <c r="B26" s="1">
        <f t="shared" si="0"/>
        <v>12.4368</v>
      </c>
      <c r="C26" s="1">
        <f t="shared" si="1"/>
        <v>48.295299999999997</v>
      </c>
      <c r="D26" s="1">
        <f t="shared" si="2"/>
        <v>70.692099999999996</v>
      </c>
      <c r="E26" s="1">
        <f t="shared" si="3"/>
        <v>77.238599999999991</v>
      </c>
      <c r="F26" s="1">
        <f t="shared" si="4"/>
        <v>63.474200000000003</v>
      </c>
      <c r="G26" s="1">
        <f t="shared" si="5"/>
        <v>35.692100000000003</v>
      </c>
      <c r="H26" s="1">
        <f t="shared" si="6"/>
        <v>57.238599999999998</v>
      </c>
      <c r="I26" s="1">
        <f t="shared" si="7"/>
        <v>62.732100000000003</v>
      </c>
      <c r="J26" s="1">
        <f t="shared" si="8"/>
        <v>100.2153</v>
      </c>
      <c r="K26" s="1">
        <f t="shared" si="9"/>
        <v>7.7921000000000014</v>
      </c>
      <c r="L26" s="1">
        <f t="shared" si="10"/>
        <v>12.792100000000001</v>
      </c>
      <c r="M26" s="1">
        <f t="shared" si="11"/>
        <v>4.2729999999999997</v>
      </c>
      <c r="N26" s="1">
        <f t="shared" si="12"/>
        <v>0.27300000000000013</v>
      </c>
      <c r="O26" s="1">
        <f t="shared" si="13"/>
        <v>61.474200000000003</v>
      </c>
      <c r="P26" s="3">
        <f t="shared" si="14"/>
        <v>7.2729999999999997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x14ac:dyDescent="0.3">
      <c r="A27" s="2">
        <v>19.37</v>
      </c>
      <c r="B27" s="1">
        <f t="shared" si="0"/>
        <v>12.459199999999999</v>
      </c>
      <c r="C27" s="1">
        <f t="shared" si="1"/>
        <v>48.310699999999997</v>
      </c>
      <c r="D27" s="1">
        <f t="shared" si="2"/>
        <v>70.729900000000001</v>
      </c>
      <c r="E27" s="1">
        <f t="shared" si="3"/>
        <v>77.353399999999993</v>
      </c>
      <c r="F27" s="1">
        <f t="shared" si="4"/>
        <v>63.549800000000005</v>
      </c>
      <c r="G27" s="1">
        <f t="shared" si="5"/>
        <v>35.729900000000001</v>
      </c>
      <c r="H27" s="1">
        <f t="shared" si="6"/>
        <v>57.353400000000001</v>
      </c>
      <c r="I27" s="1">
        <f t="shared" si="7"/>
        <v>62.7699</v>
      </c>
      <c r="J27" s="1">
        <f t="shared" si="8"/>
        <v>100.2307</v>
      </c>
      <c r="K27" s="1">
        <f t="shared" si="9"/>
        <v>7.8299000000000003</v>
      </c>
      <c r="L27" s="1">
        <f t="shared" si="10"/>
        <v>12.8299</v>
      </c>
      <c r="M27" s="1">
        <f t="shared" si="11"/>
        <v>4.2870000000000008</v>
      </c>
      <c r="N27" s="1">
        <f t="shared" si="12"/>
        <v>0.28700000000000037</v>
      </c>
      <c r="O27" s="1">
        <f t="shared" si="13"/>
        <v>61.549800000000005</v>
      </c>
      <c r="P27" s="3">
        <f t="shared" si="14"/>
        <v>7.2869999999999999</v>
      </c>
      <c r="R27" s="8" t="s">
        <v>7</v>
      </c>
      <c r="S27" s="9"/>
      <c r="T27" s="9"/>
      <c r="U27" s="9"/>
      <c r="V27" s="10"/>
      <c r="W27" s="12"/>
      <c r="X27" s="8" t="s">
        <v>15</v>
      </c>
      <c r="Y27" s="9"/>
      <c r="Z27" s="9"/>
      <c r="AA27" s="9"/>
      <c r="AB27" s="10"/>
    </row>
    <row r="28" spans="1:28" x14ac:dyDescent="0.3">
      <c r="A28" s="2">
        <v>19.43</v>
      </c>
      <c r="B28" s="1">
        <f t="shared" si="0"/>
        <v>12.4688</v>
      </c>
      <c r="C28" s="1">
        <f t="shared" si="1"/>
        <v>48.317300000000003</v>
      </c>
      <c r="D28" s="1">
        <f t="shared" si="2"/>
        <v>70.746099999999998</v>
      </c>
      <c r="E28" s="1">
        <f t="shared" si="3"/>
        <v>77.402599999999993</v>
      </c>
      <c r="F28" s="1">
        <f t="shared" si="4"/>
        <v>63.5822</v>
      </c>
      <c r="G28" s="1">
        <f t="shared" si="5"/>
        <v>35.746099999999998</v>
      </c>
      <c r="H28" s="1">
        <f t="shared" si="6"/>
        <v>57.4026</v>
      </c>
      <c r="I28" s="1">
        <f t="shared" si="7"/>
        <v>62.786099999999998</v>
      </c>
      <c r="J28" s="1">
        <f t="shared" si="8"/>
        <v>100.23729999999999</v>
      </c>
      <c r="K28" s="1">
        <f t="shared" si="9"/>
        <v>7.8460999999999999</v>
      </c>
      <c r="L28" s="1">
        <f t="shared" si="10"/>
        <v>12.8461</v>
      </c>
      <c r="M28" s="1">
        <f t="shared" si="11"/>
        <v>4.2930000000000001</v>
      </c>
      <c r="N28" s="1">
        <f t="shared" si="12"/>
        <v>0.29300000000000015</v>
      </c>
      <c r="O28" s="1">
        <f t="shared" si="13"/>
        <v>61.5822</v>
      </c>
      <c r="P28" s="3">
        <f t="shared" si="14"/>
        <v>7.2929999999999993</v>
      </c>
      <c r="R28" s="13" t="s">
        <v>23</v>
      </c>
      <c r="S28" s="13" t="s">
        <v>21</v>
      </c>
      <c r="T28" s="13" t="s">
        <v>22</v>
      </c>
      <c r="U28" s="13" t="s">
        <v>21</v>
      </c>
      <c r="V28" s="13" t="s">
        <v>23</v>
      </c>
      <c r="W28" s="12"/>
      <c r="X28" s="13" t="s">
        <v>23</v>
      </c>
      <c r="Y28" s="13" t="s">
        <v>21</v>
      </c>
      <c r="Z28" s="13" t="s">
        <v>22</v>
      </c>
      <c r="AA28" s="13" t="s">
        <v>21</v>
      </c>
      <c r="AB28" s="13" t="s">
        <v>23</v>
      </c>
    </row>
    <row r="29" spans="1:28" x14ac:dyDescent="0.3">
      <c r="A29" s="2">
        <v>19.510000000000002</v>
      </c>
      <c r="B29" s="1">
        <f t="shared" si="0"/>
        <v>12.4816</v>
      </c>
      <c r="C29" s="1">
        <f t="shared" si="1"/>
        <v>48.326099999999997</v>
      </c>
      <c r="D29" s="1">
        <f t="shared" si="2"/>
        <v>70.767700000000005</v>
      </c>
      <c r="E29" s="1">
        <f t="shared" si="3"/>
        <v>77.468199999999996</v>
      </c>
      <c r="F29" s="1">
        <f t="shared" si="4"/>
        <v>63.625400000000006</v>
      </c>
      <c r="G29" s="1">
        <f t="shared" si="5"/>
        <v>35.767699999999998</v>
      </c>
      <c r="H29" s="1">
        <f t="shared" si="6"/>
        <v>57.468199999999996</v>
      </c>
      <c r="I29" s="1">
        <f t="shared" si="7"/>
        <v>62.807699999999997</v>
      </c>
      <c r="J29" s="1">
        <f t="shared" si="8"/>
        <v>100.2461</v>
      </c>
      <c r="K29" s="1">
        <f t="shared" si="9"/>
        <v>7.867700000000001</v>
      </c>
      <c r="L29" s="1">
        <f t="shared" si="10"/>
        <v>12.867699999999999</v>
      </c>
      <c r="M29" s="1">
        <f t="shared" si="11"/>
        <v>4.3010000000000002</v>
      </c>
      <c r="N29" s="1">
        <f t="shared" si="12"/>
        <v>0.30100000000000038</v>
      </c>
      <c r="O29" s="1">
        <f t="shared" si="13"/>
        <v>61.625400000000006</v>
      </c>
      <c r="P29" s="3">
        <f t="shared" si="14"/>
        <v>7.3010000000000002</v>
      </c>
      <c r="R29" s="13" t="s">
        <v>17</v>
      </c>
      <c r="S29" s="13" t="s">
        <v>25</v>
      </c>
      <c r="T29" s="13" t="s">
        <v>24</v>
      </c>
      <c r="U29" s="13" t="s">
        <v>18</v>
      </c>
      <c r="V29" s="13" t="s">
        <v>19</v>
      </c>
      <c r="W29" s="12"/>
      <c r="X29" s="13" t="s">
        <v>17</v>
      </c>
      <c r="Y29" s="13" t="s">
        <v>25</v>
      </c>
      <c r="Z29" s="13" t="s">
        <v>24</v>
      </c>
      <c r="AA29" s="13" t="s">
        <v>18</v>
      </c>
      <c r="AB29" s="13" t="s">
        <v>19</v>
      </c>
    </row>
    <row r="30" spans="1:28" x14ac:dyDescent="0.3">
      <c r="A30" s="2">
        <v>19.510000000000002</v>
      </c>
      <c r="B30" s="1">
        <f t="shared" si="0"/>
        <v>12.4816</v>
      </c>
      <c r="C30" s="1">
        <f t="shared" si="1"/>
        <v>48.326099999999997</v>
      </c>
      <c r="D30" s="1">
        <f t="shared" si="2"/>
        <v>70.767700000000005</v>
      </c>
      <c r="E30" s="1">
        <f t="shared" si="3"/>
        <v>77.468199999999996</v>
      </c>
      <c r="F30" s="1">
        <f t="shared" si="4"/>
        <v>63.625400000000006</v>
      </c>
      <c r="G30" s="1">
        <f t="shared" si="5"/>
        <v>35.767699999999998</v>
      </c>
      <c r="H30" s="1">
        <f t="shared" si="6"/>
        <v>57.468199999999996</v>
      </c>
      <c r="I30" s="1">
        <f t="shared" si="7"/>
        <v>62.807699999999997</v>
      </c>
      <c r="J30" s="1">
        <f t="shared" si="8"/>
        <v>100.2461</v>
      </c>
      <c r="K30" s="1">
        <f t="shared" si="9"/>
        <v>7.867700000000001</v>
      </c>
      <c r="L30" s="1">
        <f t="shared" si="10"/>
        <v>12.867699999999999</v>
      </c>
      <c r="M30" s="1">
        <f t="shared" si="11"/>
        <v>4.3010000000000002</v>
      </c>
      <c r="N30" s="1">
        <f t="shared" si="12"/>
        <v>0.30100000000000038</v>
      </c>
      <c r="O30" s="1">
        <f t="shared" si="13"/>
        <v>61.625400000000006</v>
      </c>
      <c r="P30" s="3">
        <f t="shared" si="14"/>
        <v>7.3010000000000002</v>
      </c>
      <c r="R30" s="14">
        <f>_xlfn.QUARTILE.INC(H2:H101,0)</f>
        <v>54.753999999999998</v>
      </c>
      <c r="S30" s="15">
        <f>_xlfn.QUARTILE.INC(H2:H101,1)</f>
        <v>57.3247</v>
      </c>
      <c r="T30" s="16">
        <f>_xlfn.QUARTILE.INC(H22:H101,2)</f>
        <v>63.511600000000001</v>
      </c>
      <c r="U30" s="15">
        <f>_xlfn.QUARTILE.INC(H2:H101,3)</f>
        <v>64.013849999999991</v>
      </c>
      <c r="V30" s="14">
        <f>_xlfn.QUARTILE.INC(H2:H101,4)</f>
        <v>69.924000000000007</v>
      </c>
      <c r="W30" s="12"/>
      <c r="X30" s="14">
        <f>_xlfn.QUARTILE.INC(P2:P101,0)</f>
        <v>6.97</v>
      </c>
      <c r="Y30" s="15">
        <f>_xlfn.QUARTILE.INC(P2:P101,1)</f>
        <v>7.2835000000000001</v>
      </c>
      <c r="Z30" s="16">
        <f>_xlfn.QUARTILE.INC(P2:P101,2)</f>
        <v>8.0380000000000003</v>
      </c>
      <c r="AA30" s="15">
        <f>_xlfn.QUARTILE.INC(P2:P101,3)</f>
        <v>8.0992499999999996</v>
      </c>
      <c r="AB30" s="14">
        <f>_xlfn.QUARTILE.INC(P2:P101,4)</f>
        <v>8.82</v>
      </c>
    </row>
    <row r="31" spans="1:28" x14ac:dyDescent="0.3">
      <c r="A31" s="2">
        <v>19.64</v>
      </c>
      <c r="B31" s="1">
        <f t="shared" si="0"/>
        <v>12.5024</v>
      </c>
      <c r="C31" s="1">
        <f t="shared" si="1"/>
        <v>48.340400000000002</v>
      </c>
      <c r="D31" s="1">
        <f t="shared" si="2"/>
        <v>70.802800000000005</v>
      </c>
      <c r="E31" s="1">
        <f t="shared" si="3"/>
        <v>77.574799999999996</v>
      </c>
      <c r="F31" s="1">
        <f t="shared" si="4"/>
        <v>63.695600000000006</v>
      </c>
      <c r="G31" s="1">
        <f t="shared" si="5"/>
        <v>35.802799999999998</v>
      </c>
      <c r="H31" s="1">
        <f t="shared" si="6"/>
        <v>57.574799999999996</v>
      </c>
      <c r="I31" s="1">
        <f t="shared" si="7"/>
        <v>62.842799999999997</v>
      </c>
      <c r="J31" s="1">
        <f t="shared" si="8"/>
        <v>100.26039999999999</v>
      </c>
      <c r="K31" s="1">
        <f t="shared" si="9"/>
        <v>7.9028000000000009</v>
      </c>
      <c r="L31" s="1">
        <f t="shared" si="10"/>
        <v>12.902799999999999</v>
      </c>
      <c r="M31" s="1">
        <f t="shared" si="11"/>
        <v>4.3140000000000001</v>
      </c>
      <c r="N31" s="1">
        <f t="shared" si="12"/>
        <v>0.31400000000000028</v>
      </c>
      <c r="O31" s="1">
        <f t="shared" si="13"/>
        <v>61.695600000000006</v>
      </c>
      <c r="P31" s="3">
        <f t="shared" si="14"/>
        <v>7.3140000000000001</v>
      </c>
      <c r="W31" s="12"/>
      <c r="X31" s="12"/>
      <c r="Y31" s="12"/>
      <c r="Z31" s="12"/>
      <c r="AA31" s="12"/>
      <c r="AB31" s="12"/>
    </row>
    <row r="32" spans="1:28" x14ac:dyDescent="0.3">
      <c r="A32" s="2">
        <v>19.71</v>
      </c>
      <c r="B32" s="1">
        <f t="shared" si="0"/>
        <v>12.5136</v>
      </c>
      <c r="C32" s="1">
        <f t="shared" si="1"/>
        <v>48.348100000000002</v>
      </c>
      <c r="D32" s="1">
        <f t="shared" si="2"/>
        <v>70.821700000000007</v>
      </c>
      <c r="E32" s="1">
        <f t="shared" si="3"/>
        <v>77.632199999999997</v>
      </c>
      <c r="F32" s="1">
        <f t="shared" si="4"/>
        <v>63.733400000000003</v>
      </c>
      <c r="G32" s="1">
        <f t="shared" si="5"/>
        <v>35.8217</v>
      </c>
      <c r="H32" s="1">
        <f t="shared" si="6"/>
        <v>57.632199999999997</v>
      </c>
      <c r="I32" s="1">
        <f t="shared" si="7"/>
        <v>62.861699999999999</v>
      </c>
      <c r="J32" s="1">
        <f t="shared" si="8"/>
        <v>100.26809999999999</v>
      </c>
      <c r="K32" s="1">
        <f t="shared" si="9"/>
        <v>7.9217000000000013</v>
      </c>
      <c r="L32" s="1">
        <f t="shared" si="10"/>
        <v>12.921700000000001</v>
      </c>
      <c r="M32" s="1">
        <f t="shared" si="11"/>
        <v>4.3209999999999997</v>
      </c>
      <c r="N32" s="1">
        <f t="shared" si="12"/>
        <v>0.32100000000000017</v>
      </c>
      <c r="O32" s="1">
        <f t="shared" si="13"/>
        <v>61.733400000000003</v>
      </c>
      <c r="P32" s="3">
        <f t="shared" si="14"/>
        <v>7.3209999999999997</v>
      </c>
      <c r="R32" s="8" t="s">
        <v>8</v>
      </c>
      <c r="S32" s="9"/>
      <c r="T32" s="9"/>
      <c r="U32" s="9"/>
      <c r="V32" s="10"/>
      <c r="W32" s="12"/>
      <c r="X32" s="8" t="s">
        <v>5</v>
      </c>
      <c r="Y32" s="9"/>
      <c r="Z32" s="9"/>
      <c r="AA32" s="9"/>
      <c r="AB32" s="10"/>
    </row>
    <row r="33" spans="1:28" x14ac:dyDescent="0.3">
      <c r="A33" s="2">
        <v>19.78</v>
      </c>
      <c r="B33" s="1">
        <f t="shared" si="0"/>
        <v>12.524799999999999</v>
      </c>
      <c r="C33" s="1">
        <f t="shared" si="1"/>
        <v>48.355800000000002</v>
      </c>
      <c r="D33" s="1">
        <f t="shared" si="2"/>
        <v>70.840599999999995</v>
      </c>
      <c r="E33" s="1">
        <f t="shared" si="3"/>
        <v>77.689599999999999</v>
      </c>
      <c r="F33" s="1">
        <f t="shared" si="4"/>
        <v>63.771200000000007</v>
      </c>
      <c r="G33" s="1">
        <f t="shared" si="5"/>
        <v>35.840600000000002</v>
      </c>
      <c r="H33" s="1">
        <f t="shared" si="6"/>
        <v>57.689599999999999</v>
      </c>
      <c r="I33" s="1">
        <f t="shared" si="7"/>
        <v>62.880600000000001</v>
      </c>
      <c r="J33" s="1">
        <f t="shared" si="8"/>
        <v>100.27579999999999</v>
      </c>
      <c r="K33" s="1">
        <f t="shared" si="9"/>
        <v>7.9405999999999999</v>
      </c>
      <c r="L33" s="1">
        <f t="shared" si="10"/>
        <v>12.9406</v>
      </c>
      <c r="M33" s="1">
        <f t="shared" si="11"/>
        <v>4.3280000000000003</v>
      </c>
      <c r="N33" s="1">
        <f t="shared" si="12"/>
        <v>0.32800000000000029</v>
      </c>
      <c r="O33" s="1">
        <f t="shared" si="13"/>
        <v>61.771200000000007</v>
      </c>
      <c r="P33" s="3">
        <f t="shared" si="14"/>
        <v>7.3279999999999994</v>
      </c>
      <c r="R33" s="13" t="s">
        <v>23</v>
      </c>
      <c r="S33" s="13" t="s">
        <v>21</v>
      </c>
      <c r="T33" s="13" t="s">
        <v>22</v>
      </c>
      <c r="U33" s="13" t="s">
        <v>21</v>
      </c>
      <c r="V33" s="13" t="s">
        <v>23</v>
      </c>
      <c r="W33" s="12"/>
      <c r="X33" s="13" t="s">
        <v>23</v>
      </c>
      <c r="Y33" s="13" t="s">
        <v>21</v>
      </c>
      <c r="Z33" s="13" t="s">
        <v>22</v>
      </c>
      <c r="AA33" s="13" t="s">
        <v>21</v>
      </c>
      <c r="AB33" s="13" t="s">
        <v>23</v>
      </c>
    </row>
    <row r="34" spans="1:28" x14ac:dyDescent="0.3">
      <c r="A34" s="2">
        <v>20.13</v>
      </c>
      <c r="B34" s="1">
        <f t="shared" si="0"/>
        <v>12.5808</v>
      </c>
      <c r="C34" s="1">
        <f t="shared" si="1"/>
        <v>48.394300000000001</v>
      </c>
      <c r="D34" s="1">
        <f t="shared" si="2"/>
        <v>70.935100000000006</v>
      </c>
      <c r="E34" s="1">
        <f t="shared" si="3"/>
        <v>77.976599999999991</v>
      </c>
      <c r="F34" s="1">
        <f t="shared" si="4"/>
        <v>63.9602</v>
      </c>
      <c r="G34" s="1">
        <f t="shared" si="5"/>
        <v>35.935099999999998</v>
      </c>
      <c r="H34" s="1">
        <f t="shared" si="6"/>
        <v>57.976599999999998</v>
      </c>
      <c r="I34" s="1">
        <f t="shared" si="7"/>
        <v>62.975099999999998</v>
      </c>
      <c r="J34" s="1">
        <f t="shared" si="8"/>
        <v>100.31429999999999</v>
      </c>
      <c r="K34" s="1">
        <f t="shared" si="9"/>
        <v>8.0350999999999999</v>
      </c>
      <c r="L34" s="1">
        <f t="shared" si="10"/>
        <v>13.0351</v>
      </c>
      <c r="M34" s="1">
        <f t="shared" si="11"/>
        <v>4.3629999999999995</v>
      </c>
      <c r="N34" s="1">
        <f t="shared" si="12"/>
        <v>0.36299999999999999</v>
      </c>
      <c r="O34" s="1">
        <f t="shared" si="13"/>
        <v>61.9602</v>
      </c>
      <c r="P34" s="3">
        <f t="shared" si="14"/>
        <v>7.3629999999999995</v>
      </c>
      <c r="R34" s="13" t="s">
        <v>17</v>
      </c>
      <c r="S34" s="13" t="s">
        <v>25</v>
      </c>
      <c r="T34" s="13" t="s">
        <v>24</v>
      </c>
      <c r="U34" s="13" t="s">
        <v>18</v>
      </c>
      <c r="V34" s="13" t="s">
        <v>19</v>
      </c>
      <c r="W34" s="12"/>
      <c r="X34" s="13" t="s">
        <v>17</v>
      </c>
      <c r="Y34" s="13" t="s">
        <v>25</v>
      </c>
      <c r="Z34" s="13" t="s">
        <v>24</v>
      </c>
      <c r="AA34" s="13" t="s">
        <v>18</v>
      </c>
      <c r="AB34" s="13" t="s">
        <v>19</v>
      </c>
    </row>
    <row r="35" spans="1:28" x14ac:dyDescent="0.3">
      <c r="A35" s="2">
        <v>20.350000000000001</v>
      </c>
      <c r="B35" s="1">
        <f t="shared" si="0"/>
        <v>12.616</v>
      </c>
      <c r="C35" s="1">
        <f t="shared" si="1"/>
        <v>48.418500000000002</v>
      </c>
      <c r="D35" s="1">
        <f t="shared" si="2"/>
        <v>70.994500000000002</v>
      </c>
      <c r="E35" s="1">
        <f t="shared" si="3"/>
        <v>78.156999999999996</v>
      </c>
      <c r="F35" s="1">
        <f t="shared" si="4"/>
        <v>64.079000000000008</v>
      </c>
      <c r="G35" s="1">
        <f t="shared" si="5"/>
        <v>35.994500000000002</v>
      </c>
      <c r="H35" s="1">
        <f t="shared" si="6"/>
        <v>58.156999999999996</v>
      </c>
      <c r="I35" s="1">
        <f t="shared" si="7"/>
        <v>63.034500000000001</v>
      </c>
      <c r="J35" s="1">
        <f t="shared" si="8"/>
        <v>100.3385</v>
      </c>
      <c r="K35" s="1">
        <f t="shared" si="9"/>
        <v>8.0945</v>
      </c>
      <c r="L35" s="1">
        <f t="shared" si="10"/>
        <v>13.0945</v>
      </c>
      <c r="M35" s="1">
        <f t="shared" si="11"/>
        <v>4.3849999999999998</v>
      </c>
      <c r="N35" s="1">
        <f t="shared" si="12"/>
        <v>0.38500000000000023</v>
      </c>
      <c r="O35" s="1">
        <f t="shared" si="13"/>
        <v>62.079000000000008</v>
      </c>
      <c r="P35" s="3">
        <f t="shared" si="14"/>
        <v>7.3849999999999998</v>
      </c>
      <c r="R35" s="14">
        <f>_xlfn.QUARTILE.INC(I2:I101,0)</f>
        <v>61.914000000000001</v>
      </c>
      <c r="S35" s="15">
        <f>_xlfn.QUARTILE.INC(I2:I101,1)</f>
        <v>62.760449999999999</v>
      </c>
      <c r="T35" s="16">
        <f>_xlfn.QUARTILE.INC(I2:I101,2)</f>
        <v>64.797600000000003</v>
      </c>
      <c r="U35" s="15">
        <f>_xlfn.QUARTILE.INC(I2:I101,3)</f>
        <v>64.962975</v>
      </c>
      <c r="V35" s="14">
        <f>_xlfn.QUARTILE.INC(I2:I101,4)</f>
        <v>66.909000000000006</v>
      </c>
      <c r="W35" s="12"/>
      <c r="X35" s="14">
        <f>_xlfn.QUARTILE.INC(F2:F101,0)</f>
        <v>61.838000000000001</v>
      </c>
      <c r="Y35" s="15">
        <f>_xlfn.QUARTILE.INC(F2:F101,1)</f>
        <v>63.530900000000003</v>
      </c>
      <c r="Z35" s="16">
        <f>_xlfn.QUARTILE.INC(F2:F101,2)</f>
        <v>67.605199999999996</v>
      </c>
      <c r="AA35" s="15">
        <f>_xlfn.QUARTILE.INC(F2:F101,3)</f>
        <v>67.935949999999991</v>
      </c>
      <c r="AB35" s="14">
        <f>_xlfn.QUARTILE.INC(F2:F101,4)</f>
        <v>71.828000000000003</v>
      </c>
    </row>
    <row r="36" spans="1:28" x14ac:dyDescent="0.3">
      <c r="A36" s="2">
        <v>20.8</v>
      </c>
      <c r="B36" s="1">
        <f t="shared" si="0"/>
        <v>12.687999999999999</v>
      </c>
      <c r="C36" s="1">
        <f t="shared" si="1"/>
        <v>48.468000000000004</v>
      </c>
      <c r="D36" s="1">
        <f t="shared" si="2"/>
        <v>71.116</v>
      </c>
      <c r="E36" s="1">
        <f t="shared" si="3"/>
        <v>78.525999999999996</v>
      </c>
      <c r="F36" s="1">
        <f t="shared" si="4"/>
        <v>64.322000000000003</v>
      </c>
      <c r="G36" s="1">
        <f t="shared" si="5"/>
        <v>36.116</v>
      </c>
      <c r="H36" s="1">
        <f t="shared" si="6"/>
        <v>58.525999999999996</v>
      </c>
      <c r="I36" s="1">
        <f t="shared" si="7"/>
        <v>63.155999999999999</v>
      </c>
      <c r="J36" s="1">
        <f t="shared" si="8"/>
        <v>100.38799999999999</v>
      </c>
      <c r="K36" s="1">
        <f t="shared" si="9"/>
        <v>8.2160000000000011</v>
      </c>
      <c r="L36" s="1">
        <f t="shared" si="10"/>
        <v>13.216000000000001</v>
      </c>
      <c r="M36" s="1">
        <f t="shared" si="11"/>
        <v>4.43</v>
      </c>
      <c r="N36" s="1">
        <f t="shared" si="12"/>
        <v>0.43000000000000016</v>
      </c>
      <c r="O36" s="1">
        <f t="shared" si="13"/>
        <v>62.322000000000003</v>
      </c>
      <c r="P36" s="3">
        <f t="shared" si="14"/>
        <v>7.43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x14ac:dyDescent="0.3">
      <c r="A37" s="2">
        <v>21.91</v>
      </c>
      <c r="B37" s="1">
        <f t="shared" si="0"/>
        <v>12.865600000000001</v>
      </c>
      <c r="C37" s="1">
        <f t="shared" si="1"/>
        <v>48.5901</v>
      </c>
      <c r="D37" s="1">
        <f t="shared" si="2"/>
        <v>71.415700000000001</v>
      </c>
      <c r="E37" s="1">
        <f t="shared" si="3"/>
        <v>79.436199999999999</v>
      </c>
      <c r="F37" s="1">
        <f t="shared" si="4"/>
        <v>64.921400000000006</v>
      </c>
      <c r="G37" s="1">
        <f t="shared" si="5"/>
        <v>36.415700000000001</v>
      </c>
      <c r="H37" s="1">
        <f t="shared" si="6"/>
        <v>59.436199999999999</v>
      </c>
      <c r="I37" s="1">
        <f t="shared" si="7"/>
        <v>63.4557</v>
      </c>
      <c r="J37" s="1">
        <f t="shared" si="8"/>
        <v>100.51009999999999</v>
      </c>
      <c r="K37" s="1">
        <f t="shared" si="9"/>
        <v>8.5157000000000007</v>
      </c>
      <c r="L37" s="1">
        <f t="shared" si="10"/>
        <v>13.515699999999999</v>
      </c>
      <c r="M37" s="1">
        <f t="shared" si="11"/>
        <v>4.5410000000000004</v>
      </c>
      <c r="N37" s="1">
        <f t="shared" si="12"/>
        <v>0.54100000000000037</v>
      </c>
      <c r="O37" s="1">
        <f t="shared" si="13"/>
        <v>62.921400000000006</v>
      </c>
      <c r="P37" s="3">
        <f t="shared" si="14"/>
        <v>7.5410000000000004</v>
      </c>
      <c r="R37" s="8" t="s">
        <v>9</v>
      </c>
      <c r="S37" s="9"/>
      <c r="T37" s="9"/>
      <c r="U37" s="9"/>
      <c r="V37" s="10"/>
      <c r="W37" s="12"/>
      <c r="X37" s="12"/>
      <c r="Y37" s="12"/>
      <c r="Z37" s="12"/>
      <c r="AA37" s="12"/>
      <c r="AB37" s="12"/>
    </row>
    <row r="38" spans="1:28" x14ac:dyDescent="0.3">
      <c r="A38" s="2">
        <v>22.33</v>
      </c>
      <c r="B38" s="1">
        <f t="shared" si="0"/>
        <v>12.9328</v>
      </c>
      <c r="C38" s="1">
        <f t="shared" si="1"/>
        <v>48.636299999999999</v>
      </c>
      <c r="D38" s="1">
        <f t="shared" si="2"/>
        <v>71.5291</v>
      </c>
      <c r="E38" s="1">
        <f t="shared" si="3"/>
        <v>79.780599999999993</v>
      </c>
      <c r="F38" s="1">
        <f t="shared" si="4"/>
        <v>65.148200000000003</v>
      </c>
      <c r="G38" s="1">
        <f t="shared" si="5"/>
        <v>36.5291</v>
      </c>
      <c r="H38" s="1">
        <f t="shared" si="6"/>
        <v>59.780599999999993</v>
      </c>
      <c r="I38" s="1">
        <f t="shared" si="7"/>
        <v>63.569099999999999</v>
      </c>
      <c r="J38" s="1">
        <f t="shared" si="8"/>
        <v>100.55629999999999</v>
      </c>
      <c r="K38" s="1">
        <f t="shared" si="9"/>
        <v>8.6290999999999993</v>
      </c>
      <c r="L38" s="1">
        <f t="shared" si="10"/>
        <v>13.629099999999999</v>
      </c>
      <c r="M38" s="1">
        <f t="shared" si="11"/>
        <v>4.5830000000000002</v>
      </c>
      <c r="N38" s="1">
        <f t="shared" si="12"/>
        <v>0.58300000000000018</v>
      </c>
      <c r="O38" s="1">
        <f t="shared" si="13"/>
        <v>63.148200000000003</v>
      </c>
      <c r="P38" s="3">
        <f t="shared" si="14"/>
        <v>7.5830000000000002</v>
      </c>
      <c r="R38" s="13" t="s">
        <v>23</v>
      </c>
      <c r="S38" s="13" t="s">
        <v>21</v>
      </c>
      <c r="T38" s="13" t="s">
        <v>22</v>
      </c>
      <c r="U38" s="13" t="s">
        <v>21</v>
      </c>
      <c r="V38" s="13" t="s">
        <v>23</v>
      </c>
      <c r="W38" s="12"/>
      <c r="X38" s="12"/>
      <c r="Y38" s="12"/>
      <c r="Z38" s="12"/>
      <c r="AA38" s="12"/>
      <c r="AB38" s="12"/>
    </row>
    <row r="39" spans="1:28" x14ac:dyDescent="0.3">
      <c r="A39" s="2">
        <v>22.87</v>
      </c>
      <c r="B39" s="1">
        <f t="shared" si="0"/>
        <v>13.0192</v>
      </c>
      <c r="C39" s="1">
        <f t="shared" si="1"/>
        <v>48.695700000000002</v>
      </c>
      <c r="D39" s="1">
        <f t="shared" si="2"/>
        <v>71.674900000000008</v>
      </c>
      <c r="E39" s="1">
        <f t="shared" si="3"/>
        <v>80.223399999999998</v>
      </c>
      <c r="F39" s="1">
        <f t="shared" si="4"/>
        <v>65.439800000000005</v>
      </c>
      <c r="G39" s="1">
        <f t="shared" si="5"/>
        <v>36.674900000000001</v>
      </c>
      <c r="H39" s="1">
        <f t="shared" si="6"/>
        <v>60.223399999999998</v>
      </c>
      <c r="I39" s="1">
        <f t="shared" si="7"/>
        <v>63.7149</v>
      </c>
      <c r="J39" s="1">
        <f t="shared" si="8"/>
        <v>100.61569999999999</v>
      </c>
      <c r="K39" s="1">
        <f t="shared" si="9"/>
        <v>8.7749000000000006</v>
      </c>
      <c r="L39" s="1">
        <f t="shared" si="10"/>
        <v>13.774900000000001</v>
      </c>
      <c r="M39" s="1">
        <f t="shared" si="11"/>
        <v>4.6370000000000005</v>
      </c>
      <c r="N39" s="1">
        <f t="shared" si="12"/>
        <v>0.63700000000000045</v>
      </c>
      <c r="O39" s="1">
        <f t="shared" si="13"/>
        <v>63.439800000000005</v>
      </c>
      <c r="P39" s="3">
        <f t="shared" si="14"/>
        <v>7.6370000000000005</v>
      </c>
      <c r="R39" s="13" t="s">
        <v>17</v>
      </c>
      <c r="S39" s="13" t="s">
        <v>25</v>
      </c>
      <c r="T39" s="13" t="s">
        <v>24</v>
      </c>
      <c r="U39" s="13" t="s">
        <v>18</v>
      </c>
      <c r="V39" s="13" t="s">
        <v>19</v>
      </c>
      <c r="W39" s="12"/>
      <c r="X39" s="12"/>
      <c r="Y39" s="12"/>
      <c r="Z39" s="12"/>
      <c r="AA39" s="12"/>
      <c r="AB39" s="12"/>
    </row>
    <row r="40" spans="1:28" x14ac:dyDescent="0.3">
      <c r="A40" s="2">
        <v>22.93</v>
      </c>
      <c r="B40" s="1">
        <f t="shared" si="0"/>
        <v>13.0288</v>
      </c>
      <c r="C40" s="1">
        <f t="shared" si="1"/>
        <v>48.702300000000001</v>
      </c>
      <c r="D40" s="1">
        <f t="shared" si="2"/>
        <v>71.691100000000006</v>
      </c>
      <c r="E40" s="1">
        <f t="shared" si="3"/>
        <v>80.272599999999997</v>
      </c>
      <c r="F40" s="1">
        <f t="shared" si="4"/>
        <v>65.472200000000001</v>
      </c>
      <c r="G40" s="1">
        <f t="shared" si="5"/>
        <v>36.691099999999999</v>
      </c>
      <c r="H40" s="1">
        <f t="shared" si="6"/>
        <v>60.272599999999997</v>
      </c>
      <c r="I40" s="1">
        <f t="shared" si="7"/>
        <v>63.731099999999998</v>
      </c>
      <c r="J40" s="1">
        <f t="shared" si="8"/>
        <v>100.6223</v>
      </c>
      <c r="K40" s="1">
        <f t="shared" si="9"/>
        <v>8.7911000000000001</v>
      </c>
      <c r="L40" s="1">
        <f t="shared" si="10"/>
        <v>13.7911</v>
      </c>
      <c r="M40" s="1">
        <f t="shared" si="11"/>
        <v>4.6430000000000007</v>
      </c>
      <c r="N40" s="1">
        <f t="shared" si="12"/>
        <v>0.64300000000000024</v>
      </c>
      <c r="O40" s="1">
        <f t="shared" si="13"/>
        <v>63.472200000000001</v>
      </c>
      <c r="P40" s="3">
        <f t="shared" si="14"/>
        <v>7.6429999999999998</v>
      </c>
      <c r="R40" s="14">
        <f>_xlfn.QUARTILE.INC(J2:J101,0)</f>
        <v>99.881999999999991</v>
      </c>
      <c r="S40" s="15">
        <f>_xlfn.QUARTILE.INC(J2:J101,1)</f>
        <v>100.22685</v>
      </c>
      <c r="T40" s="16">
        <f>_xlfn.QUARTILE.INC(J2:J101,2)</f>
        <v>101.0568</v>
      </c>
      <c r="U40" s="15">
        <f>_xlfn.QUARTILE.INC(J2:J101,3)</f>
        <v>101.12417499999999</v>
      </c>
      <c r="V40" s="14">
        <f>_xlfn.QUARTILE.INC(J2:J101,4)</f>
        <v>101.917</v>
      </c>
      <c r="W40" s="12"/>
      <c r="X40" s="12"/>
      <c r="Y40" s="12"/>
      <c r="Z40" s="12"/>
      <c r="AA40" s="12"/>
      <c r="AB40" s="12"/>
    </row>
    <row r="41" spans="1:28" x14ac:dyDescent="0.3">
      <c r="A41" s="2">
        <v>23</v>
      </c>
      <c r="B41" s="1">
        <f t="shared" si="0"/>
        <v>13.04</v>
      </c>
      <c r="C41" s="1">
        <f t="shared" si="1"/>
        <v>48.71</v>
      </c>
      <c r="D41" s="1">
        <f t="shared" si="2"/>
        <v>71.710000000000008</v>
      </c>
      <c r="E41" s="1">
        <f t="shared" si="3"/>
        <v>80.33</v>
      </c>
      <c r="F41" s="1">
        <f t="shared" si="4"/>
        <v>65.510000000000005</v>
      </c>
      <c r="G41" s="1">
        <f t="shared" si="5"/>
        <v>36.71</v>
      </c>
      <c r="H41" s="1">
        <f t="shared" si="6"/>
        <v>60.33</v>
      </c>
      <c r="I41" s="1">
        <f t="shared" si="7"/>
        <v>63.75</v>
      </c>
      <c r="J41" s="1">
        <f t="shared" si="8"/>
        <v>100.63</v>
      </c>
      <c r="K41" s="1">
        <f t="shared" si="9"/>
        <v>8.81</v>
      </c>
      <c r="L41" s="1">
        <f t="shared" si="10"/>
        <v>13.81</v>
      </c>
      <c r="M41" s="1">
        <f t="shared" si="11"/>
        <v>4.6500000000000004</v>
      </c>
      <c r="N41" s="1">
        <f t="shared" si="12"/>
        <v>0.65000000000000036</v>
      </c>
      <c r="O41" s="1">
        <f t="shared" si="13"/>
        <v>63.510000000000005</v>
      </c>
      <c r="P41" s="3">
        <f t="shared" si="14"/>
        <v>7.65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x14ac:dyDescent="0.3">
      <c r="A42" s="2">
        <v>23.46</v>
      </c>
      <c r="B42" s="1">
        <f t="shared" si="0"/>
        <v>13.1136</v>
      </c>
      <c r="C42" s="1">
        <f t="shared" si="1"/>
        <v>48.760599999999997</v>
      </c>
      <c r="D42" s="1">
        <f t="shared" si="2"/>
        <v>71.834199999999996</v>
      </c>
      <c r="E42" s="1">
        <f t="shared" si="3"/>
        <v>80.7072</v>
      </c>
      <c r="F42" s="1">
        <f t="shared" si="4"/>
        <v>65.758400000000009</v>
      </c>
      <c r="G42" s="1">
        <f t="shared" si="5"/>
        <v>36.834200000000003</v>
      </c>
      <c r="H42" s="1">
        <f t="shared" si="6"/>
        <v>60.7072</v>
      </c>
      <c r="I42" s="1">
        <f t="shared" si="7"/>
        <v>63.874200000000002</v>
      </c>
      <c r="J42" s="1">
        <f t="shared" si="8"/>
        <v>100.6806</v>
      </c>
      <c r="K42" s="1">
        <f t="shared" si="9"/>
        <v>8.9342000000000006</v>
      </c>
      <c r="L42" s="1">
        <f t="shared" si="10"/>
        <v>13.934200000000001</v>
      </c>
      <c r="M42" s="1">
        <f t="shared" si="11"/>
        <v>4.6959999999999997</v>
      </c>
      <c r="N42" s="1">
        <f t="shared" si="12"/>
        <v>0.69600000000000017</v>
      </c>
      <c r="O42" s="1">
        <f t="shared" si="13"/>
        <v>63.758400000000009</v>
      </c>
      <c r="P42" s="3">
        <f t="shared" si="14"/>
        <v>7.6959999999999997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x14ac:dyDescent="0.3">
      <c r="A43" s="2">
        <v>25.9</v>
      </c>
      <c r="B43" s="1">
        <f t="shared" si="0"/>
        <v>13.504</v>
      </c>
      <c r="C43" s="1">
        <f t="shared" si="1"/>
        <v>49.028999999999996</v>
      </c>
      <c r="D43" s="1">
        <f t="shared" si="2"/>
        <v>72.492999999999995</v>
      </c>
      <c r="E43" s="1">
        <f t="shared" si="3"/>
        <v>82.707999999999998</v>
      </c>
      <c r="F43" s="1">
        <f t="shared" si="4"/>
        <v>67.076000000000008</v>
      </c>
      <c r="G43" s="1">
        <f t="shared" si="5"/>
        <v>37.493000000000002</v>
      </c>
      <c r="H43" s="1">
        <f t="shared" si="6"/>
        <v>62.707999999999998</v>
      </c>
      <c r="I43" s="1">
        <f t="shared" si="7"/>
        <v>64.533000000000001</v>
      </c>
      <c r="J43" s="1">
        <f t="shared" si="8"/>
        <v>100.949</v>
      </c>
      <c r="K43" s="1">
        <f t="shared" si="9"/>
        <v>9.593</v>
      </c>
      <c r="L43" s="1">
        <f t="shared" si="10"/>
        <v>14.593</v>
      </c>
      <c r="M43" s="1">
        <f t="shared" si="11"/>
        <v>4.9399999999999995</v>
      </c>
      <c r="N43" s="1">
        <f t="shared" si="12"/>
        <v>0.94</v>
      </c>
      <c r="O43" s="1">
        <f t="shared" si="13"/>
        <v>65.076000000000008</v>
      </c>
      <c r="P43" s="3">
        <f t="shared" si="14"/>
        <v>7.9399999999999995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x14ac:dyDescent="0.3">
      <c r="A44" s="2">
        <v>26.39</v>
      </c>
      <c r="B44" s="1">
        <f t="shared" si="0"/>
        <v>13.5824</v>
      </c>
      <c r="C44" s="1">
        <f t="shared" si="1"/>
        <v>49.082900000000002</v>
      </c>
      <c r="D44" s="1">
        <f t="shared" si="2"/>
        <v>72.625299999999996</v>
      </c>
      <c r="E44" s="1">
        <f t="shared" si="3"/>
        <v>83.109799999999993</v>
      </c>
      <c r="F44" s="1">
        <f t="shared" si="4"/>
        <v>67.340600000000009</v>
      </c>
      <c r="G44" s="1">
        <f t="shared" si="5"/>
        <v>37.625300000000003</v>
      </c>
      <c r="H44" s="1">
        <f t="shared" si="6"/>
        <v>63.109799999999993</v>
      </c>
      <c r="I44" s="1">
        <f t="shared" si="7"/>
        <v>64.665300000000002</v>
      </c>
      <c r="J44" s="1">
        <f t="shared" si="8"/>
        <v>101.0029</v>
      </c>
      <c r="K44" s="1">
        <f t="shared" si="9"/>
        <v>9.7253000000000007</v>
      </c>
      <c r="L44" s="1">
        <f t="shared" si="10"/>
        <v>14.725300000000001</v>
      </c>
      <c r="M44" s="1">
        <f t="shared" si="11"/>
        <v>4.9890000000000008</v>
      </c>
      <c r="N44" s="1">
        <f t="shared" si="12"/>
        <v>0.98900000000000032</v>
      </c>
      <c r="O44" s="1">
        <f t="shared" si="13"/>
        <v>65.340600000000009</v>
      </c>
      <c r="P44" s="3">
        <f t="shared" si="14"/>
        <v>7.9889999999999999</v>
      </c>
    </row>
    <row r="45" spans="1:28" x14ac:dyDescent="0.3">
      <c r="A45" s="2">
        <v>26.39</v>
      </c>
      <c r="B45" s="1">
        <f t="shared" si="0"/>
        <v>13.5824</v>
      </c>
      <c r="C45" s="1">
        <f t="shared" si="1"/>
        <v>49.082900000000002</v>
      </c>
      <c r="D45" s="1">
        <f t="shared" si="2"/>
        <v>72.625299999999996</v>
      </c>
      <c r="E45" s="1">
        <f t="shared" si="3"/>
        <v>83.109799999999993</v>
      </c>
      <c r="F45" s="1">
        <f t="shared" si="4"/>
        <v>67.340600000000009</v>
      </c>
      <c r="G45" s="1">
        <f t="shared" si="5"/>
        <v>37.625300000000003</v>
      </c>
      <c r="H45" s="1">
        <f t="shared" si="6"/>
        <v>63.109799999999993</v>
      </c>
      <c r="I45" s="1">
        <f t="shared" si="7"/>
        <v>64.665300000000002</v>
      </c>
      <c r="J45" s="1">
        <f t="shared" si="8"/>
        <v>101.0029</v>
      </c>
      <c r="K45" s="1">
        <f t="shared" si="9"/>
        <v>9.7253000000000007</v>
      </c>
      <c r="L45" s="1">
        <f t="shared" si="10"/>
        <v>14.725300000000001</v>
      </c>
      <c r="M45" s="1">
        <f t="shared" si="11"/>
        <v>4.9890000000000008</v>
      </c>
      <c r="N45" s="1">
        <f t="shared" si="12"/>
        <v>0.98900000000000032</v>
      </c>
      <c r="O45" s="1">
        <f t="shared" si="13"/>
        <v>65.340600000000009</v>
      </c>
      <c r="P45" s="3">
        <f t="shared" si="14"/>
        <v>7.9889999999999999</v>
      </c>
    </row>
    <row r="46" spans="1:28" x14ac:dyDescent="0.3">
      <c r="A46" s="2">
        <v>26.39</v>
      </c>
      <c r="B46" s="1">
        <f t="shared" si="0"/>
        <v>13.5824</v>
      </c>
      <c r="C46" s="1">
        <f t="shared" si="1"/>
        <v>49.082900000000002</v>
      </c>
      <c r="D46" s="1">
        <f t="shared" si="2"/>
        <v>72.625299999999996</v>
      </c>
      <c r="E46" s="1">
        <f t="shared" si="3"/>
        <v>83.109799999999993</v>
      </c>
      <c r="F46" s="1">
        <f t="shared" si="4"/>
        <v>67.340600000000009</v>
      </c>
      <c r="G46" s="1">
        <f t="shared" si="5"/>
        <v>37.625300000000003</v>
      </c>
      <c r="H46" s="1">
        <f t="shared" si="6"/>
        <v>63.109799999999993</v>
      </c>
      <c r="I46" s="1">
        <f t="shared" si="7"/>
        <v>64.665300000000002</v>
      </c>
      <c r="J46" s="1">
        <f t="shared" si="8"/>
        <v>101.0029</v>
      </c>
      <c r="K46" s="1">
        <f t="shared" si="9"/>
        <v>9.7253000000000007</v>
      </c>
      <c r="L46" s="1">
        <f t="shared" si="10"/>
        <v>14.725300000000001</v>
      </c>
      <c r="M46" s="1">
        <f t="shared" si="11"/>
        <v>4.9890000000000008</v>
      </c>
      <c r="N46" s="1">
        <f t="shared" si="12"/>
        <v>0.98900000000000032</v>
      </c>
      <c r="O46" s="1">
        <f t="shared" si="13"/>
        <v>65.340600000000009</v>
      </c>
      <c r="P46" s="3">
        <f t="shared" si="14"/>
        <v>7.9889999999999999</v>
      </c>
    </row>
    <row r="47" spans="1:28" x14ac:dyDescent="0.3">
      <c r="A47" s="2">
        <v>26.39</v>
      </c>
      <c r="B47" s="1">
        <f t="shared" si="0"/>
        <v>13.5824</v>
      </c>
      <c r="C47" s="1">
        <f t="shared" si="1"/>
        <v>49.082900000000002</v>
      </c>
      <c r="D47" s="1">
        <f t="shared" si="2"/>
        <v>72.625299999999996</v>
      </c>
      <c r="E47" s="1">
        <f t="shared" si="3"/>
        <v>83.109799999999993</v>
      </c>
      <c r="F47" s="1">
        <f t="shared" si="4"/>
        <v>67.340600000000009</v>
      </c>
      <c r="G47" s="1">
        <f t="shared" si="5"/>
        <v>37.625300000000003</v>
      </c>
      <c r="H47" s="1">
        <f t="shared" si="6"/>
        <v>63.109799999999993</v>
      </c>
      <c r="I47" s="1">
        <f t="shared" si="7"/>
        <v>64.665300000000002</v>
      </c>
      <c r="J47" s="1">
        <f t="shared" si="8"/>
        <v>101.0029</v>
      </c>
      <c r="K47" s="1">
        <f t="shared" si="9"/>
        <v>9.7253000000000007</v>
      </c>
      <c r="L47" s="1">
        <f t="shared" si="10"/>
        <v>14.725300000000001</v>
      </c>
      <c r="M47" s="1">
        <f t="shared" si="11"/>
        <v>4.9890000000000008</v>
      </c>
      <c r="N47" s="1">
        <f t="shared" si="12"/>
        <v>0.98900000000000032</v>
      </c>
      <c r="O47" s="1">
        <f t="shared" si="13"/>
        <v>65.340600000000009</v>
      </c>
      <c r="P47" s="3">
        <f t="shared" si="14"/>
        <v>7.9889999999999999</v>
      </c>
    </row>
    <row r="48" spans="1:28" x14ac:dyDescent="0.3">
      <c r="A48" s="2">
        <v>26.88</v>
      </c>
      <c r="B48" s="1">
        <f t="shared" si="0"/>
        <v>13.660799999999998</v>
      </c>
      <c r="C48" s="1">
        <f t="shared" si="1"/>
        <v>49.136800000000001</v>
      </c>
      <c r="D48" s="1">
        <f t="shared" si="2"/>
        <v>72.757599999999996</v>
      </c>
      <c r="E48" s="1">
        <f t="shared" si="3"/>
        <v>83.511600000000001</v>
      </c>
      <c r="F48" s="1">
        <f t="shared" si="4"/>
        <v>67.605199999999996</v>
      </c>
      <c r="G48" s="1">
        <f t="shared" si="5"/>
        <v>37.757599999999996</v>
      </c>
      <c r="H48" s="1">
        <f t="shared" si="6"/>
        <v>63.511600000000001</v>
      </c>
      <c r="I48" s="1">
        <f t="shared" si="7"/>
        <v>64.797600000000003</v>
      </c>
      <c r="J48" s="1">
        <f t="shared" si="8"/>
        <v>101.0568</v>
      </c>
      <c r="K48" s="1">
        <f t="shared" si="9"/>
        <v>9.8575999999999997</v>
      </c>
      <c r="L48" s="1">
        <f t="shared" si="10"/>
        <v>14.8576</v>
      </c>
      <c r="M48" s="1">
        <f t="shared" si="11"/>
        <v>5.0380000000000003</v>
      </c>
      <c r="N48" s="1">
        <f t="shared" si="12"/>
        <v>1.0380000000000003</v>
      </c>
      <c r="O48" s="1">
        <f t="shared" si="13"/>
        <v>65.605199999999996</v>
      </c>
      <c r="P48" s="3">
        <f t="shared" si="14"/>
        <v>8.0380000000000003</v>
      </c>
    </row>
    <row r="49" spans="1:16" x14ac:dyDescent="0.3">
      <c r="A49" s="2">
        <v>26.88</v>
      </c>
      <c r="B49" s="1">
        <f t="shared" si="0"/>
        <v>13.660799999999998</v>
      </c>
      <c r="C49" s="1">
        <f t="shared" si="1"/>
        <v>49.136800000000001</v>
      </c>
      <c r="D49" s="1">
        <f t="shared" si="2"/>
        <v>72.757599999999996</v>
      </c>
      <c r="E49" s="1">
        <f t="shared" si="3"/>
        <v>83.511600000000001</v>
      </c>
      <c r="F49" s="1">
        <f t="shared" si="4"/>
        <v>67.605199999999996</v>
      </c>
      <c r="G49" s="1">
        <f t="shared" si="5"/>
        <v>37.757599999999996</v>
      </c>
      <c r="H49" s="1">
        <f t="shared" si="6"/>
        <v>63.511600000000001</v>
      </c>
      <c r="I49" s="1">
        <f t="shared" si="7"/>
        <v>64.797600000000003</v>
      </c>
      <c r="J49" s="1">
        <f t="shared" si="8"/>
        <v>101.0568</v>
      </c>
      <c r="K49" s="1">
        <f t="shared" si="9"/>
        <v>9.8575999999999997</v>
      </c>
      <c r="L49" s="1">
        <f t="shared" si="10"/>
        <v>14.8576</v>
      </c>
      <c r="M49" s="1">
        <f t="shared" si="11"/>
        <v>5.0380000000000003</v>
      </c>
      <c r="N49" s="1">
        <f t="shared" si="12"/>
        <v>1.0380000000000003</v>
      </c>
      <c r="O49" s="1">
        <f t="shared" si="13"/>
        <v>65.605199999999996</v>
      </c>
      <c r="P49" s="3">
        <f t="shared" si="14"/>
        <v>8.0380000000000003</v>
      </c>
    </row>
    <row r="50" spans="1:16" x14ac:dyDescent="0.3">
      <c r="A50" s="2">
        <v>26.88</v>
      </c>
      <c r="B50" s="1">
        <f t="shared" si="0"/>
        <v>13.660799999999998</v>
      </c>
      <c r="C50" s="1">
        <f t="shared" si="1"/>
        <v>49.136800000000001</v>
      </c>
      <c r="D50" s="1">
        <f t="shared" si="2"/>
        <v>72.757599999999996</v>
      </c>
      <c r="E50" s="1">
        <f t="shared" si="3"/>
        <v>83.511600000000001</v>
      </c>
      <c r="F50" s="1">
        <f t="shared" si="4"/>
        <v>67.605199999999996</v>
      </c>
      <c r="G50" s="1">
        <f t="shared" si="5"/>
        <v>37.757599999999996</v>
      </c>
      <c r="H50" s="1">
        <f t="shared" si="6"/>
        <v>63.511600000000001</v>
      </c>
      <c r="I50" s="1">
        <f t="shared" si="7"/>
        <v>64.797600000000003</v>
      </c>
      <c r="J50" s="1">
        <f t="shared" si="8"/>
        <v>101.0568</v>
      </c>
      <c r="K50" s="1">
        <f t="shared" si="9"/>
        <v>9.8575999999999997</v>
      </c>
      <c r="L50" s="1">
        <f t="shared" si="10"/>
        <v>14.8576</v>
      </c>
      <c r="M50" s="1">
        <f t="shared" si="11"/>
        <v>5.0380000000000003</v>
      </c>
      <c r="N50" s="1">
        <f t="shared" si="12"/>
        <v>1.0380000000000003</v>
      </c>
      <c r="O50" s="1">
        <f t="shared" si="13"/>
        <v>65.605199999999996</v>
      </c>
      <c r="P50" s="3">
        <f t="shared" si="14"/>
        <v>8.0380000000000003</v>
      </c>
    </row>
    <row r="51" spans="1:16" x14ac:dyDescent="0.3">
      <c r="A51" s="2">
        <v>26.88</v>
      </c>
      <c r="B51" s="1">
        <f t="shared" si="0"/>
        <v>13.660799999999998</v>
      </c>
      <c r="C51" s="1">
        <f t="shared" si="1"/>
        <v>49.136800000000001</v>
      </c>
      <c r="D51" s="1">
        <f t="shared" si="2"/>
        <v>72.757599999999996</v>
      </c>
      <c r="E51" s="1">
        <f t="shared" si="3"/>
        <v>83.511600000000001</v>
      </c>
      <c r="F51" s="1">
        <f t="shared" si="4"/>
        <v>67.605199999999996</v>
      </c>
      <c r="G51" s="1">
        <f t="shared" si="5"/>
        <v>37.757599999999996</v>
      </c>
      <c r="H51" s="1">
        <f t="shared" si="6"/>
        <v>63.511600000000001</v>
      </c>
      <c r="I51" s="1">
        <f t="shared" si="7"/>
        <v>64.797600000000003</v>
      </c>
      <c r="J51" s="1">
        <f t="shared" si="8"/>
        <v>101.0568</v>
      </c>
      <c r="K51" s="1">
        <f t="shared" si="9"/>
        <v>9.8575999999999997</v>
      </c>
      <c r="L51" s="1">
        <f t="shared" si="10"/>
        <v>14.8576</v>
      </c>
      <c r="M51" s="1">
        <f t="shared" si="11"/>
        <v>5.0380000000000003</v>
      </c>
      <c r="N51" s="1">
        <f t="shared" si="12"/>
        <v>1.0380000000000003</v>
      </c>
      <c r="O51" s="1">
        <f t="shared" si="13"/>
        <v>65.605199999999996</v>
      </c>
      <c r="P51" s="3">
        <f t="shared" si="14"/>
        <v>8.0380000000000003</v>
      </c>
    </row>
    <row r="52" spans="1:16" x14ac:dyDescent="0.3">
      <c r="A52" s="2">
        <v>26.88</v>
      </c>
      <c r="B52" s="1">
        <f t="shared" si="0"/>
        <v>13.660799999999998</v>
      </c>
      <c r="C52" s="1">
        <f t="shared" si="1"/>
        <v>49.136800000000001</v>
      </c>
      <c r="D52" s="1">
        <f t="shared" si="2"/>
        <v>72.757599999999996</v>
      </c>
      <c r="E52" s="1">
        <f t="shared" si="3"/>
        <v>83.511600000000001</v>
      </c>
      <c r="F52" s="1">
        <f t="shared" si="4"/>
        <v>67.605199999999996</v>
      </c>
      <c r="G52" s="1">
        <f t="shared" si="5"/>
        <v>37.757599999999996</v>
      </c>
      <c r="H52" s="1">
        <f t="shared" si="6"/>
        <v>63.511600000000001</v>
      </c>
      <c r="I52" s="1">
        <f t="shared" si="7"/>
        <v>64.797600000000003</v>
      </c>
      <c r="J52" s="1">
        <f t="shared" si="8"/>
        <v>101.0568</v>
      </c>
      <c r="K52" s="1">
        <f t="shared" si="9"/>
        <v>9.8575999999999997</v>
      </c>
      <c r="L52" s="1">
        <f t="shared" si="10"/>
        <v>14.8576</v>
      </c>
      <c r="M52" s="1">
        <f t="shared" si="11"/>
        <v>5.0380000000000003</v>
      </c>
      <c r="N52" s="1">
        <f t="shared" si="12"/>
        <v>1.0380000000000003</v>
      </c>
      <c r="O52" s="1">
        <f t="shared" si="13"/>
        <v>65.605199999999996</v>
      </c>
      <c r="P52" s="3">
        <f t="shared" si="14"/>
        <v>8.0380000000000003</v>
      </c>
    </row>
    <row r="53" spans="1:16" x14ac:dyDescent="0.3">
      <c r="A53" s="2">
        <v>26.88</v>
      </c>
      <c r="B53" s="1">
        <f t="shared" si="0"/>
        <v>13.660799999999998</v>
      </c>
      <c r="C53" s="1">
        <f t="shared" si="1"/>
        <v>49.136800000000001</v>
      </c>
      <c r="D53" s="1">
        <f t="shared" si="2"/>
        <v>72.757599999999996</v>
      </c>
      <c r="E53" s="1">
        <f t="shared" si="3"/>
        <v>83.511600000000001</v>
      </c>
      <c r="F53" s="1">
        <f t="shared" si="4"/>
        <v>67.605199999999996</v>
      </c>
      <c r="G53" s="1">
        <f t="shared" si="5"/>
        <v>37.757599999999996</v>
      </c>
      <c r="H53" s="1">
        <f t="shared" si="6"/>
        <v>63.511600000000001</v>
      </c>
      <c r="I53" s="1">
        <f t="shared" si="7"/>
        <v>64.797600000000003</v>
      </c>
      <c r="J53" s="1">
        <f t="shared" si="8"/>
        <v>101.0568</v>
      </c>
      <c r="K53" s="1">
        <f t="shared" si="9"/>
        <v>9.8575999999999997</v>
      </c>
      <c r="L53" s="1">
        <f t="shared" si="10"/>
        <v>14.8576</v>
      </c>
      <c r="M53" s="1">
        <f t="shared" si="11"/>
        <v>5.0380000000000003</v>
      </c>
      <c r="N53" s="1">
        <f t="shared" si="12"/>
        <v>1.0380000000000003</v>
      </c>
      <c r="O53" s="1">
        <f t="shared" si="13"/>
        <v>65.605199999999996</v>
      </c>
      <c r="P53" s="3">
        <f t="shared" si="14"/>
        <v>8.0380000000000003</v>
      </c>
    </row>
    <row r="54" spans="1:16" x14ac:dyDescent="0.3">
      <c r="A54" s="2">
        <v>26.88</v>
      </c>
      <c r="B54" s="1">
        <f t="shared" si="0"/>
        <v>13.660799999999998</v>
      </c>
      <c r="C54" s="1">
        <f t="shared" si="1"/>
        <v>49.136800000000001</v>
      </c>
      <c r="D54" s="1">
        <f t="shared" si="2"/>
        <v>72.757599999999996</v>
      </c>
      <c r="E54" s="1">
        <f t="shared" si="3"/>
        <v>83.511600000000001</v>
      </c>
      <c r="F54" s="1">
        <f t="shared" si="4"/>
        <v>67.605199999999996</v>
      </c>
      <c r="G54" s="1">
        <f t="shared" si="5"/>
        <v>37.757599999999996</v>
      </c>
      <c r="H54" s="1">
        <f t="shared" si="6"/>
        <v>63.511600000000001</v>
      </c>
      <c r="I54" s="1">
        <f t="shared" si="7"/>
        <v>64.797600000000003</v>
      </c>
      <c r="J54" s="1">
        <f t="shared" si="8"/>
        <v>101.0568</v>
      </c>
      <c r="K54" s="1">
        <f t="shared" si="9"/>
        <v>9.8575999999999997</v>
      </c>
      <c r="L54" s="1">
        <f t="shared" si="10"/>
        <v>14.8576</v>
      </c>
      <c r="M54" s="1">
        <f t="shared" si="11"/>
        <v>5.0380000000000003</v>
      </c>
      <c r="N54" s="1">
        <f t="shared" si="12"/>
        <v>1.0380000000000003</v>
      </c>
      <c r="O54" s="1">
        <f t="shared" si="13"/>
        <v>65.605199999999996</v>
      </c>
      <c r="P54" s="3">
        <f t="shared" si="14"/>
        <v>8.0380000000000003</v>
      </c>
    </row>
    <row r="55" spans="1:16" x14ac:dyDescent="0.3">
      <c r="A55" s="2">
        <v>26.88</v>
      </c>
      <c r="B55" s="1">
        <f t="shared" si="0"/>
        <v>13.660799999999998</v>
      </c>
      <c r="C55" s="1">
        <f t="shared" si="1"/>
        <v>49.136800000000001</v>
      </c>
      <c r="D55" s="1">
        <f t="shared" si="2"/>
        <v>72.757599999999996</v>
      </c>
      <c r="E55" s="1">
        <f t="shared" si="3"/>
        <v>83.511600000000001</v>
      </c>
      <c r="F55" s="1">
        <f t="shared" si="4"/>
        <v>67.605199999999996</v>
      </c>
      <c r="G55" s="1">
        <f t="shared" si="5"/>
        <v>37.757599999999996</v>
      </c>
      <c r="H55" s="1">
        <f t="shared" si="6"/>
        <v>63.511600000000001</v>
      </c>
      <c r="I55" s="1">
        <f t="shared" si="7"/>
        <v>64.797600000000003</v>
      </c>
      <c r="J55" s="1">
        <f t="shared" si="8"/>
        <v>101.0568</v>
      </c>
      <c r="K55" s="1">
        <f t="shared" si="9"/>
        <v>9.8575999999999997</v>
      </c>
      <c r="L55" s="1">
        <f t="shared" si="10"/>
        <v>14.8576</v>
      </c>
      <c r="M55" s="1">
        <f t="shared" si="11"/>
        <v>5.0380000000000003</v>
      </c>
      <c r="N55" s="1">
        <f t="shared" si="12"/>
        <v>1.0380000000000003</v>
      </c>
      <c r="O55" s="1">
        <f t="shared" si="13"/>
        <v>65.605199999999996</v>
      </c>
      <c r="P55" s="3">
        <f t="shared" si="14"/>
        <v>8.0380000000000003</v>
      </c>
    </row>
    <row r="56" spans="1:16" x14ac:dyDescent="0.3">
      <c r="A56" s="2">
        <v>26.88</v>
      </c>
      <c r="B56" s="1">
        <f t="shared" si="0"/>
        <v>13.660799999999998</v>
      </c>
      <c r="C56" s="1">
        <f t="shared" si="1"/>
        <v>49.136800000000001</v>
      </c>
      <c r="D56" s="1">
        <f t="shared" si="2"/>
        <v>72.757599999999996</v>
      </c>
      <c r="E56" s="1">
        <f t="shared" si="3"/>
        <v>83.511600000000001</v>
      </c>
      <c r="F56" s="1">
        <f t="shared" si="4"/>
        <v>67.605199999999996</v>
      </c>
      <c r="G56" s="1">
        <f t="shared" si="5"/>
        <v>37.757599999999996</v>
      </c>
      <c r="H56" s="1">
        <f t="shared" si="6"/>
        <v>63.511600000000001</v>
      </c>
      <c r="I56" s="1">
        <f t="shared" si="7"/>
        <v>64.797600000000003</v>
      </c>
      <c r="J56" s="1">
        <f t="shared" si="8"/>
        <v>101.0568</v>
      </c>
      <c r="K56" s="1">
        <f t="shared" si="9"/>
        <v>9.8575999999999997</v>
      </c>
      <c r="L56" s="1">
        <f t="shared" si="10"/>
        <v>14.8576</v>
      </c>
      <c r="M56" s="1">
        <f t="shared" si="11"/>
        <v>5.0380000000000003</v>
      </c>
      <c r="N56" s="1">
        <f t="shared" si="12"/>
        <v>1.0380000000000003</v>
      </c>
      <c r="O56" s="1">
        <f t="shared" si="13"/>
        <v>65.605199999999996</v>
      </c>
      <c r="P56" s="3">
        <f t="shared" si="14"/>
        <v>8.0380000000000003</v>
      </c>
    </row>
    <row r="57" spans="1:16" x14ac:dyDescent="0.3">
      <c r="A57" s="2">
        <v>26.88</v>
      </c>
      <c r="B57" s="1">
        <f t="shared" si="0"/>
        <v>13.660799999999998</v>
      </c>
      <c r="C57" s="1">
        <f t="shared" si="1"/>
        <v>49.136800000000001</v>
      </c>
      <c r="D57" s="1">
        <f t="shared" si="2"/>
        <v>72.757599999999996</v>
      </c>
      <c r="E57" s="1">
        <f t="shared" si="3"/>
        <v>83.511600000000001</v>
      </c>
      <c r="F57" s="1">
        <f t="shared" si="4"/>
        <v>67.605199999999996</v>
      </c>
      <c r="G57" s="1">
        <f t="shared" si="5"/>
        <v>37.757599999999996</v>
      </c>
      <c r="H57" s="1">
        <f t="shared" si="6"/>
        <v>63.511600000000001</v>
      </c>
      <c r="I57" s="1">
        <f t="shared" si="7"/>
        <v>64.797600000000003</v>
      </c>
      <c r="J57" s="1">
        <f t="shared" si="8"/>
        <v>101.0568</v>
      </c>
      <c r="K57" s="1">
        <f t="shared" si="9"/>
        <v>9.8575999999999997</v>
      </c>
      <c r="L57" s="1">
        <f t="shared" si="10"/>
        <v>14.8576</v>
      </c>
      <c r="M57" s="1">
        <f t="shared" si="11"/>
        <v>5.0380000000000003</v>
      </c>
      <c r="N57" s="1">
        <f t="shared" si="12"/>
        <v>1.0380000000000003</v>
      </c>
      <c r="O57" s="1">
        <f t="shared" si="13"/>
        <v>65.605199999999996</v>
      </c>
      <c r="P57" s="3">
        <f t="shared" si="14"/>
        <v>8.0380000000000003</v>
      </c>
    </row>
    <row r="58" spans="1:16" x14ac:dyDescent="0.3">
      <c r="A58" s="2">
        <v>26.88</v>
      </c>
      <c r="B58" s="1">
        <f t="shared" si="0"/>
        <v>13.660799999999998</v>
      </c>
      <c r="C58" s="1">
        <f t="shared" si="1"/>
        <v>49.136800000000001</v>
      </c>
      <c r="D58" s="1">
        <f t="shared" si="2"/>
        <v>72.757599999999996</v>
      </c>
      <c r="E58" s="1">
        <f t="shared" si="3"/>
        <v>83.511600000000001</v>
      </c>
      <c r="F58" s="1">
        <f t="shared" si="4"/>
        <v>67.605199999999996</v>
      </c>
      <c r="G58" s="1">
        <f t="shared" si="5"/>
        <v>37.757599999999996</v>
      </c>
      <c r="H58" s="1">
        <f t="shared" si="6"/>
        <v>63.511600000000001</v>
      </c>
      <c r="I58" s="1">
        <f t="shared" si="7"/>
        <v>64.797600000000003</v>
      </c>
      <c r="J58" s="1">
        <f t="shared" si="8"/>
        <v>101.0568</v>
      </c>
      <c r="K58" s="1">
        <f t="shared" si="9"/>
        <v>9.8575999999999997</v>
      </c>
      <c r="L58" s="1">
        <f t="shared" si="10"/>
        <v>14.8576</v>
      </c>
      <c r="M58" s="1">
        <f t="shared" si="11"/>
        <v>5.0380000000000003</v>
      </c>
      <c r="N58" s="1">
        <f t="shared" si="12"/>
        <v>1.0380000000000003</v>
      </c>
      <c r="O58" s="1">
        <f t="shared" si="13"/>
        <v>65.605199999999996</v>
      </c>
      <c r="P58" s="3">
        <f t="shared" si="14"/>
        <v>8.0380000000000003</v>
      </c>
    </row>
    <row r="59" spans="1:16" x14ac:dyDescent="0.3">
      <c r="A59" s="2">
        <v>26.88</v>
      </c>
      <c r="B59" s="1">
        <f t="shared" si="0"/>
        <v>13.660799999999998</v>
      </c>
      <c r="C59" s="1">
        <f t="shared" si="1"/>
        <v>49.136800000000001</v>
      </c>
      <c r="D59" s="1">
        <f t="shared" si="2"/>
        <v>72.757599999999996</v>
      </c>
      <c r="E59" s="1">
        <f t="shared" si="3"/>
        <v>83.511600000000001</v>
      </c>
      <c r="F59" s="1">
        <f t="shared" si="4"/>
        <v>67.605199999999996</v>
      </c>
      <c r="G59" s="1">
        <f t="shared" si="5"/>
        <v>37.757599999999996</v>
      </c>
      <c r="H59" s="1">
        <f t="shared" si="6"/>
        <v>63.511600000000001</v>
      </c>
      <c r="I59" s="1">
        <f t="shared" si="7"/>
        <v>64.797600000000003</v>
      </c>
      <c r="J59" s="1">
        <f t="shared" si="8"/>
        <v>101.0568</v>
      </c>
      <c r="K59" s="1">
        <f t="shared" si="9"/>
        <v>9.8575999999999997</v>
      </c>
      <c r="L59" s="1">
        <f t="shared" si="10"/>
        <v>14.8576</v>
      </c>
      <c r="M59" s="1">
        <f t="shared" si="11"/>
        <v>5.0380000000000003</v>
      </c>
      <c r="N59" s="1">
        <f t="shared" si="12"/>
        <v>1.0380000000000003</v>
      </c>
      <c r="O59" s="1">
        <f t="shared" si="13"/>
        <v>65.605199999999996</v>
      </c>
      <c r="P59" s="3">
        <f t="shared" si="14"/>
        <v>8.0380000000000003</v>
      </c>
    </row>
    <row r="60" spans="1:16" x14ac:dyDescent="0.3">
      <c r="A60" s="2">
        <v>26.88</v>
      </c>
      <c r="B60" s="1">
        <f t="shared" si="0"/>
        <v>13.660799999999998</v>
      </c>
      <c r="C60" s="1">
        <f t="shared" si="1"/>
        <v>49.136800000000001</v>
      </c>
      <c r="D60" s="1">
        <f t="shared" si="2"/>
        <v>72.757599999999996</v>
      </c>
      <c r="E60" s="1">
        <f t="shared" si="3"/>
        <v>83.511600000000001</v>
      </c>
      <c r="F60" s="1">
        <f t="shared" si="4"/>
        <v>67.605199999999996</v>
      </c>
      <c r="G60" s="1">
        <f t="shared" si="5"/>
        <v>37.757599999999996</v>
      </c>
      <c r="H60" s="1">
        <f t="shared" si="6"/>
        <v>63.511600000000001</v>
      </c>
      <c r="I60" s="1">
        <f t="shared" si="7"/>
        <v>64.797600000000003</v>
      </c>
      <c r="J60" s="1">
        <f t="shared" si="8"/>
        <v>101.0568</v>
      </c>
      <c r="K60" s="1">
        <f t="shared" si="9"/>
        <v>9.8575999999999997</v>
      </c>
      <c r="L60" s="1">
        <f t="shared" si="10"/>
        <v>14.8576</v>
      </c>
      <c r="M60" s="1">
        <f t="shared" si="11"/>
        <v>5.0380000000000003</v>
      </c>
      <c r="N60" s="1">
        <f t="shared" si="12"/>
        <v>1.0380000000000003</v>
      </c>
      <c r="O60" s="1">
        <f t="shared" si="13"/>
        <v>65.605199999999996</v>
      </c>
      <c r="P60" s="3">
        <f t="shared" si="14"/>
        <v>8.0380000000000003</v>
      </c>
    </row>
    <row r="61" spans="1:16" x14ac:dyDescent="0.3">
      <c r="A61" s="2">
        <v>26.88</v>
      </c>
      <c r="B61" s="1">
        <f t="shared" si="0"/>
        <v>13.660799999999998</v>
      </c>
      <c r="C61" s="1">
        <f t="shared" si="1"/>
        <v>49.136800000000001</v>
      </c>
      <c r="D61" s="1">
        <f t="shared" si="2"/>
        <v>72.757599999999996</v>
      </c>
      <c r="E61" s="1">
        <f t="shared" si="3"/>
        <v>83.511600000000001</v>
      </c>
      <c r="F61" s="1">
        <f t="shared" si="4"/>
        <v>67.605199999999996</v>
      </c>
      <c r="G61" s="1">
        <f t="shared" si="5"/>
        <v>37.757599999999996</v>
      </c>
      <c r="H61" s="1">
        <f t="shared" si="6"/>
        <v>63.511600000000001</v>
      </c>
      <c r="I61" s="1">
        <f t="shared" si="7"/>
        <v>64.797600000000003</v>
      </c>
      <c r="J61" s="1">
        <f t="shared" si="8"/>
        <v>101.0568</v>
      </c>
      <c r="K61" s="1">
        <f t="shared" si="9"/>
        <v>9.8575999999999997</v>
      </c>
      <c r="L61" s="1">
        <f t="shared" si="10"/>
        <v>14.8576</v>
      </c>
      <c r="M61" s="1">
        <f t="shared" si="11"/>
        <v>5.0380000000000003</v>
      </c>
      <c r="N61" s="1">
        <f t="shared" si="12"/>
        <v>1.0380000000000003</v>
      </c>
      <c r="O61" s="1">
        <f t="shared" si="13"/>
        <v>65.605199999999996</v>
      </c>
      <c r="P61" s="3">
        <f t="shared" si="14"/>
        <v>8.0380000000000003</v>
      </c>
    </row>
    <row r="62" spans="1:16" x14ac:dyDescent="0.3">
      <c r="A62" s="2">
        <v>26.88</v>
      </c>
      <c r="B62" s="1">
        <f t="shared" si="0"/>
        <v>13.660799999999998</v>
      </c>
      <c r="C62" s="1">
        <f t="shared" si="1"/>
        <v>49.136800000000001</v>
      </c>
      <c r="D62" s="1">
        <f t="shared" si="2"/>
        <v>72.757599999999996</v>
      </c>
      <c r="E62" s="1">
        <f t="shared" si="3"/>
        <v>83.511600000000001</v>
      </c>
      <c r="F62" s="1">
        <f t="shared" si="4"/>
        <v>67.605199999999996</v>
      </c>
      <c r="G62" s="1">
        <f t="shared" si="5"/>
        <v>37.757599999999996</v>
      </c>
      <c r="H62" s="1">
        <f t="shared" si="6"/>
        <v>63.511600000000001</v>
      </c>
      <c r="I62" s="1">
        <f t="shared" si="7"/>
        <v>64.797600000000003</v>
      </c>
      <c r="J62" s="1">
        <f t="shared" si="8"/>
        <v>101.0568</v>
      </c>
      <c r="K62" s="1">
        <f t="shared" si="9"/>
        <v>9.8575999999999997</v>
      </c>
      <c r="L62" s="1">
        <f t="shared" si="10"/>
        <v>14.8576</v>
      </c>
      <c r="M62" s="1">
        <f t="shared" si="11"/>
        <v>5.0380000000000003</v>
      </c>
      <c r="N62" s="1">
        <f t="shared" si="12"/>
        <v>1.0380000000000003</v>
      </c>
      <c r="O62" s="1">
        <f t="shared" si="13"/>
        <v>65.605199999999996</v>
      </c>
      <c r="P62" s="3">
        <f t="shared" si="14"/>
        <v>8.0380000000000003</v>
      </c>
    </row>
    <row r="63" spans="1:16" x14ac:dyDescent="0.3">
      <c r="A63" s="2">
        <v>27.37</v>
      </c>
      <c r="B63" s="1">
        <f t="shared" si="0"/>
        <v>13.7392</v>
      </c>
      <c r="C63" s="1">
        <f t="shared" si="1"/>
        <v>49.1907</v>
      </c>
      <c r="D63" s="1">
        <f t="shared" si="2"/>
        <v>72.889899999999997</v>
      </c>
      <c r="E63" s="1">
        <f t="shared" si="3"/>
        <v>83.913399999999996</v>
      </c>
      <c r="F63" s="1">
        <f t="shared" si="4"/>
        <v>67.869799999999998</v>
      </c>
      <c r="G63" s="1">
        <f t="shared" si="5"/>
        <v>37.889899999999997</v>
      </c>
      <c r="H63" s="1">
        <f t="shared" si="6"/>
        <v>63.913399999999996</v>
      </c>
      <c r="I63" s="1">
        <f t="shared" si="7"/>
        <v>64.929900000000004</v>
      </c>
      <c r="J63" s="1">
        <f t="shared" si="8"/>
        <v>101.11069999999999</v>
      </c>
      <c r="K63" s="1">
        <f t="shared" si="9"/>
        <v>9.9899000000000004</v>
      </c>
      <c r="L63" s="1">
        <f t="shared" si="10"/>
        <v>14.9899</v>
      </c>
      <c r="M63" s="1">
        <f t="shared" si="11"/>
        <v>5.0869999999999997</v>
      </c>
      <c r="N63" s="1">
        <f t="shared" si="12"/>
        <v>1.0870000000000002</v>
      </c>
      <c r="O63" s="1">
        <f t="shared" si="13"/>
        <v>65.869799999999998</v>
      </c>
      <c r="P63" s="3">
        <f t="shared" si="14"/>
        <v>8.0869999999999997</v>
      </c>
    </row>
    <row r="64" spans="1:16" x14ac:dyDescent="0.3">
      <c r="A64" s="2">
        <v>27.37</v>
      </c>
      <c r="B64" s="1">
        <f t="shared" si="0"/>
        <v>13.7392</v>
      </c>
      <c r="C64" s="1">
        <f t="shared" si="1"/>
        <v>49.1907</v>
      </c>
      <c r="D64" s="1">
        <f t="shared" si="2"/>
        <v>72.889899999999997</v>
      </c>
      <c r="E64" s="1">
        <f t="shared" si="3"/>
        <v>83.913399999999996</v>
      </c>
      <c r="F64" s="1">
        <f t="shared" si="4"/>
        <v>67.869799999999998</v>
      </c>
      <c r="G64" s="1">
        <f t="shared" si="5"/>
        <v>37.889899999999997</v>
      </c>
      <c r="H64" s="1">
        <f t="shared" si="6"/>
        <v>63.913399999999996</v>
      </c>
      <c r="I64" s="1">
        <f t="shared" si="7"/>
        <v>64.929900000000004</v>
      </c>
      <c r="J64" s="1">
        <f t="shared" si="8"/>
        <v>101.11069999999999</v>
      </c>
      <c r="K64" s="1">
        <f t="shared" si="9"/>
        <v>9.9899000000000004</v>
      </c>
      <c r="L64" s="1">
        <f t="shared" si="10"/>
        <v>14.9899</v>
      </c>
      <c r="M64" s="1">
        <f t="shared" si="11"/>
        <v>5.0869999999999997</v>
      </c>
      <c r="N64" s="1">
        <f t="shared" si="12"/>
        <v>1.0870000000000002</v>
      </c>
      <c r="O64" s="1">
        <f t="shared" si="13"/>
        <v>65.869799999999998</v>
      </c>
      <c r="P64" s="3">
        <f t="shared" si="14"/>
        <v>8.0869999999999997</v>
      </c>
    </row>
    <row r="65" spans="1:16" x14ac:dyDescent="0.3">
      <c r="A65" s="2">
        <v>27.37</v>
      </c>
      <c r="B65" s="1">
        <f t="shared" si="0"/>
        <v>13.7392</v>
      </c>
      <c r="C65" s="1">
        <f t="shared" si="1"/>
        <v>49.1907</v>
      </c>
      <c r="D65" s="1">
        <f t="shared" si="2"/>
        <v>72.889899999999997</v>
      </c>
      <c r="E65" s="1">
        <f t="shared" si="3"/>
        <v>83.913399999999996</v>
      </c>
      <c r="F65" s="1">
        <f t="shared" si="4"/>
        <v>67.869799999999998</v>
      </c>
      <c r="G65" s="1">
        <f t="shared" si="5"/>
        <v>37.889899999999997</v>
      </c>
      <c r="H65" s="1">
        <f t="shared" si="6"/>
        <v>63.913399999999996</v>
      </c>
      <c r="I65" s="1">
        <f t="shared" si="7"/>
        <v>64.929900000000004</v>
      </c>
      <c r="J65" s="1">
        <f t="shared" si="8"/>
        <v>101.11069999999999</v>
      </c>
      <c r="K65" s="1">
        <f t="shared" si="9"/>
        <v>9.9899000000000004</v>
      </c>
      <c r="L65" s="1">
        <f t="shared" si="10"/>
        <v>14.9899</v>
      </c>
      <c r="M65" s="1">
        <f t="shared" si="11"/>
        <v>5.0869999999999997</v>
      </c>
      <c r="N65" s="1">
        <f t="shared" si="12"/>
        <v>1.0870000000000002</v>
      </c>
      <c r="O65" s="1">
        <f t="shared" si="13"/>
        <v>65.869799999999998</v>
      </c>
      <c r="P65" s="3">
        <f t="shared" si="14"/>
        <v>8.0869999999999997</v>
      </c>
    </row>
    <row r="66" spans="1:16" x14ac:dyDescent="0.3">
      <c r="A66" s="2">
        <v>27.37</v>
      </c>
      <c r="B66" s="1">
        <f t="shared" si="0"/>
        <v>13.7392</v>
      </c>
      <c r="C66" s="1">
        <f t="shared" si="1"/>
        <v>49.1907</v>
      </c>
      <c r="D66" s="1">
        <f t="shared" si="2"/>
        <v>72.889899999999997</v>
      </c>
      <c r="E66" s="1">
        <f t="shared" si="3"/>
        <v>83.913399999999996</v>
      </c>
      <c r="F66" s="1">
        <f t="shared" si="4"/>
        <v>67.869799999999998</v>
      </c>
      <c r="G66" s="1">
        <f t="shared" si="5"/>
        <v>37.889899999999997</v>
      </c>
      <c r="H66" s="1">
        <f t="shared" si="6"/>
        <v>63.913399999999996</v>
      </c>
      <c r="I66" s="1">
        <f t="shared" si="7"/>
        <v>64.929900000000004</v>
      </c>
      <c r="J66" s="1">
        <f t="shared" si="8"/>
        <v>101.11069999999999</v>
      </c>
      <c r="K66" s="1">
        <f t="shared" si="9"/>
        <v>9.9899000000000004</v>
      </c>
      <c r="L66" s="1">
        <f t="shared" si="10"/>
        <v>14.9899</v>
      </c>
      <c r="M66" s="1">
        <f t="shared" si="11"/>
        <v>5.0869999999999997</v>
      </c>
      <c r="N66" s="1">
        <f t="shared" si="12"/>
        <v>1.0870000000000002</v>
      </c>
      <c r="O66" s="1">
        <f t="shared" si="13"/>
        <v>65.869799999999998</v>
      </c>
      <c r="P66" s="3">
        <f t="shared" si="14"/>
        <v>8.0869999999999997</v>
      </c>
    </row>
    <row r="67" spans="1:16" x14ac:dyDescent="0.3">
      <c r="A67" s="2">
        <v>27.37</v>
      </c>
      <c r="B67" s="1">
        <f t="shared" si="0"/>
        <v>13.7392</v>
      </c>
      <c r="C67" s="1">
        <f t="shared" si="1"/>
        <v>49.1907</v>
      </c>
      <c r="D67" s="1">
        <f t="shared" si="2"/>
        <v>72.889899999999997</v>
      </c>
      <c r="E67" s="1">
        <f t="shared" si="3"/>
        <v>83.913399999999996</v>
      </c>
      <c r="F67" s="1">
        <f t="shared" si="4"/>
        <v>67.869799999999998</v>
      </c>
      <c r="G67" s="1">
        <f t="shared" si="5"/>
        <v>37.889899999999997</v>
      </c>
      <c r="H67" s="1">
        <f t="shared" si="6"/>
        <v>63.913399999999996</v>
      </c>
      <c r="I67" s="1">
        <f t="shared" si="7"/>
        <v>64.929900000000004</v>
      </c>
      <c r="J67" s="1">
        <f t="shared" si="8"/>
        <v>101.11069999999999</v>
      </c>
      <c r="K67" s="1">
        <f t="shared" si="9"/>
        <v>9.9899000000000004</v>
      </c>
      <c r="L67" s="1">
        <f t="shared" si="10"/>
        <v>14.9899</v>
      </c>
      <c r="M67" s="1">
        <f t="shared" si="11"/>
        <v>5.0869999999999997</v>
      </c>
      <c r="N67" s="1">
        <f t="shared" si="12"/>
        <v>1.0870000000000002</v>
      </c>
      <c r="O67" s="1">
        <f t="shared" si="13"/>
        <v>65.869799999999998</v>
      </c>
      <c r="P67" s="3">
        <f t="shared" si="14"/>
        <v>8.0869999999999997</v>
      </c>
    </row>
    <row r="68" spans="1:16" x14ac:dyDescent="0.3">
      <c r="A68" s="2">
        <v>27.37</v>
      </c>
      <c r="B68" s="1">
        <f t="shared" ref="B68:B101" si="15" xml:space="preserve"> 0.16 * A68 + 9.36</f>
        <v>13.7392</v>
      </c>
      <c r="C68" s="1">
        <f t="shared" ref="C68:C101" si="16">0.11*A68+46.18</f>
        <v>49.1907</v>
      </c>
      <c r="D68" s="1">
        <f t="shared" ref="D68:D101" si="17">0.27*A68+65.5</f>
        <v>72.889899999999997</v>
      </c>
      <c r="E68" s="1">
        <f t="shared" ref="E68:E101" si="18">0.82*A68+61.47</f>
        <v>83.913399999999996</v>
      </c>
      <c r="F68" s="1">
        <f t="shared" ref="F68:F101" si="19">0.54*A68+53.09</f>
        <v>67.869799999999998</v>
      </c>
      <c r="G68" s="1">
        <f t="shared" ref="G68:G101" si="20">0.27*A68+30.5</f>
        <v>37.889899999999997</v>
      </c>
      <c r="H68" s="1">
        <f t="shared" ref="H68:H101" si="21">0.82*A68+41.47</f>
        <v>63.913399999999996</v>
      </c>
      <c r="I68" s="1">
        <f t="shared" ref="I68:I101" si="22">0.27*A68+57.54</f>
        <v>64.929900000000004</v>
      </c>
      <c r="J68" s="1">
        <f t="shared" ref="J68:J101" si="23">0.11*A68+98.1</f>
        <v>101.11069999999999</v>
      </c>
      <c r="K68" s="1">
        <f t="shared" ref="K68:K101" si="24">0.27*A68+2.6</f>
        <v>9.9899000000000004</v>
      </c>
      <c r="L68" s="1">
        <f t="shared" ref="L68:L101" si="25">0.27*A68+7.6</f>
        <v>14.9899</v>
      </c>
      <c r="M68" s="1">
        <f t="shared" ref="M68:M101" si="26">0.1*A68+2.35</f>
        <v>5.0869999999999997</v>
      </c>
      <c r="N68" s="1">
        <f t="shared" ref="N68:N101" si="27">0.1*A68-1.65</f>
        <v>1.0870000000000002</v>
      </c>
      <c r="O68" s="1">
        <f t="shared" ref="O68:O101" si="28">0.54*A68+51.09</f>
        <v>65.869799999999998</v>
      </c>
      <c r="P68" s="3">
        <f t="shared" ref="P68:P101" si="29">0.1*A68+5.35</f>
        <v>8.0869999999999997</v>
      </c>
    </row>
    <row r="69" spans="1:16" x14ac:dyDescent="0.3">
      <c r="A69" s="2">
        <v>27.37</v>
      </c>
      <c r="B69" s="1">
        <f t="shared" si="15"/>
        <v>13.7392</v>
      </c>
      <c r="C69" s="1">
        <f t="shared" si="16"/>
        <v>49.1907</v>
      </c>
      <c r="D69" s="1">
        <f t="shared" si="17"/>
        <v>72.889899999999997</v>
      </c>
      <c r="E69" s="1">
        <f t="shared" si="18"/>
        <v>83.913399999999996</v>
      </c>
      <c r="F69" s="1">
        <f t="shared" si="19"/>
        <v>67.869799999999998</v>
      </c>
      <c r="G69" s="1">
        <f t="shared" si="20"/>
        <v>37.889899999999997</v>
      </c>
      <c r="H69" s="1">
        <f t="shared" si="21"/>
        <v>63.913399999999996</v>
      </c>
      <c r="I69" s="1">
        <f t="shared" si="22"/>
        <v>64.929900000000004</v>
      </c>
      <c r="J69" s="1">
        <f t="shared" si="23"/>
        <v>101.11069999999999</v>
      </c>
      <c r="K69" s="1">
        <f t="shared" si="24"/>
        <v>9.9899000000000004</v>
      </c>
      <c r="L69" s="1">
        <f t="shared" si="25"/>
        <v>14.9899</v>
      </c>
      <c r="M69" s="1">
        <f t="shared" si="26"/>
        <v>5.0869999999999997</v>
      </c>
      <c r="N69" s="1">
        <f t="shared" si="27"/>
        <v>1.0870000000000002</v>
      </c>
      <c r="O69" s="1">
        <f t="shared" si="28"/>
        <v>65.869799999999998</v>
      </c>
      <c r="P69" s="3">
        <f t="shared" si="29"/>
        <v>8.0869999999999997</v>
      </c>
    </row>
    <row r="70" spans="1:16" x14ac:dyDescent="0.3">
      <c r="A70" s="2">
        <v>27.37</v>
      </c>
      <c r="B70" s="1">
        <f t="shared" si="15"/>
        <v>13.7392</v>
      </c>
      <c r="C70" s="1">
        <f t="shared" si="16"/>
        <v>49.1907</v>
      </c>
      <c r="D70" s="1">
        <f t="shared" si="17"/>
        <v>72.889899999999997</v>
      </c>
      <c r="E70" s="1">
        <f t="shared" si="18"/>
        <v>83.913399999999996</v>
      </c>
      <c r="F70" s="1">
        <f t="shared" si="19"/>
        <v>67.869799999999998</v>
      </c>
      <c r="G70" s="1">
        <f t="shared" si="20"/>
        <v>37.889899999999997</v>
      </c>
      <c r="H70" s="1">
        <f t="shared" si="21"/>
        <v>63.913399999999996</v>
      </c>
      <c r="I70" s="1">
        <f t="shared" si="22"/>
        <v>64.929900000000004</v>
      </c>
      <c r="J70" s="1">
        <f t="shared" si="23"/>
        <v>101.11069999999999</v>
      </c>
      <c r="K70" s="1">
        <f t="shared" si="24"/>
        <v>9.9899000000000004</v>
      </c>
      <c r="L70" s="1">
        <f t="shared" si="25"/>
        <v>14.9899</v>
      </c>
      <c r="M70" s="1">
        <f t="shared" si="26"/>
        <v>5.0869999999999997</v>
      </c>
      <c r="N70" s="1">
        <f t="shared" si="27"/>
        <v>1.0870000000000002</v>
      </c>
      <c r="O70" s="1">
        <f t="shared" si="28"/>
        <v>65.869799999999998</v>
      </c>
      <c r="P70" s="3">
        <f t="shared" si="29"/>
        <v>8.0869999999999997</v>
      </c>
    </row>
    <row r="71" spans="1:16" x14ac:dyDescent="0.3">
      <c r="A71" s="2">
        <v>27.37</v>
      </c>
      <c r="B71" s="1">
        <f t="shared" si="15"/>
        <v>13.7392</v>
      </c>
      <c r="C71" s="1">
        <f t="shared" si="16"/>
        <v>49.1907</v>
      </c>
      <c r="D71" s="1">
        <f t="shared" si="17"/>
        <v>72.889899999999997</v>
      </c>
      <c r="E71" s="1">
        <f t="shared" si="18"/>
        <v>83.913399999999996</v>
      </c>
      <c r="F71" s="1">
        <f t="shared" si="19"/>
        <v>67.869799999999998</v>
      </c>
      <c r="G71" s="1">
        <f t="shared" si="20"/>
        <v>37.889899999999997</v>
      </c>
      <c r="H71" s="1">
        <f t="shared" si="21"/>
        <v>63.913399999999996</v>
      </c>
      <c r="I71" s="1">
        <f t="shared" si="22"/>
        <v>64.929900000000004</v>
      </c>
      <c r="J71" s="1">
        <f t="shared" si="23"/>
        <v>101.11069999999999</v>
      </c>
      <c r="K71" s="1">
        <f t="shared" si="24"/>
        <v>9.9899000000000004</v>
      </c>
      <c r="L71" s="1">
        <f t="shared" si="25"/>
        <v>14.9899</v>
      </c>
      <c r="M71" s="1">
        <f t="shared" si="26"/>
        <v>5.0869999999999997</v>
      </c>
      <c r="N71" s="1">
        <f t="shared" si="27"/>
        <v>1.0870000000000002</v>
      </c>
      <c r="O71" s="1">
        <f t="shared" si="28"/>
        <v>65.869799999999998</v>
      </c>
      <c r="P71" s="3">
        <f t="shared" si="29"/>
        <v>8.0869999999999997</v>
      </c>
    </row>
    <row r="72" spans="1:16" x14ac:dyDescent="0.3">
      <c r="A72" s="2">
        <v>27.37</v>
      </c>
      <c r="B72" s="1">
        <f t="shared" si="15"/>
        <v>13.7392</v>
      </c>
      <c r="C72" s="1">
        <f t="shared" si="16"/>
        <v>49.1907</v>
      </c>
      <c r="D72" s="1">
        <f t="shared" si="17"/>
        <v>72.889899999999997</v>
      </c>
      <c r="E72" s="1">
        <f t="shared" si="18"/>
        <v>83.913399999999996</v>
      </c>
      <c r="F72" s="1">
        <f t="shared" si="19"/>
        <v>67.869799999999998</v>
      </c>
      <c r="G72" s="1">
        <f t="shared" si="20"/>
        <v>37.889899999999997</v>
      </c>
      <c r="H72" s="1">
        <f t="shared" si="21"/>
        <v>63.913399999999996</v>
      </c>
      <c r="I72" s="1">
        <f t="shared" si="22"/>
        <v>64.929900000000004</v>
      </c>
      <c r="J72" s="1">
        <f t="shared" si="23"/>
        <v>101.11069999999999</v>
      </c>
      <c r="K72" s="1">
        <f t="shared" si="24"/>
        <v>9.9899000000000004</v>
      </c>
      <c r="L72" s="1">
        <f t="shared" si="25"/>
        <v>14.9899</v>
      </c>
      <c r="M72" s="1">
        <f t="shared" si="26"/>
        <v>5.0869999999999997</v>
      </c>
      <c r="N72" s="1">
        <f t="shared" si="27"/>
        <v>1.0870000000000002</v>
      </c>
      <c r="O72" s="1">
        <f t="shared" si="28"/>
        <v>65.869799999999998</v>
      </c>
      <c r="P72" s="3">
        <f t="shared" si="29"/>
        <v>8.0869999999999997</v>
      </c>
    </row>
    <row r="73" spans="1:16" x14ac:dyDescent="0.3">
      <c r="A73" s="2">
        <v>27.37</v>
      </c>
      <c r="B73" s="1">
        <f t="shared" si="15"/>
        <v>13.7392</v>
      </c>
      <c r="C73" s="1">
        <f t="shared" si="16"/>
        <v>49.1907</v>
      </c>
      <c r="D73" s="1">
        <f t="shared" si="17"/>
        <v>72.889899999999997</v>
      </c>
      <c r="E73" s="1">
        <f t="shared" si="18"/>
        <v>83.913399999999996</v>
      </c>
      <c r="F73" s="1">
        <f t="shared" si="19"/>
        <v>67.869799999999998</v>
      </c>
      <c r="G73" s="1">
        <f t="shared" si="20"/>
        <v>37.889899999999997</v>
      </c>
      <c r="H73" s="1">
        <f t="shared" si="21"/>
        <v>63.913399999999996</v>
      </c>
      <c r="I73" s="1">
        <f t="shared" si="22"/>
        <v>64.929900000000004</v>
      </c>
      <c r="J73" s="1">
        <f t="shared" si="23"/>
        <v>101.11069999999999</v>
      </c>
      <c r="K73" s="1">
        <f t="shared" si="24"/>
        <v>9.9899000000000004</v>
      </c>
      <c r="L73" s="1">
        <f t="shared" si="25"/>
        <v>14.9899</v>
      </c>
      <c r="M73" s="1">
        <f t="shared" si="26"/>
        <v>5.0869999999999997</v>
      </c>
      <c r="N73" s="1">
        <f t="shared" si="27"/>
        <v>1.0870000000000002</v>
      </c>
      <c r="O73" s="1">
        <f t="shared" si="28"/>
        <v>65.869799999999998</v>
      </c>
      <c r="P73" s="3">
        <f t="shared" si="29"/>
        <v>8.0869999999999997</v>
      </c>
    </row>
    <row r="74" spans="1:16" x14ac:dyDescent="0.3">
      <c r="A74" s="2">
        <v>27.37</v>
      </c>
      <c r="B74" s="1">
        <f t="shared" si="15"/>
        <v>13.7392</v>
      </c>
      <c r="C74" s="1">
        <f t="shared" si="16"/>
        <v>49.1907</v>
      </c>
      <c r="D74" s="1">
        <f t="shared" si="17"/>
        <v>72.889899999999997</v>
      </c>
      <c r="E74" s="1">
        <f t="shared" si="18"/>
        <v>83.913399999999996</v>
      </c>
      <c r="F74" s="1">
        <f t="shared" si="19"/>
        <v>67.869799999999998</v>
      </c>
      <c r="G74" s="1">
        <f t="shared" si="20"/>
        <v>37.889899999999997</v>
      </c>
      <c r="H74" s="1">
        <f t="shared" si="21"/>
        <v>63.913399999999996</v>
      </c>
      <c r="I74" s="1">
        <f t="shared" si="22"/>
        <v>64.929900000000004</v>
      </c>
      <c r="J74" s="1">
        <f t="shared" si="23"/>
        <v>101.11069999999999</v>
      </c>
      <c r="K74" s="1">
        <f t="shared" si="24"/>
        <v>9.9899000000000004</v>
      </c>
      <c r="L74" s="1">
        <f t="shared" si="25"/>
        <v>14.9899</v>
      </c>
      <c r="M74" s="1">
        <f t="shared" si="26"/>
        <v>5.0869999999999997</v>
      </c>
      <c r="N74" s="1">
        <f t="shared" si="27"/>
        <v>1.0870000000000002</v>
      </c>
      <c r="O74" s="1">
        <f t="shared" si="28"/>
        <v>65.869799999999998</v>
      </c>
      <c r="P74" s="3">
        <f t="shared" si="29"/>
        <v>8.0869999999999997</v>
      </c>
    </row>
    <row r="75" spans="1:16" x14ac:dyDescent="0.3">
      <c r="A75" s="2">
        <v>27.37</v>
      </c>
      <c r="B75" s="1">
        <f t="shared" si="15"/>
        <v>13.7392</v>
      </c>
      <c r="C75" s="1">
        <f t="shared" si="16"/>
        <v>49.1907</v>
      </c>
      <c r="D75" s="1">
        <f t="shared" si="17"/>
        <v>72.889899999999997</v>
      </c>
      <c r="E75" s="1">
        <f t="shared" si="18"/>
        <v>83.913399999999996</v>
      </c>
      <c r="F75" s="1">
        <f t="shared" si="19"/>
        <v>67.869799999999998</v>
      </c>
      <c r="G75" s="1">
        <f t="shared" si="20"/>
        <v>37.889899999999997</v>
      </c>
      <c r="H75" s="1">
        <f t="shared" si="21"/>
        <v>63.913399999999996</v>
      </c>
      <c r="I75" s="1">
        <f t="shared" si="22"/>
        <v>64.929900000000004</v>
      </c>
      <c r="J75" s="1">
        <f t="shared" si="23"/>
        <v>101.11069999999999</v>
      </c>
      <c r="K75" s="1">
        <f t="shared" si="24"/>
        <v>9.9899000000000004</v>
      </c>
      <c r="L75" s="1">
        <f t="shared" si="25"/>
        <v>14.9899</v>
      </c>
      <c r="M75" s="1">
        <f t="shared" si="26"/>
        <v>5.0869999999999997</v>
      </c>
      <c r="N75" s="1">
        <f t="shared" si="27"/>
        <v>1.0870000000000002</v>
      </c>
      <c r="O75" s="1">
        <f t="shared" si="28"/>
        <v>65.869799999999998</v>
      </c>
      <c r="P75" s="3">
        <f t="shared" si="29"/>
        <v>8.0869999999999997</v>
      </c>
    </row>
    <row r="76" spans="1:16" x14ac:dyDescent="0.3">
      <c r="A76" s="2">
        <v>27.37</v>
      </c>
      <c r="B76" s="1">
        <f t="shared" si="15"/>
        <v>13.7392</v>
      </c>
      <c r="C76" s="1">
        <f t="shared" si="16"/>
        <v>49.1907</v>
      </c>
      <c r="D76" s="1">
        <f t="shared" si="17"/>
        <v>72.889899999999997</v>
      </c>
      <c r="E76" s="1">
        <f t="shared" si="18"/>
        <v>83.913399999999996</v>
      </c>
      <c r="F76" s="1">
        <f t="shared" si="19"/>
        <v>67.869799999999998</v>
      </c>
      <c r="G76" s="1">
        <f t="shared" si="20"/>
        <v>37.889899999999997</v>
      </c>
      <c r="H76" s="1">
        <f t="shared" si="21"/>
        <v>63.913399999999996</v>
      </c>
      <c r="I76" s="1">
        <f t="shared" si="22"/>
        <v>64.929900000000004</v>
      </c>
      <c r="J76" s="1">
        <f t="shared" si="23"/>
        <v>101.11069999999999</v>
      </c>
      <c r="K76" s="1">
        <f t="shared" si="24"/>
        <v>9.9899000000000004</v>
      </c>
      <c r="L76" s="1">
        <f t="shared" si="25"/>
        <v>14.9899</v>
      </c>
      <c r="M76" s="1">
        <f t="shared" si="26"/>
        <v>5.0869999999999997</v>
      </c>
      <c r="N76" s="1">
        <f t="shared" si="27"/>
        <v>1.0870000000000002</v>
      </c>
      <c r="O76" s="1">
        <f t="shared" si="28"/>
        <v>65.869799999999998</v>
      </c>
      <c r="P76" s="3">
        <f t="shared" si="29"/>
        <v>8.0869999999999997</v>
      </c>
    </row>
    <row r="77" spans="1:16" x14ac:dyDescent="0.3">
      <c r="A77" s="2">
        <v>27.86</v>
      </c>
      <c r="B77" s="1">
        <f t="shared" si="15"/>
        <v>13.817599999999999</v>
      </c>
      <c r="C77" s="1">
        <f t="shared" si="16"/>
        <v>49.244599999999998</v>
      </c>
      <c r="D77" s="1">
        <f t="shared" si="17"/>
        <v>73.022199999999998</v>
      </c>
      <c r="E77" s="1">
        <f t="shared" si="18"/>
        <v>84.315200000000004</v>
      </c>
      <c r="F77" s="1">
        <f t="shared" si="19"/>
        <v>68.134399999999999</v>
      </c>
      <c r="G77" s="1">
        <f t="shared" si="20"/>
        <v>38.022199999999998</v>
      </c>
      <c r="H77" s="1">
        <f t="shared" si="21"/>
        <v>64.315200000000004</v>
      </c>
      <c r="I77" s="1">
        <f t="shared" si="22"/>
        <v>65.062200000000004</v>
      </c>
      <c r="J77" s="1">
        <f t="shared" si="23"/>
        <v>101.16459999999999</v>
      </c>
      <c r="K77" s="1">
        <f t="shared" si="24"/>
        <v>10.122200000000001</v>
      </c>
      <c r="L77" s="1">
        <f t="shared" si="25"/>
        <v>15.122199999999999</v>
      </c>
      <c r="M77" s="1">
        <f t="shared" si="26"/>
        <v>5.1360000000000001</v>
      </c>
      <c r="N77" s="1">
        <f t="shared" si="27"/>
        <v>1.1360000000000001</v>
      </c>
      <c r="O77" s="1">
        <f t="shared" si="28"/>
        <v>66.134399999999999</v>
      </c>
      <c r="P77" s="3">
        <f t="shared" si="29"/>
        <v>8.1359999999999992</v>
      </c>
    </row>
    <row r="78" spans="1:16" x14ac:dyDescent="0.3">
      <c r="A78" s="2">
        <v>27.86</v>
      </c>
      <c r="B78" s="1">
        <f t="shared" si="15"/>
        <v>13.817599999999999</v>
      </c>
      <c r="C78" s="1">
        <f t="shared" si="16"/>
        <v>49.244599999999998</v>
      </c>
      <c r="D78" s="1">
        <f t="shared" si="17"/>
        <v>73.022199999999998</v>
      </c>
      <c r="E78" s="1">
        <f t="shared" si="18"/>
        <v>84.315200000000004</v>
      </c>
      <c r="F78" s="1">
        <f t="shared" si="19"/>
        <v>68.134399999999999</v>
      </c>
      <c r="G78" s="1">
        <f t="shared" si="20"/>
        <v>38.022199999999998</v>
      </c>
      <c r="H78" s="1">
        <f t="shared" si="21"/>
        <v>64.315200000000004</v>
      </c>
      <c r="I78" s="1">
        <f t="shared" si="22"/>
        <v>65.062200000000004</v>
      </c>
      <c r="J78" s="1">
        <f t="shared" si="23"/>
        <v>101.16459999999999</v>
      </c>
      <c r="K78" s="1">
        <f t="shared" si="24"/>
        <v>10.122200000000001</v>
      </c>
      <c r="L78" s="1">
        <f t="shared" si="25"/>
        <v>15.122199999999999</v>
      </c>
      <c r="M78" s="1">
        <f t="shared" si="26"/>
        <v>5.1360000000000001</v>
      </c>
      <c r="N78" s="1">
        <f t="shared" si="27"/>
        <v>1.1360000000000001</v>
      </c>
      <c r="O78" s="1">
        <f t="shared" si="28"/>
        <v>66.134399999999999</v>
      </c>
      <c r="P78" s="3">
        <f t="shared" si="29"/>
        <v>8.1359999999999992</v>
      </c>
    </row>
    <row r="79" spans="1:16" x14ac:dyDescent="0.3">
      <c r="A79" s="2">
        <v>29.84</v>
      </c>
      <c r="B79" s="1">
        <f t="shared" si="15"/>
        <v>14.134399999999999</v>
      </c>
      <c r="C79" s="1">
        <f t="shared" si="16"/>
        <v>49.462400000000002</v>
      </c>
      <c r="D79" s="1">
        <f t="shared" si="17"/>
        <v>73.556799999999996</v>
      </c>
      <c r="E79" s="1">
        <f t="shared" si="18"/>
        <v>85.938800000000001</v>
      </c>
      <c r="F79" s="1">
        <f t="shared" si="19"/>
        <v>69.203600000000009</v>
      </c>
      <c r="G79" s="1">
        <f t="shared" si="20"/>
        <v>38.556800000000003</v>
      </c>
      <c r="H79" s="1">
        <f t="shared" si="21"/>
        <v>65.938800000000001</v>
      </c>
      <c r="I79" s="1">
        <f t="shared" si="22"/>
        <v>65.596800000000002</v>
      </c>
      <c r="J79" s="1">
        <f t="shared" si="23"/>
        <v>101.38239999999999</v>
      </c>
      <c r="K79" s="1">
        <f t="shared" si="24"/>
        <v>10.6568</v>
      </c>
      <c r="L79" s="1">
        <f t="shared" si="25"/>
        <v>15.6568</v>
      </c>
      <c r="M79" s="1">
        <f t="shared" si="26"/>
        <v>5.3339999999999996</v>
      </c>
      <c r="N79" s="1">
        <f t="shared" si="27"/>
        <v>1.3340000000000001</v>
      </c>
      <c r="O79" s="1">
        <f t="shared" si="28"/>
        <v>67.203600000000009</v>
      </c>
      <c r="P79" s="3">
        <f t="shared" si="29"/>
        <v>8.3339999999999996</v>
      </c>
    </row>
    <row r="80" spans="1:16" x14ac:dyDescent="0.3">
      <c r="A80" s="2">
        <v>30.28</v>
      </c>
      <c r="B80" s="1">
        <f t="shared" si="15"/>
        <v>14.204799999999999</v>
      </c>
      <c r="C80" s="1">
        <f t="shared" si="16"/>
        <v>49.510800000000003</v>
      </c>
      <c r="D80" s="1">
        <f t="shared" si="17"/>
        <v>73.675600000000003</v>
      </c>
      <c r="E80" s="1">
        <f t="shared" si="18"/>
        <v>86.299599999999998</v>
      </c>
      <c r="F80" s="1">
        <f t="shared" si="19"/>
        <v>69.441200000000009</v>
      </c>
      <c r="G80" s="1">
        <f t="shared" si="20"/>
        <v>38.675600000000003</v>
      </c>
      <c r="H80" s="1">
        <f t="shared" si="21"/>
        <v>66.299599999999998</v>
      </c>
      <c r="I80" s="1">
        <f t="shared" si="22"/>
        <v>65.715599999999995</v>
      </c>
      <c r="J80" s="1">
        <f t="shared" si="23"/>
        <v>101.43079999999999</v>
      </c>
      <c r="K80" s="1">
        <f t="shared" si="24"/>
        <v>10.775600000000001</v>
      </c>
      <c r="L80" s="1">
        <f t="shared" si="25"/>
        <v>15.775600000000001</v>
      </c>
      <c r="M80" s="1">
        <f t="shared" si="26"/>
        <v>5.3780000000000001</v>
      </c>
      <c r="N80" s="1">
        <f t="shared" si="27"/>
        <v>1.3780000000000006</v>
      </c>
      <c r="O80" s="1">
        <f t="shared" si="28"/>
        <v>67.441200000000009</v>
      </c>
      <c r="P80" s="3">
        <f t="shared" si="29"/>
        <v>8.3780000000000001</v>
      </c>
    </row>
    <row r="81" spans="1:16" x14ac:dyDescent="0.3">
      <c r="A81" s="2">
        <v>30.43</v>
      </c>
      <c r="B81" s="1">
        <f t="shared" si="15"/>
        <v>14.2288</v>
      </c>
      <c r="C81" s="1">
        <f t="shared" si="16"/>
        <v>49.527299999999997</v>
      </c>
      <c r="D81" s="1">
        <f t="shared" si="17"/>
        <v>73.716099999999997</v>
      </c>
      <c r="E81" s="1">
        <f t="shared" si="18"/>
        <v>86.422599999999989</v>
      </c>
      <c r="F81" s="1">
        <f t="shared" si="19"/>
        <v>69.522199999999998</v>
      </c>
      <c r="G81" s="1">
        <f t="shared" si="20"/>
        <v>38.716099999999997</v>
      </c>
      <c r="H81" s="1">
        <f t="shared" si="21"/>
        <v>66.422599999999989</v>
      </c>
      <c r="I81" s="1">
        <f t="shared" si="22"/>
        <v>65.756100000000004</v>
      </c>
      <c r="J81" s="1">
        <f t="shared" si="23"/>
        <v>101.4473</v>
      </c>
      <c r="K81" s="1">
        <f t="shared" si="24"/>
        <v>10.8161</v>
      </c>
      <c r="L81" s="1">
        <f t="shared" si="25"/>
        <v>15.8161</v>
      </c>
      <c r="M81" s="1">
        <f t="shared" si="26"/>
        <v>5.3930000000000007</v>
      </c>
      <c r="N81" s="1">
        <f t="shared" si="27"/>
        <v>1.3930000000000002</v>
      </c>
      <c r="O81" s="1">
        <f t="shared" si="28"/>
        <v>67.522199999999998</v>
      </c>
      <c r="P81" s="3">
        <f t="shared" si="29"/>
        <v>8.3930000000000007</v>
      </c>
    </row>
    <row r="82" spans="1:16" x14ac:dyDescent="0.3">
      <c r="A82" s="2">
        <v>30.73</v>
      </c>
      <c r="B82" s="1">
        <f t="shared" si="15"/>
        <v>14.2768</v>
      </c>
      <c r="C82" s="1">
        <f t="shared" si="16"/>
        <v>49.560299999999998</v>
      </c>
      <c r="D82" s="1">
        <f t="shared" si="17"/>
        <v>73.7971</v>
      </c>
      <c r="E82" s="1">
        <f t="shared" si="18"/>
        <v>86.668599999999998</v>
      </c>
      <c r="F82" s="1">
        <f t="shared" si="19"/>
        <v>69.684200000000004</v>
      </c>
      <c r="G82" s="1">
        <f t="shared" si="20"/>
        <v>38.7971</v>
      </c>
      <c r="H82" s="1">
        <f t="shared" si="21"/>
        <v>66.668599999999998</v>
      </c>
      <c r="I82" s="1">
        <f t="shared" si="22"/>
        <v>65.837099999999992</v>
      </c>
      <c r="J82" s="1">
        <f t="shared" si="23"/>
        <v>101.4803</v>
      </c>
      <c r="K82" s="1">
        <f t="shared" si="24"/>
        <v>10.8971</v>
      </c>
      <c r="L82" s="1">
        <f t="shared" si="25"/>
        <v>15.8971</v>
      </c>
      <c r="M82" s="1">
        <f t="shared" si="26"/>
        <v>5.423</v>
      </c>
      <c r="N82" s="1">
        <f t="shared" si="27"/>
        <v>1.4230000000000005</v>
      </c>
      <c r="O82" s="1">
        <f t="shared" si="28"/>
        <v>67.684200000000004</v>
      </c>
      <c r="P82" s="3">
        <f t="shared" si="29"/>
        <v>8.423</v>
      </c>
    </row>
    <row r="83" spans="1:16" x14ac:dyDescent="0.3">
      <c r="A83" s="2">
        <v>30.83</v>
      </c>
      <c r="B83" s="1">
        <f t="shared" si="15"/>
        <v>14.2928</v>
      </c>
      <c r="C83" s="1">
        <f t="shared" si="16"/>
        <v>49.571300000000001</v>
      </c>
      <c r="D83" s="1">
        <f t="shared" si="17"/>
        <v>73.824100000000001</v>
      </c>
      <c r="E83" s="1">
        <f t="shared" si="18"/>
        <v>86.750599999999991</v>
      </c>
      <c r="F83" s="1">
        <f t="shared" si="19"/>
        <v>69.738200000000006</v>
      </c>
      <c r="G83" s="1">
        <f t="shared" si="20"/>
        <v>38.824100000000001</v>
      </c>
      <c r="H83" s="1">
        <f t="shared" si="21"/>
        <v>66.750599999999991</v>
      </c>
      <c r="I83" s="1">
        <f t="shared" si="22"/>
        <v>65.864099999999993</v>
      </c>
      <c r="J83" s="1">
        <f t="shared" si="23"/>
        <v>101.4913</v>
      </c>
      <c r="K83" s="1">
        <f t="shared" si="24"/>
        <v>10.924099999999999</v>
      </c>
      <c r="L83" s="1">
        <f t="shared" si="25"/>
        <v>15.924099999999999</v>
      </c>
      <c r="M83" s="1">
        <f t="shared" si="26"/>
        <v>5.4329999999999998</v>
      </c>
      <c r="N83" s="1">
        <f t="shared" si="27"/>
        <v>1.4330000000000003</v>
      </c>
      <c r="O83" s="1">
        <f t="shared" si="28"/>
        <v>67.738200000000006</v>
      </c>
      <c r="P83" s="3">
        <f t="shared" si="29"/>
        <v>8.4329999999999998</v>
      </c>
    </row>
    <row r="84" spans="1:16" x14ac:dyDescent="0.3">
      <c r="A84" s="2">
        <v>31.48</v>
      </c>
      <c r="B84" s="1">
        <f t="shared" si="15"/>
        <v>14.396799999999999</v>
      </c>
      <c r="C84" s="1">
        <f t="shared" si="16"/>
        <v>49.642800000000001</v>
      </c>
      <c r="D84" s="1">
        <f t="shared" si="17"/>
        <v>73.999600000000001</v>
      </c>
      <c r="E84" s="1">
        <f t="shared" si="18"/>
        <v>87.283599999999993</v>
      </c>
      <c r="F84" s="1">
        <f t="shared" si="19"/>
        <v>70.089200000000005</v>
      </c>
      <c r="G84" s="1">
        <f t="shared" si="20"/>
        <v>38.999600000000001</v>
      </c>
      <c r="H84" s="1">
        <f t="shared" si="21"/>
        <v>67.283599999999993</v>
      </c>
      <c r="I84" s="1">
        <f t="shared" si="22"/>
        <v>66.039600000000007</v>
      </c>
      <c r="J84" s="1">
        <f t="shared" si="23"/>
        <v>101.5628</v>
      </c>
      <c r="K84" s="1">
        <f t="shared" si="24"/>
        <v>11.099600000000001</v>
      </c>
      <c r="L84" s="1">
        <f t="shared" si="25"/>
        <v>16.099600000000002</v>
      </c>
      <c r="M84" s="1">
        <f t="shared" si="26"/>
        <v>5.4980000000000002</v>
      </c>
      <c r="N84" s="1">
        <f t="shared" si="27"/>
        <v>1.4980000000000002</v>
      </c>
      <c r="O84" s="1">
        <f t="shared" si="28"/>
        <v>68.089200000000005</v>
      </c>
      <c r="P84" s="3">
        <f t="shared" si="29"/>
        <v>8.4979999999999993</v>
      </c>
    </row>
    <row r="85" spans="1:16" x14ac:dyDescent="0.3">
      <c r="A85" s="2">
        <v>31.52</v>
      </c>
      <c r="B85" s="1">
        <f t="shared" si="15"/>
        <v>14.403199999999998</v>
      </c>
      <c r="C85" s="1">
        <f t="shared" si="16"/>
        <v>49.647199999999998</v>
      </c>
      <c r="D85" s="1">
        <f t="shared" si="17"/>
        <v>74.010400000000004</v>
      </c>
      <c r="E85" s="1">
        <f t="shared" si="18"/>
        <v>87.316400000000002</v>
      </c>
      <c r="F85" s="1">
        <f t="shared" si="19"/>
        <v>70.110800000000012</v>
      </c>
      <c r="G85" s="1">
        <f t="shared" si="20"/>
        <v>39.010400000000004</v>
      </c>
      <c r="H85" s="1">
        <f t="shared" si="21"/>
        <v>67.316400000000002</v>
      </c>
      <c r="I85" s="1">
        <f t="shared" si="22"/>
        <v>66.050399999999996</v>
      </c>
      <c r="J85" s="1">
        <f t="shared" si="23"/>
        <v>101.5672</v>
      </c>
      <c r="K85" s="1">
        <f t="shared" si="24"/>
        <v>11.1104</v>
      </c>
      <c r="L85" s="1">
        <f t="shared" si="25"/>
        <v>16.110399999999998</v>
      </c>
      <c r="M85" s="1">
        <f t="shared" si="26"/>
        <v>5.5020000000000007</v>
      </c>
      <c r="N85" s="1">
        <f t="shared" si="27"/>
        <v>1.5020000000000002</v>
      </c>
      <c r="O85" s="1">
        <f t="shared" si="28"/>
        <v>68.110800000000012</v>
      </c>
      <c r="P85" s="3">
        <f t="shared" si="29"/>
        <v>8.5019999999999989</v>
      </c>
    </row>
    <row r="86" spans="1:16" x14ac:dyDescent="0.3">
      <c r="A86" s="2">
        <v>31.6</v>
      </c>
      <c r="B86" s="1">
        <f t="shared" si="15"/>
        <v>14.416</v>
      </c>
      <c r="C86" s="1">
        <f t="shared" si="16"/>
        <v>49.655999999999999</v>
      </c>
      <c r="D86" s="1">
        <f t="shared" si="17"/>
        <v>74.031999999999996</v>
      </c>
      <c r="E86" s="1">
        <f t="shared" si="18"/>
        <v>87.382000000000005</v>
      </c>
      <c r="F86" s="1">
        <f t="shared" si="19"/>
        <v>70.154000000000011</v>
      </c>
      <c r="G86" s="1">
        <f t="shared" si="20"/>
        <v>39.032000000000004</v>
      </c>
      <c r="H86" s="1">
        <f t="shared" si="21"/>
        <v>67.382000000000005</v>
      </c>
      <c r="I86" s="1">
        <f t="shared" si="22"/>
        <v>66.072000000000003</v>
      </c>
      <c r="J86" s="1">
        <f t="shared" si="23"/>
        <v>101.57599999999999</v>
      </c>
      <c r="K86" s="1">
        <f t="shared" si="24"/>
        <v>11.132000000000001</v>
      </c>
      <c r="L86" s="1">
        <f t="shared" si="25"/>
        <v>16.132000000000001</v>
      </c>
      <c r="M86" s="1">
        <f t="shared" si="26"/>
        <v>5.51</v>
      </c>
      <c r="N86" s="1">
        <f t="shared" si="27"/>
        <v>1.5100000000000002</v>
      </c>
      <c r="O86" s="1">
        <f t="shared" si="28"/>
        <v>68.154000000000011</v>
      </c>
      <c r="P86" s="3">
        <f t="shared" si="29"/>
        <v>8.51</v>
      </c>
    </row>
    <row r="87" spans="1:16" x14ac:dyDescent="0.3">
      <c r="A87" s="2">
        <v>31.64</v>
      </c>
      <c r="B87" s="1">
        <f t="shared" si="15"/>
        <v>14.4224</v>
      </c>
      <c r="C87" s="1">
        <f t="shared" si="16"/>
        <v>49.660400000000003</v>
      </c>
      <c r="D87" s="1">
        <f t="shared" si="17"/>
        <v>74.0428</v>
      </c>
      <c r="E87" s="1">
        <f t="shared" si="18"/>
        <v>87.4148</v>
      </c>
      <c r="F87" s="1">
        <f t="shared" si="19"/>
        <v>70.175600000000003</v>
      </c>
      <c r="G87" s="1">
        <f t="shared" si="20"/>
        <v>39.0428</v>
      </c>
      <c r="H87" s="1">
        <f t="shared" si="21"/>
        <v>67.4148</v>
      </c>
      <c r="I87" s="1">
        <f t="shared" si="22"/>
        <v>66.082800000000006</v>
      </c>
      <c r="J87" s="1">
        <f t="shared" si="23"/>
        <v>101.5804</v>
      </c>
      <c r="K87" s="1">
        <f t="shared" si="24"/>
        <v>11.142800000000001</v>
      </c>
      <c r="L87" s="1">
        <f t="shared" si="25"/>
        <v>16.142800000000001</v>
      </c>
      <c r="M87" s="1">
        <f t="shared" si="26"/>
        <v>5.5140000000000002</v>
      </c>
      <c r="N87" s="1">
        <f t="shared" si="27"/>
        <v>1.5140000000000002</v>
      </c>
      <c r="O87" s="1">
        <f t="shared" si="28"/>
        <v>68.175600000000003</v>
      </c>
      <c r="P87" s="3">
        <f t="shared" si="29"/>
        <v>8.5139999999999993</v>
      </c>
    </row>
    <row r="88" spans="1:16" x14ac:dyDescent="0.3">
      <c r="A88" s="2">
        <v>31.89</v>
      </c>
      <c r="B88" s="1">
        <f t="shared" si="15"/>
        <v>14.462399999999999</v>
      </c>
      <c r="C88" s="1">
        <f t="shared" si="16"/>
        <v>49.687899999999999</v>
      </c>
      <c r="D88" s="1">
        <f t="shared" si="17"/>
        <v>74.110299999999995</v>
      </c>
      <c r="E88" s="1">
        <f t="shared" si="18"/>
        <v>87.619799999999998</v>
      </c>
      <c r="F88" s="1">
        <f t="shared" si="19"/>
        <v>70.310600000000008</v>
      </c>
      <c r="G88" s="1">
        <f t="shared" si="20"/>
        <v>39.110300000000002</v>
      </c>
      <c r="H88" s="1">
        <f t="shared" si="21"/>
        <v>67.619799999999998</v>
      </c>
      <c r="I88" s="1">
        <f t="shared" si="22"/>
        <v>66.150300000000001</v>
      </c>
      <c r="J88" s="1">
        <f t="shared" si="23"/>
        <v>101.6079</v>
      </c>
      <c r="K88" s="1">
        <f t="shared" si="24"/>
        <v>11.2103</v>
      </c>
      <c r="L88" s="1">
        <f t="shared" si="25"/>
        <v>16.2103</v>
      </c>
      <c r="M88" s="1">
        <f t="shared" si="26"/>
        <v>5.5389999999999997</v>
      </c>
      <c r="N88" s="1">
        <f t="shared" si="27"/>
        <v>1.5390000000000001</v>
      </c>
      <c r="O88" s="1">
        <f t="shared" si="28"/>
        <v>68.310600000000008</v>
      </c>
      <c r="P88" s="3">
        <f t="shared" si="29"/>
        <v>8.5389999999999997</v>
      </c>
    </row>
    <row r="89" spans="1:16" x14ac:dyDescent="0.3">
      <c r="A89" s="2">
        <v>31.9</v>
      </c>
      <c r="B89" s="1">
        <f t="shared" si="15"/>
        <v>14.463999999999999</v>
      </c>
      <c r="C89" s="1">
        <f t="shared" si="16"/>
        <v>49.689</v>
      </c>
      <c r="D89" s="1">
        <f t="shared" si="17"/>
        <v>74.113</v>
      </c>
      <c r="E89" s="1">
        <f t="shared" si="18"/>
        <v>87.628</v>
      </c>
      <c r="F89" s="1">
        <f t="shared" si="19"/>
        <v>70.316000000000003</v>
      </c>
      <c r="G89" s="1">
        <f t="shared" si="20"/>
        <v>39.113</v>
      </c>
      <c r="H89" s="1">
        <f t="shared" si="21"/>
        <v>67.628</v>
      </c>
      <c r="I89" s="1">
        <f t="shared" si="22"/>
        <v>66.152999999999992</v>
      </c>
      <c r="J89" s="1">
        <f t="shared" si="23"/>
        <v>101.60899999999999</v>
      </c>
      <c r="K89" s="1">
        <f t="shared" si="24"/>
        <v>11.212999999999999</v>
      </c>
      <c r="L89" s="1">
        <f t="shared" si="25"/>
        <v>16.213000000000001</v>
      </c>
      <c r="M89" s="1">
        <f t="shared" si="26"/>
        <v>5.54</v>
      </c>
      <c r="N89" s="1">
        <f t="shared" si="27"/>
        <v>1.54</v>
      </c>
      <c r="O89" s="1">
        <f t="shared" si="28"/>
        <v>68.316000000000003</v>
      </c>
      <c r="P89" s="3">
        <f t="shared" si="29"/>
        <v>8.5399999999999991</v>
      </c>
    </row>
    <row r="90" spans="1:16" x14ac:dyDescent="0.3">
      <c r="A90" s="2">
        <v>32.1</v>
      </c>
      <c r="B90" s="1">
        <f t="shared" si="15"/>
        <v>14.495999999999999</v>
      </c>
      <c r="C90" s="1">
        <f t="shared" si="16"/>
        <v>49.710999999999999</v>
      </c>
      <c r="D90" s="1">
        <f t="shared" si="17"/>
        <v>74.167000000000002</v>
      </c>
      <c r="E90" s="1">
        <f t="shared" si="18"/>
        <v>87.792000000000002</v>
      </c>
      <c r="F90" s="1">
        <f t="shared" si="19"/>
        <v>70.424000000000007</v>
      </c>
      <c r="G90" s="1">
        <f t="shared" si="20"/>
        <v>39.167000000000002</v>
      </c>
      <c r="H90" s="1">
        <f t="shared" si="21"/>
        <v>67.792000000000002</v>
      </c>
      <c r="I90" s="1">
        <f t="shared" si="22"/>
        <v>66.206999999999994</v>
      </c>
      <c r="J90" s="1">
        <f t="shared" si="23"/>
        <v>101.631</v>
      </c>
      <c r="K90" s="1">
        <f t="shared" si="24"/>
        <v>11.267000000000001</v>
      </c>
      <c r="L90" s="1">
        <f t="shared" si="25"/>
        <v>16.267000000000003</v>
      </c>
      <c r="M90" s="1">
        <f t="shared" si="26"/>
        <v>5.5600000000000005</v>
      </c>
      <c r="N90" s="1">
        <f t="shared" si="27"/>
        <v>1.5600000000000005</v>
      </c>
      <c r="O90" s="1">
        <f t="shared" si="28"/>
        <v>68.424000000000007</v>
      </c>
      <c r="P90" s="3">
        <f t="shared" si="29"/>
        <v>8.56</v>
      </c>
    </row>
    <row r="91" spans="1:16" x14ac:dyDescent="0.3">
      <c r="A91" s="2">
        <v>32.26</v>
      </c>
      <c r="B91" s="1">
        <f t="shared" si="15"/>
        <v>14.521599999999999</v>
      </c>
      <c r="C91" s="1">
        <f t="shared" si="16"/>
        <v>49.7286</v>
      </c>
      <c r="D91" s="1">
        <f t="shared" si="17"/>
        <v>74.2102</v>
      </c>
      <c r="E91" s="1">
        <f t="shared" si="18"/>
        <v>87.923199999999994</v>
      </c>
      <c r="F91" s="1">
        <f t="shared" si="19"/>
        <v>70.510400000000004</v>
      </c>
      <c r="G91" s="1">
        <f t="shared" si="20"/>
        <v>39.2102</v>
      </c>
      <c r="H91" s="1">
        <f t="shared" si="21"/>
        <v>67.923199999999994</v>
      </c>
      <c r="I91" s="1">
        <f t="shared" si="22"/>
        <v>66.250200000000007</v>
      </c>
      <c r="J91" s="1">
        <f t="shared" si="23"/>
        <v>101.64859999999999</v>
      </c>
      <c r="K91" s="1">
        <f t="shared" si="24"/>
        <v>11.3102</v>
      </c>
      <c r="L91" s="1">
        <f t="shared" si="25"/>
        <v>16.310200000000002</v>
      </c>
      <c r="M91" s="1">
        <f t="shared" si="26"/>
        <v>5.5760000000000005</v>
      </c>
      <c r="N91" s="1">
        <f t="shared" si="27"/>
        <v>1.5760000000000001</v>
      </c>
      <c r="O91" s="1">
        <f t="shared" si="28"/>
        <v>68.510400000000004</v>
      </c>
      <c r="P91" s="3">
        <f t="shared" si="29"/>
        <v>8.5760000000000005</v>
      </c>
    </row>
    <row r="92" spans="1:16" x14ac:dyDescent="0.3">
      <c r="A92" s="2">
        <v>32.340000000000003</v>
      </c>
      <c r="B92" s="1">
        <f t="shared" si="15"/>
        <v>14.5344</v>
      </c>
      <c r="C92" s="1">
        <f t="shared" si="16"/>
        <v>49.737400000000001</v>
      </c>
      <c r="D92" s="1">
        <f t="shared" si="17"/>
        <v>74.231800000000007</v>
      </c>
      <c r="E92" s="1">
        <f t="shared" si="18"/>
        <v>87.988799999999998</v>
      </c>
      <c r="F92" s="1">
        <f t="shared" si="19"/>
        <v>70.553600000000003</v>
      </c>
      <c r="G92" s="1">
        <f t="shared" si="20"/>
        <v>39.2318</v>
      </c>
      <c r="H92" s="1">
        <f t="shared" si="21"/>
        <v>67.988799999999998</v>
      </c>
      <c r="I92" s="1">
        <f t="shared" si="22"/>
        <v>66.271799999999999</v>
      </c>
      <c r="J92" s="1">
        <f t="shared" si="23"/>
        <v>101.6574</v>
      </c>
      <c r="K92" s="1">
        <f t="shared" si="24"/>
        <v>11.331800000000001</v>
      </c>
      <c r="L92" s="1">
        <f t="shared" si="25"/>
        <v>16.331800000000001</v>
      </c>
      <c r="M92" s="1">
        <f t="shared" si="26"/>
        <v>5.5840000000000005</v>
      </c>
      <c r="N92" s="1">
        <f t="shared" si="27"/>
        <v>1.5840000000000005</v>
      </c>
      <c r="O92" s="1">
        <f t="shared" si="28"/>
        <v>68.553600000000003</v>
      </c>
      <c r="P92" s="3">
        <f t="shared" si="29"/>
        <v>8.5839999999999996</v>
      </c>
    </row>
    <row r="93" spans="1:16" x14ac:dyDescent="0.3">
      <c r="A93" s="2">
        <v>32.43</v>
      </c>
      <c r="B93" s="1">
        <f t="shared" si="15"/>
        <v>14.5488</v>
      </c>
      <c r="C93" s="1">
        <f t="shared" si="16"/>
        <v>49.747300000000003</v>
      </c>
      <c r="D93" s="1">
        <f t="shared" si="17"/>
        <v>74.256100000000004</v>
      </c>
      <c r="E93" s="1">
        <f t="shared" si="18"/>
        <v>88.062600000000003</v>
      </c>
      <c r="F93" s="1">
        <f t="shared" si="19"/>
        <v>70.602200000000011</v>
      </c>
      <c r="G93" s="1">
        <f t="shared" si="20"/>
        <v>39.256100000000004</v>
      </c>
      <c r="H93" s="1">
        <f t="shared" si="21"/>
        <v>68.062600000000003</v>
      </c>
      <c r="I93" s="1">
        <f t="shared" si="22"/>
        <v>66.296099999999996</v>
      </c>
      <c r="J93" s="1">
        <f t="shared" si="23"/>
        <v>101.6673</v>
      </c>
      <c r="K93" s="1">
        <f t="shared" si="24"/>
        <v>11.3561</v>
      </c>
      <c r="L93" s="1">
        <f t="shared" si="25"/>
        <v>16.356099999999998</v>
      </c>
      <c r="M93" s="1">
        <f t="shared" si="26"/>
        <v>5.593</v>
      </c>
      <c r="N93" s="1">
        <f t="shared" si="27"/>
        <v>1.5930000000000004</v>
      </c>
      <c r="O93" s="1">
        <f t="shared" si="28"/>
        <v>68.602200000000011</v>
      </c>
      <c r="P93" s="3">
        <f t="shared" si="29"/>
        <v>8.593</v>
      </c>
    </row>
    <row r="94" spans="1:16" x14ac:dyDescent="0.3">
      <c r="A94" s="2">
        <v>32.64</v>
      </c>
      <c r="B94" s="1">
        <f t="shared" si="15"/>
        <v>14.5824</v>
      </c>
      <c r="C94" s="1">
        <f t="shared" si="16"/>
        <v>49.770400000000002</v>
      </c>
      <c r="D94" s="1">
        <f t="shared" si="17"/>
        <v>74.312799999999996</v>
      </c>
      <c r="E94" s="1">
        <f t="shared" si="18"/>
        <v>88.234799999999993</v>
      </c>
      <c r="F94" s="1">
        <f t="shared" si="19"/>
        <v>70.715600000000009</v>
      </c>
      <c r="G94" s="1">
        <f t="shared" si="20"/>
        <v>39.312800000000003</v>
      </c>
      <c r="H94" s="1">
        <f t="shared" si="21"/>
        <v>68.234799999999993</v>
      </c>
      <c r="I94" s="1">
        <f t="shared" si="22"/>
        <v>66.352800000000002</v>
      </c>
      <c r="J94" s="1">
        <f t="shared" si="23"/>
        <v>101.6904</v>
      </c>
      <c r="K94" s="1">
        <f t="shared" si="24"/>
        <v>11.412800000000001</v>
      </c>
      <c r="L94" s="1">
        <f t="shared" si="25"/>
        <v>16.412800000000001</v>
      </c>
      <c r="M94" s="1">
        <f t="shared" si="26"/>
        <v>5.6140000000000008</v>
      </c>
      <c r="N94" s="1">
        <f t="shared" si="27"/>
        <v>1.6140000000000003</v>
      </c>
      <c r="O94" s="1">
        <f t="shared" si="28"/>
        <v>68.715600000000009</v>
      </c>
      <c r="P94" s="3">
        <f t="shared" si="29"/>
        <v>8.6140000000000008</v>
      </c>
    </row>
    <row r="95" spans="1:16" x14ac:dyDescent="0.3">
      <c r="A95" s="2">
        <v>32.81</v>
      </c>
      <c r="B95" s="1">
        <f t="shared" si="15"/>
        <v>14.6096</v>
      </c>
      <c r="C95" s="1">
        <f t="shared" si="16"/>
        <v>49.789099999999998</v>
      </c>
      <c r="D95" s="1">
        <f t="shared" si="17"/>
        <v>74.358699999999999</v>
      </c>
      <c r="E95" s="1">
        <f t="shared" si="18"/>
        <v>88.374200000000002</v>
      </c>
      <c r="F95" s="1">
        <f t="shared" si="19"/>
        <v>70.807400000000001</v>
      </c>
      <c r="G95" s="1">
        <f t="shared" si="20"/>
        <v>39.358699999999999</v>
      </c>
      <c r="H95" s="1">
        <f t="shared" si="21"/>
        <v>68.374200000000002</v>
      </c>
      <c r="I95" s="1">
        <f t="shared" si="22"/>
        <v>66.398700000000005</v>
      </c>
      <c r="J95" s="1">
        <f t="shared" si="23"/>
        <v>101.70909999999999</v>
      </c>
      <c r="K95" s="1">
        <f t="shared" si="24"/>
        <v>11.4587</v>
      </c>
      <c r="L95" s="1">
        <f t="shared" si="25"/>
        <v>16.4587</v>
      </c>
      <c r="M95" s="1">
        <f t="shared" si="26"/>
        <v>5.6310000000000002</v>
      </c>
      <c r="N95" s="1">
        <f t="shared" si="27"/>
        <v>1.6310000000000007</v>
      </c>
      <c r="O95" s="1">
        <f t="shared" si="28"/>
        <v>68.807400000000001</v>
      </c>
      <c r="P95" s="3">
        <f t="shared" si="29"/>
        <v>8.6310000000000002</v>
      </c>
    </row>
    <row r="96" spans="1:16" x14ac:dyDescent="0.3">
      <c r="A96" s="2">
        <v>32.869999999999997</v>
      </c>
      <c r="B96" s="1">
        <f t="shared" si="15"/>
        <v>14.619199999999999</v>
      </c>
      <c r="C96" s="1">
        <f t="shared" si="16"/>
        <v>49.795699999999997</v>
      </c>
      <c r="D96" s="1">
        <f t="shared" si="17"/>
        <v>74.374899999999997</v>
      </c>
      <c r="E96" s="1">
        <f t="shared" si="18"/>
        <v>88.423399999999987</v>
      </c>
      <c r="F96" s="1">
        <f t="shared" si="19"/>
        <v>70.839799999999997</v>
      </c>
      <c r="G96" s="1">
        <f t="shared" si="20"/>
        <v>39.374899999999997</v>
      </c>
      <c r="H96" s="1">
        <f t="shared" si="21"/>
        <v>68.423399999999987</v>
      </c>
      <c r="I96" s="1">
        <f t="shared" si="22"/>
        <v>66.414900000000003</v>
      </c>
      <c r="J96" s="1">
        <f t="shared" si="23"/>
        <v>101.7157</v>
      </c>
      <c r="K96" s="1">
        <f t="shared" si="24"/>
        <v>11.4749</v>
      </c>
      <c r="L96" s="1">
        <f t="shared" si="25"/>
        <v>16.474899999999998</v>
      </c>
      <c r="M96" s="1">
        <f t="shared" si="26"/>
        <v>5.6370000000000005</v>
      </c>
      <c r="N96" s="1">
        <f t="shared" si="27"/>
        <v>1.637</v>
      </c>
      <c r="O96" s="1">
        <f t="shared" si="28"/>
        <v>68.839799999999997</v>
      </c>
      <c r="P96" s="3">
        <f t="shared" si="29"/>
        <v>8.6370000000000005</v>
      </c>
    </row>
    <row r="97" spans="1:16" x14ac:dyDescent="0.3">
      <c r="A97" s="2">
        <v>33.200000000000003</v>
      </c>
      <c r="B97" s="1">
        <f t="shared" si="15"/>
        <v>14.672000000000001</v>
      </c>
      <c r="C97" s="1">
        <f t="shared" si="16"/>
        <v>49.832000000000001</v>
      </c>
      <c r="D97" s="1">
        <f t="shared" si="17"/>
        <v>74.463999999999999</v>
      </c>
      <c r="E97" s="1">
        <f t="shared" si="18"/>
        <v>88.694000000000003</v>
      </c>
      <c r="F97" s="1">
        <f t="shared" si="19"/>
        <v>71.018000000000001</v>
      </c>
      <c r="G97" s="1">
        <f t="shared" si="20"/>
        <v>39.463999999999999</v>
      </c>
      <c r="H97" s="1">
        <f t="shared" si="21"/>
        <v>68.694000000000003</v>
      </c>
      <c r="I97" s="1">
        <f t="shared" si="22"/>
        <v>66.504000000000005</v>
      </c>
      <c r="J97" s="1">
        <f t="shared" si="23"/>
        <v>101.752</v>
      </c>
      <c r="K97" s="1">
        <f t="shared" si="24"/>
        <v>11.564000000000002</v>
      </c>
      <c r="L97" s="1">
        <f t="shared" si="25"/>
        <v>16.564</v>
      </c>
      <c r="M97" s="1">
        <f t="shared" si="26"/>
        <v>5.67</v>
      </c>
      <c r="N97" s="1">
        <f t="shared" si="27"/>
        <v>1.6700000000000004</v>
      </c>
      <c r="O97" s="1">
        <f t="shared" si="28"/>
        <v>69.018000000000001</v>
      </c>
      <c r="P97" s="3">
        <f t="shared" si="29"/>
        <v>8.67</v>
      </c>
    </row>
    <row r="98" spans="1:16" x14ac:dyDescent="0.3">
      <c r="A98" s="2">
        <v>33.799999999999997</v>
      </c>
      <c r="B98" s="1">
        <f t="shared" si="15"/>
        <v>14.767999999999999</v>
      </c>
      <c r="C98" s="1">
        <f t="shared" si="16"/>
        <v>49.897999999999996</v>
      </c>
      <c r="D98" s="1">
        <f t="shared" si="17"/>
        <v>74.626000000000005</v>
      </c>
      <c r="E98" s="1">
        <f t="shared" si="18"/>
        <v>89.185999999999993</v>
      </c>
      <c r="F98" s="1">
        <f t="shared" si="19"/>
        <v>71.341999999999999</v>
      </c>
      <c r="G98" s="1">
        <f t="shared" si="20"/>
        <v>39.625999999999998</v>
      </c>
      <c r="H98" s="1">
        <f t="shared" si="21"/>
        <v>69.185999999999993</v>
      </c>
      <c r="I98" s="1">
        <f t="shared" si="22"/>
        <v>66.665999999999997</v>
      </c>
      <c r="J98" s="1">
        <f t="shared" si="23"/>
        <v>101.818</v>
      </c>
      <c r="K98" s="1">
        <f t="shared" si="24"/>
        <v>11.725999999999999</v>
      </c>
      <c r="L98" s="1">
        <f t="shared" si="25"/>
        <v>16.725999999999999</v>
      </c>
      <c r="M98" s="1">
        <f t="shared" si="26"/>
        <v>5.73</v>
      </c>
      <c r="N98" s="1">
        <f t="shared" si="27"/>
        <v>1.73</v>
      </c>
      <c r="O98" s="1">
        <f t="shared" si="28"/>
        <v>69.341999999999999</v>
      </c>
      <c r="P98" s="3">
        <f t="shared" si="29"/>
        <v>8.73</v>
      </c>
    </row>
    <row r="99" spans="1:16" x14ac:dyDescent="0.3">
      <c r="A99" s="2">
        <v>33.82</v>
      </c>
      <c r="B99" s="1">
        <f t="shared" si="15"/>
        <v>14.7712</v>
      </c>
      <c r="C99" s="1">
        <f t="shared" si="16"/>
        <v>49.900199999999998</v>
      </c>
      <c r="D99" s="1">
        <f t="shared" si="17"/>
        <v>74.631399999999999</v>
      </c>
      <c r="E99" s="1">
        <f t="shared" si="18"/>
        <v>89.202399999999997</v>
      </c>
      <c r="F99" s="1">
        <f t="shared" si="19"/>
        <v>71.352800000000002</v>
      </c>
      <c r="G99" s="1">
        <f t="shared" si="20"/>
        <v>39.631399999999999</v>
      </c>
      <c r="H99" s="1">
        <f t="shared" si="21"/>
        <v>69.202399999999997</v>
      </c>
      <c r="I99" s="1">
        <f t="shared" si="22"/>
        <v>66.671400000000006</v>
      </c>
      <c r="J99" s="1">
        <f t="shared" si="23"/>
        <v>101.8202</v>
      </c>
      <c r="K99" s="1">
        <f t="shared" si="24"/>
        <v>11.731400000000001</v>
      </c>
      <c r="L99" s="1">
        <f t="shared" si="25"/>
        <v>16.731400000000001</v>
      </c>
      <c r="M99" s="1">
        <f t="shared" si="26"/>
        <v>5.7320000000000002</v>
      </c>
      <c r="N99" s="1">
        <f t="shared" si="27"/>
        <v>1.7320000000000002</v>
      </c>
      <c r="O99" s="1">
        <f t="shared" si="28"/>
        <v>69.352800000000002</v>
      </c>
      <c r="P99" s="3">
        <f t="shared" si="29"/>
        <v>8.7319999999999993</v>
      </c>
    </row>
    <row r="100" spans="1:16" x14ac:dyDescent="0.3">
      <c r="A100" s="2">
        <v>34.700000000000003</v>
      </c>
      <c r="B100" s="1">
        <f t="shared" si="15"/>
        <v>14.911999999999999</v>
      </c>
      <c r="C100" s="1">
        <f t="shared" si="16"/>
        <v>49.997</v>
      </c>
      <c r="D100" s="1">
        <f t="shared" si="17"/>
        <v>74.869</v>
      </c>
      <c r="E100" s="1">
        <f t="shared" si="18"/>
        <v>89.924000000000007</v>
      </c>
      <c r="F100" s="1">
        <f t="shared" si="19"/>
        <v>71.828000000000003</v>
      </c>
      <c r="G100" s="1">
        <f t="shared" si="20"/>
        <v>39.869</v>
      </c>
      <c r="H100" s="1">
        <f t="shared" si="21"/>
        <v>69.924000000000007</v>
      </c>
      <c r="I100" s="1">
        <f t="shared" si="22"/>
        <v>66.909000000000006</v>
      </c>
      <c r="J100" s="1">
        <f t="shared" si="23"/>
        <v>101.917</v>
      </c>
      <c r="K100" s="1">
        <f t="shared" si="24"/>
        <v>11.969000000000001</v>
      </c>
      <c r="L100" s="1">
        <f t="shared" si="25"/>
        <v>16.969000000000001</v>
      </c>
      <c r="M100" s="1">
        <f t="shared" si="26"/>
        <v>5.82</v>
      </c>
      <c r="N100" s="1">
        <f t="shared" si="27"/>
        <v>1.8200000000000007</v>
      </c>
      <c r="O100" s="1">
        <f t="shared" si="28"/>
        <v>69.828000000000003</v>
      </c>
      <c r="P100" s="3">
        <f t="shared" si="29"/>
        <v>8.82</v>
      </c>
    </row>
    <row r="101" spans="1:16" ht="15" thickBot="1" x14ac:dyDescent="0.35">
      <c r="A101" s="4">
        <v>34.700000000000003</v>
      </c>
      <c r="B101" s="1">
        <f t="shared" si="15"/>
        <v>14.911999999999999</v>
      </c>
      <c r="C101" s="1">
        <f t="shared" si="16"/>
        <v>49.997</v>
      </c>
      <c r="D101" s="1">
        <f t="shared" si="17"/>
        <v>74.869</v>
      </c>
      <c r="E101" s="1">
        <f t="shared" si="18"/>
        <v>89.924000000000007</v>
      </c>
      <c r="F101" s="1">
        <f t="shared" si="19"/>
        <v>71.828000000000003</v>
      </c>
      <c r="G101" s="1">
        <f t="shared" si="20"/>
        <v>39.869</v>
      </c>
      <c r="H101" s="1">
        <f t="shared" si="21"/>
        <v>69.924000000000007</v>
      </c>
      <c r="I101" s="1">
        <f t="shared" si="22"/>
        <v>66.909000000000006</v>
      </c>
      <c r="J101" s="1">
        <f t="shared" si="23"/>
        <v>101.917</v>
      </c>
      <c r="K101" s="1">
        <f t="shared" si="24"/>
        <v>11.969000000000001</v>
      </c>
      <c r="L101" s="1">
        <f t="shared" si="25"/>
        <v>16.969000000000001</v>
      </c>
      <c r="M101" s="1">
        <f t="shared" si="26"/>
        <v>5.82</v>
      </c>
      <c r="N101" s="1">
        <f t="shared" si="27"/>
        <v>1.8200000000000007</v>
      </c>
      <c r="O101" s="1">
        <f t="shared" si="28"/>
        <v>69.828000000000003</v>
      </c>
      <c r="P101" s="3">
        <f t="shared" si="29"/>
        <v>8.82</v>
      </c>
    </row>
  </sheetData>
  <mergeCells count="15">
    <mergeCell ref="X32:AB32"/>
    <mergeCell ref="X27:AB27"/>
    <mergeCell ref="X22:AB22"/>
    <mergeCell ref="X17:AB17"/>
    <mergeCell ref="X12:AB12"/>
    <mergeCell ref="R12:V12"/>
    <mergeCell ref="X2:AB2"/>
    <mergeCell ref="X7:AB7"/>
    <mergeCell ref="R7:V7"/>
    <mergeCell ref="R2:V2"/>
    <mergeCell ref="R37:V37"/>
    <mergeCell ref="R32:V32"/>
    <mergeCell ref="R27:V27"/>
    <mergeCell ref="R22:V22"/>
    <mergeCell ref="R17:V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 '</dc:creator>
  <cp:lastModifiedBy>Poli '</cp:lastModifiedBy>
  <dcterms:created xsi:type="dcterms:W3CDTF">2023-05-02T16:43:21Z</dcterms:created>
  <dcterms:modified xsi:type="dcterms:W3CDTF">2023-05-02T18:16:32Z</dcterms:modified>
</cp:coreProperties>
</file>