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.0.6\Professores\Teso\Média_Mediana_Moda\"/>
    </mc:Choice>
  </mc:AlternateContent>
  <bookViews>
    <workbookView xWindow="0" yWindow="0" windowWidth="21600" windowHeight="110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S21" i="1"/>
  <c r="S20" i="1"/>
  <c r="S22" i="1"/>
  <c r="S19" i="1"/>
  <c r="Q22" i="1"/>
  <c r="R22" i="1" s="1"/>
  <c r="Q19" i="1"/>
  <c r="O22" i="1"/>
  <c r="P22" i="1" s="1"/>
  <c r="O21" i="1"/>
  <c r="P21" i="1" s="1"/>
  <c r="Q21" i="1"/>
  <c r="S10" i="1"/>
  <c r="Q8" i="1"/>
  <c r="S9" i="1"/>
  <c r="S8" i="1"/>
  <c r="R21" i="1" l="1"/>
  <c r="Q9" i="1" l="1"/>
  <c r="Q10" i="1"/>
  <c r="R10" i="1" s="1"/>
  <c r="O9" i="1"/>
  <c r="P9" i="1" s="1"/>
  <c r="O10" i="1"/>
  <c r="P10" i="1" s="1"/>
  <c r="O8" i="1"/>
  <c r="R8" i="1" s="1"/>
  <c r="P20" i="1"/>
  <c r="R19" i="1"/>
  <c r="O20" i="1"/>
  <c r="P19" i="1"/>
  <c r="Q20" i="1"/>
  <c r="R20" i="1" s="1"/>
  <c r="R9" i="1" l="1"/>
  <c r="P8" i="1"/>
</calcChain>
</file>

<file path=xl/sharedStrings.xml><?xml version="1.0" encoding="utf-8"?>
<sst xmlns="http://schemas.openxmlformats.org/spreadsheetml/2006/main" count="28" uniqueCount="27">
  <si>
    <t>coeficientes de variação para esses equipamentos. Classificar os equipamentos considerando</t>
  </si>
  <si>
    <t>a dispersão nos tempos.</t>
  </si>
  <si>
    <t>equip III</t>
  </si>
  <si>
    <t xml:space="preserve">Exercício </t>
  </si>
  <si>
    <t>equip I</t>
  </si>
  <si>
    <t>equip II</t>
  </si>
  <si>
    <t>Nos valores abaixo temos os tempos de manutenção(min) de 3 equipamentos. Calcule os</t>
  </si>
  <si>
    <t>manut.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</si>
  <si>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</si>
  <si>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</si>
  <si>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</si>
  <si>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</si>
  <si>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</si>
  <si>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</si>
  <si>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</si>
  <si>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</si>
  <si>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</si>
  <si>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S (min)</t>
  </si>
  <si>
    <r>
      <t xml:space="preserve">o tempo de manutenção do equip. I varia entre 54 minutos </t>
    </r>
    <r>
      <rPr>
        <sz val="18"/>
        <color theme="1"/>
        <rFont val="Calibri"/>
        <family val="2"/>
      </rPr>
      <t>±</t>
    </r>
    <r>
      <rPr>
        <sz val="20.7"/>
        <color theme="1"/>
        <rFont val="Calibri"/>
        <family val="2"/>
      </rPr>
      <t>28%.</t>
    </r>
  </si>
  <si>
    <t>2)Vamos supor que você é um gerente de produção em uma fábrica que produz peças</t>
  </si>
  <si>
    <t xml:space="preserve"> automotivas e você deseja calcular o coeficiente de variação  para o número de falhas por dia de quatro </t>
  </si>
  <si>
    <t>A</t>
  </si>
  <si>
    <t>B</t>
  </si>
  <si>
    <t>C</t>
  </si>
  <si>
    <t>D</t>
  </si>
  <si>
    <t xml:space="preserve">linhas de produção, durante uma semana. Vamos usar números fictícios para   as linhas de produção  </t>
  </si>
  <si>
    <t>(A, B, C e D), cada uma com um número diferente de peças produzidas por dia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</si>
</sst>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20.7"/>
      <color theme="1"/>
      <name val="Calibri"/>
      <family val="2"/>
    </font>
    <font>
      <sz val="18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27034</xdr:colOff>
      <xdr:row>5</xdr:row>
      <xdr:rowOff>289540</xdr:rowOff>
    </xdr:from>
    <xdr:ext cx="621389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="" id="{FC4D4793-D47F-41A6-BA0E-0E2D07545503}"/>
                </a:ext>
              </a:extLst>
            </xdr:cNvPr>
            <xdr:cNvSpPr txBox="1"/>
          </xdr:nvSpPr>
          <xdr:spPr>
            <a:xfrm>
              <a:off x="8458730" y="1780410"/>
              <a:ext cx="621389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="" xmlns:a14="http://schemas.microsoft.com/office/drawing/2010/main" id="{FC4D4793-D47F-41A6-BA0E-0E2D07545503}"/>
                </a:ext>
              </a:extLst>
            </xdr:cNvPr>
            <xdr:cNvSpPr txBox="1"/>
          </xdr:nvSpPr>
          <xdr:spPr>
            <a:xfrm>
              <a:off x="8458730" y="1780410"/>
              <a:ext cx="621389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∑_(𝑖=1)^𝑛▒〖𝑥_𝑖∙𝑓_𝑖 〗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15</xdr:col>
      <xdr:colOff>109499</xdr:colOff>
      <xdr:row>6</xdr:row>
      <xdr:rowOff>191863</xdr:rowOff>
    </xdr:from>
    <xdr:ext cx="517834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/>
            <xdr:cNvSpPr txBox="1"/>
          </xdr:nvSpPr>
          <xdr:spPr>
            <a:xfrm>
              <a:off x="9154108" y="1989189"/>
              <a:ext cx="51783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7" name="CaixaDeTexto 6"/>
            <xdr:cNvSpPr txBox="1"/>
          </xdr:nvSpPr>
          <xdr:spPr>
            <a:xfrm>
              <a:off x="9154108" y="1989189"/>
              <a:ext cx="51783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𝑥 ̅(𝑚𝑖𝑛)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16</xdr:col>
      <xdr:colOff>73017</xdr:colOff>
      <xdr:row>5</xdr:row>
      <xdr:rowOff>286005</xdr:rowOff>
    </xdr:from>
    <xdr:ext cx="647998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xmlns="" id="{5C291214-0E75-488A-931D-B4EED89EBCA7}"/>
                </a:ext>
              </a:extLst>
            </xdr:cNvPr>
            <xdr:cNvSpPr txBox="1"/>
          </xdr:nvSpPr>
          <xdr:spPr>
            <a:xfrm>
              <a:off x="9730539" y="1776875"/>
              <a:ext cx="647998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xmlns="" xmlns:a14="http://schemas.microsoft.com/office/drawing/2010/main" id="{5C291214-0E75-488A-931D-B4EED89EBCA7}"/>
                </a:ext>
              </a:extLst>
            </xdr:cNvPr>
            <xdr:cNvSpPr txBox="1"/>
          </xdr:nvSpPr>
          <xdr:spPr>
            <a:xfrm>
              <a:off x="9730539" y="1776875"/>
              <a:ext cx="647998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∑_(𝑖=1)^𝑛▒〖𝑥_𝑖^2∙𝑓_𝑖 〗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10</xdr:col>
      <xdr:colOff>11722</xdr:colOff>
      <xdr:row>6</xdr:row>
      <xdr:rowOff>44694</xdr:rowOff>
    </xdr:from>
    <xdr:ext cx="65" cy="172227"/>
    <xdr:sp macro="" textlink="">
      <xdr:nvSpPr>
        <xdr:cNvPr id="9" name="CaixaDeTexto 8"/>
        <xdr:cNvSpPr txBox="1"/>
      </xdr:nvSpPr>
      <xdr:spPr>
        <a:xfrm>
          <a:off x="5953857" y="18178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18</xdr:col>
      <xdr:colOff>128953</xdr:colOff>
      <xdr:row>6</xdr:row>
      <xdr:rowOff>132617</xdr:rowOff>
    </xdr:from>
    <xdr:ext cx="50385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/>
            <xdr:cNvSpPr txBox="1"/>
          </xdr:nvSpPr>
          <xdr:spPr>
            <a:xfrm>
              <a:off x="11002107" y="1905732"/>
              <a:ext cx="5038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𝑣</m:t>
                      </m:r>
                    </m:sub>
                  </m:sSub>
                </m:oMath>
              </a14:m>
              <a:r>
                <a:rPr lang="pt-BR" sz="1600"/>
                <a:t> (%)</a:t>
              </a:r>
            </a:p>
          </xdr:txBody>
        </xdr:sp>
      </mc:Choice>
      <mc:Fallback>
        <xdr:sp macro="" textlink="">
          <xdr:nvSpPr>
            <xdr:cNvPr id="10" name="CaixaDeTexto 9"/>
            <xdr:cNvSpPr txBox="1"/>
          </xdr:nvSpPr>
          <xdr:spPr>
            <a:xfrm>
              <a:off x="11002107" y="1905732"/>
              <a:ext cx="5038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𝑐_𝑣</a:t>
              </a:r>
              <a:r>
                <a:rPr lang="pt-BR" sz="1600"/>
                <a:t> (%)</a:t>
              </a:r>
            </a:p>
          </xdr:txBody>
        </xdr:sp>
      </mc:Fallback>
    </mc:AlternateContent>
    <xdr:clientData/>
  </xdr:oneCellAnchor>
  <xdr:oneCellAnchor>
    <xdr:from>
      <xdr:col>14</xdr:col>
      <xdr:colOff>35317</xdr:colOff>
      <xdr:row>17</xdr:row>
      <xdr:rowOff>0</xdr:rowOff>
    </xdr:from>
    <xdr:ext cx="621389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="" id="{FC4D4793-D47F-41A6-BA0E-0E2D07545503}"/>
                </a:ext>
              </a:extLst>
            </xdr:cNvPr>
            <xdr:cNvSpPr txBox="1"/>
          </xdr:nvSpPr>
          <xdr:spPr>
            <a:xfrm>
              <a:off x="8243382" y="5615259"/>
              <a:ext cx="621389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="" xmlns:a14="http://schemas.microsoft.com/office/drawing/2010/main" id="{FC4D4793-D47F-41A6-BA0E-0E2D07545503}"/>
                </a:ext>
              </a:extLst>
            </xdr:cNvPr>
            <xdr:cNvSpPr txBox="1"/>
          </xdr:nvSpPr>
          <xdr:spPr>
            <a:xfrm>
              <a:off x="8243382" y="5615259"/>
              <a:ext cx="621389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∑_(𝑖=1)^𝑛▒〖𝑥_𝑖∙𝑓_𝑖 〗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15</xdr:col>
      <xdr:colOff>51520</xdr:colOff>
      <xdr:row>17</xdr:row>
      <xdr:rowOff>167016</xdr:rowOff>
    </xdr:from>
    <xdr:ext cx="517834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/>
            <xdr:cNvSpPr txBox="1"/>
          </xdr:nvSpPr>
          <xdr:spPr>
            <a:xfrm>
              <a:off x="8897346" y="5848886"/>
              <a:ext cx="51783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12" name="CaixaDeTexto 11"/>
            <xdr:cNvSpPr txBox="1"/>
          </xdr:nvSpPr>
          <xdr:spPr>
            <a:xfrm>
              <a:off x="8897346" y="5848886"/>
              <a:ext cx="51783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𝑥 ̅(𝑚𝑖𝑛)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16</xdr:col>
      <xdr:colOff>6756</xdr:colOff>
      <xdr:row>17</xdr:row>
      <xdr:rowOff>0</xdr:rowOff>
    </xdr:from>
    <xdr:ext cx="647998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="" id="{5C291214-0E75-488A-931D-B4EED89EBCA7}"/>
                </a:ext>
              </a:extLst>
            </xdr:cNvPr>
            <xdr:cNvSpPr txBox="1"/>
          </xdr:nvSpPr>
          <xdr:spPr>
            <a:xfrm>
              <a:off x="9465495" y="5628288"/>
              <a:ext cx="647998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="" xmlns:a14="http://schemas.microsoft.com/office/drawing/2010/main" id="{5C291214-0E75-488A-931D-B4EED89EBCA7}"/>
                </a:ext>
              </a:extLst>
            </xdr:cNvPr>
            <xdr:cNvSpPr txBox="1"/>
          </xdr:nvSpPr>
          <xdr:spPr>
            <a:xfrm>
              <a:off x="9465495" y="5628288"/>
              <a:ext cx="647998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∑_(𝑖=1)^𝑛▒〖𝑥_𝑖^2∙𝑓_𝑖 〗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18</xdr:col>
      <xdr:colOff>54409</xdr:colOff>
      <xdr:row>17</xdr:row>
      <xdr:rowOff>124335</xdr:rowOff>
    </xdr:from>
    <xdr:ext cx="50385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/>
            <xdr:cNvSpPr txBox="1"/>
          </xdr:nvSpPr>
          <xdr:spPr>
            <a:xfrm>
              <a:off x="10995735" y="5806205"/>
              <a:ext cx="5038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6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b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𝑣</m:t>
                      </m:r>
                    </m:sub>
                  </m:sSub>
                </m:oMath>
              </a14:m>
              <a:r>
                <a:rPr lang="pt-BR" sz="1600"/>
                <a:t> (%)</a:t>
              </a:r>
            </a:p>
          </xdr:txBody>
        </xdr:sp>
      </mc:Choice>
      <mc:Fallback>
        <xdr:sp macro="" textlink="">
          <xdr:nvSpPr>
            <xdr:cNvPr id="14" name="CaixaDeTexto 13"/>
            <xdr:cNvSpPr txBox="1"/>
          </xdr:nvSpPr>
          <xdr:spPr>
            <a:xfrm>
              <a:off x="10995735" y="5806205"/>
              <a:ext cx="50385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𝑐_𝑣</a:t>
              </a:r>
              <a:r>
                <a:rPr lang="pt-BR" sz="1600"/>
                <a:t> (%)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2"/>
  <sheetViews>
    <sheetView tabSelected="1" topLeftCell="B10" zoomScale="115" zoomScaleNormal="115" workbookViewId="0">
      <selection activeCell="D16" sqref="D16"/>
    </sheetView>
  </sheetViews>
  <sheetFormatPr defaultRowHeight="23.25" x14ac:dyDescent="0.35"/>
  <cols>
    <col min="1" max="2" width="9.140625" style="1"/>
    <col min="3" max="3" width="4.7109375" style="1" customWidth="1"/>
    <col min="4" max="4" width="11.85546875" style="1" customWidth="1"/>
    <col min="5" max="13" width="9.140625" style="1"/>
    <col min="14" max="14" width="5.42578125" style="1" customWidth="1"/>
    <col min="15" max="15" width="9.5703125" style="1" customWidth="1"/>
    <col min="16" max="16" width="9.140625" style="1"/>
    <col min="17" max="17" width="11" style="1" customWidth="1"/>
    <col min="18" max="18" width="11.140625" style="1" customWidth="1"/>
    <col min="19" max="16384" width="9.140625" style="1"/>
  </cols>
  <sheetData>
    <row r="2" spans="4:19" x14ac:dyDescent="0.35">
      <c r="D2" s="1" t="s">
        <v>3</v>
      </c>
    </row>
    <row r="3" spans="4:19" x14ac:dyDescent="0.35">
      <c r="D3" s="1" t="s">
        <v>6</v>
      </c>
    </row>
    <row r="4" spans="4:19" x14ac:dyDescent="0.35">
      <c r="D4" s="1" t="s">
        <v>0</v>
      </c>
    </row>
    <row r="5" spans="4:19" x14ac:dyDescent="0.35">
      <c r="D5" s="1" t="s">
        <v>1</v>
      </c>
    </row>
    <row r="6" spans="4:19" ht="24" thickBot="1" x14ac:dyDescent="0.4"/>
    <row r="7" spans="4:19" ht="38.25" customHeight="1" thickBot="1" x14ac:dyDescent="0.4">
      <c r="D7" s="1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4" t="s">
        <v>16</v>
      </c>
      <c r="R7" s="10" t="s">
        <v>17</v>
      </c>
    </row>
    <row r="8" spans="4:19" ht="24" thickBot="1" x14ac:dyDescent="0.4">
      <c r="D8" s="12" t="s">
        <v>4</v>
      </c>
      <c r="E8" s="3">
        <v>51</v>
      </c>
      <c r="F8" s="3">
        <v>45</v>
      </c>
      <c r="G8" s="3">
        <v>72</v>
      </c>
      <c r="H8" s="3">
        <v>43</v>
      </c>
      <c r="I8" s="3">
        <v>45</v>
      </c>
      <c r="J8" s="3">
        <v>34</v>
      </c>
      <c r="K8" s="3">
        <v>78</v>
      </c>
      <c r="L8" s="3">
        <v>64</v>
      </c>
      <c r="M8" s="4">
        <v>51</v>
      </c>
      <c r="O8" s="8">
        <f>SUM(E8:M8)</f>
        <v>483</v>
      </c>
      <c r="P8" s="9">
        <f>O8/9</f>
        <v>53.666666666666664</v>
      </c>
      <c r="Q8" s="1">
        <f>SUMPRODUCT(E8:M8,E8:M8)</f>
        <v>27621</v>
      </c>
      <c r="R8" s="9">
        <f>SQRT((Q8-O8^2/9)/8)</f>
        <v>14.577379737113251</v>
      </c>
      <c r="S8" s="9">
        <f>15/54*100</f>
        <v>27.777777777777779</v>
      </c>
    </row>
    <row r="9" spans="4:19" ht="24" thickBot="1" x14ac:dyDescent="0.4">
      <c r="D9" s="12" t="s">
        <v>5</v>
      </c>
      <c r="E9" s="3">
        <v>58</v>
      </c>
      <c r="F9" s="3">
        <v>65</v>
      </c>
      <c r="G9" s="3">
        <v>82</v>
      </c>
      <c r="H9" s="3">
        <v>38</v>
      </c>
      <c r="I9" s="3">
        <v>50</v>
      </c>
      <c r="J9" s="3">
        <v>53</v>
      </c>
      <c r="K9" s="3">
        <v>61</v>
      </c>
      <c r="L9" s="3">
        <v>36</v>
      </c>
      <c r="M9" s="4">
        <v>32</v>
      </c>
      <c r="O9" s="8">
        <f>SUM(E9:M9)</f>
        <v>475</v>
      </c>
      <c r="P9" s="9">
        <f t="shared" ref="P9" si="0">O9/9</f>
        <v>52.777777777777779</v>
      </c>
      <c r="Q9" s="1">
        <f>SUMPRODUCT(E9:M9,E9:M9)</f>
        <v>27107</v>
      </c>
      <c r="R9" s="9">
        <f t="shared" ref="R9:R10" si="1">SQRT((Q9-O9^2/9)/8)</f>
        <v>15.959149239368756</v>
      </c>
      <c r="S9" s="9">
        <f>16/53*100</f>
        <v>30.188679245283019</v>
      </c>
    </row>
    <row r="10" spans="4:19" ht="24" thickBot="1" x14ac:dyDescent="0.4">
      <c r="D10" s="12" t="s">
        <v>2</v>
      </c>
      <c r="E10" s="6">
        <v>23</v>
      </c>
      <c r="F10" s="6">
        <v>16</v>
      </c>
      <c r="G10" s="6">
        <v>40</v>
      </c>
      <c r="H10" s="6">
        <v>51</v>
      </c>
      <c r="I10" s="6">
        <v>59</v>
      </c>
      <c r="J10" s="6">
        <v>33</v>
      </c>
      <c r="K10" s="6">
        <v>50</v>
      </c>
      <c r="L10" s="6"/>
      <c r="M10" s="7"/>
      <c r="O10" s="8">
        <f>SUM(E10:M10)</f>
        <v>272</v>
      </c>
      <c r="P10" s="9">
        <f>O10/7</f>
        <v>38.857142857142854</v>
      </c>
      <c r="Q10" s="1">
        <f>SUMPRODUCT(E10:M10,E10:M10)</f>
        <v>12056</v>
      </c>
      <c r="R10" s="9">
        <f>SQRT((Q10-O10^2/7)/6)</f>
        <v>15.74196696126389</v>
      </c>
      <c r="S10" s="9">
        <f>16/39*100</f>
        <v>41.025641025641022</v>
      </c>
    </row>
    <row r="11" spans="4:19" x14ac:dyDescent="0.35">
      <c r="O11" s="8"/>
      <c r="P11" s="9"/>
      <c r="R11" s="9"/>
      <c r="S11" s="9"/>
    </row>
    <row r="12" spans="4:19" ht="27.75" x14ac:dyDescent="0.45">
      <c r="D12" s="1" t="s">
        <v>18</v>
      </c>
      <c r="O12" s="8"/>
      <c r="P12" s="9"/>
      <c r="R12" s="9"/>
      <c r="S12" s="9"/>
    </row>
    <row r="14" spans="4:19" ht="26.25" x14ac:dyDescent="0.45">
      <c r="D14" s="14" t="s">
        <v>19</v>
      </c>
    </row>
    <row r="15" spans="4:19" x14ac:dyDescent="0.35">
      <c r="D15" s="1" t="s">
        <v>20</v>
      </c>
    </row>
    <row r="16" spans="4:19" x14ac:dyDescent="0.35">
      <c r="D16" s="1" t="s">
        <v>25</v>
      </c>
    </row>
    <row r="17" spans="4:19" x14ac:dyDescent="0.35">
      <c r="D17" s="1" t="s">
        <v>26</v>
      </c>
    </row>
    <row r="18" spans="4:19" ht="36.75" customHeight="1" thickBot="1" x14ac:dyDescent="0.4">
      <c r="R18" s="10" t="s">
        <v>17</v>
      </c>
    </row>
    <row r="19" spans="4:19" ht="24" thickBot="1" x14ac:dyDescent="0.4">
      <c r="D19" s="2" t="s">
        <v>21</v>
      </c>
      <c r="E19" s="12">
        <v>10</v>
      </c>
      <c r="F19" s="12">
        <v>12</v>
      </c>
      <c r="G19" s="12">
        <v>15</v>
      </c>
      <c r="H19" s="12">
        <v>11</v>
      </c>
      <c r="I19" s="12">
        <v>13</v>
      </c>
      <c r="J19" s="12">
        <v>11</v>
      </c>
      <c r="K19" s="12">
        <v>9</v>
      </c>
      <c r="L19" s="12"/>
      <c r="O19" s="11">
        <f>SUM(E19:M19)</f>
        <v>81</v>
      </c>
      <c r="P19" s="9">
        <f>O19/7</f>
        <v>11.571428571428571</v>
      </c>
      <c r="Q19" s="1">
        <f>SUMPRODUCT(E19:M19,E19:M19)</f>
        <v>961</v>
      </c>
      <c r="R19" s="9">
        <f>SQRT((Q19-O19^2/7)/6)</f>
        <v>1.9880595947760078</v>
      </c>
      <c r="S19" s="9">
        <f>2/12*100</f>
        <v>16.666666666666664</v>
      </c>
    </row>
    <row r="20" spans="4:19" ht="24" thickBot="1" x14ac:dyDescent="0.4">
      <c r="D20" s="15" t="s">
        <v>22</v>
      </c>
      <c r="E20" s="16">
        <v>22</v>
      </c>
      <c r="F20" s="16">
        <v>25</v>
      </c>
      <c r="G20" s="16">
        <v>20</v>
      </c>
      <c r="H20" s="16">
        <v>18</v>
      </c>
      <c r="I20" s="16">
        <v>24</v>
      </c>
      <c r="J20" s="16">
        <v>23</v>
      </c>
      <c r="K20" s="16">
        <v>21</v>
      </c>
      <c r="L20" s="16"/>
      <c r="O20" s="8">
        <f>SUM(E20:M20)</f>
        <v>153</v>
      </c>
      <c r="P20" s="9">
        <f>O20/7</f>
        <v>21.857142857142858</v>
      </c>
      <c r="Q20" s="1">
        <f>SUMPRODUCT(E20:M20,E20:M20)</f>
        <v>3379</v>
      </c>
      <c r="R20" s="9">
        <f>SQRT((Q20-O20^2/7)/6)</f>
        <v>2.4102953780654723</v>
      </c>
      <c r="S20" s="9">
        <f>2/22*100</f>
        <v>9.0909090909090917</v>
      </c>
    </row>
    <row r="21" spans="4:19" ht="24" thickBot="1" x14ac:dyDescent="0.4">
      <c r="D21" s="2" t="s">
        <v>23</v>
      </c>
      <c r="E21" s="12">
        <v>32</v>
      </c>
      <c r="F21" s="12">
        <v>35</v>
      </c>
      <c r="G21" s="12">
        <v>30</v>
      </c>
      <c r="H21" s="12">
        <v>33</v>
      </c>
      <c r="I21" s="12">
        <v>31</v>
      </c>
      <c r="J21" s="12">
        <v>34</v>
      </c>
      <c r="K21" s="12">
        <v>36</v>
      </c>
      <c r="L21" s="12">
        <v>32</v>
      </c>
      <c r="O21" s="8">
        <f>SUM(E21:M21)</f>
        <v>263</v>
      </c>
      <c r="P21" s="9">
        <f>O21/8</f>
        <v>32.875</v>
      </c>
      <c r="Q21" s="1">
        <f>SUMPRODUCT(E21:M21,E21:M21)</f>
        <v>8675</v>
      </c>
      <c r="R21" s="9">
        <f>SQRT((Q21-O21^2/8)/7)</f>
        <v>2.0310096011589902</v>
      </c>
      <c r="S21" s="9">
        <f>2/33*100</f>
        <v>6.0606060606060606</v>
      </c>
    </row>
    <row r="22" spans="4:19" ht="24" thickBot="1" x14ac:dyDescent="0.4">
      <c r="D22" s="5" t="s">
        <v>24</v>
      </c>
      <c r="E22" s="17">
        <v>10</v>
      </c>
      <c r="F22" s="17">
        <v>20</v>
      </c>
      <c r="G22" s="17">
        <v>10</v>
      </c>
      <c r="H22" s="17">
        <v>9</v>
      </c>
      <c r="I22" s="17">
        <v>11</v>
      </c>
      <c r="J22" s="17">
        <v>13</v>
      </c>
      <c r="K22" s="17">
        <v>12</v>
      </c>
      <c r="L22" s="17">
        <v>9</v>
      </c>
      <c r="O22" s="11">
        <f>SUM(E22:M22)</f>
        <v>94</v>
      </c>
      <c r="P22" s="9">
        <f>O22/8</f>
        <v>11.75</v>
      </c>
      <c r="Q22" s="1">
        <f>SUMPRODUCT(E22:M22,E22:M22)</f>
        <v>1196</v>
      </c>
      <c r="R22" s="9">
        <f>SQRT((Q22-O22^2/8)/7)</f>
        <v>3.6154430670982181</v>
      </c>
      <c r="S22" s="9">
        <f>4/12*100</f>
        <v>33.333333333333329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778A59D18C1045B20949D29FB9D9A4" ma:contentTypeVersion="6" ma:contentTypeDescription="Crie um novo documento." ma:contentTypeScope="" ma:versionID="7ec3a063d095b3415f8ca8c05a4af9c1">
  <xsd:schema xmlns:xsd="http://www.w3.org/2001/XMLSchema" xmlns:xs="http://www.w3.org/2001/XMLSchema" xmlns:p="http://schemas.microsoft.com/office/2006/metadata/properties" xmlns:ns2="848b60b5-6ce0-433e-8055-1a0ee4eb1014" xmlns:ns3="dfdf0eb2-a6ac-4f22-a8b7-230089c9822d" targetNamespace="http://schemas.microsoft.com/office/2006/metadata/properties" ma:root="true" ma:fieldsID="aad09bbec56c9f9720731950429ff057" ns2:_="" ns3:_="">
    <xsd:import namespace="848b60b5-6ce0-433e-8055-1a0ee4eb1014"/>
    <xsd:import namespace="dfdf0eb2-a6ac-4f22-a8b7-230089c982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b60b5-6ce0-433e-8055-1a0ee4eb10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f0eb2-a6ac-4f22-a8b7-230089c982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D27D27-A04A-4F27-8FC9-1CFE75271621}"/>
</file>

<file path=customXml/itemProps2.xml><?xml version="1.0" encoding="utf-8"?>
<ds:datastoreItem xmlns:ds="http://schemas.openxmlformats.org/officeDocument/2006/customXml" ds:itemID="{750E188A-A82B-4473-B542-ED7D2BC44C9C}"/>
</file>

<file path=customXml/itemProps3.xml><?xml version="1.0" encoding="utf-8"?>
<ds:datastoreItem xmlns:ds="http://schemas.openxmlformats.org/officeDocument/2006/customXml" ds:itemID="{B504A113-D56E-4C36-920D-E7A793174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CEETEPS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Teso</dc:creator>
  <cp:lastModifiedBy>Alexandre Teso</cp:lastModifiedBy>
  <dcterms:created xsi:type="dcterms:W3CDTF">2024-03-22T13:27:42Z</dcterms:created>
  <dcterms:modified xsi:type="dcterms:W3CDTF">2024-03-22T14:36:27Z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0x010100A2778A59D18C1045B20949D29FB9D9A4</vt:lpwstr>
  </property>
</Properties>
</file>