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\OneDrive\Área de Trabalho\aula\Curso Excel 2023\Seção 9 - Projeto Controle de Estoque Simplificado\"/>
    </mc:Choice>
  </mc:AlternateContent>
  <xr:revisionPtr revIDLastSave="0" documentId="13_ncr:1_{AE1C8CF4-EE2A-4090-BCFF-D03D8CE9E013}" xr6:coauthVersionLast="47" xr6:coauthVersionMax="47" xr10:uidLastSave="{00000000-0000-0000-0000-000000000000}"/>
  <bookViews>
    <workbookView xWindow="-120" yWindow="-120" windowWidth="29040" windowHeight="16440" activeTab="1" xr2:uid="{1F24274C-D17A-479B-B15E-B0867609EB6A}"/>
  </bookViews>
  <sheets>
    <sheet name="Inicio" sheetId="1" r:id="rId1"/>
    <sheet name="Cadastro" sheetId="3" r:id="rId2"/>
    <sheet name="Lançamentos" sheetId="4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E9" i="4"/>
  <c r="E6" i="4"/>
  <c r="E5" i="4"/>
  <c r="E4" i="4"/>
  <c r="E7" i="4"/>
  <c r="E8" i="4"/>
  <c r="E12" i="4" l="1"/>
  <c r="E4" i="3"/>
  <c r="F4" i="3" s="1"/>
  <c r="E5" i="3"/>
  <c r="F5" i="3" s="1"/>
  <c r="E6" i="3"/>
  <c r="F6" i="3" s="1"/>
  <c r="E7" i="3"/>
  <c r="F7" i="3" s="1"/>
  <c r="D12" i="4"/>
  <c r="C12" i="4"/>
  <c r="B12" i="4"/>
</calcChain>
</file>

<file path=xl/sharedStrings.xml><?xml version="1.0" encoding="utf-8"?>
<sst xmlns="http://schemas.openxmlformats.org/spreadsheetml/2006/main" count="28" uniqueCount="16">
  <si>
    <t>PRODUTO</t>
  </si>
  <si>
    <t>MEDIDA</t>
  </si>
  <si>
    <t>ESTOQUE
MÍNIMO</t>
  </si>
  <si>
    <t>ESTOQUE
MÁXIMO</t>
  </si>
  <si>
    <t>SALDO</t>
  </si>
  <si>
    <t>AVISOS</t>
  </si>
  <si>
    <t>Unidade</t>
  </si>
  <si>
    <t>Leite integral 200ml</t>
  </si>
  <si>
    <t>Pacote de bolacha Oreo</t>
  </si>
  <si>
    <t>Caixa</t>
  </si>
  <si>
    <t>Pacote de arroz</t>
  </si>
  <si>
    <t>DATA</t>
  </si>
  <si>
    <t>ENTRADA</t>
  </si>
  <si>
    <t>SAÍDA</t>
  </si>
  <si>
    <t>Total</t>
  </si>
  <si>
    <t>Shampoo Seda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</si>
</sst>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1" fillId="5" borderId="0" xfId="0" applyFont="1" applyFill="1"/>
    <xf numFmtId="14" fontId="0" fillId="0" borderId="0" xfId="0" applyNumberFormat="1"/>
    <xf numFmtId="0" fontId="0" fillId="6" borderId="0" xfId="0" applyFill="1"/>
    <xf numFmtId="0" fontId="3" fillId="6" borderId="0" xfId="0" applyFont="1" applyFill="1"/>
    <xf numFmtId="14" fontId="0" fillId="2" borderId="0" xfId="0" applyNumberFormat="1" applyFill="1"/>
    <xf numFmtId="14" fontId="3" fillId="6" borderId="0" xfId="0" applyNumberFormat="1" applyFont="1" applyFill="1"/>
    <xf numFmtId="1" fontId="0" fillId="2" borderId="0" xfId="0" applyNumberFormat="1" applyFill="1"/>
    <xf numFmtId="1" fontId="0" fillId="0" borderId="0" xfId="0" applyNumberFormat="1"/>
    <xf numFmtId="1" fontId="4" fillId="6" borderId="0" xfId="0" applyNumberFormat="1" applyFont="1" applyFill="1"/>
    <xf numFmtId="1" fontId="5" fillId="6" borderId="0" xfId="0" applyNumberFormat="1" applyFont="1" applyFill="1"/>
    <xf numFmtId="1" fontId="3" fillId="6" borderId="0" xfId="0" applyNumberFormat="1" applyFont="1" applyFill="1"/>
    <xf numFmtId="1" fontId="2" fillId="3" borderId="0" xfId="0" applyNumberFormat="1" applyFont="1" applyFill="1" applyAlignment="1">
      <alignment vertical="top" wrapText="1"/>
    </xf>
    <xf numFmtId="1" fontId="2" fillId="3" borderId="0" xfId="0" applyNumberFormat="1" applyFont="1" applyFill="1" applyAlignment="1">
      <alignment vertical="top"/>
    </xf>
    <xf numFmtId="1" fontId="1" fillId="4" borderId="0" xfId="0" applyNumberFormat="1" applyFont="1" applyFill="1"/>
    <xf numFmtId="1" fontId="1" fillId="5" borderId="0" xfId="0" applyNumberFormat="1" applyFont="1" applyFill="1"/>
    <xf numFmtId="0" fontId="1" fillId="0" borderId="0" xfId="0" applyFont="1"/>
    <xf numFmtId="1" fontId="1" fillId="0" borderId="0" xfId="0" applyNumberFormat="1" applyFont="1"/>
    <xf numFmtId="1" fontId="1" fillId="3" borderId="0" xfId="0" applyNumberFormat="1" applyFont="1" applyFill="1"/>
    <xf numFmtId="0" fontId="1" fillId="3" borderId="0" xfId="0" applyFont="1" applyFill="1"/>
    <xf numFmtId="1" fontId="1" fillId="6" borderId="0" xfId="0" applyNumberFormat="1" applyFont="1" applyFill="1"/>
    <xf numFmtId="0" fontId="2" fillId="3" borderId="0" xfId="0" applyFont="1" applyFill="1" applyAlignment="1">
      <alignment horizontal="left" vertical="top"/>
    </xf>
  </cellXfs>
  <cellStyles count="1"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rgb="FFC0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rgb="FFC00000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Cadastro!$A$4:$A$7</c:f>
              <c:strCache>
                <c:ptCount val="4"/>
                <c:pt idx="0">
                  <c:v>Leite integral 200ml</c:v>
                </c:pt>
                <c:pt idx="1">
                  <c:v>Pacote de bolacha Oreo</c:v>
                </c:pt>
                <c:pt idx="2">
                  <c:v>Pacote de arroz</c:v>
                </c:pt>
                <c:pt idx="3">
                  <c:v>Shampoo Seda</c:v>
                </c:pt>
              </c:strCache>
            </c:strRef>
          </c:cat>
          <c:val>
            <c:numRef>
              <c:f>Cadastro!$E$4:$E$7</c:f>
              <c:numCache>
                <c:formatCode>0</c:formatCode>
                <c:ptCount val="4"/>
                <c:pt idx="0">
                  <c:v>150</c:v>
                </c:pt>
                <c:pt idx="1">
                  <c:v>20</c:v>
                </c:pt>
                <c:pt idx="2">
                  <c:v>240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49D7-B612-1D9ED9DE1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0</xdr:row>
      <xdr:rowOff>104775</xdr:rowOff>
    </xdr:from>
    <xdr:to>
      <xdr:col>0</xdr:col>
      <xdr:colOff>2200276</xdr:colOff>
      <xdr:row>1</xdr:row>
      <xdr:rowOff>9525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B6ECEC72-EBC2-4423-D0FC-A92427C972A4}"/>
            </a:ext>
          </a:extLst>
        </xdr:cNvPr>
        <xdr:cNvSpPr/>
      </xdr:nvSpPr>
      <xdr:spPr>
        <a:xfrm>
          <a:off x="390526" y="104775"/>
          <a:ext cx="1809750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2290763</xdr:colOff>
      <xdr:row>0</xdr:row>
      <xdr:rowOff>104775</xdr:rowOff>
    </xdr:from>
    <xdr:to>
      <xdr:col>2</xdr:col>
      <xdr:colOff>538163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2F85D-62FF-487C-943B-34A130A54FEE}"/>
            </a:ext>
          </a:extLst>
        </xdr:cNvPr>
        <xdr:cNvSpPr/>
      </xdr:nvSpPr>
      <xdr:spPr>
        <a:xfrm>
          <a:off x="2290763" y="104775"/>
          <a:ext cx="2009775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628651</xdr:colOff>
      <xdr:row>0</xdr:row>
      <xdr:rowOff>104775</xdr:rowOff>
    </xdr:from>
    <xdr:to>
      <xdr:col>4</xdr:col>
      <xdr:colOff>209551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9599E3-EBB8-4997-B2BD-5A323EFF89A4}"/>
            </a:ext>
          </a:extLst>
        </xdr:cNvPr>
        <xdr:cNvSpPr/>
      </xdr:nvSpPr>
      <xdr:spPr>
        <a:xfrm>
          <a:off x="4391026" y="104775"/>
          <a:ext cx="1676400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0</xdr:col>
      <xdr:colOff>2128837</xdr:colOff>
      <xdr:row>7</xdr:row>
      <xdr:rowOff>91100</xdr:rowOff>
    </xdr:from>
    <xdr:ext cx="4667250" cy="71853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A370229-4A17-5FE4-F677-F21FFAC99C77}"/>
            </a:ext>
          </a:extLst>
        </xdr:cNvPr>
        <xdr:cNvSpPr txBox="1"/>
      </xdr:nvSpPr>
      <xdr:spPr>
        <a:xfrm>
          <a:off x="2128837" y="1738925"/>
          <a:ext cx="4667250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000" b="1"/>
            <a:t>CONTROLE</a:t>
          </a:r>
          <a:r>
            <a:rPr lang="pt-BR" sz="2000" b="1" baseline="0"/>
            <a:t> DE ESTOQUES</a:t>
          </a:r>
        </a:p>
        <a:p>
          <a:pPr algn="ctr"/>
          <a:r>
            <a:rPr lang="pt-BR" sz="2000" b="1" baseline="0"/>
            <a:t>SIMPLIFICADO</a:t>
          </a:r>
          <a:endParaRPr lang="pt-BR" sz="2000" b="1"/>
        </a:p>
      </xdr:txBody>
    </xdr:sp>
    <xdr:clientData/>
  </xdr:oneCellAnchor>
  <xdr:oneCellAnchor>
    <xdr:from>
      <xdr:col>0</xdr:col>
      <xdr:colOff>1819275</xdr:colOff>
      <xdr:row>14</xdr:row>
      <xdr:rowOff>36786</xdr:rowOff>
    </xdr:from>
    <xdr:ext cx="5286375" cy="1031693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11A8708-9A83-B852-6D06-76CD07915DF3}"/>
            </a:ext>
          </a:extLst>
        </xdr:cNvPr>
        <xdr:cNvSpPr txBox="1"/>
      </xdr:nvSpPr>
      <xdr:spPr>
        <a:xfrm>
          <a:off x="1819275" y="3018111"/>
          <a:ext cx="5286375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 b="1"/>
            <a:t>1. Cadastrar o produto na aba "Cadastro".</a:t>
          </a:r>
        </a:p>
        <a:p>
          <a:pPr algn="ctr"/>
          <a:r>
            <a:rPr lang="pt-BR" sz="1200" b="1"/>
            <a:t>2. Registrar as entradas e saídas na aba "Lançamentos".</a:t>
          </a:r>
        </a:p>
        <a:p>
          <a:pPr algn="ctr"/>
          <a:r>
            <a:rPr lang="pt-BR" sz="1200" b="1"/>
            <a:t>3. Relatórios e consultas usar os filtros nas abas "Cadastro" e "Lançamentos"</a:t>
          </a:r>
        </a:p>
      </xdr:txBody>
    </xdr:sp>
    <xdr:clientData/>
  </xdr:oneCellAnchor>
  <xdr:oneCellAnchor>
    <xdr:from>
      <xdr:col>6</xdr:col>
      <xdr:colOff>2390776</xdr:colOff>
      <xdr:row>0</xdr:row>
      <xdr:rowOff>0</xdr:rowOff>
    </xdr:from>
    <xdr:ext cx="2324099" cy="483722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6019473-2EC0-1720-6EEC-C8B0985AF538}"/>
            </a:ext>
          </a:extLst>
        </xdr:cNvPr>
        <xdr:cNvSpPr txBox="1"/>
      </xdr:nvSpPr>
      <xdr:spPr>
        <a:xfrm>
          <a:off x="10677526" y="0"/>
          <a:ext cx="2324099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accent1"/>
              </a:solidFill>
            </a:rPr>
            <a:t>Gabriel José de Castro Torres</a:t>
          </a:r>
          <a:br>
            <a:rPr lang="pt-BR" sz="1100"/>
          </a:br>
          <a:r>
            <a:rPr lang="pt-BR" sz="1100"/>
            <a:t>Controle de estoque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0</xdr:row>
      <xdr:rowOff>104775</xdr:rowOff>
    </xdr:from>
    <xdr:to>
      <xdr:col>0</xdr:col>
      <xdr:colOff>2200276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8C65AD-54F2-47CC-9BC8-C714CD398CB0}"/>
            </a:ext>
          </a:extLst>
        </xdr:cNvPr>
        <xdr:cNvSpPr/>
      </xdr:nvSpPr>
      <xdr:spPr>
        <a:xfrm>
          <a:off x="390526" y="104775"/>
          <a:ext cx="1809750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2290763</xdr:colOff>
      <xdr:row>0</xdr:row>
      <xdr:rowOff>104775</xdr:rowOff>
    </xdr:from>
    <xdr:to>
      <xdr:col>2</xdr:col>
      <xdr:colOff>538163</xdr:colOff>
      <xdr:row>1</xdr:row>
      <xdr:rowOff>9525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4E3B6550-97BA-4FFE-886E-21FECC7073BC}"/>
            </a:ext>
          </a:extLst>
        </xdr:cNvPr>
        <xdr:cNvSpPr/>
      </xdr:nvSpPr>
      <xdr:spPr>
        <a:xfrm>
          <a:off x="2290763" y="104775"/>
          <a:ext cx="2009775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628651</xdr:colOff>
      <xdr:row>0</xdr:row>
      <xdr:rowOff>104775</xdr:rowOff>
    </xdr:from>
    <xdr:to>
      <xdr:col>4</xdr:col>
      <xdr:colOff>209551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85475B-53FA-4530-8A27-08FC103898B9}"/>
            </a:ext>
          </a:extLst>
        </xdr:cNvPr>
        <xdr:cNvSpPr/>
      </xdr:nvSpPr>
      <xdr:spPr>
        <a:xfrm>
          <a:off x="4391026" y="104775"/>
          <a:ext cx="1676400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2390776</xdr:colOff>
      <xdr:row>0</xdr:row>
      <xdr:rowOff>0</xdr:rowOff>
    </xdr:from>
    <xdr:ext cx="2324099" cy="483722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365260-A0C5-40EF-8315-7FE4A57DE08E}"/>
            </a:ext>
          </a:extLst>
        </xdr:cNvPr>
        <xdr:cNvSpPr txBox="1"/>
      </xdr:nvSpPr>
      <xdr:spPr>
        <a:xfrm>
          <a:off x="10677526" y="0"/>
          <a:ext cx="2324099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accent1"/>
              </a:solidFill>
            </a:rPr>
            <a:t>Gabriel José de Castro Torres</a:t>
          </a:r>
          <a:br>
            <a:rPr lang="pt-BR" sz="1100"/>
          </a:br>
          <a:r>
            <a:rPr lang="pt-BR" sz="1100"/>
            <a:t>Controle de estoque</a:t>
          </a:r>
        </a:p>
      </xdr:txBody>
    </xdr:sp>
    <xdr:clientData/>
  </xdr:oneCellAnchor>
  <xdr:twoCellAnchor editAs="absolute">
    <xdr:from>
      <xdr:col>6</xdr:col>
      <xdr:colOff>104775</xdr:colOff>
      <xdr:row>3</xdr:row>
      <xdr:rowOff>28575</xdr:rowOff>
    </xdr:from>
    <xdr:to>
      <xdr:col>6</xdr:col>
      <xdr:colOff>4543425</xdr:colOff>
      <xdr:row>19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5B2C8B-6F7A-2A5D-8CD1-9D4B399C0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428625</xdr:colOff>
      <xdr:row>2</xdr:row>
      <xdr:rowOff>43207</xdr:rowOff>
    </xdr:from>
    <xdr:ext cx="3790950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3552B2D-78BE-33C4-EE42-5DC8073F4C1C}"/>
            </a:ext>
          </a:extLst>
        </xdr:cNvPr>
        <xdr:cNvSpPr txBox="1"/>
      </xdr:nvSpPr>
      <xdr:spPr>
        <a:xfrm>
          <a:off x="8715375" y="738532"/>
          <a:ext cx="3790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0"/>
            <a:t>COMPOSIÇÃO DO SALDO ATUAL DO ESTOQUE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0</xdr:row>
      <xdr:rowOff>104775</xdr:rowOff>
    </xdr:from>
    <xdr:to>
      <xdr:col>0</xdr:col>
      <xdr:colOff>2200276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0DA65-6E4F-4EFE-BE0B-BA4ADBCC8D5D}"/>
            </a:ext>
          </a:extLst>
        </xdr:cNvPr>
        <xdr:cNvSpPr/>
      </xdr:nvSpPr>
      <xdr:spPr>
        <a:xfrm>
          <a:off x="390526" y="104775"/>
          <a:ext cx="1809750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2290763</xdr:colOff>
      <xdr:row>0</xdr:row>
      <xdr:rowOff>104775</xdr:rowOff>
    </xdr:from>
    <xdr:to>
      <xdr:col>2</xdr:col>
      <xdr:colOff>538163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CC5BE3-8093-4906-85E2-6BF21F04E904}"/>
            </a:ext>
          </a:extLst>
        </xdr:cNvPr>
        <xdr:cNvSpPr/>
      </xdr:nvSpPr>
      <xdr:spPr>
        <a:xfrm>
          <a:off x="2290763" y="104775"/>
          <a:ext cx="2009775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628651</xdr:colOff>
      <xdr:row>0</xdr:row>
      <xdr:rowOff>104775</xdr:rowOff>
    </xdr:from>
    <xdr:to>
      <xdr:col>4</xdr:col>
      <xdr:colOff>209551</xdr:colOff>
      <xdr:row>1</xdr:row>
      <xdr:rowOff>9525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A0486BEC-7DA1-4B95-A8E8-6F0FF6DC0854}"/>
            </a:ext>
          </a:extLst>
        </xdr:cNvPr>
        <xdr:cNvSpPr/>
      </xdr:nvSpPr>
      <xdr:spPr>
        <a:xfrm>
          <a:off x="4391026" y="104775"/>
          <a:ext cx="1676400" cy="40957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2390776</xdr:colOff>
      <xdr:row>0</xdr:row>
      <xdr:rowOff>0</xdr:rowOff>
    </xdr:from>
    <xdr:ext cx="2324099" cy="483722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8AE8BD1-22A1-4CC5-8606-28068BA3156A}"/>
            </a:ext>
          </a:extLst>
        </xdr:cNvPr>
        <xdr:cNvSpPr txBox="1"/>
      </xdr:nvSpPr>
      <xdr:spPr>
        <a:xfrm>
          <a:off x="10677526" y="0"/>
          <a:ext cx="2324099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accent1"/>
              </a:solidFill>
            </a:rPr>
            <a:t>Gabriel José de Castro Torres</a:t>
          </a:r>
          <a:br>
            <a:rPr lang="pt-BR" sz="1100"/>
          </a:br>
          <a:r>
            <a:rPr lang="pt-BR" sz="1100"/>
            <a:t>Controle de estoque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B9856-1406-4966-A6AB-210EB20F13F4}" name="TbCadastro" displayName="TbCadastro" ref="A3:F7" totalsRowShown="0" headerRowDxfId="20">
  <autoFilter ref="A3:F7" xr:uid="{0F7B9856-1406-4966-A6AB-210EB20F13F4}"/>
  <tableColumns count="6">
    <tableColumn id="1" xr3:uid="{0909DC42-4B48-477D-B24B-7FD4F10CAD8B}" name="PRODUTO" dataDxfId="19"/>
    <tableColumn id="2" xr3:uid="{905DE2CF-30E1-4E90-BE7E-410CAAAC3FED}" name="MEDIDA" dataDxfId="17"/>
    <tableColumn id="3" xr3:uid="{3AA3247E-E7FF-4C5B-BE42-292F09B93900}" name="ESTOQUE_x000a_MÍNIMO" dataDxfId="16"/>
    <tableColumn id="4" xr3:uid="{49576439-E859-4FD8-81CE-C08E0FE07255}" name="ESTOQUE_x000a_MÁXIMO" dataDxfId="15"/>
    <tableColumn id="5" xr3:uid="{E07D02CD-4203-4477-B431-08E2A3FF9705}" name="SALDO" dataDxfId="14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4CFBB6D5-02D4-4308-86E3-F64734EC46A6}" name="AVISOS" dataDxfId="9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4AFE6-2131-46CD-A59C-77668F23F417}" name="TbLancamentos" displayName="TbLancamentos" ref="A3:E12" totalsRowCount="1" headerRowDxfId="18">
  <autoFilter ref="A3:E11" xr:uid="{1FE4AFE6-2131-46CD-A59C-77668F23F417}"/>
  <sortState xmlns:xlrd2="http://schemas.microsoft.com/office/spreadsheetml/2017/richdata2" ref="A4:E8">
    <sortCondition ref="A3:A8"/>
  </sortState>
  <tableColumns count="5">
    <tableColumn id="1" xr3:uid="{6B93C3B8-77B6-42A7-9CCA-761103B38568}" name="PRODUTO" totalsRowLabel="Total"/>
    <tableColumn id="2" xr3:uid="{F4A03208-082A-448C-8AC0-B46C6E1622AC}" name="DATA" totalsRowFunction="count" dataDxfId="13"/>
    <tableColumn id="3" xr3:uid="{4748BA5B-62FB-4740-995C-D22A7AD3ADA2}" name="ENTRADA" totalsRowFunction="sum" dataDxfId="12" totalsRowDxfId="2"/>
    <tableColumn id="4" xr3:uid="{B2DCA7C2-3D26-419E-9AFB-2910CADA08FD}" name="SAÍDA" totalsRowFunction="sum" dataDxfId="11" totalsRowDxfId="1"/>
    <tableColumn id="5" xr3:uid="{3E854302-6D5F-486A-969D-BBD28EE2CBC2}" name="SALDO" totalsRowFunction="count" dataDxfId="10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5F58-D6E0-46C3-A812-5D8C2F252604}">
  <dimension ref="A1:B44"/>
  <sheetViews>
    <sheetView showGridLines="0" workbookViewId="0">
      <selection activeCell="G1" sqref="G1:G1048576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0.7109375" customWidth="1"/>
    <col min="7" max="7" width="70.7109375" customWidth="1"/>
    <col min="8" max="16384" width="9.140625" hidden="1"/>
  </cols>
  <sheetData>
    <row r="1" s="1" customFormat="1" ht="39.950000000000003" customHeigh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9FB5-81D6-4376-AFCD-05CE8E60C097}">
  <dimension ref="A1:F7"/>
  <sheetViews>
    <sheetView showGridLines="0" tabSelected="1" workbookViewId="0">
      <selection activeCell="C23" sqref="C23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2" customWidth="1"/>
    <col min="6" max="6" width="20.7109375" customWidth="1"/>
    <col min="7" max="7" width="70.7109375" customWidth="1"/>
    <col min="8" max="16384" width="9.140625" hidden="1"/>
  </cols>
  <sheetData>
    <row r="1" spans="1:6" s="1" customFormat="1" ht="39.950000000000003" customHeight="1" x14ac:dyDescent="0.25">
      <c r="C1" s="11"/>
      <c r="D1" s="11"/>
      <c r="E1" s="11"/>
    </row>
    <row r="3" spans="1:6" s="2" customFormat="1" ht="30" x14ac:dyDescent="0.25">
      <c r="A3" s="3" t="s">
        <v>0</v>
      </c>
      <c r="B3" s="3" t="s">
        <v>1</v>
      </c>
      <c r="C3" s="16" t="s">
        <v>2</v>
      </c>
      <c r="D3" s="16" t="s">
        <v>3</v>
      </c>
      <c r="E3" s="17" t="s">
        <v>4</v>
      </c>
      <c r="F3" s="25" t="s">
        <v>5</v>
      </c>
    </row>
    <row r="4" spans="1:6" x14ac:dyDescent="0.25">
      <c r="A4" s="4" t="s">
        <v>7</v>
      </c>
      <c r="B4" s="4" t="s">
        <v>6</v>
      </c>
      <c r="C4" s="18">
        <v>15</v>
      </c>
      <c r="D4" s="18">
        <v>150</v>
      </c>
      <c r="E4" s="22">
        <f>SUMIF(TbLancamentos[PRODUTO],TbCadastro[[#This Row],[PRODUTO]],TbLancamentos[ENTRADA])-SUMIF(TbLancamentos[PRODUTO],TbCadastro[[#This Row],[PRODUTO]],TbLancamentos[SAÍDA])</f>
        <v>150</v>
      </c>
      <c r="F4" s="2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5" spans="1:6" x14ac:dyDescent="0.25">
      <c r="A5" s="5" t="s">
        <v>8</v>
      </c>
      <c r="B5" s="5" t="s">
        <v>9</v>
      </c>
      <c r="C5" s="19">
        <v>10</v>
      </c>
      <c r="D5" s="19">
        <v>100</v>
      </c>
      <c r="E5" s="22">
        <f>SUMIF(TbLancamentos[PRODUTO],TbCadastro[[#This Row],[PRODUTO]],TbLancamentos[ENTRADA])-SUMIF(TbLancamentos[PRODUTO],TbCadastro[[#This Row],[PRODUTO]],TbLancamentos[SAÍDA])</f>
        <v>20</v>
      </c>
      <c r="F5" s="2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6" x14ac:dyDescent="0.25">
      <c r="A6" s="4" t="s">
        <v>10</v>
      </c>
      <c r="B6" s="4" t="s">
        <v>6</v>
      </c>
      <c r="C6" s="18">
        <v>20</v>
      </c>
      <c r="D6" s="18">
        <v>200</v>
      </c>
      <c r="E6" s="22">
        <f>SUMIF(TbLancamentos[PRODUTO],TbCadastro[[#This Row],[PRODUTO]],TbLancamentos[ENTRADA])-SUMIF(TbLancamentos[PRODUTO],TbCadastro[[#This Row],[PRODUTO]],TbLancamentos[SAÍDA])</f>
        <v>240</v>
      </c>
      <c r="F6" s="2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7" spans="1:6" x14ac:dyDescent="0.25">
      <c r="A7" s="20" t="s">
        <v>15</v>
      </c>
      <c r="B7" s="20" t="s">
        <v>6</v>
      </c>
      <c r="C7" s="21">
        <v>30</v>
      </c>
      <c r="D7" s="21">
        <v>300</v>
      </c>
      <c r="E7" s="22">
        <f>SUMIF(TbLancamentos[PRODUTO],TbCadastro[[#This Row],[PRODUTO]],TbLancamentos[ENTRADA])-SUMIF(TbLancamentos[PRODUTO],TbCadastro[[#This Row],[PRODUTO]],TbLancamentos[SAÍDA])</f>
        <v>65</v>
      </c>
      <c r="F7" s="23" t="str">
        <f>IF(TbCadastro[[#This Row],[SALDO]]&lt;TbCadastro[[#This Row],[ESTOQUE
MÍNIMO]],"Solicitar nova compra!",IF(TbCadastro[[#This Row],[SALDO]]&gt;TbCadastro[[#This Row],[ESTOQUE
MÁXIMO]],"Priorizar venda!",""))</f>
        <v/>
      </c>
    </row>
  </sheetData>
  <conditionalFormatting sqref="F4:F7">
    <cfRule type="cellIs" dxfId="6" priority="1" operator="equal">
      <formula>"Priorizar venda!"</formula>
    </cfRule>
    <cfRule type="cellIs" dxfId="5" priority="2" operator="equal">
      <formula>"Solicitar nova compra!"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9C23-3E23-44B5-881B-CCA090E117AC}">
  <dimension ref="A1:E12"/>
  <sheetViews>
    <sheetView showGridLines="0" workbookViewId="0">
      <selection activeCell="B12" sqref="B12"/>
    </sheetView>
  </sheetViews>
  <sheetFormatPr defaultColWidth="0" defaultRowHeight="15" x14ac:dyDescent="0.25"/>
  <cols>
    <col min="1" max="1" width="40.7109375" customWidth="1"/>
    <col min="2" max="2" width="15.7109375" style="6" customWidth="1"/>
    <col min="3" max="5" width="15.7109375" style="12" customWidth="1"/>
    <col min="6" max="6" width="20.7109375" customWidth="1"/>
    <col min="7" max="7" width="70.7109375" customWidth="1"/>
    <col min="8" max="16384" width="9.140625" hidden="1"/>
  </cols>
  <sheetData>
    <row r="1" spans="1:5" s="1" customFormat="1" ht="39.950000000000003" customHeight="1" x14ac:dyDescent="0.25">
      <c r="B1" s="9"/>
      <c r="C1" s="11"/>
      <c r="D1" s="11"/>
      <c r="E1" s="11"/>
    </row>
    <row r="3" spans="1:5" x14ac:dyDescent="0.25">
      <c r="A3" s="8" t="s">
        <v>0</v>
      </c>
      <c r="B3" s="10" t="s">
        <v>11</v>
      </c>
      <c r="C3" s="13" t="s">
        <v>12</v>
      </c>
      <c r="D3" s="14" t="s">
        <v>13</v>
      </c>
      <c r="E3" s="15" t="s">
        <v>4</v>
      </c>
    </row>
    <row r="4" spans="1:5" x14ac:dyDescent="0.25">
      <c r="A4" t="s">
        <v>7</v>
      </c>
      <c r="B4" s="6">
        <v>44794</v>
      </c>
      <c r="C4" s="12">
        <v>20</v>
      </c>
      <c r="D4" s="12">
        <v>10</v>
      </c>
      <c r="E4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150</v>
      </c>
    </row>
    <row r="5" spans="1:5" x14ac:dyDescent="0.25">
      <c r="A5" t="s">
        <v>10</v>
      </c>
      <c r="B5" s="6">
        <v>44795</v>
      </c>
      <c r="C5" s="12">
        <v>50</v>
      </c>
      <c r="D5" s="12">
        <v>30</v>
      </c>
      <c r="E5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20</v>
      </c>
    </row>
    <row r="6" spans="1:5" x14ac:dyDescent="0.25">
      <c r="A6" t="s">
        <v>8</v>
      </c>
      <c r="B6" s="6">
        <v>44795</v>
      </c>
      <c r="C6" s="12">
        <v>10</v>
      </c>
      <c r="D6" s="12">
        <v>5</v>
      </c>
      <c r="E6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20</v>
      </c>
    </row>
    <row r="7" spans="1:5" x14ac:dyDescent="0.25">
      <c r="A7" t="s">
        <v>8</v>
      </c>
      <c r="B7" s="6">
        <v>44761</v>
      </c>
      <c r="C7" s="12">
        <v>25</v>
      </c>
      <c r="D7" s="12">
        <v>10</v>
      </c>
      <c r="E7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8" spans="1:5" x14ac:dyDescent="0.25">
      <c r="A8" t="s">
        <v>15</v>
      </c>
      <c r="B8" s="6">
        <v>44728</v>
      </c>
      <c r="C8" s="12">
        <v>15</v>
      </c>
      <c r="D8" s="12">
        <v>25</v>
      </c>
      <c r="E8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-10</v>
      </c>
    </row>
    <row r="9" spans="1:5" x14ac:dyDescent="0.25">
      <c r="A9" t="s">
        <v>7</v>
      </c>
      <c r="B9" s="6">
        <v>44605</v>
      </c>
      <c r="C9" s="12">
        <v>150</v>
      </c>
      <c r="D9" s="12">
        <v>10</v>
      </c>
      <c r="E9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140</v>
      </c>
    </row>
    <row r="10" spans="1:5" x14ac:dyDescent="0.25">
      <c r="A10" t="s">
        <v>10</v>
      </c>
      <c r="B10" s="6">
        <v>45239</v>
      </c>
      <c r="C10" s="12">
        <v>250</v>
      </c>
      <c r="D10" s="12">
        <v>30</v>
      </c>
      <c r="E10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240</v>
      </c>
    </row>
    <row r="11" spans="1:5" x14ac:dyDescent="0.25">
      <c r="A11" t="s">
        <v>15</v>
      </c>
      <c r="B11" s="6">
        <v>44730</v>
      </c>
      <c r="C11" s="12">
        <v>100</v>
      </c>
      <c r="D11" s="12">
        <v>25</v>
      </c>
      <c r="E11" s="2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65</v>
      </c>
    </row>
    <row r="12" spans="1:5" x14ac:dyDescent="0.25">
      <c r="A12" t="s">
        <v>14</v>
      </c>
      <c r="B12">
        <f>SUBTOTAL(103,TbLancamentos[DATA])</f>
        <v>8</v>
      </c>
      <c r="C12" s="12">
        <f>SUBTOTAL(109,TbLancamentos[ENTRADA])</f>
        <v>620</v>
      </c>
      <c r="D12" s="12">
        <f>SUBTOTAL(109,TbLancamentos[SAÍDA])</f>
        <v>145</v>
      </c>
      <c r="E12" s="7">
        <f>SUBTOTAL(103,TbLancamentos[SALDO])</f>
        <v>8</v>
      </c>
    </row>
  </sheetData>
  <conditionalFormatting sqref="E4:E12">
    <cfRule type="cellIs" dxfId="4" priority="1" operator="lessThan">
      <formula>0</formula>
    </cfRule>
  </conditionalFormatting>
  <dataValidations count="1">
    <dataValidation type="list" allowBlank="1" showInputMessage="1" showErrorMessage="1" sqref="A4:A12" xr:uid="{CB98F9CC-C8D1-4619-8DD6-F999534C1774}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Torres</dc:creator>
  <cp:lastModifiedBy>Gabriel Torres</cp:lastModifiedBy>
  <dcterms:created xsi:type="dcterms:W3CDTF">2023-11-20T01:01:15Z</dcterms:created>
  <dcterms:modified xsi:type="dcterms:W3CDTF">2023-11-20T04:28:08Z</dcterms:modified>
</cp:coreProperties>
</file>