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Quantum-Algorithm-Implementations\Paper Figures\Performance Analysis\"/>
    </mc:Choice>
  </mc:AlternateContent>
  <xr:revisionPtr revIDLastSave="0" documentId="13_ncr:1_{4600F2BF-9A6D-46E0-B710-8FD68A3E2232}" xr6:coauthVersionLast="47" xr6:coauthVersionMax="47" xr10:uidLastSave="{00000000-0000-0000-0000-000000000000}"/>
  <bookViews>
    <workbookView xWindow="-120" yWindow="-120" windowWidth="38640" windowHeight="21240" xr2:uid="{46CC837E-47DF-48E3-90E6-149B262B9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3" i="1"/>
  <c r="D3" i="1"/>
  <c r="C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D22" i="1"/>
  <c r="G27" i="1"/>
  <c r="F27" i="1"/>
  <c r="E27" i="1"/>
  <c r="G28" i="1"/>
  <c r="F28" i="1"/>
  <c r="E28" i="1"/>
  <c r="G26" i="1"/>
  <c r="G25" i="1"/>
  <c r="G24" i="1"/>
  <c r="G23" i="1"/>
  <c r="G22" i="1"/>
  <c r="F26" i="1"/>
  <c r="F25" i="1"/>
  <c r="F24" i="1"/>
  <c r="F23" i="1"/>
  <c r="F22" i="1"/>
  <c r="E26" i="1"/>
  <c r="E25" i="1"/>
  <c r="E24" i="1"/>
  <c r="E23" i="1"/>
  <c r="E22" i="1"/>
  <c r="D23" i="1" l="1"/>
  <c r="D25" i="1"/>
  <c r="D26" i="1"/>
  <c r="D27" i="1" s="1"/>
  <c r="D28" i="1"/>
  <c r="D24" i="1"/>
  <c r="C23" i="1"/>
  <c r="C28" i="1"/>
  <c r="C24" i="1"/>
  <c r="C25" i="1"/>
  <c r="C26" i="1"/>
  <c r="C22" i="1"/>
  <c r="C27" i="1" l="1"/>
</calcChain>
</file>

<file path=xl/sharedStrings.xml><?xml version="1.0" encoding="utf-8"?>
<sst xmlns="http://schemas.openxmlformats.org/spreadsheetml/2006/main" count="42" uniqueCount="23">
  <si>
    <t>Language</t>
  </si>
  <si>
    <t>Qiskit</t>
  </si>
  <si>
    <t>Cirq</t>
  </si>
  <si>
    <t>Time Taken run 1 (ms)</t>
  </si>
  <si>
    <t>Time Taken run 2 (ms)</t>
  </si>
  <si>
    <t>Time Taken run 3 (ms)</t>
  </si>
  <si>
    <t>Time Taken run 4 (ms)</t>
  </si>
  <si>
    <t>Time Taken run 5 (ms)</t>
  </si>
  <si>
    <t>Time Taken run 6 (ms)</t>
  </si>
  <si>
    <t>Time Taken run 7 (ms)</t>
  </si>
  <si>
    <t>Time Taken run 8 (ms)</t>
  </si>
  <si>
    <t>Time Taken run 9 (ms)</t>
  </si>
  <si>
    <t>Time Taken run 10 (ms)</t>
  </si>
  <si>
    <t>Q# with Postpro</t>
  </si>
  <si>
    <t>Q# no Postpro</t>
  </si>
  <si>
    <t>Q# loop in Q#</t>
  </si>
  <si>
    <t>Min</t>
  </si>
  <si>
    <t>Quart 1</t>
  </si>
  <si>
    <t>Median</t>
  </si>
  <si>
    <t>Quart 3</t>
  </si>
  <si>
    <t>Max</t>
  </si>
  <si>
    <t xml:space="preserve">Range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</si>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</sst>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B89A-8705-4A98-986C-25932FC3414E}">
  <dimension ref="B2:O28"/>
  <sheetViews>
    <sheetView tabSelected="1" topLeftCell="B1" zoomScale="130" zoomScaleNormal="130" workbookViewId="0">
      <selection activeCell="C2" sqref="C2:G12"/>
    </sheetView>
  </sheetViews>
  <sheetFormatPr defaultRowHeight="15" x14ac:dyDescent="0.25"/>
  <cols>
    <col min="2" max="2" width="21.85546875" bestFit="1" customWidth="1"/>
    <col min="3" max="9" width="20.7109375" bestFit="1" customWidth="1"/>
    <col min="10" max="11" width="9" bestFit="1" customWidth="1"/>
    <col min="12" max="12" width="12.85546875" bestFit="1" customWidth="1"/>
    <col min="13" max="13" width="13.5703125" bestFit="1" customWidth="1"/>
    <col min="14" max="14" width="15.28515625" bestFit="1" customWidth="1"/>
  </cols>
  <sheetData>
    <row r="2" spans="2:15" x14ac:dyDescent="0.25">
      <c r="B2" s="1" t="s">
        <v>0</v>
      </c>
      <c r="C2" s="1" t="s">
        <v>1</v>
      </c>
      <c r="D2" s="1" t="s">
        <v>2</v>
      </c>
      <c r="E2" s="1" t="s">
        <v>15</v>
      </c>
      <c r="F2" s="1" t="s">
        <v>14</v>
      </c>
      <c r="G2" s="1" t="s">
        <v>13</v>
      </c>
      <c r="H2" s="2"/>
      <c r="I2" s="1" t="s">
        <v>0</v>
      </c>
      <c r="J2" s="1" t="s">
        <v>1</v>
      </c>
      <c r="K2" s="1" t="s">
        <v>2</v>
      </c>
      <c r="L2" s="2"/>
      <c r="M2" s="2"/>
      <c r="N2" s="2"/>
    </row>
    <row r="3" spans="2:15" x14ac:dyDescent="0.25">
      <c r="B3" s="1" t="s">
        <v>3</v>
      </c>
      <c r="C3" s="1">
        <f>ROUND(J3,0)</f>
        <v>113</v>
      </c>
      <c r="D3" s="1">
        <f>ROUND(K3,0)</f>
        <v>130</v>
      </c>
      <c r="E3" s="1">
        <v>32650</v>
      </c>
      <c r="F3" s="1">
        <v>32967</v>
      </c>
      <c r="G3" s="1">
        <v>41814</v>
      </c>
      <c r="H3" s="2"/>
      <c r="I3" s="1" t="s">
        <v>3</v>
      </c>
      <c r="J3" s="1">
        <v>113.43640000000001</v>
      </c>
      <c r="K3" s="1">
        <v>129.8528</v>
      </c>
      <c r="L3" s="2"/>
      <c r="M3" s="2"/>
      <c r="N3" s="2"/>
    </row>
    <row r="4" spans="2:15" x14ac:dyDescent="0.25">
      <c r="B4" s="1" t="s">
        <v>4</v>
      </c>
      <c r="C4" s="1">
        <f t="shared" ref="C4:C12" si="0">ROUND(J4,0)</f>
        <v>108</v>
      </c>
      <c r="D4" s="1">
        <f>ROUND(K4,0)</f>
        <v>131</v>
      </c>
      <c r="E4" s="1">
        <v>32788</v>
      </c>
      <c r="F4" s="1">
        <v>33243</v>
      </c>
      <c r="G4" s="1">
        <v>36811</v>
      </c>
      <c r="H4" s="2"/>
      <c r="I4" s="1" t="s">
        <v>4</v>
      </c>
      <c r="J4" s="1">
        <v>108.1855</v>
      </c>
      <c r="K4" s="1">
        <v>130.8356</v>
      </c>
      <c r="L4" s="2"/>
      <c r="M4" s="2"/>
      <c r="N4" s="2"/>
    </row>
    <row r="5" spans="2:15" x14ac:dyDescent="0.25">
      <c r="B5" s="1" t="s">
        <v>5</v>
      </c>
      <c r="C5" s="1">
        <f t="shared" si="0"/>
        <v>102</v>
      </c>
      <c r="D5" s="1">
        <f t="shared" ref="D4:D12" si="1">ROUND(K5,0)</f>
        <v>140</v>
      </c>
      <c r="E5" s="1">
        <v>33351</v>
      </c>
      <c r="F5" s="1">
        <v>32969</v>
      </c>
      <c r="G5" s="1">
        <v>34006</v>
      </c>
      <c r="H5" s="2"/>
      <c r="I5" s="1" t="s">
        <v>5</v>
      </c>
      <c r="J5" s="1">
        <v>101.6991</v>
      </c>
      <c r="K5" s="1">
        <v>140.44309999999999</v>
      </c>
      <c r="L5" s="2"/>
      <c r="M5" s="2"/>
      <c r="N5" s="2"/>
    </row>
    <row r="6" spans="2:15" x14ac:dyDescent="0.25">
      <c r="B6" s="1" t="s">
        <v>6</v>
      </c>
      <c r="C6" s="1">
        <f t="shared" si="0"/>
        <v>105</v>
      </c>
      <c r="D6" s="1">
        <f t="shared" si="1"/>
        <v>137</v>
      </c>
      <c r="E6" s="1">
        <v>33415</v>
      </c>
      <c r="F6" s="1">
        <v>33137</v>
      </c>
      <c r="G6" s="1">
        <v>34279</v>
      </c>
      <c r="H6" s="2"/>
      <c r="I6" s="1" t="s">
        <v>6</v>
      </c>
      <c r="J6" s="1">
        <v>104.6764</v>
      </c>
      <c r="K6" s="1">
        <v>137.3588</v>
      </c>
      <c r="L6" s="2"/>
      <c r="M6" s="2"/>
      <c r="N6" s="2"/>
    </row>
    <row r="7" spans="2:15" x14ac:dyDescent="0.25">
      <c r="B7" s="1" t="s">
        <v>7</v>
      </c>
      <c r="C7" s="1">
        <f t="shared" si="0"/>
        <v>106</v>
      </c>
      <c r="D7" s="1">
        <f t="shared" si="1"/>
        <v>126</v>
      </c>
      <c r="E7" s="1">
        <v>33588</v>
      </c>
      <c r="F7" s="1">
        <v>33582</v>
      </c>
      <c r="G7" s="1">
        <v>33690</v>
      </c>
      <c r="H7" s="2"/>
      <c r="I7" s="1" t="s">
        <v>7</v>
      </c>
      <c r="J7" s="1">
        <v>106.1934</v>
      </c>
      <c r="K7" s="1">
        <v>126.2163</v>
      </c>
      <c r="L7" s="2"/>
      <c r="M7" s="2"/>
      <c r="N7" s="2"/>
    </row>
    <row r="8" spans="2:15" x14ac:dyDescent="0.25">
      <c r="B8" s="1" t="s">
        <v>8</v>
      </c>
      <c r="C8" s="1">
        <f t="shared" si="0"/>
        <v>106</v>
      </c>
      <c r="D8" s="1">
        <f t="shared" si="1"/>
        <v>132</v>
      </c>
      <c r="E8" s="1">
        <v>32950</v>
      </c>
      <c r="F8" s="1">
        <v>32914</v>
      </c>
      <c r="G8" s="1">
        <v>36302</v>
      </c>
      <c r="I8" s="1" t="s">
        <v>8</v>
      </c>
      <c r="J8" s="1">
        <v>105.821</v>
      </c>
      <c r="K8" s="1">
        <v>132.27420000000001</v>
      </c>
      <c r="L8" s="2"/>
      <c r="M8" s="2"/>
      <c r="N8" s="2"/>
    </row>
    <row r="9" spans="2:15" x14ac:dyDescent="0.25">
      <c r="B9" s="1" t="s">
        <v>9</v>
      </c>
      <c r="C9" s="1">
        <f t="shared" si="0"/>
        <v>103</v>
      </c>
      <c r="D9" s="1">
        <f t="shared" si="1"/>
        <v>132</v>
      </c>
      <c r="E9" s="1">
        <v>33088</v>
      </c>
      <c r="F9" s="1">
        <v>32237</v>
      </c>
      <c r="G9" s="1">
        <v>36416</v>
      </c>
      <c r="I9" s="1" t="s">
        <v>9</v>
      </c>
      <c r="J9" s="1">
        <v>103.1644</v>
      </c>
      <c r="K9" s="1">
        <v>131.90100000000001</v>
      </c>
      <c r="L9" s="2"/>
      <c r="M9" s="2"/>
      <c r="N9" s="2"/>
    </row>
    <row r="10" spans="2:15" x14ac:dyDescent="0.25">
      <c r="B10" s="1" t="s">
        <v>10</v>
      </c>
      <c r="C10" s="1">
        <f t="shared" si="0"/>
        <v>102</v>
      </c>
      <c r="D10" s="1">
        <f t="shared" si="1"/>
        <v>131</v>
      </c>
      <c r="E10" s="1">
        <v>32785</v>
      </c>
      <c r="F10" s="1">
        <v>32700</v>
      </c>
      <c r="G10" s="1">
        <v>34511</v>
      </c>
      <c r="I10" s="1" t="s">
        <v>10</v>
      </c>
      <c r="J10" s="1">
        <v>102.429</v>
      </c>
      <c r="K10" s="1">
        <v>130.6857</v>
      </c>
      <c r="L10" s="2"/>
      <c r="M10" s="2"/>
      <c r="N10" s="2"/>
    </row>
    <row r="11" spans="2:15" x14ac:dyDescent="0.25">
      <c r="B11" s="1" t="s">
        <v>11</v>
      </c>
      <c r="C11" s="1">
        <f t="shared" si="0"/>
        <v>102</v>
      </c>
      <c r="D11" s="1">
        <f t="shared" si="1"/>
        <v>126</v>
      </c>
      <c r="E11" s="1">
        <v>33101</v>
      </c>
      <c r="F11" s="1">
        <v>32851</v>
      </c>
      <c r="G11" s="1">
        <v>33723</v>
      </c>
      <c r="I11" s="1" t="s">
        <v>11</v>
      </c>
      <c r="J11" s="1">
        <v>101.6553</v>
      </c>
      <c r="K11" s="1">
        <v>125.82389999999999</v>
      </c>
      <c r="L11" s="2"/>
      <c r="M11" s="2"/>
      <c r="N11" s="2"/>
    </row>
    <row r="12" spans="2:15" x14ac:dyDescent="0.25">
      <c r="B12" s="1" t="s">
        <v>12</v>
      </c>
      <c r="C12" s="1">
        <f t="shared" si="0"/>
        <v>102</v>
      </c>
      <c r="D12" s="1">
        <f t="shared" si="1"/>
        <v>128</v>
      </c>
      <c r="E12" s="1">
        <v>33468</v>
      </c>
      <c r="F12" s="1">
        <v>32171</v>
      </c>
      <c r="G12" s="1">
        <v>38010</v>
      </c>
      <c r="I12" s="1" t="s">
        <v>12</v>
      </c>
      <c r="J12" s="4">
        <v>102.279</v>
      </c>
      <c r="K12" s="1">
        <v>127.9589</v>
      </c>
      <c r="L12" s="2"/>
      <c r="M12" s="2"/>
      <c r="N12" s="2"/>
      <c r="O12" s="2"/>
    </row>
    <row r="13" spans="2:15" x14ac:dyDescent="0.25">
      <c r="B13" s="2"/>
      <c r="C13" s="2"/>
      <c r="D13" s="2"/>
      <c r="E13" s="2"/>
      <c r="F13" s="2"/>
      <c r="G13" s="2"/>
      <c r="J13" s="2"/>
      <c r="K13" s="2"/>
      <c r="L13" s="2"/>
      <c r="M13" s="2"/>
      <c r="N13" s="2"/>
      <c r="O13" s="2"/>
    </row>
    <row r="14" spans="2:15" x14ac:dyDescent="0.25">
      <c r="B14" s="3"/>
      <c r="C14" s="2"/>
      <c r="D14" s="2"/>
      <c r="E14" s="2"/>
      <c r="F14" s="2"/>
      <c r="G14" s="2"/>
      <c r="J14" s="2"/>
      <c r="K14" s="2"/>
      <c r="L14" s="2"/>
      <c r="M14" s="2"/>
      <c r="N14" s="2"/>
      <c r="O14" s="2"/>
    </row>
    <row r="15" spans="2:15" x14ac:dyDescent="0.25">
      <c r="B15" s="3"/>
      <c r="C15" s="2"/>
      <c r="D15" s="2"/>
      <c r="E15" s="2"/>
      <c r="F15" s="2"/>
      <c r="G15" s="2"/>
      <c r="J15" s="2"/>
      <c r="K15" s="2"/>
      <c r="L15" s="2"/>
      <c r="M15" s="2"/>
      <c r="N15" s="2"/>
      <c r="O15" s="2"/>
    </row>
    <row r="16" spans="2:15" x14ac:dyDescent="0.25">
      <c r="B16" s="3"/>
      <c r="C16" s="2"/>
      <c r="D16" s="2"/>
      <c r="E16" s="2"/>
      <c r="F16" s="2"/>
      <c r="G16" s="2"/>
      <c r="J16" s="2"/>
      <c r="K16" s="2"/>
      <c r="L16" s="2"/>
      <c r="M16" s="2"/>
      <c r="N16" s="2"/>
      <c r="O16" s="2"/>
    </row>
    <row r="17" spans="2:15" x14ac:dyDescent="0.25">
      <c r="B17" s="3"/>
      <c r="C17" s="2"/>
      <c r="D17" s="2"/>
      <c r="E17" s="2"/>
      <c r="F17" s="2"/>
      <c r="G17" s="2"/>
      <c r="J17" s="2"/>
      <c r="K17" s="2"/>
      <c r="L17" s="2"/>
      <c r="M17" s="2"/>
      <c r="N17" s="2"/>
      <c r="O17" s="2"/>
    </row>
    <row r="18" spans="2:15" x14ac:dyDescent="0.25">
      <c r="B18" s="3"/>
      <c r="C18" s="2"/>
      <c r="D18" s="2"/>
      <c r="E18" s="2"/>
      <c r="F18" s="2"/>
      <c r="G18" s="2"/>
      <c r="J18" s="2"/>
      <c r="K18" s="2"/>
      <c r="L18" s="2"/>
      <c r="M18" s="2"/>
      <c r="N18" s="2"/>
      <c r="O18" s="2"/>
    </row>
    <row r="19" spans="2:15" x14ac:dyDescent="0.25">
      <c r="B19" s="3"/>
      <c r="C19" s="3"/>
      <c r="D19" s="2"/>
      <c r="E19" s="2"/>
      <c r="F19" s="2"/>
      <c r="G19" s="2"/>
      <c r="J19" s="2"/>
      <c r="K19" s="2"/>
      <c r="L19" s="2"/>
      <c r="M19" s="2"/>
      <c r="N19" s="2"/>
      <c r="O19" s="2"/>
    </row>
    <row r="20" spans="2:15" x14ac:dyDescent="0.25">
      <c r="B20" s="3"/>
      <c r="J20" s="2"/>
      <c r="K20" s="2"/>
      <c r="L20" s="2"/>
      <c r="M20" s="2"/>
      <c r="N20" s="2"/>
      <c r="O20" s="2"/>
    </row>
    <row r="21" spans="2:15" x14ac:dyDescent="0.25">
      <c r="B21" s="4" t="s">
        <v>0</v>
      </c>
      <c r="C21" s="1" t="s">
        <v>1</v>
      </c>
      <c r="D21" s="1" t="s">
        <v>2</v>
      </c>
      <c r="E21" s="1" t="s">
        <v>15</v>
      </c>
      <c r="F21" s="1" t="s">
        <v>14</v>
      </c>
      <c r="G21" s="1" t="s">
        <v>13</v>
      </c>
      <c r="J21" s="2"/>
      <c r="K21" s="2"/>
      <c r="L21" s="2"/>
      <c r="M21" s="2"/>
      <c r="N21" s="2"/>
      <c r="O21" s="2"/>
    </row>
    <row r="22" spans="2:15" x14ac:dyDescent="0.25">
      <c r="B22" s="4" t="s">
        <v>16</v>
      </c>
      <c r="C22" s="1">
        <f>_xlfn.QUARTILE.INC(C$3:C$12,0)</f>
        <v>102</v>
      </c>
      <c r="D22" s="1">
        <f>_xlfn.QUARTILE.INC(D$3:D$12,0)</f>
        <v>126</v>
      </c>
      <c r="E22" s="1">
        <f>_xlfn.QUARTILE.INC(E$3:E$12,0)</f>
        <v>32650</v>
      </c>
      <c r="F22" s="1">
        <f>_xlfn.QUARTILE.INC(F$3:F$12,0)</f>
        <v>32171</v>
      </c>
      <c r="G22" s="1">
        <f>_xlfn.QUARTILE.INC(G$3:G$12,0)</f>
        <v>33690</v>
      </c>
      <c r="J22" s="2"/>
      <c r="K22" s="3"/>
      <c r="L22" s="2"/>
      <c r="M22" s="2"/>
      <c r="N22" s="2"/>
      <c r="O22" s="2"/>
    </row>
    <row r="23" spans="2:15" x14ac:dyDescent="0.25">
      <c r="B23" s="4" t="s">
        <v>17</v>
      </c>
      <c r="C23" s="1">
        <f>_xlfn.QUARTILE.INC(C$3:C$12,1)</f>
        <v>102</v>
      </c>
      <c r="D23" s="1">
        <f>_xlfn.QUARTILE.INC(D$3:D$12,1)</f>
        <v>128.5</v>
      </c>
      <c r="E23" s="1">
        <f>_xlfn.QUARTILE.INC(E$3:E$12,1)</f>
        <v>32828.5</v>
      </c>
      <c r="F23" s="1">
        <f>_xlfn.QUARTILE.INC(F$3:F$12,1)</f>
        <v>32737.75</v>
      </c>
      <c r="G23" s="1">
        <f>_xlfn.QUARTILE.INC(G$3:G$12,1)</f>
        <v>34074.25</v>
      </c>
    </row>
    <row r="24" spans="2:15" x14ac:dyDescent="0.25">
      <c r="B24" s="4" t="s">
        <v>18</v>
      </c>
      <c r="C24" s="1">
        <f>_xlfn.QUARTILE.INC(C$3:C$12,2)</f>
        <v>104</v>
      </c>
      <c r="D24" s="1">
        <f>_xlfn.QUARTILE.INC(D$3:D$12,2)</f>
        <v>131</v>
      </c>
      <c r="E24" s="1">
        <f>_xlfn.QUARTILE.INC(E$3:E$12,2)</f>
        <v>33094.5</v>
      </c>
      <c r="F24" s="1">
        <f>_xlfn.QUARTILE.INC(F$3:F$12,2)</f>
        <v>32940.5</v>
      </c>
      <c r="G24" s="1">
        <f>_xlfn.QUARTILE.INC(G$3:G$12,2)</f>
        <v>35406.5</v>
      </c>
    </row>
    <row r="25" spans="2:15" x14ac:dyDescent="0.25">
      <c r="B25" s="4" t="s">
        <v>19</v>
      </c>
      <c r="C25" s="1">
        <f>_xlfn.QUARTILE.INC(C$3:C$12,3)</f>
        <v>106</v>
      </c>
      <c r="D25" s="1">
        <f>_xlfn.QUARTILE.INC(D$3:D$12,3)</f>
        <v>132</v>
      </c>
      <c r="E25" s="1">
        <f>_xlfn.QUARTILE.INC(E$3:E$12,3)</f>
        <v>33399</v>
      </c>
      <c r="F25" s="1">
        <f>_xlfn.QUARTILE.INC(F$3:F$12,3)</f>
        <v>33095</v>
      </c>
      <c r="G25" s="1">
        <f>_xlfn.QUARTILE.INC(G$3:G$12,3)</f>
        <v>36712.25</v>
      </c>
    </row>
    <row r="26" spans="2:15" x14ac:dyDescent="0.25">
      <c r="B26" s="4" t="s">
        <v>20</v>
      </c>
      <c r="C26" s="1">
        <f>_xlfn.QUARTILE.INC(C$3:C$12,4)</f>
        <v>113</v>
      </c>
      <c r="D26" s="1">
        <f>_xlfn.QUARTILE.INC(D$3:D$12,4)</f>
        <v>140</v>
      </c>
      <c r="E26" s="1">
        <f>_xlfn.QUARTILE.INC(E$3:E$12,4)</f>
        <v>33588</v>
      </c>
      <c r="F26" s="1">
        <f>_xlfn.QUARTILE.INC(F$3:F$12,4)</f>
        <v>33582</v>
      </c>
      <c r="G26" s="1">
        <f>_xlfn.QUARTILE.INC(G$3:G$12,4)</f>
        <v>41814</v>
      </c>
    </row>
    <row r="27" spans="2:15" x14ac:dyDescent="0.25">
      <c r="B27" s="4" t="s">
        <v>21</v>
      </c>
      <c r="C27" s="1">
        <f>C$26-C$22</f>
        <v>11</v>
      </c>
      <c r="D27" s="1">
        <f>D$26-D$22</f>
        <v>14</v>
      </c>
      <c r="E27" s="1">
        <f>E$26-E$22</f>
        <v>938</v>
      </c>
      <c r="F27" s="1">
        <f>F$26-F$22</f>
        <v>1411</v>
      </c>
      <c r="G27" s="1">
        <f>G$26-G$22</f>
        <v>8124</v>
      </c>
    </row>
    <row r="28" spans="2:15" x14ac:dyDescent="0.25">
      <c r="B28" s="4" t="s">
        <v>22</v>
      </c>
      <c r="C28" s="1">
        <f>AVERAGE(C$3:C$12)</f>
        <v>104.9</v>
      </c>
      <c r="D28" s="1">
        <f>AVERAGE(D$3:D$12)</f>
        <v>131.30000000000001</v>
      </c>
      <c r="E28" s="1">
        <f>AVERAGE(E$3:E$12)</f>
        <v>33118.400000000001</v>
      </c>
      <c r="F28" s="1">
        <f>AVERAGE(F$3:F$12)</f>
        <v>32877.1</v>
      </c>
      <c r="G28" s="1">
        <f>AVERAGE(G$3:G$12)</f>
        <v>35956.199999999997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Pontolillo</dc:creator>
  <cp:lastModifiedBy>Gabriel Pontolillo</cp:lastModifiedBy>
  <dcterms:created xsi:type="dcterms:W3CDTF">2022-01-19T15:42:05Z</dcterms:created>
  <dcterms:modified xsi:type="dcterms:W3CDTF">2022-01-20T18:06:15Z</dcterms:modified>
</cp:coreProperties>
</file>