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 activeTab="1"/>
  </bookViews>
  <sheets>
    <sheet name="q1" sheetId="1" r:id="rId1"/>
    <sheet name="q2" sheetId="3" r:id="rId2"/>
    <sheet name="q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 s="1"/>
  <c r="F32" i="1" s="1"/>
  <c r="F33" i="1" s="1"/>
  <c r="F34" i="1" s="1"/>
  <c r="F35" i="1" s="1"/>
  <c r="F29" i="1"/>
  <c r="E30" i="1"/>
  <c r="E31" i="1"/>
  <c r="E32" i="1"/>
  <c r="E33" i="1"/>
  <c r="E34" i="1"/>
  <c r="E35" i="1"/>
  <c r="E29" i="1"/>
  <c r="O14" i="4"/>
  <c r="O6" i="4"/>
  <c r="H29" i="3"/>
  <c r="H31" i="3"/>
  <c r="H25" i="3"/>
  <c r="H24" i="3"/>
  <c r="G24" i="3"/>
  <c r="H23" i="3"/>
  <c r="G25" i="3"/>
  <c r="G23" i="3"/>
  <c r="I24" i="3"/>
  <c r="I25" i="3"/>
  <c r="I26" i="3"/>
  <c r="I27" i="3"/>
  <c r="I28" i="3"/>
  <c r="I29" i="3"/>
  <c r="I30" i="3"/>
  <c r="I31" i="3"/>
  <c r="I32" i="3"/>
  <c r="I23" i="3"/>
  <c r="F23" i="3"/>
  <c r="F32" i="3"/>
  <c r="F26" i="3"/>
  <c r="F30" i="3"/>
  <c r="F25" i="3"/>
  <c r="F28" i="3"/>
  <c r="F27" i="3"/>
  <c r="F29" i="3"/>
  <c r="F31" i="3"/>
  <c r="F24" i="3"/>
  <c r="G26" i="3" l="1"/>
  <c r="G29" i="3"/>
  <c r="F33" i="3"/>
  <c r="G30" i="3" l="1"/>
  <c r="G28" i="3"/>
  <c r="G27" i="3"/>
  <c r="G31" i="3"/>
  <c r="G32" i="3"/>
  <c r="H26" i="3"/>
  <c r="H27" i="3"/>
  <c r="H28" i="3"/>
  <c r="H30" i="3"/>
  <c r="H32" i="3"/>
</calcChain>
</file>

<file path=xl/sharedStrings.xml><?xml version="1.0" encoding="utf-8"?>
<sst xmlns="http://schemas.openxmlformats.org/spreadsheetml/2006/main" count="38" uniqueCount="34">
  <si>
    <t>material</t>
  </si>
  <si>
    <t>Custo Unitario medio</t>
  </si>
  <si>
    <t>qtd por produto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</si>
  <si>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</si>
  <si>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</si>
  <si>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</si>
  <si>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</si>
  <si>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</si>
  <si>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</si>
  <si>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</si>
  <si>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</si>
  <si>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</si>
  <si>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</si>
  <si>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A</t>
  </si>
  <si>
    <t>B</t>
  </si>
  <si>
    <t>Total</t>
  </si>
  <si>
    <t>classe</t>
  </si>
  <si>
    <t>total</t>
  </si>
  <si>
    <t>porcentagem</t>
  </si>
  <si>
    <t xml:space="preserve">C </t>
  </si>
  <si>
    <t>resposta :</t>
  </si>
  <si>
    <t>resposta:</t>
  </si>
  <si>
    <t>bicicletas</t>
  </si>
  <si>
    <t>compressores</t>
  </si>
  <si>
    <t>Fontes de consumo de agua</t>
  </si>
  <si>
    <t>bacho e ducha</t>
  </si>
  <si>
    <t>beber e cozinhar</t>
  </si>
  <si>
    <t>lavagem de louca</t>
  </si>
  <si>
    <t>lavadem de roupa</t>
  </si>
  <si>
    <t>regar o jardim</t>
  </si>
  <si>
    <t>toalete</t>
  </si>
  <si>
    <t>diversos</t>
  </si>
  <si>
    <t>Galoes por dia</t>
  </si>
  <si>
    <t>porcentagem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</si>
</sst>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pareto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'q1'!$D$27</c:f>
              <c:strCache>
                <c:ptCount val="1"/>
                <c:pt idx="0">
                  <c:v>Galoes por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'q1'!$C$28:$C$35</c:f>
              <c:strCache>
                <c:ptCount val="8"/>
                <c:pt idx="0">
                  <c:v>Total</c:v>
                </c:pt>
                <c:pt idx="1">
                  <c:v>regar o jardim</c:v>
                </c:pt>
                <c:pt idx="2">
                  <c:v>bacho e ducha</c:v>
                </c:pt>
                <c:pt idx="3">
                  <c:v>toalete</c:v>
                </c:pt>
                <c:pt idx="4">
                  <c:v>lavadem de roupa</c:v>
                </c:pt>
                <c:pt idx="5">
                  <c:v>diversos</c:v>
                </c:pt>
                <c:pt idx="6">
                  <c:v>lavagem de louca</c:v>
                </c:pt>
                <c:pt idx="7">
                  <c:v>beber e cozinhar</c:v>
                </c:pt>
              </c:strCache>
            </c:strRef>
          </c:cat>
          <c:val>
            <c:numRef>
              <c:f>'q1'!$D$28:$D$35</c:f>
              <c:numCache>
                <c:formatCode>General</c:formatCode>
                <c:ptCount val="8"/>
                <c:pt idx="0">
                  <c:v>414</c:v>
                </c:pt>
                <c:pt idx="1">
                  <c:v>150</c:v>
                </c:pt>
                <c:pt idx="2">
                  <c:v>99</c:v>
                </c:pt>
                <c:pt idx="3">
                  <c:v>80</c:v>
                </c:pt>
                <c:pt idx="4">
                  <c:v>33</c:v>
                </c:pt>
                <c:pt idx="5">
                  <c:v>20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'q1'!$E$27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'q1'!$C$28:$C$35</c:f>
              <c:strCache>
                <c:ptCount val="8"/>
                <c:pt idx="0">
                  <c:v>Total</c:v>
                </c:pt>
                <c:pt idx="1">
                  <c:v>regar o jardim</c:v>
                </c:pt>
                <c:pt idx="2">
                  <c:v>bacho e ducha</c:v>
                </c:pt>
                <c:pt idx="3">
                  <c:v>toalete</c:v>
                </c:pt>
                <c:pt idx="4">
                  <c:v>lavadem de roupa</c:v>
                </c:pt>
                <c:pt idx="5">
                  <c:v>diversos</c:v>
                </c:pt>
                <c:pt idx="6">
                  <c:v>lavagem de louca</c:v>
                </c:pt>
                <c:pt idx="7">
                  <c:v>beber e cozinhar</c:v>
                </c:pt>
              </c:strCache>
            </c:strRef>
          </c:cat>
          <c:val>
            <c:numRef>
              <c:f>'q1'!$E$28:$E$35</c:f>
              <c:numCache>
                <c:formatCode>0.00%</c:formatCode>
                <c:ptCount val="8"/>
                <c:pt idx="1">
                  <c:v>0.36231884057971014</c:v>
                </c:pt>
                <c:pt idx="2">
                  <c:v>0.2391304347826087</c:v>
                </c:pt>
                <c:pt idx="3">
                  <c:v>0.19323671497584541</c:v>
                </c:pt>
                <c:pt idx="4">
                  <c:v>7.9710144927536225E-2</c:v>
                </c:pt>
                <c:pt idx="5">
                  <c:v>4.8309178743961352E-2</c:v>
                </c:pt>
                <c:pt idx="6">
                  <c:v>3.140096618357488E-2</c:v>
                </c:pt>
                <c:pt idx="7">
                  <c:v>2.6570048309178744E-2</c:v>
                </c:pt>
              </c:numCache>
            </c:numRef>
          </c:val>
        </c:ser>
        <c:ser>
          <c:idx val="2"/>
          <c:order val="2"/>
          <c:tx>
            <c:strRef>
              <c:f>'q1'!$F$27</c:f>
              <c:strCache>
                <c:ptCount val="1"/>
                <c:pt idx="0">
                  <c:v>porcentagem acum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'q1'!$C$28:$C$35</c:f>
              <c:strCache>
                <c:ptCount val="8"/>
                <c:pt idx="0">
                  <c:v>Total</c:v>
                </c:pt>
                <c:pt idx="1">
                  <c:v>regar o jardim</c:v>
                </c:pt>
                <c:pt idx="2">
                  <c:v>bacho e ducha</c:v>
                </c:pt>
                <c:pt idx="3">
                  <c:v>toalete</c:v>
                </c:pt>
                <c:pt idx="4">
                  <c:v>lavadem de roupa</c:v>
                </c:pt>
                <c:pt idx="5">
                  <c:v>diversos</c:v>
                </c:pt>
                <c:pt idx="6">
                  <c:v>lavagem de louca</c:v>
                </c:pt>
                <c:pt idx="7">
                  <c:v>beber e cozinhar</c:v>
                </c:pt>
              </c:strCache>
            </c:strRef>
          </c:cat>
          <c:val>
            <c:numRef>
              <c:f>'q1'!$F$28:$F$35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0.36231884057971014</c:v>
                </c:pt>
                <c:pt idx="2">
                  <c:v>0.60144927536231885</c:v>
                </c:pt>
                <c:pt idx="3">
                  <c:v>0.79468599033816423</c:v>
                </c:pt>
                <c:pt idx="4">
                  <c:v>0.87439613526570048</c:v>
                </c:pt>
                <c:pt idx="5">
                  <c:v>0.92270531400966183</c:v>
                </c:pt>
                <c:pt idx="6">
                  <c:v>0.95410628019323673</c:v>
                </c:pt>
                <c:pt idx="7">
                  <c:v>0.98067632850241548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1595712"/>
        <c:axId val="841593536"/>
      </c:barChart>
      <c:catAx>
        <c:axId val="84159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93536"/>
        <c:crosses val="autoZero"/>
        <c:auto val="1"/>
        <c:lblAlgn val="ctr"/>
        <c:lblOffset val="100"/>
        <c:noMultiLvlLbl val="0"/>
      </c:catAx>
      <c:valAx>
        <c:axId val="8415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152400</xdr:rowOff>
    </xdr:from>
    <xdr:to>
      <xdr:col>11</xdr:col>
      <xdr:colOff>590550</xdr:colOff>
      <xdr:row>23</xdr:row>
      <xdr:rowOff>142875</xdr:rowOff>
    </xdr:to>
    <xdr:sp macro="" textlink="">
      <xdr:nvSpPr>
        <xdr:cNvPr id="2" name="CaixaDeTexto 1"/>
        <xdr:cNvSpPr txBox="1"/>
      </xdr:nvSpPr>
      <xdr:spPr>
        <a:xfrm>
          <a:off x="962025" y="342900"/>
          <a:ext cx="6334125" cy="4181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 b="1" kern="0">
              <a:effectLst/>
              <a:latin typeface="Garamond" panose="02020404030301010803" pitchFamily="18" charset="0"/>
            </a:rPr>
            <a:t>Os dados a seguir representam</a:t>
          </a:r>
          <a:r>
            <a:rPr lang="pt-PT" sz="1100" b="1" kern="0" cap="all">
              <a:effectLst/>
              <a:latin typeface="Garamond" panose="02020404030301010803" pitchFamily="18" charset="0"/>
            </a:rPr>
            <a:t> </a:t>
          </a:r>
          <a:r>
            <a:rPr lang="pt-PT" sz="1100" b="1" kern="0">
              <a:effectLst/>
              <a:latin typeface="Garamond" panose="02020404030301010803" pitchFamily="18" charset="0"/>
            </a:rPr>
            <a:t>o consumo</a:t>
          </a:r>
          <a:r>
            <a:rPr lang="pt-PT" sz="1100" b="1" kern="0" cap="all">
              <a:effectLst/>
              <a:latin typeface="Garamond" panose="02020404030301010803" pitchFamily="18" charset="0"/>
            </a:rPr>
            <a:t> </a:t>
          </a:r>
          <a:r>
            <a:rPr lang="pt-PT" sz="1100" b="1" kern="0">
              <a:effectLst/>
              <a:latin typeface="Garamond" panose="02020404030301010803" pitchFamily="18" charset="0"/>
            </a:rPr>
            <a:t>diário de água por domicílio em um subúrbio, num verão recente:</a:t>
          </a:r>
          <a:endParaRPr lang="pt-BR" sz="1400" b="1" kern="0">
            <a:effectLst/>
            <a:latin typeface="Garamond" panose="02020404030301010803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Fontes de consumo de água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Galões por dia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Banho e ducha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99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Beber e cozinhar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11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Lavagem de louça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13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Lavagem de roupa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33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Regar o jardim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150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Toalete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88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Diversos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20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Total</a:t>
          </a: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r>
            <a:rPr lang="pt-PT" sz="1100">
              <a:effectLst/>
              <a:latin typeface="Garamond" panose="02020404030301010803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414</a:t>
          </a:r>
        </a:p>
        <a:p>
          <a:pPr algn="ctr">
            <a:spcAft>
              <a:spcPts val="0"/>
            </a:spcAft>
            <a:tabLst>
              <a:tab pos="2519680" algn="l"/>
              <a:tab pos="3830320" algn="l"/>
              <a:tab pos="4838065" algn="l"/>
              <a:tab pos="5129530" algn="l"/>
            </a:tabLst>
          </a:pPr>
          <a:endParaRPr lang="pt-BR" sz="1100">
            <a:effectLst/>
            <a:latin typeface="Garamond" panose="02020404030301010803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just"/>
          <a:r>
            <a:rPr lang="pt-BR" sz="1100" b="0">
              <a:effectLst/>
              <a:latin typeface="Garamond" panose="02020404030301010803" pitchFamily="18" charset="0"/>
              <a:ea typeface="Arial Unicode MS" panose="020B0604020202020204" pitchFamily="34" charset="-128"/>
            </a:rPr>
            <a:t>Analise os dados acima visando a seguinte </a:t>
          </a:r>
          <a:r>
            <a:rPr lang="pt-BR" sz="1100" b="1" u="sng">
              <a:effectLst/>
              <a:latin typeface="Garamond" panose="02020404030301010803" pitchFamily="18" charset="0"/>
              <a:ea typeface="Arial Unicode MS" panose="020B0604020202020204" pitchFamily="34" charset="-128"/>
            </a:rPr>
            <a:t>ação</a:t>
          </a:r>
          <a:r>
            <a:rPr lang="pt-BR" sz="1100" b="0">
              <a:effectLst/>
              <a:latin typeface="Garamond" panose="02020404030301010803" pitchFamily="18" charset="0"/>
              <a:ea typeface="Arial Unicode MS" panose="020B0604020202020204" pitchFamily="34" charset="-128"/>
            </a:rPr>
            <a:t>: uma vez que a prefeitura da cidade está preocupada com futuros racionamentos de água, escreva uma carta com base nos resultados encontrados em sua análise, destacando áreas problemáticas e propondo leis que visem economizar água pela modificação de hábitos da população.</a:t>
          </a:r>
          <a:endParaRPr lang="pt-BR" sz="1200" b="1">
            <a:effectLst/>
            <a:latin typeface="Arial Unicode MS" panose="020B0604020202020204" pitchFamily="34" charset="-128"/>
            <a:ea typeface="Arial Unicode MS" panose="020B0604020202020204" pitchFamily="34" charset="-128"/>
          </a:endParaRPr>
        </a:p>
      </xdr:txBody>
    </xdr:sp>
    <xdr:clientData/>
  </xdr:twoCellAnchor>
  <xdr:twoCellAnchor>
    <xdr:from>
      <xdr:col>12</xdr:col>
      <xdr:colOff>295275</xdr:colOff>
      <xdr:row>4</xdr:row>
      <xdr:rowOff>19050</xdr:rowOff>
    </xdr:from>
    <xdr:to>
      <xdr:col>18</xdr:col>
      <xdr:colOff>323850</xdr:colOff>
      <xdr:row>22</xdr:row>
      <xdr:rowOff>28575</xdr:rowOff>
    </xdr:to>
    <xdr:sp macro="" textlink="">
      <xdr:nvSpPr>
        <xdr:cNvPr id="3" name="CaixaDeTexto 2"/>
        <xdr:cNvSpPr txBox="1"/>
      </xdr:nvSpPr>
      <xdr:spPr>
        <a:xfrm>
          <a:off x="7610475" y="781050"/>
          <a:ext cx="3686175" cy="34385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Instruções:</a:t>
          </a:r>
        </a:p>
        <a:p>
          <a:endParaRPr lang="pt-BR" sz="1100"/>
        </a:p>
        <a:p>
          <a:r>
            <a:rPr lang="pt-BR" sz="1100"/>
            <a:t>1- Construir</a:t>
          </a:r>
          <a:r>
            <a:rPr lang="pt-BR" sz="1100" baseline="0"/>
            <a:t> uma tabela igual à do lado</a:t>
          </a:r>
        </a:p>
        <a:p>
          <a:r>
            <a:rPr lang="pt-BR" sz="1100" baseline="0"/>
            <a:t>2. ordenar da maior para a menor</a:t>
          </a:r>
        </a:p>
        <a:p>
          <a:r>
            <a:rPr lang="pt-BR" sz="1100" baseline="0"/>
            <a:t>3 - calcula o % correspondente</a:t>
          </a:r>
        </a:p>
        <a:p>
          <a:r>
            <a:rPr lang="pt-BR" sz="1100" baseline="0"/>
            <a:t>4. acumular o % em uma coluna </a:t>
          </a:r>
        </a:p>
        <a:p>
          <a:r>
            <a:rPr lang="pt-BR" sz="1100" baseline="0"/>
            <a:t>5- inserir um gráfico recomendado</a:t>
          </a:r>
        </a:p>
        <a:p>
          <a:r>
            <a:rPr lang="pt-BR" sz="1100" baseline="0"/>
            <a:t>6 -nomear o gráfico</a:t>
          </a:r>
        </a:p>
        <a:p>
          <a:r>
            <a:rPr lang="pt-BR" sz="1100" baseline="0"/>
            <a:t>7 - definir título dos eixos </a:t>
          </a:r>
        </a:p>
        <a:p>
          <a:r>
            <a:rPr lang="pt-BR" sz="1100" baseline="0"/>
            <a:t>8 - comentar como complementto para a equipe responsável pela campanha </a:t>
          </a:r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10</xdr:col>
      <xdr:colOff>581025</xdr:colOff>
      <xdr:row>7</xdr:row>
      <xdr:rowOff>142875</xdr:rowOff>
    </xdr:from>
    <xdr:to>
      <xdr:col>22</xdr:col>
      <xdr:colOff>0</xdr:colOff>
      <xdr:row>27</xdr:row>
      <xdr:rowOff>9525</xdr:rowOff>
    </xdr:to>
    <xdr:sp macro="" textlink="">
      <xdr:nvSpPr>
        <xdr:cNvPr id="4" name="CaixaDeTexto 3"/>
        <xdr:cNvSpPr txBox="1"/>
      </xdr:nvSpPr>
      <xdr:spPr>
        <a:xfrm>
          <a:off x="8943975" y="1476375"/>
          <a:ext cx="6734175" cy="3676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teoria</a:t>
          </a:r>
          <a:r>
            <a:rPr lang="pt-BR" sz="1600" baseline="0"/>
            <a:t> da qualidade:</a:t>
          </a:r>
        </a:p>
        <a:p>
          <a:endParaRPr lang="pt-BR" sz="1600" baseline="0"/>
        </a:p>
        <a:p>
          <a:r>
            <a:rPr lang="pt-BR" sz="1600" baseline="0"/>
            <a:t>1- o que significa qualidade</a:t>
          </a:r>
        </a:p>
        <a:p>
          <a:r>
            <a:rPr lang="pt-BR" sz="1600"/>
            <a:t>propriedade que determina a essência ou a natureza de um ser ou coisa.</a:t>
          </a:r>
        </a:p>
        <a:p>
          <a:endParaRPr lang="pt-BR" sz="1600" baseline="0"/>
        </a:p>
        <a:p>
          <a:r>
            <a:rPr lang="pt-BR" sz="1600" baseline="0"/>
            <a:t>2- quais as 2 vertentes da qualidade</a:t>
          </a:r>
        </a:p>
        <a:p>
          <a:r>
            <a:rPr lang="pt-PT" sz="1600"/>
            <a:t>É através das vertentes de </a:t>
          </a:r>
          <a:r>
            <a:rPr lang="pt-PT" sz="1600" b="1"/>
            <a:t>qualidade de produto e processo</a:t>
          </a:r>
          <a:r>
            <a:rPr lang="pt-PT" sz="1600"/>
            <a:t>, isto é do controle de qualidade e do processo do projeto, que a qualidade de um projeto é estabelecida. Sendo estas duas vertentes complementares em si.</a:t>
          </a:r>
        </a:p>
        <a:p>
          <a:endParaRPr lang="pt-BR" sz="1600" baseline="0"/>
        </a:p>
        <a:p>
          <a:r>
            <a:rPr lang="pt-BR" sz="1600" baseline="0"/>
            <a:t>3- qual é a base lógica da qualidade segundo PARETO </a:t>
          </a:r>
        </a:p>
        <a:p>
          <a:r>
            <a:rPr lang="pt-BR" sz="1600" baseline="0"/>
            <a:t>Regra de jardim é a maior que tem em questão de galoes por dia e na área de beber e cozinhar é o que possuir a menor de todas.</a:t>
          </a:r>
        </a:p>
        <a:p>
          <a:endParaRPr lang="pt-BR" sz="1600" baseline="0"/>
        </a:p>
        <a:p>
          <a:endParaRPr lang="pt-BR" sz="1600" baseline="0"/>
        </a:p>
      </xdr:txBody>
    </xdr:sp>
    <xdr:clientData/>
  </xdr:twoCellAnchor>
  <xdr:twoCellAnchor>
    <xdr:from>
      <xdr:col>8</xdr:col>
      <xdr:colOff>66675</xdr:colOff>
      <xdr:row>25</xdr:row>
      <xdr:rowOff>80962</xdr:rowOff>
    </xdr:from>
    <xdr:to>
      <xdr:col>15</xdr:col>
      <xdr:colOff>371475</xdr:colOff>
      <xdr:row>39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4</xdr:row>
      <xdr:rowOff>180975</xdr:rowOff>
    </xdr:from>
    <xdr:to>
      <xdr:col>6</xdr:col>
      <xdr:colOff>846996</xdr:colOff>
      <xdr:row>20</xdr:row>
      <xdr:rowOff>18689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942975"/>
          <a:ext cx="5828571" cy="2885714"/>
        </a:xfrm>
        <a:prstGeom prst="rect">
          <a:avLst/>
        </a:prstGeom>
      </xdr:spPr>
    </xdr:pic>
    <xdr:clientData/>
  </xdr:twoCellAnchor>
  <xdr:oneCellAnchor>
    <xdr:from>
      <xdr:col>1</xdr:col>
      <xdr:colOff>417887</xdr:colOff>
      <xdr:row>1</xdr:row>
      <xdr:rowOff>136023</xdr:rowOff>
    </xdr:from>
    <xdr:ext cx="907300" cy="937629"/>
    <xdr:sp macro="" textlink="">
      <xdr:nvSpPr>
        <xdr:cNvPr id="3" name="Retângulo 2"/>
        <xdr:cNvSpPr/>
      </xdr:nvSpPr>
      <xdr:spPr>
        <a:xfrm>
          <a:off x="1027487" y="326523"/>
          <a:ext cx="90730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q2</a:t>
          </a:r>
        </a:p>
      </xdr:txBody>
    </xdr:sp>
    <xdr:clientData/>
  </xdr:oneCellAnchor>
  <xdr:twoCellAnchor>
    <xdr:from>
      <xdr:col>12</xdr:col>
      <xdr:colOff>333375</xdr:colOff>
      <xdr:row>3</xdr:row>
      <xdr:rowOff>171450</xdr:rowOff>
    </xdr:from>
    <xdr:to>
      <xdr:col>17</xdr:col>
      <xdr:colOff>466725</xdr:colOff>
      <xdr:row>8</xdr:row>
      <xdr:rowOff>142875</xdr:rowOff>
    </xdr:to>
    <xdr:sp macro="" textlink="">
      <xdr:nvSpPr>
        <xdr:cNvPr id="4" name="CaixaDeTexto 3"/>
        <xdr:cNvSpPr txBox="1"/>
      </xdr:nvSpPr>
      <xdr:spPr>
        <a:xfrm>
          <a:off x="8658225" y="742950"/>
          <a:ext cx="3181350" cy="9239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1 - o que é recomendado para os gestores</a:t>
          </a:r>
          <a:r>
            <a:rPr lang="pt-BR" sz="1100" baseline="0"/>
            <a:t> da organização em relação ao estoque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</xdr:row>
      <xdr:rowOff>123825</xdr:rowOff>
    </xdr:from>
    <xdr:to>
      <xdr:col>13</xdr:col>
      <xdr:colOff>8582</xdr:colOff>
      <xdr:row>10</xdr:row>
      <xdr:rowOff>85563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95325"/>
          <a:ext cx="7542857" cy="1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12</xdr:row>
      <xdr:rowOff>9525</xdr:rowOff>
    </xdr:from>
    <xdr:to>
      <xdr:col>12</xdr:col>
      <xdr:colOff>103892</xdr:colOff>
      <xdr:row>18</xdr:row>
      <xdr:rowOff>95096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2295525"/>
          <a:ext cx="70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F35"/>
  <sheetViews>
    <sheetView topLeftCell="C31" workbookViewId="0">
      <selection activeCell="C27" sqref="C27:F35"/>
    </sheetView>
  </sheetViews>
  <sheetFormatPr defaultRowHeight="15" x14ac:dyDescent="0.25"/>
  <cols>
    <col min="3" max="3" width="26" bestFit="1" customWidth="1"/>
    <col min="4" max="4" width="13.7109375" bestFit="1" customWidth="1"/>
    <col min="5" max="5" width="12.7109375" bestFit="1" customWidth="1"/>
    <col min="6" max="6" width="18.140625" bestFit="1" customWidth="1"/>
  </cols>
  <sheetData>
    <row r="27" spans="3:6" x14ac:dyDescent="0.25">
      <c r="C27" t="s">
        <v>24</v>
      </c>
      <c r="D27" t="s">
        <v>32</v>
      </c>
      <c r="E27" t="s">
        <v>18</v>
      </c>
      <c r="F27" t="s">
        <v>33</v>
      </c>
    </row>
    <row r="28" spans="3:6" x14ac:dyDescent="0.25">
      <c r="C28" t="s">
        <v>15</v>
      </c>
      <c r="D28">
        <v>414</v>
      </c>
      <c r="F28">
        <v>0</v>
      </c>
    </row>
    <row r="29" spans="3:6" x14ac:dyDescent="0.25">
      <c r="C29" t="s">
        <v>29</v>
      </c>
      <c r="D29">
        <v>150</v>
      </c>
      <c r="E29" s="3">
        <f>D29/$D$28</f>
        <v>0.36231884057971014</v>
      </c>
      <c r="F29" s="4">
        <f>E29+F28</f>
        <v>0.36231884057971014</v>
      </c>
    </row>
    <row r="30" spans="3:6" x14ac:dyDescent="0.25">
      <c r="C30" t="s">
        <v>25</v>
      </c>
      <c r="D30">
        <v>99</v>
      </c>
      <c r="E30" s="3">
        <f t="shared" ref="E30:E35" si="0">D30/$D$28</f>
        <v>0.2391304347826087</v>
      </c>
      <c r="F30" s="4">
        <f t="shared" ref="F30:F35" si="1">E30+F29</f>
        <v>0.60144927536231885</v>
      </c>
    </row>
    <row r="31" spans="3:6" x14ac:dyDescent="0.25">
      <c r="C31" t="s">
        <v>30</v>
      </c>
      <c r="D31">
        <v>80</v>
      </c>
      <c r="E31" s="3">
        <f t="shared" si="0"/>
        <v>0.19323671497584541</v>
      </c>
      <c r="F31" s="4">
        <f t="shared" si="1"/>
        <v>0.79468599033816423</v>
      </c>
    </row>
    <row r="32" spans="3:6" x14ac:dyDescent="0.25">
      <c r="C32" t="s">
        <v>28</v>
      </c>
      <c r="D32">
        <v>33</v>
      </c>
      <c r="E32" s="3">
        <f t="shared" si="0"/>
        <v>7.9710144927536225E-2</v>
      </c>
      <c r="F32" s="4">
        <f t="shared" si="1"/>
        <v>0.87439613526570048</v>
      </c>
    </row>
    <row r="33" spans="3:6" x14ac:dyDescent="0.25">
      <c r="C33" t="s">
        <v>31</v>
      </c>
      <c r="D33">
        <v>20</v>
      </c>
      <c r="E33" s="3">
        <f t="shared" si="0"/>
        <v>4.8309178743961352E-2</v>
      </c>
      <c r="F33" s="4">
        <f t="shared" si="1"/>
        <v>0.92270531400966183</v>
      </c>
    </row>
    <row r="34" spans="3:6" x14ac:dyDescent="0.25">
      <c r="C34" t="s">
        <v>27</v>
      </c>
      <c r="D34">
        <v>13</v>
      </c>
      <c r="E34" s="3">
        <f t="shared" si="0"/>
        <v>3.140096618357488E-2</v>
      </c>
      <c r="F34" s="4">
        <f t="shared" si="1"/>
        <v>0.95410628019323673</v>
      </c>
    </row>
    <row r="35" spans="3:6" x14ac:dyDescent="0.25">
      <c r="C35" t="s">
        <v>26</v>
      </c>
      <c r="D35">
        <v>11</v>
      </c>
      <c r="E35" s="3">
        <f t="shared" si="0"/>
        <v>2.6570048309178744E-2</v>
      </c>
      <c r="F35" s="4">
        <f t="shared" si="1"/>
        <v>0.98067632850241548</v>
      </c>
    </row>
  </sheetData>
  <sortState ref="C28:D35">
    <sortCondition descending="1" ref="D28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2:M33"/>
  <sheetViews>
    <sheetView tabSelected="1" workbookViewId="0">
      <selection activeCell="I23" sqref="I23:I26"/>
    </sheetView>
  </sheetViews>
  <sheetFormatPr defaultRowHeight="15" x14ac:dyDescent="0.25"/>
  <cols>
    <col min="4" max="4" width="20" bestFit="1" customWidth="1"/>
    <col min="5" max="5" width="20.85546875" customWidth="1"/>
    <col min="6" max="6" width="24.140625" customWidth="1"/>
    <col min="7" max="7" width="33.85546875" customWidth="1"/>
    <col min="8" max="8" width="27" customWidth="1"/>
  </cols>
  <sheetData>
    <row r="22" spans="3:13" x14ac:dyDescent="0.25">
      <c r="C22" t="s">
        <v>0</v>
      </c>
      <c r="D22" t="s">
        <v>1</v>
      </c>
      <c r="E22" t="s">
        <v>2</v>
      </c>
      <c r="F22" t="s">
        <v>17</v>
      </c>
      <c r="G22" t="s">
        <v>18</v>
      </c>
      <c r="H22">
        <v>0</v>
      </c>
      <c r="I22" t="s">
        <v>16</v>
      </c>
      <c r="L22" t="s">
        <v>16</v>
      </c>
    </row>
    <row r="23" spans="3:13" x14ac:dyDescent="0.25">
      <c r="C23" t="s">
        <v>7</v>
      </c>
      <c r="D23">
        <v>200</v>
      </c>
      <c r="E23">
        <v>50</v>
      </c>
      <c r="F23" s="5">
        <f>D23*E23</f>
        <v>10000</v>
      </c>
      <c r="G23" s="4">
        <f>F23/$F$33</f>
        <v>0.41152263374485598</v>
      </c>
      <c r="H23" s="4">
        <f>G23+H22</f>
        <v>0.41152263374485598</v>
      </c>
      <c r="I23" s="9" t="str">
        <f>IF(H23&lt;=$M$23,"A",IF(H23&lt;=$M$24,"B","C"))</f>
        <v>A</v>
      </c>
      <c r="J23" s="1"/>
      <c r="L23" t="s">
        <v>13</v>
      </c>
      <c r="M23" s="2">
        <v>0.8</v>
      </c>
    </row>
    <row r="24" spans="3:13" x14ac:dyDescent="0.25">
      <c r="C24" t="s">
        <v>12</v>
      </c>
      <c r="D24">
        <v>50</v>
      </c>
      <c r="E24">
        <v>80</v>
      </c>
      <c r="F24" s="5">
        <f>D24*E24</f>
        <v>4000</v>
      </c>
      <c r="G24" s="4">
        <f>F24/$F$33</f>
        <v>0.16460905349794239</v>
      </c>
      <c r="H24" s="4">
        <f>G24+H23</f>
        <v>0.5761316872427984</v>
      </c>
      <c r="I24" s="9" t="str">
        <f t="shared" ref="I24:I32" si="0">IF(H24&lt;=$M$23,"A",IF(H24&lt;=$M$24,"B","C"))</f>
        <v>A</v>
      </c>
      <c r="J24" s="1"/>
      <c r="L24" t="s">
        <v>14</v>
      </c>
      <c r="M24" s="2">
        <v>0.95</v>
      </c>
    </row>
    <row r="25" spans="3:13" x14ac:dyDescent="0.25">
      <c r="C25" t="s">
        <v>11</v>
      </c>
      <c r="D25">
        <v>150</v>
      </c>
      <c r="E25">
        <v>20</v>
      </c>
      <c r="F25" s="5">
        <f>D25*E25</f>
        <v>3000</v>
      </c>
      <c r="G25" s="4">
        <f>F25/$F$33</f>
        <v>0.12345679012345678</v>
      </c>
      <c r="H25" s="4">
        <f>G25+H24</f>
        <v>0.69958847736625518</v>
      </c>
      <c r="I25" s="9" t="str">
        <f t="shared" si="0"/>
        <v>A</v>
      </c>
      <c r="L25" t="s">
        <v>19</v>
      </c>
      <c r="M25" s="2">
        <v>1</v>
      </c>
    </row>
    <row r="26" spans="3:13" x14ac:dyDescent="0.25">
      <c r="C26" t="s">
        <v>3</v>
      </c>
      <c r="D26">
        <v>80</v>
      </c>
      <c r="E26">
        <v>30</v>
      </c>
      <c r="F26" s="5">
        <f>D26*E26</f>
        <v>2400</v>
      </c>
      <c r="G26" s="4">
        <f>F26/$F$33</f>
        <v>9.8765432098765427E-2</v>
      </c>
      <c r="H26" s="4">
        <f>G26+H25</f>
        <v>0.79835390946502061</v>
      </c>
      <c r="I26" s="9" t="str">
        <f t="shared" si="0"/>
        <v>A</v>
      </c>
    </row>
    <row r="27" spans="3:13" x14ac:dyDescent="0.25">
      <c r="C27" t="s">
        <v>8</v>
      </c>
      <c r="D27">
        <v>200</v>
      </c>
      <c r="E27">
        <v>10</v>
      </c>
      <c r="F27" s="5">
        <f>D27*E27</f>
        <v>2000</v>
      </c>
      <c r="G27" s="4">
        <f>F27/$F$33</f>
        <v>8.2304526748971193E-2</v>
      </c>
      <c r="H27" s="4">
        <f>G27+H26</f>
        <v>0.88065843621399176</v>
      </c>
      <c r="I27" s="7" t="str">
        <f t="shared" si="0"/>
        <v>B</v>
      </c>
    </row>
    <row r="28" spans="3:13" x14ac:dyDescent="0.25">
      <c r="C28" t="s">
        <v>4</v>
      </c>
      <c r="D28">
        <v>100</v>
      </c>
      <c r="E28">
        <v>10</v>
      </c>
      <c r="F28" s="5">
        <f>D28*E28</f>
        <v>1000</v>
      </c>
      <c r="G28" s="4">
        <f>F28/$F$33</f>
        <v>4.1152263374485597E-2</v>
      </c>
      <c r="H28" s="4">
        <f>G28+H27</f>
        <v>0.92181069958847739</v>
      </c>
      <c r="I28" s="7" t="str">
        <f t="shared" si="0"/>
        <v>B</v>
      </c>
    </row>
    <row r="29" spans="3:13" x14ac:dyDescent="0.25">
      <c r="C29" t="s">
        <v>6</v>
      </c>
      <c r="D29">
        <v>300</v>
      </c>
      <c r="E29">
        <v>3</v>
      </c>
      <c r="F29" s="5">
        <f>D29*E29</f>
        <v>900</v>
      </c>
      <c r="G29" s="4">
        <f>F29/$F$33</f>
        <v>3.7037037037037035E-2</v>
      </c>
      <c r="H29" s="4">
        <f>G29+H28</f>
        <v>0.95884773662551437</v>
      </c>
      <c r="I29" s="8" t="str">
        <f t="shared" si="0"/>
        <v>C</v>
      </c>
    </row>
    <row r="30" spans="3:13" x14ac:dyDescent="0.25">
      <c r="C30" t="s">
        <v>5</v>
      </c>
      <c r="D30">
        <v>15</v>
      </c>
      <c r="E30">
        <v>30</v>
      </c>
      <c r="F30" s="5">
        <f>D30*E30</f>
        <v>450</v>
      </c>
      <c r="G30" s="4">
        <f>F30/$F$33</f>
        <v>1.8518518518518517E-2</v>
      </c>
      <c r="H30" s="4">
        <f>G30+H29</f>
        <v>0.97736625514403286</v>
      </c>
      <c r="I30" s="8" t="str">
        <f t="shared" si="0"/>
        <v>C</v>
      </c>
    </row>
    <row r="31" spans="3:13" x14ac:dyDescent="0.25">
      <c r="C31" t="s">
        <v>9</v>
      </c>
      <c r="D31">
        <v>100</v>
      </c>
      <c r="E31">
        <v>3</v>
      </c>
      <c r="F31" s="5">
        <f>D31*E31</f>
        <v>300</v>
      </c>
      <c r="G31" s="4">
        <f>F31/$F$33</f>
        <v>1.2345679012345678E-2</v>
      </c>
      <c r="H31" s="4">
        <f>G31+H30</f>
        <v>0.98971193415637848</v>
      </c>
      <c r="I31" s="8" t="str">
        <f t="shared" si="0"/>
        <v>C</v>
      </c>
    </row>
    <row r="32" spans="3:13" x14ac:dyDescent="0.25">
      <c r="C32" t="s">
        <v>10</v>
      </c>
      <c r="D32">
        <v>5</v>
      </c>
      <c r="E32">
        <v>50</v>
      </c>
      <c r="F32" s="5">
        <f>D32*E32</f>
        <v>250</v>
      </c>
      <c r="G32" s="4">
        <f>F32/$F$33</f>
        <v>1.0288065843621399E-2</v>
      </c>
      <c r="H32" s="4">
        <f>G32+H31</f>
        <v>0.99999999999999989</v>
      </c>
      <c r="I32" s="8" t="str">
        <f t="shared" si="0"/>
        <v>C</v>
      </c>
      <c r="J32" s="1"/>
    </row>
    <row r="33" spans="3:6" x14ac:dyDescent="0.25">
      <c r="C33" t="s">
        <v>15</v>
      </c>
      <c r="E33" t="s">
        <v>17</v>
      </c>
      <c r="F33" s="6">
        <f>SUM(F23:F32)</f>
        <v>24300</v>
      </c>
    </row>
  </sheetData>
  <sortState ref="C23:J33">
    <sortCondition descending="1" ref="G23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P14"/>
  <sheetViews>
    <sheetView workbookViewId="0">
      <selection activeCell="P15" sqref="P15"/>
    </sheetView>
  </sheetViews>
  <sheetFormatPr defaultRowHeight="15" x14ac:dyDescent="0.25"/>
  <cols>
    <col min="16" max="16" width="13.42578125" bestFit="1" customWidth="1"/>
  </cols>
  <sheetData>
    <row r="5" spans="15:16" x14ac:dyDescent="0.25">
      <c r="O5" t="s">
        <v>20</v>
      </c>
    </row>
    <row r="6" spans="15:16" x14ac:dyDescent="0.25">
      <c r="O6">
        <f>(315*3+320*5+303*8+300*10)/(3+5+8+10)</f>
        <v>306.5</v>
      </c>
      <c r="P6" t="s">
        <v>22</v>
      </c>
    </row>
    <row r="13" spans="15:16" x14ac:dyDescent="0.25">
      <c r="O13" t="s">
        <v>21</v>
      </c>
    </row>
    <row r="14" spans="15:16" x14ac:dyDescent="0.25">
      <c r="O14">
        <f>(90*10+91*7+98*5)/(10+7+5)</f>
        <v>92.13636363636364</v>
      </c>
      <c r="P14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Manut</cp:lastModifiedBy>
  <dcterms:created xsi:type="dcterms:W3CDTF">2024-05-13T20:17:30Z</dcterms:created>
  <dcterms:modified xsi:type="dcterms:W3CDTF">2024-05-14T14:46:39Z</dcterms:modified>
</cp:coreProperties>
</file>