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143506\Documents\Excel\"/>
    </mc:Choice>
  </mc:AlternateContent>
  <xr:revisionPtr revIDLastSave="0" documentId="13_ncr:1_{0CAFA227-B651-497A-82C2-9B4AD983C311}" xr6:coauthVersionLast="36" xr6:coauthVersionMax="36" xr10:uidLastSave="{00000000-0000-0000-0000-000000000000}"/>
  <bookViews>
    <workbookView xWindow="0" yWindow="0" windowWidth="19200" windowHeight="6930" xr2:uid="{1C94FA24-AA3B-4FBF-A125-A1E6DA6C7FE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1" i="1"/>
  <c r="C30" i="1"/>
  <c r="C29" i="1"/>
  <c r="C28" i="1"/>
  <c r="C27" i="1"/>
  <c r="F23" i="1" l="1"/>
  <c r="F22" i="1"/>
  <c r="F18" i="1"/>
  <c r="F19" i="1" s="1"/>
  <c r="E18" i="1"/>
  <c r="E19" i="1" s="1"/>
  <c r="D18" i="1"/>
  <c r="D19" i="1" s="1"/>
  <c r="C18" i="1"/>
  <c r="C19" i="1" s="1"/>
  <c r="G11" i="1"/>
  <c r="C22" i="1" s="1"/>
  <c r="G10" i="1"/>
  <c r="H10" i="1" s="1"/>
  <c r="G9" i="1"/>
  <c r="H9" i="1" s="1"/>
  <c r="G8" i="1"/>
  <c r="H8" i="1" s="1"/>
  <c r="G5" i="1"/>
  <c r="G4" i="1"/>
  <c r="H4" i="1" s="1"/>
  <c r="G3" i="1"/>
  <c r="H3" i="1" s="1"/>
  <c r="G2" i="1"/>
  <c r="H2" i="1" s="1"/>
  <c r="H5" i="1" l="1"/>
  <c r="H11" i="1"/>
  <c r="C23" i="1" s="1"/>
</calcChain>
</file>

<file path=xl/sharedStrings.xml><?xml version="1.0" encoding="utf-8"?>
<sst xmlns="http://schemas.openxmlformats.org/spreadsheetml/2006/main" count="50" uniqueCount="19">
  <si>
    <t>id_matricula</t>
  </si>
  <si>
    <t>Aluno</t>
  </si>
  <si>
    <t>1°Bim</t>
  </si>
  <si>
    <t>2°Bim</t>
  </si>
  <si>
    <t>3°Bim</t>
  </si>
  <si>
    <t>4°Bim</t>
  </si>
  <si>
    <t>Média</t>
  </si>
  <si>
    <t>Situação</t>
  </si>
  <si>
    <t>Gabriel Souza</t>
  </si>
  <si>
    <t>Gabriel Stoian</t>
  </si>
  <si>
    <t>Gustavo Almeida</t>
  </si>
  <si>
    <t>Débora Lira</t>
  </si>
  <si>
    <t>id_funcionario</t>
  </si>
  <si>
    <t>Funcionário</t>
  </si>
  <si>
    <t>Total</t>
  </si>
  <si>
    <t>Valor de Vendas no primeiro bimestre</t>
  </si>
  <si>
    <t>Valor de Vendas no segundo bimestre</t>
  </si>
  <si>
    <t>Valor de Vendas no terceiro bimestre</t>
  </si>
  <si>
    <t>Valor de Vendas no quarto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</si>
</sst>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3" fillId="3" borderId="0" xfId="0" applyFont="1" applyFill="1"/>
    <xf numFmtId="8" fontId="0" fillId="3" borderId="1" xfId="0" applyNumberFormat="1" applyFill="1" applyBorder="1"/>
    <xf numFmtId="0" fontId="2" fillId="3" borderId="1" xfId="0" applyFont="1" applyFill="1" applyBorder="1"/>
    <xf numFmtId="6" fontId="0" fillId="3" borderId="1" xfId="0" applyNumberFormat="1" applyFill="1" applyBorder="1"/>
    <xf numFmtId="44" fontId="0" fillId="3" borderId="1" xfId="1" applyFont="1" applyFill="1" applyBorder="1"/>
    <xf numFmtId="44" fontId="4" fillId="3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0F8A-7A4C-4403-8332-AD9B64231A47}">
  <dimension ref="A1:H31"/>
  <sheetViews>
    <sheetView tabSelected="1" topLeftCell="B1" workbookViewId="0">
      <selection activeCell="C26" sqref="C26"/>
    </sheetView>
  </sheetViews>
  <sheetFormatPr defaultRowHeight="14.5" x14ac:dyDescent="0.35"/>
  <cols>
    <col min="1" max="1" width="12.90625" customWidth="1"/>
    <col min="2" max="2" width="32.81640625" customWidth="1"/>
    <col min="3" max="3" width="21.6328125" customWidth="1"/>
    <col min="4" max="4" width="12.6328125" customWidth="1"/>
    <col min="5" max="5" width="15.08984375" customWidth="1"/>
    <col min="6" max="6" width="20.90625" customWidth="1"/>
    <col min="7" max="7" width="11.7265625" customWidth="1"/>
    <col min="8" max="8" width="21.36328125" customWidth="1"/>
    <col min="10" max="10" width="32.54296875" customWidth="1"/>
    <col min="11" max="11" width="12.6328125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4">
        <v>1</v>
      </c>
      <c r="B2" s="4" t="s">
        <v>8</v>
      </c>
      <c r="C2" s="4">
        <v>8</v>
      </c>
      <c r="D2" s="4">
        <v>7</v>
      </c>
      <c r="E2" s="4">
        <v>9</v>
      </c>
      <c r="F2" s="4">
        <v>10</v>
      </c>
      <c r="G2" s="4">
        <f>AVERAGE(C2:F2)</f>
        <v>8.5</v>
      </c>
      <c r="H2" s="4" t="str">
        <f>IF(G2&gt;=7,IF(G2&gt;9.45,"Excelente!!","Aprovado"),"Reprovado")</f>
        <v>Aprovado</v>
      </c>
    </row>
    <row r="3" spans="1:8" x14ac:dyDescent="0.35">
      <c r="A3" s="4">
        <v>2</v>
      </c>
      <c r="B3" s="4" t="s">
        <v>9</v>
      </c>
      <c r="C3" s="4">
        <v>4</v>
      </c>
      <c r="D3" s="4">
        <v>0</v>
      </c>
      <c r="E3" s="4">
        <v>7</v>
      </c>
      <c r="F3" s="4">
        <v>8</v>
      </c>
      <c r="G3" s="5">
        <f>AVERAGE(C3:F3)</f>
        <v>4.75</v>
      </c>
      <c r="H3" s="4" t="str">
        <f>IF(G3&gt;=7,IF(G3&gt;9.45,"Excelente!!","Aprovado"),"Reprovado")</f>
        <v>Reprovado</v>
      </c>
    </row>
    <row r="4" spans="1:8" x14ac:dyDescent="0.35">
      <c r="A4" s="4">
        <v>3</v>
      </c>
      <c r="B4" s="4" t="s">
        <v>10</v>
      </c>
      <c r="C4" s="4">
        <v>9</v>
      </c>
      <c r="D4" s="4">
        <v>8</v>
      </c>
      <c r="E4" s="4">
        <v>8</v>
      </c>
      <c r="F4" s="4">
        <v>10</v>
      </c>
      <c r="G4" s="4">
        <f>AVERAGE(C4:F4)</f>
        <v>8.75</v>
      </c>
      <c r="H4" s="4" t="str">
        <f>IF(G4&gt;=7,IF(G4&gt;9.45,"Excelente!!","Aprovado"),"Reprovado")</f>
        <v>Aprovado</v>
      </c>
    </row>
    <row r="5" spans="1:8" x14ac:dyDescent="0.35">
      <c r="A5" s="4">
        <v>4</v>
      </c>
      <c r="B5" s="4" t="s">
        <v>11</v>
      </c>
      <c r="C5" s="4">
        <v>9.5</v>
      </c>
      <c r="D5" s="4">
        <v>9</v>
      </c>
      <c r="E5" s="4">
        <v>10</v>
      </c>
      <c r="F5" s="4">
        <v>10</v>
      </c>
      <c r="G5" s="4">
        <f>AVERAGE(C5:F5)</f>
        <v>9.625</v>
      </c>
      <c r="H5" s="4" t="str">
        <f>IF(G4&gt;=7,IF(G4&gt;9.45,"Excelente!!","Aprovado"),"Reprovado")</f>
        <v>Aprovado</v>
      </c>
    </row>
    <row r="7" spans="1:8" x14ac:dyDescent="0.35">
      <c r="A7" s="3" t="s">
        <v>12</v>
      </c>
      <c r="B7" s="2" t="s">
        <v>13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14</v>
      </c>
      <c r="H7" s="2" t="s">
        <v>7</v>
      </c>
    </row>
    <row r="8" spans="1:8" x14ac:dyDescent="0.35">
      <c r="A8" s="4">
        <v>1</v>
      </c>
      <c r="B8" s="4" t="s">
        <v>8</v>
      </c>
      <c r="C8" s="6">
        <v>5000</v>
      </c>
      <c r="D8" s="6">
        <v>4500</v>
      </c>
      <c r="E8" s="6">
        <v>7000</v>
      </c>
      <c r="F8" s="6">
        <v>4000</v>
      </c>
      <c r="G8" s="6">
        <f>SUM(C8:F8)</f>
        <v>20500</v>
      </c>
      <c r="H8" s="4" t="str">
        <f>IF(G8&gt;=15000,IF(G8&gt;25000,"Cumpriu com excelência","Cumpriu"),"Não Cumpriu")</f>
        <v>Cumpriu</v>
      </c>
    </row>
    <row r="9" spans="1:8" x14ac:dyDescent="0.35">
      <c r="A9" s="4">
        <v>2</v>
      </c>
      <c r="B9" s="4" t="s">
        <v>9</v>
      </c>
      <c r="C9" s="6">
        <v>3000</v>
      </c>
      <c r="D9" s="6">
        <v>2500</v>
      </c>
      <c r="E9" s="6">
        <v>5000</v>
      </c>
      <c r="F9" s="6">
        <v>3000</v>
      </c>
      <c r="G9" s="6">
        <f>SUM(C9:F9)</f>
        <v>13500</v>
      </c>
      <c r="H9" s="4" t="str">
        <f>IF(G9&gt;=15000,IF(G9&gt;25000,"Cumpriu com excelência","Cumpriu"),"Não Cumpriu")</f>
        <v>Não Cumpriu</v>
      </c>
    </row>
    <row r="10" spans="1:8" x14ac:dyDescent="0.35">
      <c r="A10" s="4">
        <v>3</v>
      </c>
      <c r="B10" s="4" t="s">
        <v>10</v>
      </c>
      <c r="C10" s="6">
        <v>4500</v>
      </c>
      <c r="D10" s="6">
        <v>5000</v>
      </c>
      <c r="E10" s="6">
        <v>6000</v>
      </c>
      <c r="F10" s="6">
        <v>5000</v>
      </c>
      <c r="G10" s="6">
        <f>SUM(C10:F10)</f>
        <v>20500</v>
      </c>
      <c r="H10" s="4" t="str">
        <f>IF(G10&gt;=15000,IF(G10&gt;25000,"Cumpriu com excelência","Cumpriu"),"Não Cumpriu")</f>
        <v>Cumpriu</v>
      </c>
    </row>
    <row r="11" spans="1:8" x14ac:dyDescent="0.35">
      <c r="A11" s="4">
        <v>4</v>
      </c>
      <c r="B11" s="4" t="s">
        <v>11</v>
      </c>
      <c r="C11" s="6">
        <v>6000</v>
      </c>
      <c r="D11" s="6">
        <v>5500</v>
      </c>
      <c r="E11" s="6">
        <v>9000</v>
      </c>
      <c r="F11" s="6">
        <v>5000</v>
      </c>
      <c r="G11" s="6">
        <f>SUM(C11:F11)</f>
        <v>25500</v>
      </c>
      <c r="H11" s="4" t="str">
        <f>IF(G11&gt;=15000,IF(G11&gt;25000,"Cumpriu com excelência","Cumpriu"),"Não Cumpriu")</f>
        <v>Cumpriu com excelência</v>
      </c>
    </row>
    <row r="13" spans="1:8" x14ac:dyDescent="0.35">
      <c r="B13" s="2" t="s">
        <v>13</v>
      </c>
      <c r="C13" s="3" t="s">
        <v>8</v>
      </c>
      <c r="D13" s="3" t="s">
        <v>9</v>
      </c>
      <c r="E13" s="3" t="s">
        <v>10</v>
      </c>
      <c r="F13" s="3" t="s">
        <v>11</v>
      </c>
    </row>
    <row r="14" spans="1:8" x14ac:dyDescent="0.35">
      <c r="B14" s="7" t="s">
        <v>15</v>
      </c>
      <c r="C14" s="8">
        <v>5000</v>
      </c>
      <c r="D14" s="6">
        <v>3000</v>
      </c>
      <c r="E14" s="6">
        <v>4500</v>
      </c>
      <c r="F14" s="6">
        <v>6000</v>
      </c>
    </row>
    <row r="15" spans="1:8" x14ac:dyDescent="0.35">
      <c r="B15" s="7" t="s">
        <v>16</v>
      </c>
      <c r="C15" s="6">
        <v>4500</v>
      </c>
      <c r="D15" s="6">
        <v>2500</v>
      </c>
      <c r="E15" s="6">
        <v>5000</v>
      </c>
      <c r="F15" s="6">
        <v>5500</v>
      </c>
    </row>
    <row r="16" spans="1:8" x14ac:dyDescent="0.35">
      <c r="B16" s="7" t="s">
        <v>17</v>
      </c>
      <c r="C16" s="6">
        <v>7000</v>
      </c>
      <c r="D16" s="6">
        <v>5000</v>
      </c>
      <c r="E16" s="6">
        <v>6000</v>
      </c>
      <c r="F16" s="6">
        <v>9000</v>
      </c>
    </row>
    <row r="17" spans="2:6" x14ac:dyDescent="0.35">
      <c r="B17" s="7" t="s">
        <v>18</v>
      </c>
      <c r="C17" s="6">
        <v>4000</v>
      </c>
      <c r="D17" s="6">
        <v>3000</v>
      </c>
      <c r="E17" s="6">
        <v>5000</v>
      </c>
      <c r="F17" s="6">
        <v>5000</v>
      </c>
    </row>
    <row r="18" spans="2:6" x14ac:dyDescent="0.35">
      <c r="B18" s="7" t="s">
        <v>14</v>
      </c>
      <c r="C18" s="8">
        <f>SUM(C14:C17)</f>
        <v>20500</v>
      </c>
      <c r="D18" s="8">
        <f>SUM(D14:D17)</f>
        <v>13500</v>
      </c>
      <c r="E18" s="8">
        <f>SUM(E14:E17)</f>
        <v>20500</v>
      </c>
      <c r="F18" s="8">
        <f>SUM(F14:F17)</f>
        <v>25500</v>
      </c>
    </row>
    <row r="19" spans="2:6" x14ac:dyDescent="0.35">
      <c r="B19" s="7" t="s">
        <v>7</v>
      </c>
      <c r="C19" s="4" t="str">
        <f>IF(C18&gt;=15000,IF(C18&gt;25000,"Cumpriu com excelência","Cumpriu"),"Não Cumpriu")</f>
        <v>Cumpriu</v>
      </c>
      <c r="D19" s="4" t="str">
        <f>IF(D18&gt;=15000,IF(D18&gt;25000,"Cumpriu com excelência","Cumpriu"),"Não Cumpriu")</f>
        <v>Não Cumpriu</v>
      </c>
      <c r="E19" s="4" t="str">
        <f>IF(E18&gt;=15000,IF(E18&gt;25000,"Cumpriu com excelência","Cumpriu"),"Não Cumpriu")</f>
        <v>Cumpriu</v>
      </c>
      <c r="F19" s="4" t="str">
        <f>IF(F18&gt;=15000,IF(F18&gt;25000,"Cumpriu com excelência","Cumpriu"),"Não Cumpriu")</f>
        <v>Cumpriu com excelência</v>
      </c>
    </row>
    <row r="21" spans="2:6" x14ac:dyDescent="0.35">
      <c r="B21" s="2" t="s">
        <v>13</v>
      </c>
      <c r="C21" s="3">
        <v>4</v>
      </c>
      <c r="E21" s="2" t="s">
        <v>13</v>
      </c>
      <c r="F21" s="3" t="s">
        <v>8</v>
      </c>
    </row>
    <row r="22" spans="2:6" x14ac:dyDescent="0.35">
      <c r="B22" s="4" t="s">
        <v>14</v>
      </c>
      <c r="C22" s="9">
        <f>IFERROR(VLOOKUP(C21,A8:H11,7,0),"Funcionário não cadastrado")</f>
        <v>25500</v>
      </c>
      <c r="E22" s="4" t="s">
        <v>14</v>
      </c>
      <c r="F22" s="9">
        <f>IFERROR(HLOOKUP(F21,A13:F19,6,0),"Funcionário não cadastrado")</f>
        <v>20500</v>
      </c>
    </row>
    <row r="23" spans="2:6" ht="16" x14ac:dyDescent="0.5">
      <c r="B23" s="4" t="s">
        <v>7</v>
      </c>
      <c r="C23" s="10" t="str">
        <f>IFERROR(VLOOKUP(C21,A8:H11,8,0),"Funcionário não cadastrado")</f>
        <v>Cumpriu com excelência</v>
      </c>
      <c r="E23" s="4" t="s">
        <v>7</v>
      </c>
      <c r="F23" s="9" t="str">
        <f>IFERROR(HLOOKUP(F21,B13:F19,7,0),"Funcionário não cadastrado")</f>
        <v>Cumpriu</v>
      </c>
    </row>
    <row r="25" spans="2:6" x14ac:dyDescent="0.35">
      <c r="B25" s="2" t="s">
        <v>13</v>
      </c>
      <c r="C25" s="3" t="s">
        <v>9</v>
      </c>
    </row>
    <row r="26" spans="2:6" x14ac:dyDescent="0.35">
      <c r="B26" s="7" t="s">
        <v>15</v>
      </c>
      <c r="C26" s="9">
        <f>IFERROR(HLOOKUP(C25,B13:F19,2,0),"Funcionário não cadastrado")</f>
        <v>3000</v>
      </c>
    </row>
    <row r="27" spans="2:6" x14ac:dyDescent="0.35">
      <c r="B27" s="7" t="s">
        <v>16</v>
      </c>
      <c r="C27" s="9">
        <f>IFERROR(HLOOKUP(C25,B13:F19,3,0),"Funcionário não cadastrado")</f>
        <v>2500</v>
      </c>
    </row>
    <row r="28" spans="2:6" x14ac:dyDescent="0.35">
      <c r="B28" s="7" t="s">
        <v>17</v>
      </c>
      <c r="C28" s="9">
        <f>IFERROR(HLOOKUP(C25,B13:F19,4,0),"Funcionário não cadastrado")</f>
        <v>5000</v>
      </c>
    </row>
    <row r="29" spans="2:6" x14ac:dyDescent="0.35">
      <c r="B29" s="7" t="s">
        <v>18</v>
      </c>
      <c r="C29" s="9">
        <f>IFERROR(HLOOKUP(C25,B13:F19,5,0),"Funcionário não cadastrado")</f>
        <v>3000</v>
      </c>
    </row>
    <row r="30" spans="2:6" x14ac:dyDescent="0.35">
      <c r="B30" s="7" t="s">
        <v>14</v>
      </c>
      <c r="C30" s="9">
        <f>IFERROR(HLOOKUP(C25,B13:F19,6,0),"Funcionário não cadastrado")</f>
        <v>13500</v>
      </c>
    </row>
    <row r="31" spans="2:6" x14ac:dyDescent="0.35">
      <c r="B31" s="7" t="s">
        <v>7</v>
      </c>
      <c r="C31" s="9" t="str">
        <f>IFERROR(HLOOKUP(C25,B13:F19,7,0),"Funcionário não cadastrado")</f>
        <v>Não Cumpriu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SOUZA CARVALHO</dc:creator>
  <cp:lastModifiedBy>GABRIEL SOUZA CARVALHO</cp:lastModifiedBy>
  <dcterms:created xsi:type="dcterms:W3CDTF">2024-03-20T11:56:41Z</dcterms:created>
  <dcterms:modified xsi:type="dcterms:W3CDTF">2024-03-20T17:17:06Z</dcterms:modified>
</cp:coreProperties>
</file>