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9C3D6046-28E4-4246-9261-8D464B490024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Board de Comando" sheetId="1" r:id="rId1"/>
    <sheet name="Plano de Ação" sheetId="2" r:id="rId2"/>
    <sheet name="Kanban" sheetId="3" r:id="rId3"/>
    <sheet name="Parâmetr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2" i="1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B13" i="1" l="1"/>
  <c r="B11" i="1"/>
  <c r="H21" i="3"/>
  <c r="E21" i="3"/>
  <c r="B21" i="3"/>
  <c r="H20" i="3"/>
  <c r="E20" i="3"/>
  <c r="B20" i="3"/>
  <c r="H19" i="3"/>
  <c r="E19" i="3"/>
  <c r="B19" i="3"/>
  <c r="H18" i="3"/>
  <c r="E18" i="3"/>
  <c r="B18" i="3"/>
  <c r="H17" i="3"/>
  <c r="E17" i="3"/>
  <c r="B17" i="3"/>
  <c r="H16" i="3"/>
  <c r="E16" i="3"/>
  <c r="B16" i="3"/>
  <c r="H15" i="3"/>
  <c r="E15" i="3"/>
  <c r="B15" i="3"/>
  <c r="H14" i="3"/>
  <c r="E14" i="3"/>
  <c r="B14" i="3"/>
  <c r="H13" i="3"/>
  <c r="E13" i="3"/>
  <c r="B13" i="3"/>
  <c r="H12" i="3"/>
  <c r="E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B6" i="3"/>
  <c r="H5" i="3"/>
  <c r="E5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Qual o departamento responsável pela ação?</t>
        </r>
      </text>
    </comment>
    <comment ref="N1" authorId="0" shapeId="0" xr:uid="{00000000-0006-0000-0100-000002000000}">
      <text>
        <r>
          <rPr>
            <sz val="10"/>
            <color rgb="FF000000"/>
            <rFont val="Arial"/>
          </rPr>
          <t>Reach (Alcance): quantas pessoas serão impactadas?</t>
        </r>
      </text>
    </comment>
    <comment ref="O1" authorId="0" shapeId="0" xr:uid="{00000000-0006-0000-0100-000003000000}">
      <text>
        <r>
          <rPr>
            <sz val="10"/>
            <color rgb="FF000000"/>
            <rFont val="Arial"/>
          </rPr>
          <t>Impact (Impacto): até que ponto cada pessoa será impactada?</t>
        </r>
      </text>
    </comment>
    <comment ref="P1" authorId="0" shapeId="0" xr:uid="{00000000-0006-0000-0100-000004000000}">
      <text>
        <r>
          <rPr>
            <sz val="10"/>
            <color rgb="FF000000"/>
            <rFont val="Arial"/>
          </rPr>
          <t>Confidence (Confiança): quão confiantes estamos sobre os resultados?</t>
        </r>
      </text>
    </comment>
    <comment ref="Q1" authorId="0" shapeId="0" xr:uid="{00000000-0006-0000-0100-000005000000}">
      <text>
        <r>
          <rPr>
            <sz val="10"/>
            <color rgb="FF000000"/>
            <rFont val="Arial"/>
          </rPr>
          <t>Effort (Esforço): quanto tempo, esforço e complexidade será necessário?</t>
        </r>
      </text>
    </comment>
    <comment ref="R1" authorId="0" shapeId="0" xr:uid="{00000000-0006-0000-0100-000006000000}">
      <text>
        <r>
          <rPr>
            <sz val="10"/>
            <color rgb="FF000000"/>
            <rFont val="Arial"/>
          </rPr>
          <t>Para obter a pontuação RICE deve-se multiplicar Reach, Impact e Confidence e dividir o resultado por Effort. Assim, a fórmula é: R * I * C / E</t>
        </r>
      </text>
    </comment>
  </commentList>
</comments>
</file>

<file path=xl/sharedStrings.xml><?xml version="1.0" encoding="utf-8"?>
<sst xmlns="http://schemas.openxmlformats.org/spreadsheetml/2006/main" count="128" uniqueCount="99">
  <si>
    <t>What (o que será feito?)</t>
  </si>
  <si>
    <t>Why (por que será feito? Quais os resultados esperados?)</t>
  </si>
  <si>
    <t>When (quando será feito?)</t>
  </si>
  <si>
    <t>Where</t>
  </si>
  <si>
    <t>Who (por quem será feito?)</t>
  </si>
  <si>
    <t>How (como será feito?)</t>
  </si>
  <si>
    <t>How much (quanto vai custar? Qual sera o esforço?)</t>
  </si>
  <si>
    <t>Tipo de Ação</t>
  </si>
  <si>
    <t>Periodicidade (apenas para Processos)</t>
  </si>
  <si>
    <t>Prazo (apenas para projetos)</t>
  </si>
  <si>
    <t>Status Kanban</t>
  </si>
  <si>
    <t>Instruções para utilização da Planilha</t>
  </si>
  <si>
    <t>- Em algumas colunas, inserimos notas explicativas para facilitar o entendimento da planilha, mas reforçamos as instruções nesta aba.</t>
  </si>
  <si>
    <t>- Na aba "Plano de Ação" preencha as informações das atividades, de acordo com os campos disponíveis e baseado nos exemplos.</t>
  </si>
  <si>
    <t>R - Alcance</t>
  </si>
  <si>
    <t>- Na aba "Plano de Ação", na coluna 'Tipo de Ação", você pode definir se é um projeto ou um processo. Para efeitos de exercício, consideramos:
  Projetos ações com começo, meio e fim definidos; 
  Processos: ações executadas de forma contínua, sem prazo pré-definido para terminar.</t>
  </si>
  <si>
    <t>- Associado à metodologia 5W2H, utilizamos a Matriz Rice, que auxilia na priorização de tarefas já que mede o impacto de cada tarefa no todo. Abaixo o significado de cada campo:
  Reach (Alcance): quantas pessoas serão impactadas?
  Impact (Impacto): até que ponto cada pessoa será impactada?
  Confidence (Confiança): quão confiantes estamos sobre os resultados?
  Effort (Esforço): quanto tempo, esforço e complexidade será necessário?
Para obter a pontuação RICE deve-se multiplicar Reach, Impact e Confidence e dividir o resultado por Effort. Assim, a fórmula é: R * I * C / E</t>
  </si>
  <si>
    <t>I - Impacto</t>
  </si>
  <si>
    <t>C - Confiança</t>
  </si>
  <si>
    <t>E - Esforço</t>
  </si>
  <si>
    <t>RICE Score</t>
  </si>
  <si>
    <t>Marketing</t>
  </si>
  <si>
    <t>Setor de Marketing</t>
  </si>
  <si>
    <t>Coordenador de Marketing</t>
  </si>
  <si>
    <t>4 horas de esforço</t>
  </si>
  <si>
    <t>Projeto</t>
  </si>
  <si>
    <t>Done</t>
  </si>
  <si>
    <t>Comercial</t>
  </si>
  <si>
    <t>10 horas de esforço</t>
  </si>
  <si>
    <t>Doing</t>
  </si>
  <si>
    <t>Financeiro</t>
  </si>
  <si>
    <t>Ação #03: Calcular comissões dos vendedores</t>
  </si>
  <si>
    <t>Para definir os valores nas folhas de pagamento</t>
  </si>
  <si>
    <t>Todo último dia útil do mês</t>
  </si>
  <si>
    <t>To Do</t>
  </si>
  <si>
    <t>Por meio do software Financeiro</t>
  </si>
  <si>
    <t>8 horas</t>
  </si>
  <si>
    <t>Processo</t>
  </si>
  <si>
    <t>Status</t>
  </si>
  <si>
    <t>Importância e Urgência</t>
  </si>
  <si>
    <t>Status das Atividades</t>
  </si>
  <si>
    <t>R (Alcance)</t>
  </si>
  <si>
    <t>R Valor</t>
  </si>
  <si>
    <t>I (Impacto)</t>
  </si>
  <si>
    <t>I Valor</t>
  </si>
  <si>
    <t>C (Confiança)</t>
  </si>
  <si>
    <t>C Valor</t>
  </si>
  <si>
    <t>E (Esforço)</t>
  </si>
  <si>
    <t>E Valor</t>
  </si>
  <si>
    <t>Em andamento</t>
  </si>
  <si>
    <t>Baixo</t>
  </si>
  <si>
    <t>Administrativo</t>
  </si>
  <si>
    <t>A iniciar</t>
  </si>
  <si>
    <t>1. Alcance muito baixo</t>
  </si>
  <si>
    <t>1. Impacto muito baixo</t>
  </si>
  <si>
    <t>1. Confiança muito baixo</t>
  </si>
  <si>
    <t>1. Esforço muito baixo</t>
  </si>
  <si>
    <t>Em definição</t>
  </si>
  <si>
    <t>Médio</t>
  </si>
  <si>
    <t>Executando</t>
  </si>
  <si>
    <t>2. Alcance baixo</t>
  </si>
  <si>
    <t>2. Impacto baixo</t>
  </si>
  <si>
    <t>2. Confiança baixo</t>
  </si>
  <si>
    <t>2. Esforço baixo</t>
  </si>
  <si>
    <t>Concluído</t>
  </si>
  <si>
    <t>Alto</t>
  </si>
  <si>
    <t>3. Alcance médio</t>
  </si>
  <si>
    <t>3. Impacto médio</t>
  </si>
  <si>
    <t>3. Confiança médio</t>
  </si>
  <si>
    <t>3. Esforço médio</t>
  </si>
  <si>
    <t>Standby</t>
  </si>
  <si>
    <t>4. Alcance alto</t>
  </si>
  <si>
    <t>4. Impacto alto</t>
  </si>
  <si>
    <t>4. Confiança alto</t>
  </si>
  <si>
    <t>4. Esforço alto</t>
  </si>
  <si>
    <t>Produção</t>
  </si>
  <si>
    <t>Cancelado</t>
  </si>
  <si>
    <t>5. Alcance muito alto</t>
  </si>
  <si>
    <t>5. Impacto muito alto</t>
  </si>
  <si>
    <t>5. Confiança muito alto</t>
  </si>
  <si>
    <t>5. Esforço muito alto</t>
  </si>
  <si>
    <t>Logística</t>
  </si>
  <si>
    <t>RH</t>
  </si>
  <si>
    <t>Alinhar ações e metas para um mesmo esforço</t>
  </si>
  <si>
    <t>Líderes de Marketing e de Vendas</t>
  </si>
  <si>
    <t>Área envolvida</t>
  </si>
  <si>
    <t>Board de comando</t>
  </si>
  <si>
    <t>Áreas</t>
  </si>
  <si>
    <t>Ação #01: Apresentar plano de ação em conjunto para o gerente de vendas Inbound</t>
  </si>
  <si>
    <t>Ação #02: Elaborar estratégia de captação de Leads</t>
  </si>
  <si>
    <t>Com base nas identificações acima, criar a abordagem de gestão de mídias</t>
  </si>
  <si>
    <t>Mês 07</t>
  </si>
  <si>
    <t>Gerente de SEO</t>
  </si>
  <si>
    <t>Em conjunto com o UX/UI, verificar os materiais de apoio e ações que podem ser abordadas</t>
  </si>
  <si>
    <t>Setor administrativo e vendas</t>
  </si>
  <si>
    <t>Responsável pelo contas a pagar e planejamento comercial</t>
  </si>
  <si>
    <t>1 vez/mes</t>
  </si>
  <si>
    <t>QUADRO KANBAN</t>
  </si>
  <si>
    <t>Modelo de Plano de Ação 5W2H - PRISMA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</si>
</sst>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15">
    <font>
      <sz val="10"/>
      <color rgb="FF000000"/>
      <name val="Arial"/>
    </font>
    <font>
      <sz val="9"/>
      <name val="Roboto"/>
    </font>
    <font>
      <sz val="10"/>
      <name val="Roboto"/>
    </font>
    <font>
      <sz val="10"/>
      <color rgb="FF000000"/>
      <name val="Roboto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u/>
      <sz val="10"/>
      <color rgb="FF000000"/>
      <name val="Roboto"/>
    </font>
    <font>
      <b/>
      <sz val="9"/>
      <color theme="1"/>
      <name val="Roboto"/>
    </font>
    <font>
      <sz val="16"/>
      <color rgb="FF000000"/>
      <name val="Arial"/>
      <family val="2"/>
    </font>
    <font>
      <b/>
      <sz val="24"/>
      <color rgb="FF7030A0"/>
      <name val="Montserrat"/>
    </font>
    <font>
      <b/>
      <sz val="16"/>
      <color theme="1"/>
      <name val="Arial"/>
      <family val="2"/>
    </font>
    <font>
      <b/>
      <sz val="10"/>
      <color theme="0"/>
      <name val="Montserrat"/>
    </font>
    <font>
      <b/>
      <sz val="10"/>
      <name val="Montserrat"/>
    </font>
    <font>
      <b/>
      <sz val="16"/>
      <name val="Montserrat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F4FF"/>
        <bgColor indexed="64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indexed="64"/>
      </patternFill>
    </fill>
    <fill>
      <patternFill patternType="solid">
        <fgColor rgb="FFFD7623"/>
        <bgColor rgb="FFD9E2F3"/>
      </patternFill>
    </fill>
    <fill>
      <patternFill patternType="solid">
        <fgColor rgb="FFE8D1FF"/>
        <bgColor rgb="FF2CA79B"/>
      </patternFill>
    </fill>
    <fill>
      <patternFill patternType="solid">
        <fgColor rgb="FF1D88F3"/>
        <bgColor rgb="FF2CA79B"/>
      </patternFill>
    </fill>
    <fill>
      <patternFill patternType="solid">
        <fgColor rgb="FF1D88F3"/>
        <bgColor rgb="FFC9DAF8"/>
      </patternFill>
    </fill>
    <fill>
      <patternFill patternType="solid">
        <fgColor rgb="FF1D88F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2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/>
    <xf numFmtId="9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4" fillId="6" borderId="0" xfId="0" applyFont="1" applyFill="1" applyBorder="1"/>
    <xf numFmtId="0" fontId="0" fillId="8" borderId="0" xfId="0" applyFont="1" applyFill="1" applyBorder="1" applyAlignment="1"/>
    <xf numFmtId="0" fontId="0" fillId="8" borderId="0" xfId="0" applyFont="1" applyFill="1" applyBorder="1" applyAlignment="1">
      <alignment horizontal="left"/>
    </xf>
    <xf numFmtId="0" fontId="0" fillId="0" borderId="21" xfId="0" applyFont="1" applyBorder="1" applyAlignment="1"/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/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/>
    <xf numFmtId="0" fontId="4" fillId="6" borderId="29" xfId="0" applyFont="1" applyFill="1" applyBorder="1"/>
    <xf numFmtId="0" fontId="11" fillId="3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 wrapText="1"/>
    </xf>
    <xf numFmtId="0" fontId="4" fillId="7" borderId="26" xfId="0" applyFont="1" applyFill="1" applyBorder="1"/>
    <xf numFmtId="0" fontId="4" fillId="7" borderId="27" xfId="0" applyFont="1" applyFill="1" applyBorder="1" applyAlignment="1">
      <alignment horizontal="center" vertical="center" wrapText="1"/>
    </xf>
    <xf numFmtId="0" fontId="4" fillId="7" borderId="28" xfId="0" applyFont="1" applyFill="1" applyBorder="1"/>
    <xf numFmtId="0" fontId="4" fillId="7" borderId="29" xfId="0" applyFont="1" applyFill="1" applyBorder="1"/>
    <xf numFmtId="0" fontId="4" fillId="7" borderId="0" xfId="0" applyFont="1" applyFill="1" applyBorder="1"/>
    <xf numFmtId="0" fontId="6" fillId="9" borderId="30" xfId="0" applyFont="1" applyFill="1" applyBorder="1" applyAlignment="1">
      <alignment horizontal="center" vertical="center"/>
    </xf>
    <xf numFmtId="0" fontId="0" fillId="10" borderId="31" xfId="0" applyFont="1" applyFill="1" applyBorder="1" applyAlignment="1"/>
    <xf numFmtId="0" fontId="4" fillId="10" borderId="32" xfId="0" applyFont="1" applyFill="1" applyBorder="1"/>
    <xf numFmtId="0" fontId="6" fillId="4" borderId="30" xfId="0" applyFont="1" applyFill="1" applyBorder="1" applyAlignment="1">
      <alignment horizontal="center" vertical="center"/>
    </xf>
    <xf numFmtId="0" fontId="0" fillId="5" borderId="31" xfId="0" applyFont="1" applyFill="1" applyBorder="1" applyAlignment="1"/>
    <xf numFmtId="0" fontId="4" fillId="5" borderId="32" xfId="0" applyFont="1" applyFill="1" applyBorder="1"/>
    <xf numFmtId="0" fontId="11" fillId="3" borderId="23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 wrapText="1"/>
    </xf>
    <xf numFmtId="0" fontId="4" fillId="8" borderId="34" xfId="0" applyFont="1" applyFill="1" applyBorder="1"/>
    <xf numFmtId="0" fontId="4" fillId="8" borderId="35" xfId="0" applyFont="1" applyFill="1" applyBorder="1"/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/>
    <xf numFmtId="0" fontId="4" fillId="8" borderId="25" xfId="0" applyFont="1" applyFill="1" applyBorder="1" applyAlignment="1">
      <alignment horizontal="left" vertical="center" wrapText="1"/>
    </xf>
    <xf numFmtId="0" fontId="4" fillId="8" borderId="26" xfId="0" applyFont="1" applyFill="1" applyBorder="1" applyAlignment="1">
      <alignment horizontal="left"/>
    </xf>
    <xf numFmtId="0" fontId="4" fillId="8" borderId="27" xfId="0" applyFont="1" applyFill="1" applyBorder="1" applyAlignment="1">
      <alignment horizontal="center" vertical="center" wrapText="1"/>
    </xf>
    <xf numFmtId="0" fontId="4" fillId="8" borderId="28" xfId="0" applyFont="1" applyFill="1" applyBorder="1"/>
    <xf numFmtId="0" fontId="4" fillId="8" borderId="29" xfId="0" applyFont="1" applyFill="1" applyBorder="1"/>
    <xf numFmtId="0" fontId="8" fillId="11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7" xfId="0" applyFont="1" applyFill="1" applyBorder="1" applyAlignment="1">
      <alignment horizontal="center" vertical="center" wrapText="1"/>
    </xf>
    <xf numFmtId="0" fontId="14" fillId="12" borderId="18" xfId="0" applyFont="1" applyFill="1" applyBorder="1" applyAlignment="1">
      <alignment horizontal="center" vertical="center" wrapText="1"/>
    </xf>
    <xf numFmtId="0" fontId="14" fillId="12" borderId="19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6" fillId="14" borderId="30" xfId="0" applyFont="1" applyFill="1" applyBorder="1" applyAlignment="1">
      <alignment horizontal="center" vertical="center"/>
    </xf>
    <xf numFmtId="0" fontId="0" fillId="15" borderId="31" xfId="0" applyFont="1" applyFill="1" applyBorder="1" applyAlignment="1"/>
    <xf numFmtId="0" fontId="4" fillId="15" borderId="32" xfId="0" applyFont="1" applyFill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solid">
          <fgColor rgb="FF2CA79B"/>
          <bgColor rgb="FFE8D1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Apoio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colors>
    <mruColors>
      <color rgb="FF1D88F3"/>
      <color rgb="FFE8D1FF"/>
      <color rgb="FFFD7623"/>
      <color rgb="FFE0E6F4"/>
      <color rgb="FFE5F4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Plano de A&#231;&#227;o'!A1"/><Relationship Id="rId7" Type="http://schemas.openxmlformats.org/officeDocument/2006/relationships/hyperlink" Target="#Par&#226;metro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Kanban!A1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Board de Comando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Board de Comand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4521975</xdr:colOff>
      <xdr:row>18</xdr:row>
      <xdr:rowOff>172225</xdr:rowOff>
    </xdr:from>
    <xdr:to>
      <xdr:col>1</xdr:col>
      <xdr:colOff>5439550</xdr:colOff>
      <xdr:row>23</xdr:row>
      <xdr:rowOff>83325</xdr:rowOff>
    </xdr:to>
    <xdr:pic>
      <xdr:nvPicPr>
        <xdr:cNvPr id="6" name="Graphic 5" descr="Badge">
          <a:extLst>
            <a:ext uri="{FF2B5EF4-FFF2-40B4-BE49-F238E27FC236}">
              <a16:creationId xmlns:a16="http://schemas.microsoft.com/office/drawing/2014/main" id="{919A60AE-0B30-4840-9A45-729D47440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93450" y="5163325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19</xdr:row>
      <xdr:rowOff>133350</xdr:rowOff>
    </xdr:from>
    <xdr:to>
      <xdr:col>1</xdr:col>
      <xdr:colOff>3324225</xdr:colOff>
      <xdr:row>22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F5640-59B6-4725-A308-7D7E2D76AAC8}"/>
            </a:ext>
          </a:extLst>
        </xdr:cNvPr>
        <xdr:cNvSpPr/>
      </xdr:nvSpPr>
      <xdr:spPr>
        <a:xfrm>
          <a:off x="1628775" y="5324475"/>
          <a:ext cx="2066925" cy="590550"/>
        </a:xfrm>
        <a:prstGeom prst="roundRect">
          <a:avLst/>
        </a:prstGeom>
        <a:solidFill>
          <a:srgbClr val="1D88F3"/>
        </a:solidFill>
        <a:ln>
          <a:solidFill>
            <a:srgbClr val="1D88F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PLANO DE AÇÃO</a:t>
          </a:r>
        </a:p>
      </xdr:txBody>
    </xdr:sp>
    <xdr:clientData/>
  </xdr:twoCellAnchor>
  <xdr:twoCellAnchor editAs="oneCell">
    <xdr:from>
      <xdr:col>1</xdr:col>
      <xdr:colOff>219075</xdr:colOff>
      <xdr:row>18</xdr:row>
      <xdr:rowOff>187325</xdr:rowOff>
    </xdr:from>
    <xdr:to>
      <xdr:col>1</xdr:col>
      <xdr:colOff>1130300</xdr:colOff>
      <xdr:row>23</xdr:row>
      <xdr:rowOff>104775</xdr:rowOff>
    </xdr:to>
    <xdr:pic>
      <xdr:nvPicPr>
        <xdr:cNvPr id="10" name="Graphic 9" descr="Badge 1">
          <a:extLst>
            <a:ext uri="{FF2B5EF4-FFF2-40B4-BE49-F238E27FC236}">
              <a16:creationId xmlns:a16="http://schemas.microsoft.com/office/drawing/2014/main" id="{48D50465-BE7B-46EE-A1FF-958B08F7E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90550" y="5178425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5492750</xdr:colOff>
      <xdr:row>19</xdr:row>
      <xdr:rowOff>158750</xdr:rowOff>
    </xdr:from>
    <xdr:to>
      <xdr:col>1</xdr:col>
      <xdr:colOff>7562850</xdr:colOff>
      <xdr:row>22</xdr:row>
      <xdr:rowOff>152400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BA830F1-0DB1-4792-91DE-5EBB0CAB0F4F}"/>
            </a:ext>
          </a:extLst>
        </xdr:cNvPr>
        <xdr:cNvSpPr/>
      </xdr:nvSpPr>
      <xdr:spPr>
        <a:xfrm>
          <a:off x="5864225" y="5349875"/>
          <a:ext cx="2070100" cy="593725"/>
        </a:xfrm>
        <a:prstGeom prst="roundRect">
          <a:avLst/>
        </a:prstGeom>
        <a:solidFill>
          <a:srgbClr val="FD7623"/>
        </a:solidFill>
        <a:ln>
          <a:solidFill>
            <a:srgbClr val="FD762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QUADRO</a:t>
          </a:r>
          <a:r>
            <a:rPr lang="pt-BR" sz="1100" b="1" baseline="0">
              <a:solidFill>
                <a:schemeClr val="tx1"/>
              </a:solidFill>
            </a:rPr>
            <a:t> KANBAN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73025</xdr:colOff>
      <xdr:row>19</xdr:row>
      <xdr:rowOff>171450</xdr:rowOff>
    </xdr:from>
    <xdr:to>
      <xdr:col>4</xdr:col>
      <xdr:colOff>123825</xdr:colOff>
      <xdr:row>22</xdr:row>
      <xdr:rowOff>161925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57284B-AB87-41B5-BB23-3BCCC0B68674}"/>
            </a:ext>
          </a:extLst>
        </xdr:cNvPr>
        <xdr:cNvSpPr/>
      </xdr:nvSpPr>
      <xdr:spPr>
        <a:xfrm>
          <a:off x="10150475" y="5362575"/>
          <a:ext cx="2070100" cy="590550"/>
        </a:xfrm>
        <a:prstGeom prst="roundRect">
          <a:avLst/>
        </a:prstGeom>
        <a:solidFill>
          <a:schemeClr val="bg2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PARÂMETROS</a:t>
          </a:r>
        </a:p>
      </xdr:txBody>
    </xdr:sp>
    <xdr:clientData/>
  </xdr:twoCellAnchor>
  <xdr:twoCellAnchor editAs="oneCell">
    <xdr:from>
      <xdr:col>1</xdr:col>
      <xdr:colOff>8829675</xdr:colOff>
      <xdr:row>18</xdr:row>
      <xdr:rowOff>177800</xdr:rowOff>
    </xdr:from>
    <xdr:to>
      <xdr:col>2</xdr:col>
      <xdr:colOff>38100</xdr:colOff>
      <xdr:row>23</xdr:row>
      <xdr:rowOff>95250</xdr:rowOff>
    </xdr:to>
    <xdr:pic>
      <xdr:nvPicPr>
        <xdr:cNvPr id="14" name="Graphic 13" descr="Badge 3">
          <a:extLst>
            <a:ext uri="{FF2B5EF4-FFF2-40B4-BE49-F238E27FC236}">
              <a16:creationId xmlns:a16="http://schemas.microsoft.com/office/drawing/2014/main" id="{7E871529-251C-42C0-A2F7-0331EA163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201150" y="5168900"/>
          <a:ext cx="914400" cy="917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68916</xdr:colOff>
      <xdr:row>23</xdr:row>
      <xdr:rowOff>47999</xdr:rowOff>
    </xdr:from>
    <xdr:to>
      <xdr:col>1</xdr:col>
      <xdr:colOff>56029</xdr:colOff>
      <xdr:row>25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2601F-8E7D-4383-9411-921DB3B17648}"/>
            </a:ext>
          </a:extLst>
        </xdr:cNvPr>
        <xdr:cNvSpPr/>
      </xdr:nvSpPr>
      <xdr:spPr>
        <a:xfrm>
          <a:off x="68916" y="7455087"/>
          <a:ext cx="939613" cy="355413"/>
        </a:xfrm>
        <a:prstGeom prst="roundRect">
          <a:avLst/>
        </a:prstGeom>
        <a:solidFill>
          <a:srgbClr val="E8D1FF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47625</xdr:rowOff>
    </xdr:from>
    <xdr:to>
      <xdr:col>0</xdr:col>
      <xdr:colOff>857250</xdr:colOff>
      <xdr:row>11</xdr:row>
      <xdr:rowOff>149225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CB5B9-E56F-4638-BA1C-C661EFC22979}"/>
            </a:ext>
          </a:extLst>
        </xdr:cNvPr>
        <xdr:cNvSpPr/>
      </xdr:nvSpPr>
      <xdr:spPr>
        <a:xfrm>
          <a:off x="76200" y="2181225"/>
          <a:ext cx="781050" cy="301625"/>
        </a:xfrm>
        <a:prstGeom prst="roundRect">
          <a:avLst/>
        </a:prstGeom>
        <a:solidFill>
          <a:srgbClr val="E8D1FF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1:N6" headerRowDxfId="0" headerRowBorderDxfId="6">
  <tableColumns count="8">
    <tableColumn id="1" xr3:uid="{00000000-0010-0000-0000-000001000000}" name="R (Alcance)"/>
    <tableColumn id="2" xr3:uid="{00000000-0010-0000-0000-000002000000}" name="R Valor" dataDxfId="5"/>
    <tableColumn id="3" xr3:uid="{00000000-0010-0000-0000-000003000000}" name="I (Impacto)"/>
    <tableColumn id="4" xr3:uid="{00000000-0010-0000-0000-000004000000}" name="I Valor" dataDxfId="4"/>
    <tableColumn id="5" xr3:uid="{00000000-0010-0000-0000-000005000000}" name="C (Confiança)"/>
    <tableColumn id="6" xr3:uid="{00000000-0010-0000-0000-000006000000}" name="C Valor" dataDxfId="3"/>
    <tableColumn id="7" xr3:uid="{00000000-0010-0000-0000-000007000000}" name="E (Esforço)" dataDxfId="2"/>
    <tableColumn id="8" xr3:uid="{00000000-0010-0000-0000-000008000000}" name="E Valor" dataDxfId="1"/>
  </tableColumns>
  <tableStyleInfo name="Apoio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8D1FF"/>
    <outlinePr summaryBelow="0" summaryRight="0"/>
  </sheetPr>
  <dimension ref="B2:H17"/>
  <sheetViews>
    <sheetView showGridLines="0" zoomScaleNormal="100" workbookViewId="0">
      <selection activeCell="B17" sqref="B17"/>
    </sheetView>
  </sheetViews>
  <sheetFormatPr defaultColWidth="14.453125" defaultRowHeight="15.75" customHeight="1"/>
  <cols>
    <col min="1" max="1" width="5.26953125" customWidth="1"/>
    <col min="2" max="2" width="139" customWidth="1"/>
  </cols>
  <sheetData>
    <row r="2" spans="2:8" ht="30">
      <c r="B2" s="40" t="s">
        <v>98</v>
      </c>
    </row>
    <row r="4" spans="2:8" s="39" customFormat="1" ht="30" customHeight="1">
      <c r="B4" s="97" t="s">
        <v>11</v>
      </c>
      <c r="C4" s="98"/>
      <c r="D4" s="98"/>
      <c r="E4" s="98"/>
      <c r="F4" s="98"/>
      <c r="G4" s="98"/>
      <c r="H4" s="99"/>
    </row>
    <row r="5" spans="2:8" ht="15.75" customHeight="1">
      <c r="B5" s="41" t="s">
        <v>12</v>
      </c>
      <c r="C5" s="42"/>
      <c r="D5" s="42"/>
      <c r="E5" s="42"/>
      <c r="F5" s="42"/>
      <c r="G5" s="42"/>
      <c r="H5" s="43"/>
    </row>
    <row r="6" spans="2:8" ht="15.75" customHeight="1">
      <c r="B6" s="41" t="s">
        <v>13</v>
      </c>
      <c r="C6" s="42"/>
      <c r="D6" s="42"/>
      <c r="E6" s="42"/>
      <c r="F6" s="42"/>
      <c r="G6" s="42"/>
      <c r="H6" s="43"/>
    </row>
    <row r="7" spans="2:8" ht="15.75" customHeight="1">
      <c r="B7" s="41" t="s">
        <v>15</v>
      </c>
      <c r="C7" s="42"/>
      <c r="D7" s="42"/>
      <c r="E7" s="42"/>
      <c r="F7" s="42"/>
      <c r="G7" s="42"/>
      <c r="H7" s="43"/>
    </row>
    <row r="8" spans="2:8" ht="82.5" customHeight="1">
      <c r="B8" s="44" t="s">
        <v>16</v>
      </c>
      <c r="C8" s="45"/>
      <c r="D8" s="45"/>
      <c r="E8" s="45"/>
      <c r="F8" s="45"/>
      <c r="G8" s="45"/>
      <c r="H8" s="46"/>
    </row>
    <row r="9" spans="2:8" ht="15.75" customHeight="1">
      <c r="B9" s="44" t="str">
        <f>"- Para facilitar o entendimento e manuseio da planilha, padronizamos os valores da tabela para cada uma das dimensões da matriz RICE. Se quiser, você pode alterar as escalas e valores de esforço e alcance, de acordo com suas necessidades."</f>
        <v>- Para facilitar o entendimento e manuseio da planilha, padronizamos os valores da tabela para cada uma das dimensões da matriz RICE. Se quiser, você pode alterar as escalas e valores de esforço e alcance, de acordo com suas necessidades.</v>
      </c>
      <c r="C9" s="45"/>
      <c r="D9" s="45"/>
      <c r="E9" s="45"/>
      <c r="F9" s="45"/>
      <c r="G9" s="45"/>
      <c r="H9" s="46"/>
    </row>
    <row r="10" spans="2:8" ht="15.75" customHeight="1">
      <c r="B10" s="47" t="str">
        <f>"- O Kanban é um método de organização e acompanhamento de tarefas; fundamental na hora de monitorar o andamento dos projetos e processos."</f>
        <v>- O Kanban é um método de organização e acompanhamento de tarefas; fundamental na hora de monitorar o andamento dos projetos e processos.</v>
      </c>
      <c r="C10" s="48"/>
      <c r="D10" s="48"/>
      <c r="E10" s="48"/>
      <c r="F10" s="48"/>
      <c r="G10" s="48"/>
      <c r="H10" s="49"/>
    </row>
    <row r="11" spans="2:8" ht="15.75" customHeight="1">
      <c r="B11" s="41" t="str">
        <f>"-"&amp;" "&amp;"Para o bom funcionamento da integração entre o Plano de Ação e o Kanban, é imprescindível preencher a coluna em amarelo de Status Kanban."</f>
        <v>- Para o bom funcionamento da integração entre o Plano de Ação e o Kanban, é imprescindível preencher a coluna em amarelo de Status Kanban.</v>
      </c>
      <c r="C11" s="42"/>
      <c r="D11" s="42"/>
      <c r="E11" s="42"/>
      <c r="F11" s="42"/>
      <c r="G11" s="42"/>
      <c r="H11" s="23"/>
    </row>
    <row r="12" spans="2:8" ht="15.75" customHeight="1">
      <c r="B12" s="50" t="str">
        <f>"- Na aba 'Kanban' as atividades serão distribuídas visualmente, de acordo com os dados informados na aba 'Plano de Ação'. Cada vez que os status mudarem, as atividades automaticamente mudarão de colunas."</f>
        <v>- Na aba 'Kanban' as atividades serão distribuídas visualmente, de acordo com os dados informados na aba 'Plano de Ação'. Cada vez que os status mudarem, as atividades automaticamente mudarão de colunas.</v>
      </c>
      <c r="C12" s="51"/>
      <c r="D12" s="51"/>
      <c r="E12" s="51"/>
      <c r="F12" s="51"/>
      <c r="G12" s="51"/>
      <c r="H12" s="52"/>
    </row>
    <row r="13" spans="2:8" ht="15.75" customHeight="1">
      <c r="B13" s="53" t="str">
        <f>"-"&amp;" "&amp;"Lembre-se da importância de respeitar os parâmetros para que as automatizações funcionem. Caso você necessite mudar algum dele, altere os dados na aba Parâmetros."</f>
        <v>- Lembre-se da importância de respeitar os parâmetros para que as automatizações funcionem. Caso você necessite mudar algum dele, altere os dados na aba Parâmetros.</v>
      </c>
      <c r="C13" s="54"/>
      <c r="D13" s="54"/>
      <c r="E13" s="54"/>
      <c r="F13" s="54"/>
      <c r="G13" s="54"/>
      <c r="H13" s="55"/>
    </row>
    <row r="15" spans="2:8" ht="15.75" customHeight="1">
      <c r="B15" s="14"/>
    </row>
    <row r="17" spans="2:2" ht="30" customHeight="1">
      <c r="B17" s="40" t="s">
        <v>86</v>
      </c>
    </row>
  </sheetData>
  <mergeCells count="10">
    <mergeCell ref="B9:H9"/>
    <mergeCell ref="B10:H10"/>
    <mergeCell ref="B11:G11"/>
    <mergeCell ref="B12:H12"/>
    <mergeCell ref="B13:H13"/>
    <mergeCell ref="B4:H4"/>
    <mergeCell ref="B5:H5"/>
    <mergeCell ref="B6:H6"/>
    <mergeCell ref="B7:H7"/>
    <mergeCell ref="B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D88F3"/>
    <outlinePr summaryBelow="0" summaryRight="0"/>
  </sheetPr>
  <dimension ref="A1:S21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53125" defaultRowHeight="15.75" customHeight="1"/>
  <cols>
    <col min="1" max="1" width="13.6328125" bestFit="1" customWidth="1"/>
    <col min="2" max="2" width="69.81640625" customWidth="1"/>
    <col min="3" max="3" width="79.54296875" customWidth="1"/>
    <col min="4" max="4" width="32.453125" customWidth="1"/>
    <col min="5" max="5" width="58.26953125" customWidth="1"/>
    <col min="6" max="6" width="42.26953125" customWidth="1"/>
    <col min="7" max="7" width="82.26953125" customWidth="1"/>
    <col min="8" max="12" width="32.453125" customWidth="1"/>
    <col min="13" max="13" width="5" customWidth="1"/>
    <col min="14" max="18" width="23" customWidth="1"/>
    <col min="19" max="19" width="5" customWidth="1"/>
  </cols>
  <sheetData>
    <row r="1" spans="1:19" ht="58" customHeight="1">
      <c r="A1" s="96" t="s">
        <v>85</v>
      </c>
      <c r="B1" s="96" t="s">
        <v>0</v>
      </c>
      <c r="C1" s="96" t="s">
        <v>1</v>
      </c>
      <c r="D1" s="96" t="s">
        <v>2</v>
      </c>
      <c r="E1" s="96" t="s">
        <v>3</v>
      </c>
      <c r="F1" s="96" t="s">
        <v>4</v>
      </c>
      <c r="G1" s="96" t="s">
        <v>5</v>
      </c>
      <c r="H1" s="96" t="s">
        <v>6</v>
      </c>
      <c r="I1" s="96" t="s">
        <v>7</v>
      </c>
      <c r="J1" s="96" t="s">
        <v>8</v>
      </c>
      <c r="K1" s="96" t="s">
        <v>9</v>
      </c>
      <c r="L1" s="95" t="s">
        <v>10</v>
      </c>
      <c r="M1" s="1"/>
      <c r="N1" s="100" t="s">
        <v>14</v>
      </c>
      <c r="O1" s="100" t="s">
        <v>17</v>
      </c>
      <c r="P1" s="100" t="s">
        <v>18</v>
      </c>
      <c r="Q1" s="100" t="s">
        <v>19</v>
      </c>
      <c r="R1" s="100" t="s">
        <v>20</v>
      </c>
      <c r="S1" s="1"/>
    </row>
    <row r="2" spans="1:19" ht="12.5">
      <c r="A2" s="2" t="s">
        <v>21</v>
      </c>
      <c r="B2" s="2" t="s">
        <v>88</v>
      </c>
      <c r="C2" s="2" t="s">
        <v>83</v>
      </c>
      <c r="D2" s="3" t="s">
        <v>91</v>
      </c>
      <c r="E2" s="2" t="s">
        <v>22</v>
      </c>
      <c r="F2" s="2" t="s">
        <v>23</v>
      </c>
      <c r="G2" s="38" t="s">
        <v>84</v>
      </c>
      <c r="H2" s="3" t="s">
        <v>24</v>
      </c>
      <c r="I2" s="2" t="s">
        <v>25</v>
      </c>
      <c r="J2" s="4"/>
      <c r="K2" s="5">
        <v>44027</v>
      </c>
      <c r="L2" s="2" t="s">
        <v>26</v>
      </c>
      <c r="M2" s="6"/>
      <c r="N2" s="7" t="s">
        <v>66</v>
      </c>
      <c r="O2" s="7" t="s">
        <v>78</v>
      </c>
      <c r="P2" s="8" t="s">
        <v>68</v>
      </c>
      <c r="Q2" s="7" t="s">
        <v>69</v>
      </c>
      <c r="R2" s="9">
        <f>ROUND(IFERROR((VLOOKUP(N2,Parâmetros!G:H,2,0)*VLOOKUP(O2,Parâmetros!I:J,2,0)*VLOOKUP(P2,Parâmetros!K:L,2,0)/VLOOKUP(Q2,Parâmetros!M:N,2,0)),0),0)</f>
        <v>168</v>
      </c>
      <c r="S2" s="6"/>
    </row>
    <row r="3" spans="1:19" ht="25" customHeight="1">
      <c r="A3" s="3" t="s">
        <v>27</v>
      </c>
      <c r="B3" s="2" t="s">
        <v>89</v>
      </c>
      <c r="C3" s="2" t="s">
        <v>90</v>
      </c>
      <c r="D3" s="3" t="s">
        <v>91</v>
      </c>
      <c r="E3" s="2" t="s">
        <v>22</v>
      </c>
      <c r="F3" s="2" t="s">
        <v>92</v>
      </c>
      <c r="G3" s="2" t="s">
        <v>93</v>
      </c>
      <c r="H3" s="3" t="s">
        <v>28</v>
      </c>
      <c r="I3" s="3" t="s">
        <v>25</v>
      </c>
      <c r="J3" s="6"/>
      <c r="K3" s="5">
        <v>44042</v>
      </c>
      <c r="L3" s="3" t="s">
        <v>29</v>
      </c>
      <c r="M3" s="6"/>
      <c r="N3" s="7" t="s">
        <v>77</v>
      </c>
      <c r="O3" s="7" t="s">
        <v>67</v>
      </c>
      <c r="P3" s="8" t="s">
        <v>62</v>
      </c>
      <c r="Q3" s="7" t="s">
        <v>80</v>
      </c>
      <c r="R3" s="9">
        <f>ROUND(IFERROR((VLOOKUP(N3,Parâmetros!G:H,2,0)*VLOOKUP(O3,Parâmetros!I:J,2,0)*VLOOKUP(P3,Parâmetros!K:L,2,0)/VLOOKUP(Q3,Parâmetros!M:N,2,0)),0),0)</f>
        <v>53</v>
      </c>
      <c r="S3" s="6"/>
    </row>
    <row r="4" spans="1:19" ht="25" customHeight="1">
      <c r="A4" s="2" t="s">
        <v>30</v>
      </c>
      <c r="B4" s="2" t="s">
        <v>31</v>
      </c>
      <c r="C4" s="2" t="s">
        <v>32</v>
      </c>
      <c r="D4" s="2" t="s">
        <v>33</v>
      </c>
      <c r="E4" s="2" t="s">
        <v>94</v>
      </c>
      <c r="F4" s="2" t="s">
        <v>95</v>
      </c>
      <c r="G4" s="2" t="s">
        <v>35</v>
      </c>
      <c r="H4" s="2" t="s">
        <v>36</v>
      </c>
      <c r="I4" s="3" t="s">
        <v>37</v>
      </c>
      <c r="J4" s="6" t="s">
        <v>96</v>
      </c>
      <c r="K4" s="5">
        <v>44042</v>
      </c>
      <c r="L4" s="3" t="s">
        <v>34</v>
      </c>
      <c r="M4" s="6"/>
      <c r="N4" s="7" t="s">
        <v>66</v>
      </c>
      <c r="O4" s="7" t="s">
        <v>67</v>
      </c>
      <c r="P4" s="12" t="s">
        <v>79</v>
      </c>
      <c r="Q4" s="7" t="s">
        <v>74</v>
      </c>
      <c r="R4" s="9">
        <f>ROUND(IFERROR((VLOOKUP(N4,Parâmetros!G:H,2,0)*VLOOKUP(O4,Parâmetros!I:J,2,0)*VLOOKUP(P4,Parâmetros!K:L,2,0)/VLOOKUP(Q4,Parâmetros!M:N,2,0)),0),0)</f>
        <v>40</v>
      </c>
      <c r="S4" s="6"/>
    </row>
    <row r="5" spans="1:19" ht="25" customHeight="1">
      <c r="A5" s="3"/>
      <c r="B5" s="2"/>
      <c r="C5" s="6"/>
      <c r="D5" s="6"/>
      <c r="E5" s="6"/>
      <c r="F5" s="6"/>
      <c r="G5" s="6"/>
      <c r="H5" s="6"/>
      <c r="I5" s="3"/>
      <c r="J5" s="6"/>
      <c r="K5" s="5"/>
      <c r="L5" s="3"/>
      <c r="M5" s="6"/>
      <c r="N5" s="7"/>
      <c r="O5" s="7"/>
      <c r="P5" s="12"/>
      <c r="Q5" s="7"/>
      <c r="R5" s="9">
        <f>ROUND(IFERROR((VLOOKUP(N5,Parâmetros!G:H,2,0)*VLOOKUP(O5,Parâmetros!I:J,2,0)*VLOOKUP(P5,Parâmetros!K:L,2,0)/VLOOKUP(Q5,Parâmetros!M:N,2,0)),0),0)</f>
        <v>0</v>
      </c>
      <c r="S5" s="6"/>
    </row>
    <row r="6" spans="1:19" ht="25" customHeight="1">
      <c r="A6" s="3"/>
      <c r="B6" s="2"/>
      <c r="C6" s="6"/>
      <c r="D6" s="6"/>
      <c r="E6" s="6"/>
      <c r="F6" s="6"/>
      <c r="G6" s="6"/>
      <c r="H6" s="6"/>
      <c r="I6" s="3"/>
      <c r="J6" s="6"/>
      <c r="K6" s="5"/>
      <c r="L6" s="3"/>
      <c r="M6" s="6"/>
      <c r="N6" s="7"/>
      <c r="O6" s="7"/>
      <c r="P6" s="12"/>
      <c r="Q6" s="7"/>
      <c r="R6" s="9">
        <f>ROUND(IFERROR((VLOOKUP(N6,Parâmetros!G:H,2,0)*VLOOKUP(O6,Parâmetros!I:J,2,0)*VLOOKUP(P6,Parâmetros!K:L,2,0)/VLOOKUP(Q6,Parâmetros!M:N,2,0)),0),0)</f>
        <v>0</v>
      </c>
      <c r="S6" s="6"/>
    </row>
    <row r="7" spans="1:19" ht="25" customHeight="1">
      <c r="A7" s="3"/>
      <c r="B7" s="3"/>
      <c r="C7" s="6"/>
      <c r="D7" s="6"/>
      <c r="E7" s="6"/>
      <c r="F7" s="6"/>
      <c r="G7" s="6"/>
      <c r="H7" s="6"/>
      <c r="I7" s="3"/>
      <c r="J7" s="6"/>
      <c r="K7" s="5"/>
      <c r="L7" s="3"/>
      <c r="M7" s="6"/>
      <c r="N7" s="7"/>
      <c r="O7" s="7"/>
      <c r="P7" s="12"/>
      <c r="Q7" s="7"/>
      <c r="R7" s="9">
        <f>ROUND(IFERROR((VLOOKUP(N7,Parâmetros!G:H,2,0)*VLOOKUP(O7,Parâmetros!I:J,2,0)*VLOOKUP(P7,Parâmetros!K:L,2,0)/VLOOKUP(Q7,Parâmetros!M:N,2,0)),0),0)</f>
        <v>0</v>
      </c>
      <c r="S7" s="6"/>
    </row>
    <row r="8" spans="1:19" ht="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7"/>
      <c r="O8" s="7"/>
      <c r="P8" s="12"/>
      <c r="Q8" s="7"/>
      <c r="R8" s="9">
        <f>ROUND(IFERROR((VLOOKUP(N8,Parâmetros!G:H,2,0)*VLOOKUP(O8,Parâmetros!I:J,2,0)*VLOOKUP(P8,Parâmetros!K:L,2,0)/VLOOKUP(Q8,Parâmetros!M:N,2,0)),0),0)</f>
        <v>0</v>
      </c>
      <c r="S8" s="6"/>
    </row>
    <row r="9" spans="1:19" ht="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7"/>
      <c r="O9" s="7"/>
      <c r="P9" s="12"/>
      <c r="Q9" s="7"/>
      <c r="R9" s="9">
        <f>ROUND(IFERROR((VLOOKUP(N9,Parâmetros!G:H,2,0)*VLOOKUP(O9,Parâmetros!I:J,2,0)*VLOOKUP(P9,Parâmetros!K:L,2,0)/VLOOKUP(Q9,Parâmetros!M:N,2,0)),0),0)</f>
        <v>0</v>
      </c>
      <c r="S9" s="6"/>
    </row>
    <row r="10" spans="1:19" ht="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7"/>
      <c r="O10" s="7"/>
      <c r="P10" s="12"/>
      <c r="Q10" s="7"/>
      <c r="R10" s="9">
        <f>ROUND(IFERROR((VLOOKUP(N10,Parâmetros!G:H,2,0)*VLOOKUP(O10,Parâmetros!I:J,2,0)*VLOOKUP(P10,Parâmetros!K:L,2,0)/VLOOKUP(Q10,Parâmetros!M:N,2,0)),0),0)</f>
        <v>0</v>
      </c>
      <c r="S10" s="6"/>
    </row>
    <row r="11" spans="1:19" ht="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7"/>
      <c r="O11" s="7"/>
      <c r="P11" s="12"/>
      <c r="Q11" s="7"/>
      <c r="R11" s="9">
        <f>ROUND(IFERROR((VLOOKUP(N11,Parâmetros!G:H,2,0)*VLOOKUP(O11,Parâmetros!I:J,2,0)*VLOOKUP(P11,Parâmetros!K:L,2,0)/VLOOKUP(Q11,Parâmetros!M:N,2,0)),0),0)</f>
        <v>0</v>
      </c>
      <c r="S11" s="6"/>
    </row>
    <row r="12" spans="1:19" ht="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7"/>
      <c r="O12" s="7"/>
      <c r="P12" s="12"/>
      <c r="Q12" s="7"/>
      <c r="R12" s="9">
        <f>ROUND(IFERROR((VLOOKUP(N12,Parâmetros!G:H,2,0)*VLOOKUP(O12,Parâmetros!I:J,2,0)*VLOOKUP(P12,Parâmetros!K:L,2,0)/VLOOKUP(Q12,Parâmetros!M:N,2,0)),0),0)</f>
        <v>0</v>
      </c>
      <c r="S12" s="6"/>
    </row>
    <row r="13" spans="1:19" ht="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7"/>
      <c r="O13" s="7"/>
      <c r="P13" s="12"/>
      <c r="Q13" s="7"/>
      <c r="R13" s="9">
        <f>ROUND(IFERROR((VLOOKUP(N13,Parâmetros!G:H,2,0)*VLOOKUP(O13,Parâmetros!I:J,2,0)*VLOOKUP(P13,Parâmetros!K:L,2,0)/VLOOKUP(Q13,Parâmetros!M:N,2,0)),0),0)</f>
        <v>0</v>
      </c>
      <c r="S13" s="6"/>
    </row>
    <row r="14" spans="1:19" ht="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7"/>
      <c r="O14" s="7"/>
      <c r="P14" s="12"/>
      <c r="Q14" s="7"/>
      <c r="R14" s="9">
        <f>ROUND(IFERROR((VLOOKUP(N14,Parâmetros!G:H,2,0)*VLOOKUP(O14,Parâmetros!I:J,2,0)*VLOOKUP(P14,Parâmetros!K:L,2,0)/VLOOKUP(Q14,Parâmetros!M:N,2,0)),0),0)</f>
        <v>0</v>
      </c>
      <c r="S14" s="6"/>
    </row>
    <row r="15" spans="1:19" ht="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7"/>
      <c r="O15" s="7"/>
      <c r="P15" s="12"/>
      <c r="Q15" s="7"/>
      <c r="R15" s="9">
        <f>ROUND(IFERROR((VLOOKUP(N15,Parâmetros!G:H,2,0)*VLOOKUP(O15,Parâmetros!I:J,2,0)*VLOOKUP(P15,Parâmetros!K:L,2,0)/VLOOKUP(Q15,Parâmetros!M:N,2,0)),0),0)</f>
        <v>0</v>
      </c>
      <c r="S15" s="6"/>
    </row>
    <row r="16" spans="1:19" ht="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7"/>
      <c r="O16" s="7"/>
      <c r="P16" s="12"/>
      <c r="Q16" s="7"/>
      <c r="R16" s="9">
        <f>ROUND(IFERROR((VLOOKUP(N16,Parâmetros!G:H,2,0)*VLOOKUP(O16,Parâmetros!I:J,2,0)*VLOOKUP(P16,Parâmetros!K:L,2,0)/VLOOKUP(Q16,Parâmetros!M:N,2,0)),0),0)</f>
        <v>0</v>
      </c>
      <c r="S16" s="6"/>
    </row>
    <row r="17" spans="1:19" ht="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7"/>
      <c r="O17" s="7"/>
      <c r="P17" s="12"/>
      <c r="Q17" s="7"/>
      <c r="R17" s="9">
        <f>ROUND(IFERROR((VLOOKUP(N17,Parâmetros!G:H,2,0)*VLOOKUP(O17,Parâmetros!I:J,2,0)*VLOOKUP(P17,Parâmetros!K:L,2,0)/VLOOKUP(Q17,Parâmetros!M:N,2,0)),0),0)</f>
        <v>0</v>
      </c>
      <c r="S17" s="6"/>
    </row>
    <row r="18" spans="1:19" ht="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7"/>
      <c r="O18" s="7"/>
      <c r="P18" s="12"/>
      <c r="Q18" s="7"/>
      <c r="R18" s="9">
        <f>ROUND(IFERROR((VLOOKUP(N18,Parâmetros!G:H,2,0)*VLOOKUP(O18,Parâmetros!I:J,2,0)*VLOOKUP(P18,Parâmetros!K:L,2,0)/VLOOKUP(Q18,Parâmetros!M:N,2,0)),0),0)</f>
        <v>0</v>
      </c>
      <c r="S18" s="6"/>
    </row>
    <row r="19" spans="1:19" ht="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7"/>
      <c r="O19" s="7"/>
      <c r="P19" s="12"/>
      <c r="Q19" s="7"/>
      <c r="R19" s="9">
        <f>ROUND(IFERROR((VLOOKUP(N19,Parâmetros!G:H,2,0)*VLOOKUP(O19,Parâmetros!I:J,2,0)*VLOOKUP(P19,Parâmetros!K:L,2,0)/VLOOKUP(Q19,Parâmetros!M:N,2,0)),0),0)</f>
        <v>0</v>
      </c>
      <c r="S19" s="6"/>
    </row>
    <row r="20" spans="1:19" ht="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7"/>
      <c r="O20" s="7"/>
      <c r="P20" s="12"/>
      <c r="Q20" s="7"/>
      <c r="R20" s="9">
        <f>ROUND(IFERROR((VLOOKUP(N20,Parâmetros!G:H,2,0)*VLOOKUP(O20,Parâmetros!I:J,2,0)*VLOOKUP(P20,Parâmetros!K:L,2,0)/VLOOKUP(Q20,Parâmetros!M:N,2,0)),0),0)</f>
        <v>0</v>
      </c>
      <c r="S20" s="6"/>
    </row>
    <row r="21" spans="1:19" ht="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7"/>
      <c r="O21" s="7"/>
      <c r="P21" s="12"/>
      <c r="Q21" s="7"/>
      <c r="R21" s="9">
        <f>ROUND(IFERROR((VLOOKUP(N21,Parâmetros!G:H,2,0)*VLOOKUP(O21,Parâmetros!I:J,2,0)*VLOOKUP(P21,Parâmetros!K:L,2,0)/VLOOKUP(Q21,Parâmetros!M:N,2,0)),0),0)</f>
        <v>0</v>
      </c>
      <c r="S21" s="6"/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100-000000000000}">
          <x14:formula1>
            <xm:f>Parâmetros!$C$2:$C$8</xm:f>
          </x14:formula1>
          <xm:sqref>A2:A21</xm:sqref>
        </x14:dataValidation>
        <x14:dataValidation type="list" allowBlank="1" xr:uid="{00000000-0002-0000-0100-000001000000}">
          <x14:formula1>
            <xm:f>Parâmetros!$F$2:$F$5</xm:f>
          </x14:formula1>
          <xm:sqref>L2:L21</xm:sqref>
        </x14:dataValidation>
        <x14:dataValidation type="list" allowBlank="1" xr:uid="{00000000-0002-0000-0100-000002000000}">
          <x14:formula1>
            <xm:f>Parâmetros!$D$2:$D$3</xm:f>
          </x14:formula1>
          <xm:sqref>I2:I21</xm:sqref>
        </x14:dataValidation>
        <x14:dataValidation type="list" allowBlank="1" showErrorMessage="1" xr:uid="{00000000-0002-0000-0100-000003000000}">
          <x14:formula1>
            <xm:f>Parâmetros!$M$2:$M$6</xm:f>
          </x14:formula1>
          <xm:sqref>Q2:Q21</xm:sqref>
        </x14:dataValidation>
        <x14:dataValidation type="list" allowBlank="1" showErrorMessage="1" xr:uid="{00000000-0002-0000-0100-000004000000}">
          <x14:formula1>
            <xm:f>Parâmetros!$K$2:$K$6</xm:f>
          </x14:formula1>
          <xm:sqref>P2:P21</xm:sqref>
        </x14:dataValidation>
        <x14:dataValidation type="list" allowBlank="1" showErrorMessage="1" xr:uid="{00000000-0002-0000-0100-000005000000}">
          <x14:formula1>
            <xm:f>Parâmetros!$G$2:$G$6</xm:f>
          </x14:formula1>
          <xm:sqref>N2:N21</xm:sqref>
        </x14:dataValidation>
        <x14:dataValidation type="list" allowBlank="1" showErrorMessage="1" xr:uid="{00000000-0002-0000-0100-000006000000}">
          <x14:formula1>
            <xm:f>Parâmetros!$I$2:$I$6</xm:f>
          </x14:formula1>
          <xm:sqref>O2:O21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D7623"/>
    <outlinePr summaryBelow="0" summaryRight="0"/>
  </sheetPr>
  <dimension ref="A1:L22"/>
  <sheetViews>
    <sheetView showGridLines="0" tabSelected="1" workbookViewId="0">
      <selection activeCell="B2" sqref="B2:J21"/>
    </sheetView>
  </sheetViews>
  <sheetFormatPr defaultColWidth="14.453125" defaultRowHeight="15.75" customHeight="1"/>
  <cols>
    <col min="1" max="1" width="2.54296875" customWidth="1"/>
    <col min="11" max="11" width="7.08984375" customWidth="1"/>
  </cols>
  <sheetData>
    <row r="1" spans="1:12" ht="14" customHeight="1"/>
    <row r="2" spans="1:12" ht="13">
      <c r="A2" s="10"/>
      <c r="B2" s="62" t="s">
        <v>97</v>
      </c>
      <c r="C2" s="63"/>
      <c r="D2" s="63"/>
      <c r="E2" s="63"/>
      <c r="F2" s="63"/>
      <c r="G2" s="63"/>
      <c r="H2" s="63"/>
      <c r="I2" s="63"/>
      <c r="J2" s="64"/>
    </row>
    <row r="3" spans="1:12" ht="32.25" customHeight="1" thickBot="1">
      <c r="A3" s="10"/>
      <c r="B3" s="84"/>
      <c r="C3" s="65"/>
      <c r="D3" s="65"/>
      <c r="E3" s="65"/>
      <c r="F3" s="65"/>
      <c r="G3" s="65"/>
      <c r="H3" s="65"/>
      <c r="I3" s="65"/>
      <c r="J3" s="71"/>
    </row>
    <row r="4" spans="1:12" ht="39" customHeight="1" thickTop="1" thickBot="1">
      <c r="A4" s="11"/>
      <c r="B4" s="101" t="s">
        <v>34</v>
      </c>
      <c r="C4" s="102"/>
      <c r="D4" s="103"/>
      <c r="E4" s="81" t="s">
        <v>29</v>
      </c>
      <c r="F4" s="82"/>
      <c r="G4" s="83"/>
      <c r="H4" s="78" t="s">
        <v>26</v>
      </c>
      <c r="I4" s="79"/>
      <c r="J4" s="80"/>
    </row>
    <row r="5" spans="1:12" ht="13" thickTop="1">
      <c r="A5" s="13"/>
      <c r="B5" s="85" t="str">
        <f>IF('Plano de Ação'!$L2=$B$4,'Plano de Ação'!$B2," ")</f>
        <v xml:space="preserve"> </v>
      </c>
      <c r="C5" s="86"/>
      <c r="D5" s="87"/>
      <c r="E5" s="66" t="str">
        <f>IF('Plano de Ação'!$L2=$E$4,'Plano de Ação'!$B2," ")</f>
        <v xml:space="preserve"> </v>
      </c>
      <c r="F5" s="58"/>
      <c r="G5" s="67"/>
      <c r="H5" s="72" t="str">
        <f>IF('Plano de Ação'!$L2=$H$4,'Plano de Ação'!$B2," ")</f>
        <v>Ação #01: Apresentar plano de ação em conjunto para o gerente de vendas Inbound</v>
      </c>
      <c r="I5" s="77"/>
      <c r="J5" s="73"/>
    </row>
    <row r="6" spans="1:12" ht="12.5">
      <c r="A6" s="13"/>
      <c r="B6" s="88" t="str">
        <f>IF('Plano de Ação'!$L3=$B$4,'Plano de Ação'!$B3," ")</f>
        <v xml:space="preserve"> </v>
      </c>
      <c r="C6" s="59"/>
      <c r="D6" s="89"/>
      <c r="E6" s="66" t="str">
        <f>IF('Plano de Ação'!$L3=$E$4,'Plano de Ação'!$B3," ")</f>
        <v>Ação #02: Elaborar estratégia de captação de Leads</v>
      </c>
      <c r="F6" s="56"/>
      <c r="G6" s="67"/>
      <c r="H6" s="72" t="str">
        <f>IF('Plano de Ação'!$L3=$H$4,'Plano de Ação'!$B3," ")</f>
        <v xml:space="preserve"> </v>
      </c>
      <c r="I6" s="57"/>
      <c r="J6" s="73"/>
    </row>
    <row r="7" spans="1:12" ht="12.5">
      <c r="A7" s="13"/>
      <c r="B7" s="90" t="str">
        <f>IF('Plano de Ação'!$L4=$B$4,'Plano de Ação'!$B4," ")</f>
        <v>Ação #03: Calcular comissões dos vendedores</v>
      </c>
      <c r="C7" s="60"/>
      <c r="D7" s="91"/>
      <c r="E7" s="66" t="str">
        <f>IF('Plano de Ação'!$L4=$E$4,'Plano de Ação'!$B4," ")</f>
        <v xml:space="preserve"> </v>
      </c>
      <c r="F7" s="56"/>
      <c r="G7" s="67"/>
      <c r="H7" s="72" t="str">
        <f>IF('Plano de Ação'!$L4=$H$4,'Plano de Ação'!$B4," ")</f>
        <v xml:space="preserve"> </v>
      </c>
      <c r="I7" s="57"/>
      <c r="J7" s="73"/>
      <c r="L7" s="61"/>
    </row>
    <row r="8" spans="1:12" ht="12.5">
      <c r="A8" s="13"/>
      <c r="B8" s="88" t="str">
        <f>IF('Plano de Ação'!$L5=$B$4,'Plano de Ação'!$B5," ")</f>
        <v xml:space="preserve"> </v>
      </c>
      <c r="C8" s="59"/>
      <c r="D8" s="89"/>
      <c r="E8" s="66" t="str">
        <f>IF('Plano de Ação'!$L5=$E$4,'Plano de Ação'!$B5," ")</f>
        <v xml:space="preserve"> </v>
      </c>
      <c r="F8" s="56"/>
      <c r="G8" s="67"/>
      <c r="H8" s="72" t="str">
        <f>IF('Plano de Ação'!$L5=$H$4,'Plano de Ação'!$B5," ")</f>
        <v xml:space="preserve"> </v>
      </c>
      <c r="I8" s="57"/>
      <c r="J8" s="73"/>
    </row>
    <row r="9" spans="1:12" ht="12.5">
      <c r="A9" s="13"/>
      <c r="B9" s="88" t="str">
        <f>IF('Plano de Ação'!$L6=$B$4,'Plano de Ação'!$B6," ")</f>
        <v xml:space="preserve"> </v>
      </c>
      <c r="C9" s="59"/>
      <c r="D9" s="89"/>
      <c r="E9" s="66" t="str">
        <f>IF('Plano de Ação'!$L6=$E$4,'Plano de Ação'!$B6," ")</f>
        <v xml:space="preserve"> </v>
      </c>
      <c r="F9" s="56"/>
      <c r="G9" s="67"/>
      <c r="H9" s="72" t="str">
        <f>IF('Plano de Ação'!$L6=$H$4,'Plano de Ação'!$B6," ")</f>
        <v xml:space="preserve"> </v>
      </c>
      <c r="I9" s="57"/>
      <c r="J9" s="73"/>
    </row>
    <row r="10" spans="1:12" ht="12.5">
      <c r="A10" s="13"/>
      <c r="B10" s="88" t="str">
        <f>IF('Plano de Ação'!$L7=$B$4,'Plano de Ação'!$B7," ")</f>
        <v xml:space="preserve"> </v>
      </c>
      <c r="C10" s="59"/>
      <c r="D10" s="89"/>
      <c r="E10" s="66" t="str">
        <f>IF('Plano de Ação'!$L7=$E$4,'Plano de Ação'!$B7," ")</f>
        <v xml:space="preserve"> </v>
      </c>
      <c r="F10" s="56"/>
      <c r="G10" s="67"/>
      <c r="H10" s="72" t="str">
        <f>IF('Plano de Ação'!$L7=$H$4,'Plano de Ação'!$B7," ")</f>
        <v xml:space="preserve"> </v>
      </c>
      <c r="I10" s="57"/>
      <c r="J10" s="73"/>
    </row>
    <row r="11" spans="1:12" ht="12.5">
      <c r="A11" s="13"/>
      <c r="B11" s="88" t="str">
        <f>IF('Plano de Ação'!$L8=$B$4,'Plano de Ação'!$B8," ")</f>
        <v xml:space="preserve"> </v>
      </c>
      <c r="C11" s="59"/>
      <c r="D11" s="89"/>
      <c r="E11" s="66" t="str">
        <f>IF('Plano de Ação'!$L8=$E$4,'Plano de Ação'!$B8," ")</f>
        <v xml:space="preserve"> </v>
      </c>
      <c r="F11" s="56"/>
      <c r="G11" s="67"/>
      <c r="H11" s="72" t="str">
        <f>IF('Plano de Ação'!$L8=$H$4,'Plano de Ação'!$B8," ")</f>
        <v xml:space="preserve"> </v>
      </c>
      <c r="I11" s="57"/>
      <c r="J11" s="73"/>
    </row>
    <row r="12" spans="1:12" ht="12.5">
      <c r="A12" s="13"/>
      <c r="B12" s="88" t="str">
        <f>IF('Plano de Ação'!$L9=$B$4,'Plano de Ação'!$B9," ")</f>
        <v xml:space="preserve"> </v>
      </c>
      <c r="C12" s="59"/>
      <c r="D12" s="89"/>
      <c r="E12" s="66" t="str">
        <f>IF('Plano de Ação'!$L9=$E$4,'Plano de Ação'!$B9," ")</f>
        <v xml:space="preserve"> </v>
      </c>
      <c r="F12" s="56"/>
      <c r="G12" s="67"/>
      <c r="H12" s="72" t="str">
        <f>IF('Plano de Ação'!$L9=$H$4,'Plano de Ação'!$B9," ")</f>
        <v xml:space="preserve"> </v>
      </c>
      <c r="I12" s="57"/>
      <c r="J12" s="73"/>
    </row>
    <row r="13" spans="1:12" ht="12.5">
      <c r="A13" s="13"/>
      <c r="B13" s="88" t="str">
        <f>IF('Plano de Ação'!$L10=$B$4,'Plano de Ação'!$B10," ")</f>
        <v xml:space="preserve"> </v>
      </c>
      <c r="C13" s="59"/>
      <c r="D13" s="89"/>
      <c r="E13" s="66" t="str">
        <f>IF('Plano de Ação'!$L10=$E$4,'Plano de Ação'!$B10," ")</f>
        <v xml:space="preserve"> </v>
      </c>
      <c r="F13" s="56"/>
      <c r="G13" s="67"/>
      <c r="H13" s="72" t="str">
        <f>IF('Plano de Ação'!$L10=$H$4,'Plano de Ação'!$B10," ")</f>
        <v xml:space="preserve"> </v>
      </c>
      <c r="I13" s="57"/>
      <c r="J13" s="73"/>
    </row>
    <row r="14" spans="1:12" ht="12.5">
      <c r="A14" s="13"/>
      <c r="B14" s="88" t="str">
        <f>IF('Plano de Ação'!$L11=$B$4,'Plano de Ação'!$B11," ")</f>
        <v xml:space="preserve"> </v>
      </c>
      <c r="C14" s="59"/>
      <c r="D14" s="89"/>
      <c r="E14" s="66" t="str">
        <f>IF('Plano de Ação'!$L11=$E$4,'Plano de Ação'!$B11," ")</f>
        <v xml:space="preserve"> </v>
      </c>
      <c r="F14" s="56"/>
      <c r="G14" s="67"/>
      <c r="H14" s="72" t="str">
        <f>IF('Plano de Ação'!$L11=$H$4,'Plano de Ação'!$B11," ")</f>
        <v xml:space="preserve"> </v>
      </c>
      <c r="I14" s="57"/>
      <c r="J14" s="73"/>
    </row>
    <row r="15" spans="1:12" ht="12.5">
      <c r="A15" s="13"/>
      <c r="B15" s="88" t="str">
        <f>IF('Plano de Ação'!$L12=$B$4,'Plano de Ação'!$B12," ")</f>
        <v xml:space="preserve"> </v>
      </c>
      <c r="C15" s="59"/>
      <c r="D15" s="89"/>
      <c r="E15" s="66" t="str">
        <f>IF('Plano de Ação'!$L12=$E$4,'Plano de Ação'!$B12," ")</f>
        <v xml:space="preserve"> </v>
      </c>
      <c r="F15" s="56"/>
      <c r="G15" s="67"/>
      <c r="H15" s="72" t="str">
        <f>IF('Plano de Ação'!$L12=$H$4,'Plano de Ação'!$B12," ")</f>
        <v xml:space="preserve"> </v>
      </c>
      <c r="I15" s="57"/>
      <c r="J15" s="73"/>
    </row>
    <row r="16" spans="1:12" ht="12.5">
      <c r="A16" s="13"/>
      <c r="B16" s="88" t="str">
        <f>IF('Plano de Ação'!$L13=$B$4,'Plano de Ação'!$B13," ")</f>
        <v xml:space="preserve"> </v>
      </c>
      <c r="C16" s="59"/>
      <c r="D16" s="89"/>
      <c r="E16" s="66" t="str">
        <f>IF('Plano de Ação'!$L13=$E$4,'Plano de Ação'!$B13," ")</f>
        <v xml:space="preserve"> </v>
      </c>
      <c r="F16" s="56"/>
      <c r="G16" s="67"/>
      <c r="H16" s="72" t="str">
        <f>IF('Plano de Ação'!$L13=$H$4,'Plano de Ação'!$B13," ")</f>
        <v xml:space="preserve"> </v>
      </c>
      <c r="I16" s="57"/>
      <c r="J16" s="73"/>
    </row>
    <row r="17" spans="1:10" ht="12.5">
      <c r="A17" s="13"/>
      <c r="B17" s="88" t="str">
        <f>IF('Plano de Ação'!$L14=$B$4,'Plano de Ação'!$B14," ")</f>
        <v xml:space="preserve"> </v>
      </c>
      <c r="C17" s="59"/>
      <c r="D17" s="89"/>
      <c r="E17" s="66" t="str">
        <f>IF('Plano de Ação'!$L14=$E$4,'Plano de Ação'!$B14," ")</f>
        <v xml:space="preserve"> </v>
      </c>
      <c r="F17" s="56"/>
      <c r="G17" s="67"/>
      <c r="H17" s="72" t="str">
        <f>IF('Plano de Ação'!$L14=$H$4,'Plano de Ação'!$B14," ")</f>
        <v xml:space="preserve"> </v>
      </c>
      <c r="I17" s="57"/>
      <c r="J17" s="73"/>
    </row>
    <row r="18" spans="1:10" ht="12.5">
      <c r="A18" s="13"/>
      <c r="B18" s="88" t="str">
        <f>IF('Plano de Ação'!$L15=$B$4,'Plano de Ação'!$B15," ")</f>
        <v xml:space="preserve"> </v>
      </c>
      <c r="C18" s="59"/>
      <c r="D18" s="89"/>
      <c r="E18" s="66" t="str">
        <f>IF('Plano de Ação'!$L15=$E$4,'Plano de Ação'!$B15," ")</f>
        <v xml:space="preserve"> </v>
      </c>
      <c r="F18" s="56"/>
      <c r="G18" s="67"/>
      <c r="H18" s="72" t="str">
        <f>IF('Plano de Ação'!$L15=$H$4,'Plano de Ação'!$B15," ")</f>
        <v xml:space="preserve"> </v>
      </c>
      <c r="I18" s="57"/>
      <c r="J18" s="73"/>
    </row>
    <row r="19" spans="1:10" ht="12.5">
      <c r="A19" s="13"/>
      <c r="B19" s="88" t="str">
        <f>IF('Plano de Ação'!$L16=$B$4,'Plano de Ação'!$B16," ")</f>
        <v xml:space="preserve"> </v>
      </c>
      <c r="C19" s="59"/>
      <c r="D19" s="89"/>
      <c r="E19" s="66" t="str">
        <f>IF('Plano de Ação'!$L16=$E$4,'Plano de Ação'!$B16," ")</f>
        <v xml:space="preserve"> </v>
      </c>
      <c r="F19" s="56"/>
      <c r="G19" s="67"/>
      <c r="H19" s="72" t="str">
        <f>IF('Plano de Ação'!$L16=$H$4,'Plano de Ação'!$B16," ")</f>
        <v xml:space="preserve"> </v>
      </c>
      <c r="I19" s="57"/>
      <c r="J19" s="73"/>
    </row>
    <row r="20" spans="1:10" ht="12.5">
      <c r="A20" s="13"/>
      <c r="B20" s="88" t="str">
        <f>IF('Plano de Ação'!$L17=$B$4,'Plano de Ação'!$B17," ")</f>
        <v xml:space="preserve"> </v>
      </c>
      <c r="C20" s="59"/>
      <c r="D20" s="89"/>
      <c r="E20" s="66" t="str">
        <f>IF('Plano de Ação'!$L17=$E$4,'Plano de Ação'!$B17," ")</f>
        <v xml:space="preserve"> </v>
      </c>
      <c r="F20" s="56"/>
      <c r="G20" s="67"/>
      <c r="H20" s="72" t="str">
        <f>IF('Plano de Ação'!$L17=$H$4,'Plano de Ação'!$B17," ")</f>
        <v xml:space="preserve"> </v>
      </c>
      <c r="I20" s="57"/>
      <c r="J20" s="73"/>
    </row>
    <row r="21" spans="1:10" ht="13" thickBot="1">
      <c r="A21" s="13"/>
      <c r="B21" s="92" t="str">
        <f>IF('Plano de Ação'!$L18=$B$4,'Plano de Ação'!$B18," ")</f>
        <v xml:space="preserve"> </v>
      </c>
      <c r="C21" s="93"/>
      <c r="D21" s="94"/>
      <c r="E21" s="68" t="str">
        <f>IF('Plano de Ação'!$L18=$E$4,'Plano de Ação'!$B18," ")</f>
        <v xml:space="preserve"> </v>
      </c>
      <c r="F21" s="69"/>
      <c r="G21" s="70"/>
      <c r="H21" s="74" t="str">
        <f>IF('Plano de Ação'!$L18=$H$4,'Plano de Ação'!$B18," ")</f>
        <v xml:space="preserve"> </v>
      </c>
      <c r="I21" s="75"/>
      <c r="J21" s="76"/>
    </row>
    <row r="22" spans="1:10" ht="13" thickTop="1">
      <c r="A22" s="13"/>
    </row>
  </sheetData>
  <mergeCells count="55">
    <mergeCell ref="H5:J5"/>
    <mergeCell ref="E5:G5"/>
    <mergeCell ref="E9:G9"/>
    <mergeCell ref="B10:D10"/>
    <mergeCell ref="B6:D6"/>
    <mergeCell ref="B5:D5"/>
    <mergeCell ref="B7:D7"/>
    <mergeCell ref="B8:D8"/>
    <mergeCell ref="H10:J10"/>
    <mergeCell ref="H11:J11"/>
    <mergeCell ref="H12:J12"/>
    <mergeCell ref="H4:J4"/>
    <mergeCell ref="B2:J3"/>
    <mergeCell ref="E4:G4"/>
    <mergeCell ref="B4:D4"/>
    <mergeCell ref="E6:G6"/>
    <mergeCell ref="H7:J7"/>
    <mergeCell ref="B9:D9"/>
    <mergeCell ref="E10:G10"/>
    <mergeCell ref="B21:D21"/>
    <mergeCell ref="B19:D19"/>
    <mergeCell ref="E11:G11"/>
    <mergeCell ref="E12:G12"/>
    <mergeCell ref="B11:D11"/>
    <mergeCell ref="B12:D12"/>
    <mergeCell ref="E13:G13"/>
    <mergeCell ref="E14:G14"/>
    <mergeCell ref="E20:G20"/>
    <mergeCell ref="E19:G19"/>
    <mergeCell ref="B15:D15"/>
    <mergeCell ref="B13:D13"/>
    <mergeCell ref="B14:D14"/>
    <mergeCell ref="E17:G17"/>
    <mergeCell ref="E18:G18"/>
    <mergeCell ref="E15:G15"/>
    <mergeCell ref="H21:J21"/>
    <mergeCell ref="H18:J18"/>
    <mergeCell ref="E21:G21"/>
    <mergeCell ref="H15:J15"/>
    <mergeCell ref="H16:J16"/>
    <mergeCell ref="H17:J17"/>
    <mergeCell ref="H19:J19"/>
    <mergeCell ref="H20:J20"/>
    <mergeCell ref="E16:G16"/>
    <mergeCell ref="B20:D20"/>
    <mergeCell ref="E7:G7"/>
    <mergeCell ref="H6:J6"/>
    <mergeCell ref="B16:D16"/>
    <mergeCell ref="B18:D18"/>
    <mergeCell ref="B17:D17"/>
    <mergeCell ref="H8:J8"/>
    <mergeCell ref="E8:G8"/>
    <mergeCell ref="H13:J13"/>
    <mergeCell ref="H14:J14"/>
    <mergeCell ref="H9:J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8"/>
  <sheetViews>
    <sheetView showGridLines="0" workbookViewId="0">
      <selection activeCell="C14" sqref="C14"/>
    </sheetView>
  </sheetViews>
  <sheetFormatPr defaultColWidth="14.453125" defaultRowHeight="15.75" customHeight="1"/>
  <cols>
    <col min="1" max="4" width="19.81640625" style="22" customWidth="1"/>
    <col min="5" max="7" width="19.81640625" customWidth="1"/>
    <col min="8" max="8" width="19.81640625" style="22" customWidth="1"/>
    <col min="9" max="9" width="19.81640625" customWidth="1"/>
    <col min="10" max="10" width="19.81640625" style="22" customWidth="1"/>
    <col min="11" max="11" width="27" customWidth="1"/>
    <col min="12" max="14" width="19.81640625" style="22" customWidth="1"/>
  </cols>
  <sheetData>
    <row r="1" spans="1:14" ht="26">
      <c r="A1" s="96" t="s">
        <v>38</v>
      </c>
      <c r="B1" s="96" t="s">
        <v>39</v>
      </c>
      <c r="C1" s="96" t="s">
        <v>87</v>
      </c>
      <c r="D1" s="96" t="s">
        <v>7</v>
      </c>
      <c r="E1" s="96" t="s">
        <v>40</v>
      </c>
      <c r="F1" s="96" t="s">
        <v>10</v>
      </c>
      <c r="G1" s="96" t="s">
        <v>41</v>
      </c>
      <c r="H1" s="96" t="s">
        <v>42</v>
      </c>
      <c r="I1" s="96" t="s">
        <v>43</v>
      </c>
      <c r="J1" s="96" t="s">
        <v>44</v>
      </c>
      <c r="K1" s="96" t="s">
        <v>45</v>
      </c>
      <c r="L1" s="96" t="s">
        <v>46</v>
      </c>
      <c r="M1" s="96" t="s">
        <v>47</v>
      </c>
      <c r="N1" s="96" t="s">
        <v>48</v>
      </c>
    </row>
    <row r="2" spans="1:14" ht="15.75" customHeight="1">
      <c r="A2" s="34" t="s">
        <v>49</v>
      </c>
      <c r="B2" s="35" t="s">
        <v>50</v>
      </c>
      <c r="C2" s="35" t="s">
        <v>51</v>
      </c>
      <c r="D2" s="35" t="s">
        <v>37</v>
      </c>
      <c r="E2" s="15" t="s">
        <v>52</v>
      </c>
      <c r="F2" s="19" t="s">
        <v>34</v>
      </c>
      <c r="G2" s="16" t="s">
        <v>53</v>
      </c>
      <c r="H2" s="25">
        <v>100</v>
      </c>
      <c r="I2" s="16" t="s">
        <v>54</v>
      </c>
      <c r="J2" s="25">
        <v>0.25</v>
      </c>
      <c r="K2" s="16" t="s">
        <v>55</v>
      </c>
      <c r="L2" s="24">
        <v>0.2</v>
      </c>
      <c r="M2" s="25" t="s">
        <v>56</v>
      </c>
      <c r="N2" s="26">
        <v>1</v>
      </c>
    </row>
    <row r="3" spans="1:14" ht="15.75" customHeight="1">
      <c r="A3" s="36" t="s">
        <v>57</v>
      </c>
      <c r="B3" s="30" t="s">
        <v>58</v>
      </c>
      <c r="C3" s="30" t="s">
        <v>30</v>
      </c>
      <c r="D3" s="30" t="s">
        <v>25</v>
      </c>
      <c r="E3" s="17" t="s">
        <v>59</v>
      </c>
      <c r="F3" s="19" t="s">
        <v>29</v>
      </c>
      <c r="G3" s="18" t="s">
        <v>60</v>
      </c>
      <c r="H3" s="28">
        <v>200</v>
      </c>
      <c r="I3" s="18" t="s">
        <v>61</v>
      </c>
      <c r="J3" s="28">
        <v>0.5</v>
      </c>
      <c r="K3" s="18" t="s">
        <v>62</v>
      </c>
      <c r="L3" s="27">
        <v>0.5</v>
      </c>
      <c r="M3" s="28" t="s">
        <v>63</v>
      </c>
      <c r="N3" s="29">
        <v>2</v>
      </c>
    </row>
    <row r="4" spans="1:14" ht="15.75" customHeight="1">
      <c r="A4" s="36" t="s">
        <v>64</v>
      </c>
      <c r="B4" s="30" t="s">
        <v>65</v>
      </c>
      <c r="C4" s="30" t="s">
        <v>27</v>
      </c>
      <c r="D4" s="30"/>
      <c r="E4" s="17" t="s">
        <v>64</v>
      </c>
      <c r="F4" s="19" t="s">
        <v>26</v>
      </c>
      <c r="G4" s="18" t="s">
        <v>66</v>
      </c>
      <c r="H4" s="28">
        <v>400</v>
      </c>
      <c r="I4" s="18" t="s">
        <v>67</v>
      </c>
      <c r="J4" s="28">
        <v>1</v>
      </c>
      <c r="K4" s="18" t="s">
        <v>68</v>
      </c>
      <c r="L4" s="27">
        <v>0.7</v>
      </c>
      <c r="M4" s="28" t="s">
        <v>69</v>
      </c>
      <c r="N4" s="29">
        <v>5</v>
      </c>
    </row>
    <row r="5" spans="1:14" ht="15.75" customHeight="1">
      <c r="A5" s="36"/>
      <c r="B5" s="30"/>
      <c r="C5" s="30" t="s">
        <v>21</v>
      </c>
      <c r="D5" s="30"/>
      <c r="E5" s="17" t="s">
        <v>70</v>
      </c>
      <c r="F5" s="17"/>
      <c r="G5" s="18" t="s">
        <v>71</v>
      </c>
      <c r="H5" s="28">
        <v>800</v>
      </c>
      <c r="I5" s="18" t="s">
        <v>72</v>
      </c>
      <c r="J5" s="28">
        <v>2</v>
      </c>
      <c r="K5" s="18" t="s">
        <v>73</v>
      </c>
      <c r="L5" s="27">
        <v>0.8</v>
      </c>
      <c r="M5" s="28" t="s">
        <v>74</v>
      </c>
      <c r="N5" s="29">
        <v>10</v>
      </c>
    </row>
    <row r="6" spans="1:14" ht="15.75" customHeight="1">
      <c r="A6" s="36"/>
      <c r="B6" s="30"/>
      <c r="C6" s="30" t="s">
        <v>75</v>
      </c>
      <c r="D6" s="30"/>
      <c r="E6" s="17" t="s">
        <v>76</v>
      </c>
      <c r="F6" s="19"/>
      <c r="G6" s="20" t="s">
        <v>77</v>
      </c>
      <c r="H6" s="28">
        <v>1600</v>
      </c>
      <c r="I6" s="20" t="s">
        <v>78</v>
      </c>
      <c r="J6" s="28">
        <v>3</v>
      </c>
      <c r="K6" s="20" t="s">
        <v>79</v>
      </c>
      <c r="L6" s="27">
        <v>1</v>
      </c>
      <c r="M6" s="28" t="s">
        <v>80</v>
      </c>
      <c r="N6" s="29">
        <v>15</v>
      </c>
    </row>
    <row r="7" spans="1:14" ht="15.75" customHeight="1">
      <c r="A7" s="36"/>
      <c r="B7" s="30"/>
      <c r="C7" s="30" t="s">
        <v>81</v>
      </c>
      <c r="D7" s="30"/>
      <c r="E7" s="19"/>
      <c r="F7" s="19"/>
      <c r="G7" s="19"/>
      <c r="H7" s="30"/>
      <c r="I7" s="19"/>
      <c r="J7" s="30"/>
      <c r="K7" s="19"/>
      <c r="L7" s="30"/>
      <c r="M7" s="30"/>
      <c r="N7" s="31"/>
    </row>
    <row r="8" spans="1:14" ht="15.75" customHeight="1">
      <c r="A8" s="37"/>
      <c r="B8" s="32"/>
      <c r="C8" s="32" t="s">
        <v>82</v>
      </c>
      <c r="D8" s="32"/>
      <c r="E8" s="21"/>
      <c r="F8" s="21"/>
      <c r="G8" s="21"/>
      <c r="H8" s="32"/>
      <c r="I8" s="21"/>
      <c r="J8" s="32"/>
      <c r="K8" s="21"/>
      <c r="L8" s="32"/>
      <c r="M8" s="32"/>
      <c r="N8" s="3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 de Comando</vt:lpstr>
      <vt:lpstr>Plano de Ação</vt:lpstr>
      <vt:lpstr>Kanban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2020-06-29T18:05:29Z</dcterms:created>
  <dcterms:modified xsi:type="dcterms:W3CDTF">2020-07-01T05:23:34Z</dcterms:modified>
</cp:coreProperties>
</file>