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esarturner/Desktop/IA/gestion-proyectos/02. Planificacion/"/>
    </mc:Choice>
  </mc:AlternateContent>
  <xr:revisionPtr revIDLastSave="0" documentId="13_ncr:1_{7E118AC0-9AD3-F046-A8CC-D42FEC775509}" xr6:coauthVersionLast="47" xr6:coauthVersionMax="47" xr10:uidLastSave="{00000000-0000-0000-0000-000000000000}"/>
  <bookViews>
    <workbookView xWindow="17100" yWindow="780" windowWidth="17100" windowHeight="19640" tabRatio="522" xr2:uid="{00000000-000D-0000-FFFF-FFFF00000000}"/>
  </bookViews>
  <sheets>
    <sheet name="Sprint 1" sheetId="25" r:id="rId1"/>
    <sheet name="Sprint 2" sheetId="28" r:id="rId2"/>
    <sheet name="Plantilla Sprint" sheetId="27" r:id="rId3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2">'Plantilla Sprint'!$F$18</definedName>
    <definedName name="DoneDays" localSheetId="0">'Sprint 1'!$F$18</definedName>
    <definedName name="DoneDays" localSheetId="1">'Sprint 2'!$F$18</definedName>
    <definedName name="DoneDays">#REF!</definedName>
    <definedName name="ImplementationDays" localSheetId="2">'Plantilla Sprint'!$D$16</definedName>
    <definedName name="ImplementationDays" localSheetId="0">'Sprint 1'!$D$16</definedName>
    <definedName name="ImplementationDays" localSheetId="1">'Sprint 2'!$D$16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2">OFFSET('Plantilla Sprint'!$H$17,0,0,1,'Plantilla Sprint'!DoneDays)</definedName>
    <definedName name="RealValues" localSheetId="0">OFFSET('Sprint 1'!$H$17,0,0,1,'Sprint 1'!DoneDays)</definedName>
    <definedName name="RealValues" localSheetId="1">OFFSET('Sprint 2'!$H$17,0,0,1,'Sprint 2'!DoneDays)</definedName>
    <definedName name="Sprint">#REF!</definedName>
    <definedName name="SprintCount">#REF!</definedName>
    <definedName name="SprintsInTrend">#REF!</definedName>
    <definedName name="SprintTasks" localSheetId="2">'Plantilla Sprint'!$C$21:$AF$70</definedName>
    <definedName name="SprintTasks" localSheetId="0">'Sprint 1'!$C$21:$AF$66</definedName>
    <definedName name="SprintTasks" localSheetId="1">'Sprint 2'!$C$21:$AF$70</definedName>
    <definedName name="SprintTasks">#REF!</definedName>
    <definedName name="Status">#REF!</definedName>
    <definedName name="StoryName">#REF!</definedName>
    <definedName name="TaskRows" localSheetId="2">'Plantilla Sprint'!$D$18</definedName>
    <definedName name="TaskRows" localSheetId="0">'Sprint 1'!$D$18</definedName>
    <definedName name="TaskRows" localSheetId="1">'Sprint 2'!$D$18</definedName>
    <definedName name="TaskRows">#REF!</definedName>
    <definedName name="TaskStatus" localSheetId="2">'Plantilla Sprint'!$F$21:$F$65</definedName>
    <definedName name="TaskStatus" localSheetId="0">'Sprint 1'!$F$21:$F$61</definedName>
    <definedName name="TaskStatus" localSheetId="1">'Sprint 2'!$F$21:$F$65</definedName>
    <definedName name="TaskStatus">#REF!</definedName>
    <definedName name="TaskStoryID" localSheetId="2">'Plantilla Sprint'!$D$21:$D$60</definedName>
    <definedName name="TaskStoryID" localSheetId="0">'Sprint 1'!$D$21:$D$56</definedName>
    <definedName name="TaskStoryID" localSheetId="1">'Sprint 2'!$D$21:$D$60</definedName>
    <definedName name="TaskStoryID">#REF!</definedName>
    <definedName name="TotalEffort" localSheetId="2">'Plantilla Sprint'!$G$17</definedName>
    <definedName name="TotalEffort" localSheetId="0">'Sprint 1'!$G$17</definedName>
    <definedName name="TotalEffort" localSheetId="1">'Sprint 2'!$G$17</definedName>
    <definedName name="TotalEffort">#REF!</definedName>
    <definedName name="TrendDays" localSheetId="2">'Plantilla Sprint'!$F$20</definedName>
    <definedName name="TrendDays" localSheetId="0">'Sprint 1'!$F$20</definedName>
    <definedName name="TrendDays" localSheetId="1">'Sprint 2'!$F$20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1" i="28" l="1"/>
  <c r="H66" i="28"/>
  <c r="H65" i="28"/>
  <c r="H64" i="28"/>
  <c r="H63" i="28"/>
  <c r="F63" i="28"/>
  <c r="H62" i="28"/>
  <c r="F62" i="28"/>
  <c r="H61" i="28"/>
  <c r="F61" i="28"/>
  <c r="H60" i="28"/>
  <c r="F60" i="28"/>
  <c r="H59" i="28"/>
  <c r="F59" i="28"/>
  <c r="H58" i="28"/>
  <c r="F58" i="28"/>
  <c r="H57" i="28"/>
  <c r="F57" i="28"/>
  <c r="H56" i="28"/>
  <c r="F56" i="28"/>
  <c r="H55" i="28"/>
  <c r="F55" i="28"/>
  <c r="H54" i="28"/>
  <c r="F54" i="28"/>
  <c r="H53" i="28"/>
  <c r="F53" i="28"/>
  <c r="H52" i="28"/>
  <c r="F52" i="28"/>
  <c r="H51" i="28"/>
  <c r="F51" i="28"/>
  <c r="H50" i="28"/>
  <c r="F50" i="28"/>
  <c r="H49" i="28"/>
  <c r="F49" i="28"/>
  <c r="H48" i="28"/>
  <c r="F48" i="28"/>
  <c r="H47" i="28"/>
  <c r="F47" i="28"/>
  <c r="H46" i="28"/>
  <c r="F46" i="28"/>
  <c r="H45" i="28"/>
  <c r="F45" i="28"/>
  <c r="H44" i="28"/>
  <c r="F44" i="28"/>
  <c r="H43" i="28"/>
  <c r="F43" i="28"/>
  <c r="H42" i="28"/>
  <c r="F42" i="28"/>
  <c r="H41" i="28"/>
  <c r="F41" i="28"/>
  <c r="H40" i="28"/>
  <c r="F40" i="28"/>
  <c r="H39" i="28"/>
  <c r="F39" i="28"/>
  <c r="H38" i="28"/>
  <c r="F38" i="28"/>
  <c r="H37" i="28"/>
  <c r="F37" i="28"/>
  <c r="H36" i="28"/>
  <c r="F36" i="28"/>
  <c r="H35" i="28"/>
  <c r="F35" i="28"/>
  <c r="H34" i="28"/>
  <c r="F34" i="28"/>
  <c r="H33" i="28"/>
  <c r="F33" i="28"/>
  <c r="H32" i="28"/>
  <c r="F32" i="28"/>
  <c r="H31" i="28"/>
  <c r="F31" i="28"/>
  <c r="H30" i="28"/>
  <c r="F30" i="28"/>
  <c r="H29" i="28"/>
  <c r="F29" i="28"/>
  <c r="H28" i="28"/>
  <c r="F28" i="28"/>
  <c r="H27" i="28"/>
  <c r="F27" i="28"/>
  <c r="H26" i="28"/>
  <c r="F26" i="28"/>
  <c r="H25" i="28"/>
  <c r="H24" i="28"/>
  <c r="H23" i="28"/>
  <c r="H17" i="28" s="1"/>
  <c r="H22" i="28"/>
  <c r="I21" i="28"/>
  <c r="I63" i="28"/>
  <c r="D18" i="28"/>
  <c r="X17" i="28"/>
  <c r="F71" i="27"/>
  <c r="H66" i="27"/>
  <c r="H65" i="27"/>
  <c r="H64" i="27"/>
  <c r="H63" i="27"/>
  <c r="F63" i="27"/>
  <c r="H62" i="27"/>
  <c r="F62" i="27"/>
  <c r="H61" i="27"/>
  <c r="F61" i="27"/>
  <c r="H60" i="27"/>
  <c r="F60" i="27"/>
  <c r="H59" i="27"/>
  <c r="F59" i="27"/>
  <c r="H58" i="27"/>
  <c r="F58" i="27"/>
  <c r="H57" i="27"/>
  <c r="F57" i="27"/>
  <c r="H56" i="27"/>
  <c r="F56" i="27"/>
  <c r="H55" i="27"/>
  <c r="F55" i="27"/>
  <c r="H54" i="27"/>
  <c r="F54" i="27"/>
  <c r="H53" i="27"/>
  <c r="F53" i="27"/>
  <c r="H52" i="27"/>
  <c r="F52" i="27"/>
  <c r="H51" i="27"/>
  <c r="F51" i="27"/>
  <c r="H50" i="27"/>
  <c r="F50" i="27"/>
  <c r="H49" i="27"/>
  <c r="F49" i="27"/>
  <c r="H48" i="27"/>
  <c r="F48" i="27"/>
  <c r="H47" i="27"/>
  <c r="F47" i="27"/>
  <c r="H46" i="27"/>
  <c r="F46" i="27"/>
  <c r="H45" i="27"/>
  <c r="F45" i="27"/>
  <c r="H44" i="27"/>
  <c r="F44" i="27"/>
  <c r="H43" i="27"/>
  <c r="F43" i="27"/>
  <c r="H42" i="27"/>
  <c r="F42" i="27"/>
  <c r="H41" i="27"/>
  <c r="F41" i="27"/>
  <c r="H40" i="27"/>
  <c r="F40" i="27"/>
  <c r="H39" i="27"/>
  <c r="F39" i="27"/>
  <c r="H38" i="27"/>
  <c r="F38" i="27"/>
  <c r="H37" i="27"/>
  <c r="F37" i="27"/>
  <c r="H36" i="27"/>
  <c r="F36" i="27"/>
  <c r="H35" i="27"/>
  <c r="F35" i="27"/>
  <c r="H34" i="27"/>
  <c r="F34" i="27"/>
  <c r="H33" i="27"/>
  <c r="F33" i="27"/>
  <c r="H32" i="27"/>
  <c r="F32" i="27"/>
  <c r="H31" i="27"/>
  <c r="F31" i="27"/>
  <c r="H30" i="27"/>
  <c r="F30" i="27"/>
  <c r="H29" i="27"/>
  <c r="F29" i="27"/>
  <c r="H28" i="27"/>
  <c r="F28" i="27"/>
  <c r="H27" i="27"/>
  <c r="F27" i="27"/>
  <c r="H26" i="27"/>
  <c r="F26" i="27"/>
  <c r="H25" i="27"/>
  <c r="F25" i="27"/>
  <c r="H24" i="27"/>
  <c r="F24" i="27"/>
  <c r="H23" i="27"/>
  <c r="F23" i="27"/>
  <c r="H22" i="27"/>
  <c r="F22" i="27"/>
  <c r="I21" i="27"/>
  <c r="I62" i="27"/>
  <c r="D18" i="27"/>
  <c r="AB17" i="27"/>
  <c r="AD17" i="27"/>
  <c r="AC17" i="27"/>
  <c r="Z17" i="27"/>
  <c r="Y17" i="27"/>
  <c r="W17" i="27"/>
  <c r="V17" i="27"/>
  <c r="U17" i="27"/>
  <c r="S17" i="27"/>
  <c r="R17" i="27"/>
  <c r="Q17" i="27"/>
  <c r="O17" i="27"/>
  <c r="N17" i="27"/>
  <c r="M17" i="27"/>
  <c r="K17" i="27"/>
  <c r="J17" i="27"/>
  <c r="I17" i="27"/>
  <c r="G17" i="27"/>
  <c r="H18" i="27" s="1"/>
  <c r="F67" i="25"/>
  <c r="H62" i="25"/>
  <c r="H61" i="25"/>
  <c r="H60" i="25"/>
  <c r="H59" i="25"/>
  <c r="F59" i="25"/>
  <c r="H58" i="25"/>
  <c r="F58" i="25"/>
  <c r="H57" i="25"/>
  <c r="F57" i="25"/>
  <c r="H56" i="25"/>
  <c r="F56" i="25"/>
  <c r="H55" i="25"/>
  <c r="F55" i="25"/>
  <c r="H54" i="25"/>
  <c r="F54" i="25"/>
  <c r="H53" i="25"/>
  <c r="F53" i="25"/>
  <c r="H52" i="25"/>
  <c r="F52" i="25"/>
  <c r="H51" i="25"/>
  <c r="F51" i="25"/>
  <c r="H50" i="25"/>
  <c r="F50" i="25"/>
  <c r="H49" i="25"/>
  <c r="F49" i="25"/>
  <c r="H48" i="25"/>
  <c r="F48" i="25"/>
  <c r="H47" i="25"/>
  <c r="F47" i="25"/>
  <c r="H46" i="25"/>
  <c r="F46" i="25"/>
  <c r="H45" i="25"/>
  <c r="F45" i="25"/>
  <c r="H44" i="25"/>
  <c r="F44" i="25"/>
  <c r="H43" i="25"/>
  <c r="F43" i="25"/>
  <c r="H42" i="25"/>
  <c r="F42" i="25"/>
  <c r="H41" i="25"/>
  <c r="F41" i="25"/>
  <c r="H40" i="25"/>
  <c r="F40" i="25"/>
  <c r="H39" i="25"/>
  <c r="F39" i="25"/>
  <c r="H38" i="25"/>
  <c r="F38" i="25"/>
  <c r="H37" i="25"/>
  <c r="F37" i="25"/>
  <c r="H36" i="25"/>
  <c r="F36" i="25"/>
  <c r="H35" i="25"/>
  <c r="F35" i="25"/>
  <c r="H34" i="25"/>
  <c r="F34" i="25"/>
  <c r="H33" i="25"/>
  <c r="F33" i="25"/>
  <c r="H32" i="25"/>
  <c r="F32" i="25"/>
  <c r="H31" i="25"/>
  <c r="F31" i="25"/>
  <c r="H30" i="25"/>
  <c r="F30" i="25"/>
  <c r="H29" i="25"/>
  <c r="F29" i="25"/>
  <c r="H28" i="25"/>
  <c r="F28" i="25"/>
  <c r="I21" i="25"/>
  <c r="J21" i="25" s="1"/>
  <c r="D18" i="25"/>
  <c r="G17" i="25" s="1"/>
  <c r="P17" i="28"/>
  <c r="I62" i="28"/>
  <c r="J21" i="28"/>
  <c r="J62" i="28" s="1"/>
  <c r="AA17" i="27"/>
  <c r="L17" i="27"/>
  <c r="P17" i="27"/>
  <c r="T17" i="27"/>
  <c r="X17" i="27"/>
  <c r="AD17" i="28"/>
  <c r="Z17" i="28"/>
  <c r="V17" i="28"/>
  <c r="R17" i="28"/>
  <c r="N17" i="28"/>
  <c r="J17" i="28"/>
  <c r="AA17" i="28"/>
  <c r="W17" i="28"/>
  <c r="S17" i="28"/>
  <c r="O17" i="28"/>
  <c r="K17" i="28"/>
  <c r="G17" i="28"/>
  <c r="H18" i="28" s="1"/>
  <c r="M17" i="28"/>
  <c r="U17" i="28"/>
  <c r="AC17" i="28"/>
  <c r="I17" i="28"/>
  <c r="Q17" i="28"/>
  <c r="Y17" i="28"/>
  <c r="L17" i="28"/>
  <c r="T17" i="28"/>
  <c r="AB17" i="28"/>
  <c r="I63" i="27"/>
  <c r="I18" i="27"/>
  <c r="J21" i="27"/>
  <c r="K21" i="27" s="1"/>
  <c r="H17" i="27"/>
  <c r="J63" i="28"/>
  <c r="J63" i="27"/>
  <c r="O17" i="25" l="1"/>
  <c r="X17" i="25"/>
  <c r="N17" i="25"/>
  <c r="M17" i="25"/>
  <c r="L17" i="25"/>
  <c r="K17" i="25"/>
  <c r="J17" i="25"/>
  <c r="H17" i="25"/>
  <c r="Q17" i="25"/>
  <c r="I17" i="25"/>
  <c r="P17" i="25"/>
  <c r="R17" i="25"/>
  <c r="W17" i="25"/>
  <c r="AA17" i="25"/>
  <c r="AB17" i="25"/>
  <c r="AC17" i="25"/>
  <c r="AD17" i="25"/>
  <c r="S17" i="25"/>
  <c r="T17" i="25"/>
  <c r="V17" i="25"/>
  <c r="J18" i="25"/>
  <c r="Y17" i="25"/>
  <c r="U17" i="25"/>
  <c r="I18" i="28"/>
  <c r="J18" i="28"/>
  <c r="L21" i="27"/>
  <c r="K18" i="27"/>
  <c r="K62" i="27"/>
  <c r="K63" i="27"/>
  <c r="J58" i="25"/>
  <c r="K21" i="25"/>
  <c r="J59" i="25"/>
  <c r="Z17" i="25"/>
  <c r="K21" i="28"/>
  <c r="I59" i="25"/>
  <c r="J18" i="27"/>
  <c r="J62" i="27"/>
  <c r="I58" i="25"/>
  <c r="H18" i="25" l="1"/>
  <c r="I18" i="25"/>
  <c r="K58" i="25"/>
  <c r="K59" i="25"/>
  <c r="L21" i="25"/>
  <c r="K18" i="25"/>
  <c r="K18" i="28"/>
  <c r="K62" i="28"/>
  <c r="K63" i="28"/>
  <c r="L21" i="28"/>
  <c r="L18" i="27"/>
  <c r="M21" i="27"/>
  <c r="L62" i="27"/>
  <c r="L63" i="27"/>
  <c r="M21" i="28" l="1"/>
  <c r="L18" i="28"/>
  <c r="L62" i="28"/>
  <c r="L63" i="28"/>
  <c r="M62" i="27"/>
  <c r="M63" i="27"/>
  <c r="M18" i="27"/>
  <c r="N21" i="27"/>
  <c r="L18" i="25"/>
  <c r="L59" i="25"/>
  <c r="L58" i="25"/>
  <c r="M21" i="25"/>
  <c r="N18" i="27" l="1"/>
  <c r="N63" i="27"/>
  <c r="O21" i="27"/>
  <c r="N62" i="27"/>
  <c r="M59" i="25"/>
  <c r="M58" i="25"/>
  <c r="N21" i="25"/>
  <c r="M18" i="25"/>
  <c r="N21" i="28"/>
  <c r="M63" i="28"/>
  <c r="M62" i="28"/>
  <c r="M18" i="28"/>
  <c r="N58" i="25" l="1"/>
  <c r="O21" i="25"/>
  <c r="N59" i="25"/>
  <c r="N18" i="25"/>
  <c r="P21" i="27"/>
  <c r="O62" i="27"/>
  <c r="O63" i="27"/>
  <c r="O18" i="27"/>
  <c r="N18" i="28"/>
  <c r="N62" i="28"/>
  <c r="N63" i="28"/>
  <c r="O21" i="28"/>
  <c r="P18" i="27" l="1"/>
  <c r="P63" i="27"/>
  <c r="P62" i="27"/>
  <c r="Q21" i="27"/>
  <c r="O59" i="25"/>
  <c r="P21" i="25"/>
  <c r="O58" i="25"/>
  <c r="O18" i="25"/>
  <c r="O18" i="28"/>
  <c r="O63" i="28"/>
  <c r="P21" i="28"/>
  <c r="O62" i="28"/>
  <c r="P59" i="25" l="1"/>
  <c r="P58" i="25"/>
  <c r="Q21" i="25"/>
  <c r="P18" i="25"/>
  <c r="Q62" i="27"/>
  <c r="Q18" i="27"/>
  <c r="R21" i="27"/>
  <c r="Q63" i="27"/>
  <c r="Q21" i="28"/>
  <c r="P62" i="28"/>
  <c r="P63" i="28"/>
  <c r="P18" i="28"/>
  <c r="R18" i="27" l="1"/>
  <c r="R62" i="27"/>
  <c r="R63" i="27"/>
  <c r="S21" i="27"/>
  <c r="Q58" i="25"/>
  <c r="R21" i="25"/>
  <c r="Q59" i="25"/>
  <c r="Q18" i="25"/>
  <c r="Q63" i="28"/>
  <c r="R21" i="28"/>
  <c r="Q62" i="28"/>
  <c r="Q18" i="28"/>
  <c r="T21" i="27" l="1"/>
  <c r="S62" i="27"/>
  <c r="S63" i="27"/>
  <c r="S18" i="27"/>
  <c r="S21" i="28"/>
  <c r="R63" i="28"/>
  <c r="R62" i="28"/>
  <c r="R18" i="28"/>
  <c r="S21" i="25"/>
  <c r="R18" i="25"/>
  <c r="R59" i="25"/>
  <c r="R58" i="25"/>
  <c r="S18" i="28" l="1"/>
  <c r="S63" i="28"/>
  <c r="T21" i="28"/>
  <c r="S62" i="28"/>
  <c r="S59" i="25"/>
  <c r="S58" i="25"/>
  <c r="T21" i="25"/>
  <c r="S18" i="25"/>
  <c r="T18" i="27"/>
  <c r="T63" i="27"/>
  <c r="U21" i="27"/>
  <c r="T62" i="27"/>
  <c r="T58" i="25" l="1"/>
  <c r="U21" i="25"/>
  <c r="T59" i="25"/>
  <c r="T18" i="25"/>
  <c r="U18" i="27"/>
  <c r="U62" i="27"/>
  <c r="U63" i="27"/>
  <c r="V21" i="27"/>
  <c r="U21" i="28"/>
  <c r="T62" i="28"/>
  <c r="T63" i="28"/>
  <c r="T18" i="28"/>
  <c r="V18" i="27" l="1"/>
  <c r="V63" i="27"/>
  <c r="V62" i="27"/>
  <c r="W21" i="27"/>
  <c r="U58" i="25"/>
  <c r="V21" i="25"/>
  <c r="U18" i="25"/>
  <c r="U59" i="25"/>
  <c r="U63" i="28"/>
  <c r="U18" i="28"/>
  <c r="U62" i="28"/>
  <c r="V21" i="28"/>
  <c r="V18" i="25" l="1"/>
  <c r="V59" i="25"/>
  <c r="W21" i="25"/>
  <c r="V58" i="25"/>
  <c r="V63" i="28"/>
  <c r="V18" i="28"/>
  <c r="V62" i="28"/>
  <c r="W21" i="28"/>
  <c r="X21" i="27"/>
  <c r="W62" i="27"/>
  <c r="W18" i="27"/>
  <c r="W63" i="27"/>
  <c r="W62" i="28" l="1"/>
  <c r="W63" i="28"/>
  <c r="X21" i="28"/>
  <c r="W18" i="28"/>
  <c r="X21" i="25"/>
  <c r="W58" i="25"/>
  <c r="W18" i="25"/>
  <c r="W59" i="25"/>
  <c r="X18" i="27"/>
  <c r="X63" i="27"/>
  <c r="X62" i="27"/>
  <c r="Y21" i="27"/>
  <c r="X58" i="25" l="1"/>
  <c r="Y21" i="25"/>
  <c r="X59" i="25"/>
  <c r="X18" i="25"/>
  <c r="Y18" i="27"/>
  <c r="Y62" i="27"/>
  <c r="Z21" i="27"/>
  <c r="Y63" i="27"/>
  <c r="X18" i="28"/>
  <c r="X62" i="28"/>
  <c r="X63" i="28"/>
  <c r="Y21" i="28"/>
  <c r="Z62" i="27" l="1"/>
  <c r="Z18" i="27"/>
  <c r="AA21" i="27"/>
  <c r="Z63" i="27"/>
  <c r="Y18" i="28"/>
  <c r="Z21" i="28"/>
  <c r="Y62" i="28"/>
  <c r="Y63" i="28"/>
  <c r="Y18" i="25"/>
  <c r="Z21" i="25"/>
  <c r="Y58" i="25"/>
  <c r="Y59" i="25"/>
  <c r="AA62" i="27" l="1"/>
  <c r="AB21" i="27"/>
  <c r="AA63" i="27"/>
  <c r="AA18" i="27"/>
  <c r="Z18" i="28"/>
  <c r="Z62" i="28"/>
  <c r="Z63" i="28"/>
  <c r="AA21" i="28"/>
  <c r="Z58" i="25"/>
  <c r="Z18" i="25"/>
  <c r="Z59" i="25"/>
  <c r="AA21" i="25"/>
  <c r="AA63" i="28" l="1"/>
  <c r="AB21" i="28"/>
  <c r="AA62" i="28"/>
  <c r="AA18" i="28"/>
  <c r="AA59" i="25"/>
  <c r="AA58" i="25"/>
  <c r="AB21" i="25"/>
  <c r="AA18" i="25"/>
  <c r="AC21" i="27"/>
  <c r="AB62" i="27"/>
  <c r="AB18" i="27"/>
  <c r="AB63" i="27"/>
  <c r="AB58" i="25" l="1"/>
  <c r="AC21" i="25"/>
  <c r="AB59" i="25"/>
  <c r="AB18" i="25"/>
  <c r="AB63" i="28"/>
  <c r="AB18" i="28"/>
  <c r="AC21" i="28"/>
  <c r="AB62" i="28"/>
  <c r="AD21" i="27"/>
  <c r="AC18" i="27"/>
  <c r="AC62" i="27"/>
  <c r="AC63" i="27"/>
  <c r="AC62" i="28" l="1"/>
  <c r="AC18" i="28"/>
  <c r="AC63" i="28"/>
  <c r="AD21" i="28"/>
  <c r="AC58" i="25"/>
  <c r="AD21" i="25"/>
  <c r="AC59" i="25"/>
  <c r="AC18" i="25"/>
  <c r="AE21" i="27"/>
  <c r="AD63" i="27"/>
  <c r="AD18" i="27"/>
  <c r="AD62" i="27"/>
  <c r="AD58" i="25" l="1"/>
  <c r="AD18" i="25"/>
  <c r="AD59" i="25"/>
  <c r="AE21" i="25"/>
  <c r="AD62" i="28"/>
  <c r="AE21" i="28"/>
  <c r="AD63" i="28"/>
  <c r="AD18" i="28"/>
  <c r="AE38" i="27"/>
  <c r="AE51" i="27"/>
  <c r="AE28" i="27"/>
  <c r="AE27" i="27"/>
  <c r="AE43" i="27"/>
  <c r="AE64" i="27"/>
  <c r="AE40" i="27"/>
  <c r="AE60" i="27"/>
  <c r="AE18" i="27"/>
  <c r="AE45" i="27"/>
  <c r="AE44" i="27"/>
  <c r="AE54" i="27"/>
  <c r="AE50" i="27"/>
  <c r="AE63" i="27"/>
  <c r="AE59" i="27"/>
  <c r="AE22" i="27"/>
  <c r="AE17" i="27" s="1"/>
  <c r="AE31" i="27"/>
  <c r="AE46" i="27"/>
  <c r="AE58" i="27"/>
  <c r="AE65" i="27"/>
  <c r="AE52" i="27"/>
  <c r="AE33" i="27"/>
  <c r="AE53" i="27"/>
  <c r="AE36" i="27"/>
  <c r="AF21" i="27"/>
  <c r="AE42" i="27"/>
  <c r="AE61" i="27"/>
  <c r="AE56" i="27"/>
  <c r="AE23" i="27"/>
  <c r="AE32" i="27"/>
  <c r="AE48" i="27"/>
  <c r="AE34" i="27"/>
  <c r="AE62" i="27"/>
  <c r="AE24" i="27"/>
  <c r="AE25" i="27"/>
  <c r="AE39" i="27"/>
  <c r="AE26" i="27"/>
  <c r="AE57" i="27"/>
  <c r="AE29" i="27"/>
  <c r="AE55" i="27"/>
  <c r="AE30" i="27"/>
  <c r="AE49" i="27"/>
  <c r="AE41" i="27"/>
  <c r="AE37" i="27"/>
  <c r="AE47" i="27"/>
  <c r="AE35" i="27"/>
  <c r="AE65" i="28" l="1"/>
  <c r="AE38" i="28"/>
  <c r="AE35" i="28"/>
  <c r="AE52" i="28"/>
  <c r="AE42" i="28"/>
  <c r="AE36" i="28"/>
  <c r="AE61" i="28"/>
  <c r="AE48" i="28"/>
  <c r="AE44" i="28"/>
  <c r="AE27" i="28"/>
  <c r="AF21" i="28"/>
  <c r="AE51" i="28"/>
  <c r="AE57" i="28"/>
  <c r="AE49" i="28"/>
  <c r="AE53" i="28"/>
  <c r="AE25" i="28"/>
  <c r="AE26" i="28"/>
  <c r="AE54" i="28"/>
  <c r="AE46" i="28"/>
  <c r="AE39" i="28"/>
  <c r="AE62" i="28"/>
  <c r="AE34" i="28"/>
  <c r="AE50" i="28"/>
  <c r="AE31" i="28"/>
  <c r="AE32" i="28"/>
  <c r="AE22" i="28"/>
  <c r="AE60" i="28"/>
  <c r="AE40" i="28"/>
  <c r="AE58" i="28"/>
  <c r="AE37" i="28"/>
  <c r="AE41" i="28"/>
  <c r="AE59" i="28"/>
  <c r="AE63" i="28"/>
  <c r="AE33" i="28"/>
  <c r="AE29" i="28"/>
  <c r="AE18" i="28"/>
  <c r="AE47" i="28"/>
  <c r="AE55" i="28"/>
  <c r="AE45" i="28"/>
  <c r="AE24" i="28"/>
  <c r="AE64" i="28"/>
  <c r="AE43" i="28"/>
  <c r="AE28" i="28"/>
  <c r="AE56" i="28"/>
  <c r="AE23" i="28"/>
  <c r="AE30" i="28"/>
  <c r="AE53" i="25"/>
  <c r="AE31" i="25"/>
  <c r="AE34" i="25"/>
  <c r="AE48" i="25"/>
  <c r="AE22" i="25"/>
  <c r="AE60" i="25"/>
  <c r="AE44" i="25"/>
  <c r="AE40" i="25"/>
  <c r="AE46" i="25"/>
  <c r="AE18" i="25"/>
  <c r="AE23" i="25"/>
  <c r="AE50" i="25"/>
  <c r="AE43" i="25"/>
  <c r="AE29" i="25"/>
  <c r="AE58" i="25"/>
  <c r="AE24" i="25"/>
  <c r="AE57" i="25"/>
  <c r="AE59" i="25"/>
  <c r="AE54" i="25"/>
  <c r="AE41" i="25"/>
  <c r="AE37" i="25"/>
  <c r="AE35" i="25"/>
  <c r="AE49" i="25"/>
  <c r="AE51" i="25"/>
  <c r="AF21" i="25"/>
  <c r="AE45" i="25"/>
  <c r="AE42" i="25"/>
  <c r="AE56" i="25"/>
  <c r="AE55" i="25"/>
  <c r="AE47" i="25"/>
  <c r="AE27" i="25"/>
  <c r="AE25" i="25"/>
  <c r="AE39" i="25"/>
  <c r="AE61" i="25"/>
  <c r="AE36" i="25"/>
  <c r="AE38" i="25"/>
  <c r="AE33" i="25"/>
  <c r="AE52" i="25"/>
  <c r="AE32" i="25"/>
  <c r="AE26" i="25"/>
  <c r="AE28" i="25"/>
  <c r="AE30" i="25"/>
  <c r="AF45" i="27"/>
  <c r="AF42" i="27"/>
  <c r="AF60" i="27"/>
  <c r="AF37" i="27"/>
  <c r="AF50" i="27"/>
  <c r="AF36" i="27"/>
  <c r="AF55" i="27"/>
  <c r="AF41" i="27"/>
  <c r="AF54" i="27"/>
  <c r="AF23" i="27"/>
  <c r="AF49" i="27"/>
  <c r="AF61" i="27"/>
  <c r="AF57" i="27"/>
  <c r="AF22" i="27"/>
  <c r="AF17" i="27" s="1"/>
  <c r="F18" i="27" s="1"/>
  <c r="AF24" i="27"/>
  <c r="AF29" i="27"/>
  <c r="AF34" i="27"/>
  <c r="AF59" i="27"/>
  <c r="AF53" i="27"/>
  <c r="AF62" i="27"/>
  <c r="AF35" i="27"/>
  <c r="AF64" i="27"/>
  <c r="AF25" i="27"/>
  <c r="AF43" i="27"/>
  <c r="AF39" i="27"/>
  <c r="AF33" i="27"/>
  <c r="AF32" i="27"/>
  <c r="AF44" i="27"/>
  <c r="AF31" i="27"/>
  <c r="AF18" i="27"/>
  <c r="AF48" i="27"/>
  <c r="AF65" i="27"/>
  <c r="AF27" i="27"/>
  <c r="AF47" i="27"/>
  <c r="AF52" i="27"/>
  <c r="AF63" i="27"/>
  <c r="AF30" i="27"/>
  <c r="AF40" i="27"/>
  <c r="AF46" i="27"/>
  <c r="AF58" i="27"/>
  <c r="AF28" i="27"/>
  <c r="AF56" i="27"/>
  <c r="AF51" i="27"/>
  <c r="AF38" i="27"/>
  <c r="AF26" i="27"/>
  <c r="AE17" i="25" l="1"/>
  <c r="H20" i="27"/>
  <c r="F20" i="27"/>
  <c r="U19" i="27" s="1"/>
  <c r="AF31" i="28"/>
  <c r="AF59" i="28"/>
  <c r="AF27" i="28"/>
  <c r="AF41" i="28"/>
  <c r="AF52" i="28"/>
  <c r="AF65" i="28"/>
  <c r="AF22" i="28"/>
  <c r="AF51" i="28"/>
  <c r="AF62" i="28"/>
  <c r="AF33" i="28"/>
  <c r="AF44" i="28"/>
  <c r="AF46" i="28"/>
  <c r="AF54" i="28"/>
  <c r="AF47" i="28"/>
  <c r="AF61" i="28"/>
  <c r="AF29" i="28"/>
  <c r="AF40" i="28"/>
  <c r="AF30" i="28"/>
  <c r="AF38" i="28"/>
  <c r="AF24" i="28"/>
  <c r="AF60" i="28"/>
  <c r="AF34" i="28"/>
  <c r="AF57" i="28"/>
  <c r="AF49" i="28"/>
  <c r="AF36" i="28"/>
  <c r="AF26" i="28"/>
  <c r="AF45" i="28"/>
  <c r="AF32" i="28"/>
  <c r="AF56" i="28"/>
  <c r="AF58" i="28"/>
  <c r="AF53" i="28"/>
  <c r="AF48" i="28"/>
  <c r="AF42" i="28"/>
  <c r="AF55" i="28"/>
  <c r="AF43" i="28"/>
  <c r="AF37" i="28"/>
  <c r="AF28" i="28"/>
  <c r="AF18" i="28"/>
  <c r="AF35" i="28"/>
  <c r="AF23" i="28"/>
  <c r="AF63" i="28"/>
  <c r="AF39" i="28"/>
  <c r="AF25" i="28"/>
  <c r="AF64" i="28"/>
  <c r="AF50" i="28"/>
  <c r="AF49" i="25"/>
  <c r="AF56" i="25"/>
  <c r="AF55" i="25"/>
  <c r="AF31" i="25"/>
  <c r="AF29" i="25"/>
  <c r="AF52" i="25"/>
  <c r="AF32" i="25"/>
  <c r="AF44" i="25"/>
  <c r="AF50" i="25"/>
  <c r="AF40" i="25"/>
  <c r="AF18" i="25"/>
  <c r="AF27" i="25"/>
  <c r="AF54" i="25"/>
  <c r="AF35" i="25"/>
  <c r="AF45" i="25"/>
  <c r="AF23" i="25"/>
  <c r="AF51" i="25"/>
  <c r="AF28" i="25"/>
  <c r="AF53" i="25"/>
  <c r="AF30" i="25"/>
  <c r="AF34" i="25"/>
  <c r="AF25" i="25"/>
  <c r="AF43" i="25"/>
  <c r="AF39" i="25"/>
  <c r="AF42" i="25"/>
  <c r="AF41" i="25"/>
  <c r="AF38" i="25"/>
  <c r="AF36" i="25"/>
  <c r="AF33" i="25"/>
  <c r="AF59" i="25"/>
  <c r="AF60" i="25"/>
  <c r="AF57" i="25"/>
  <c r="AF26" i="25"/>
  <c r="AF61" i="25"/>
  <c r="AF46" i="25"/>
  <c r="AF48" i="25"/>
  <c r="AF47" i="25"/>
  <c r="AF37" i="25"/>
  <c r="AF24" i="25"/>
  <c r="AF22" i="25"/>
  <c r="AF58" i="25"/>
  <c r="AE17" i="28"/>
  <c r="Q19" i="27" l="1"/>
  <c r="N19" i="27"/>
  <c r="W19" i="27"/>
  <c r="R19" i="27"/>
  <c r="Z19" i="27"/>
  <c r="V19" i="27"/>
  <c r="AF19" i="27"/>
  <c r="AE19" i="27"/>
  <c r="J19" i="27"/>
  <c r="T19" i="27"/>
  <c r="K19" i="27"/>
  <c r="S19" i="27"/>
  <c r="I19" i="27"/>
  <c r="AF17" i="28"/>
  <c r="F18" i="28" s="1"/>
  <c r="L19" i="27"/>
  <c r="X19" i="27"/>
  <c r="AC19" i="27"/>
  <c r="AA19" i="27"/>
  <c r="P19" i="27"/>
  <c r="O19" i="27"/>
  <c r="M19" i="27"/>
  <c r="AF17" i="25"/>
  <c r="F18" i="25" s="1"/>
  <c r="Y19" i="27"/>
  <c r="AD19" i="27"/>
  <c r="AB19" i="27"/>
  <c r="H19" i="27"/>
  <c r="H20" i="28" l="1"/>
  <c r="F20" i="28"/>
  <c r="F20" i="25"/>
  <c r="H20" i="25"/>
  <c r="AF19" i="28" l="1"/>
  <c r="V19" i="28"/>
  <c r="M19" i="25"/>
  <c r="AE19" i="25"/>
  <c r="K19" i="28"/>
  <c r="I19" i="28"/>
  <c r="Q19" i="28"/>
  <c r="Q19" i="25"/>
  <c r="J19" i="28"/>
  <c r="X19" i="28"/>
  <c r="R19" i="28"/>
  <c r="P19" i="28"/>
  <c r="AB19" i="28"/>
  <c r="N19" i="25"/>
  <c r="H19" i="28"/>
  <c r="O19" i="28"/>
  <c r="T19" i="28"/>
  <c r="K19" i="25"/>
  <c r="W19" i="28"/>
  <c r="U19" i="28"/>
  <c r="S19" i="25"/>
  <c r="M19" i="28"/>
  <c r="AE19" i="28"/>
  <c r="AA19" i="28"/>
  <c r="T19" i="25"/>
  <c r="AD19" i="28"/>
  <c r="S19" i="28"/>
  <c r="U19" i="25"/>
  <c r="O19" i="25"/>
  <c r="H19" i="25"/>
  <c r="V19" i="25"/>
  <c r="AF19" i="25"/>
  <c r="J19" i="25"/>
  <c r="AA19" i="25"/>
  <c r="R19" i="25"/>
  <c r="P19" i="25"/>
  <c r="X19" i="25"/>
  <c r="AB19" i="25"/>
  <c r="W19" i="25"/>
  <c r="Z19" i="28"/>
  <c r="AC19" i="28"/>
  <c r="L19" i="28"/>
  <c r="I19" i="25"/>
  <c r="Z19" i="25"/>
  <c r="L19" i="25"/>
  <c r="Y19" i="25"/>
  <c r="AC19" i="25"/>
  <c r="AD19" i="25"/>
  <c r="N19" i="28"/>
  <c r="Y1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0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1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2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<sst xmlns="http://schemas.openxmlformats.org/spreadsheetml/2006/main" count="106" uniqueCount="50">
  <si>
    <t>Est.</t>
  </si>
  <si>
    <t>Task rows</t>
  </si>
  <si>
    <t>Done days</t>
  </si>
  <si>
    <t>Trend</t>
  </si>
  <si>
    <t>Trend Days</t>
  </si>
  <si>
    <t>Warning! These are necessary</t>
  </si>
  <si>
    <t>template rows</t>
  </si>
  <si>
    <t>Done</t>
  </si>
  <si>
    <t>In Progress</t>
  </si>
  <si>
    <t>To Do</t>
  </si>
  <si>
    <t>ID Tarea</t>
  </si>
  <si>
    <t>Duración del Sprint</t>
  </si>
  <si>
    <t>Tendencia calculada en los últimos</t>
  </si>
  <si>
    <t>Días</t>
  </si>
  <si>
    <t>Tarea</t>
  </si>
  <si>
    <t>ID Historia</t>
  </si>
  <si>
    <t>Responsable</t>
  </si>
  <si>
    <t>Totales</t>
  </si>
  <si>
    <t>Estado</t>
  </si>
  <si>
    <t>Esfuerzo</t>
  </si>
  <si>
    <t>Faltante en los días siguientes…</t>
  </si>
  <si>
    <t>Terminado</t>
  </si>
  <si>
    <t>En Progreso</t>
  </si>
  <si>
    <t>Por Hacer</t>
  </si>
  <si>
    <t>Tarea 1</t>
  </si>
  <si>
    <t>Tarea 2</t>
  </si>
  <si>
    <t>Tarea 3</t>
  </si>
  <si>
    <t>Tarea 4</t>
  </si>
  <si>
    <t>Luis</t>
  </si>
  <si>
    <t>Jorge</t>
  </si>
  <si>
    <t>Carolina</t>
  </si>
  <si>
    <t>Lucia</t>
  </si>
  <si>
    <t>Nombre del Proyecto:</t>
  </si>
  <si>
    <t>Dueño del Proyecto</t>
  </si>
  <si>
    <t>Gerente del Proyecto:</t>
  </si>
  <si>
    <t>Desarrollo de un sistema inteligente para la resolución de consultas sobre información académica en la EPIS</t>
  </si>
  <si>
    <t>ERROR404</t>
  </si>
  <si>
    <t>Marocho Capa Gabriela Irma</t>
  </si>
  <si>
    <t>Analisis y Diseño</t>
  </si>
  <si>
    <t>Gabriela</t>
  </si>
  <si>
    <t>Efram</t>
  </si>
  <si>
    <t>Cesar</t>
  </si>
  <si>
    <t>Jeremias</t>
  </si>
  <si>
    <t>Jose</t>
  </si>
  <si>
    <t>Definir los objetivos del chatbot academico</t>
  </si>
  <si>
    <t>Identificar las consultas academicas mas comunes</t>
  </si>
  <si>
    <t>Diseñar el flujo de conversacion para consultas academicas</t>
  </si>
  <si>
    <t>Seleccionar la plataforma de implementacion de chatbot</t>
  </si>
  <si>
    <t>Implementar el modulo de procesamineto de lenguaje natural NLP</t>
  </si>
  <si>
    <t>Confifurar intenciones especificas para consultas academicas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</si>
</sst>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print &quot;#&quot; Backlog&quot;"/>
  </numFmts>
  <fonts count="6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3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8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1'!$H$17:$AF$17</c:f>
              <c:numCache>
                <c:formatCode>General</c:formatCode>
                <c:ptCount val="25"/>
                <c:pt idx="0">
                  <c:v>53</c:v>
                </c:pt>
                <c:pt idx="1">
                  <c:v>39</c:v>
                </c:pt>
                <c:pt idx="2">
                  <c:v>29</c:v>
                </c:pt>
                <c:pt idx="3">
                  <c:v>23</c:v>
                </c:pt>
                <c:pt idx="4">
                  <c:v>15</c:v>
                </c:pt>
                <c:pt idx="5">
                  <c:v>8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1-8243-A292-ABE2D0B4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1'!$H$18:$AF$18</c:f>
              <c:numCache>
                <c:formatCode>General</c:formatCode>
                <c:ptCount val="25"/>
                <c:pt idx="0">
                  <c:v>66</c:v>
                </c:pt>
                <c:pt idx="1">
                  <c:v>58.666666666666664</c:v>
                </c:pt>
                <c:pt idx="2">
                  <c:v>51.333333333333336</c:v>
                </c:pt>
                <c:pt idx="3">
                  <c:v>44</c:v>
                </c:pt>
                <c:pt idx="4">
                  <c:v>36.666666666666671</c:v>
                </c:pt>
                <c:pt idx="5">
                  <c:v>29.333333333333336</c:v>
                </c:pt>
                <c:pt idx="6">
                  <c:v>22</c:v>
                </c:pt>
                <c:pt idx="7">
                  <c:v>14.666666666666671</c:v>
                </c:pt>
                <c:pt idx="8">
                  <c:v>7.3333333333333357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1-8243-A292-ABE2D0B4CA8E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1'!$H$19:$AF$19</c:f>
              <c:numCache>
                <c:formatCode>General</c:formatCode>
                <c:ptCount val="25"/>
                <c:pt idx="0">
                  <c:v>46.916666666666671</c:v>
                </c:pt>
                <c:pt idx="1">
                  <c:v>39.654761904761905</c:v>
                </c:pt>
                <c:pt idx="2">
                  <c:v>32.392857142857139</c:v>
                </c:pt>
                <c:pt idx="3">
                  <c:v>25.13095238095238</c:v>
                </c:pt>
                <c:pt idx="4">
                  <c:v>17.86904761904762</c:v>
                </c:pt>
                <c:pt idx="5">
                  <c:v>10.607142857142854</c:v>
                </c:pt>
                <c:pt idx="6">
                  <c:v>3.3452380952380878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1-8243-A292-ABE2D0B4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2'!$H$17:$AF$17</c:f>
              <c:numCache>
                <c:formatCode>General</c:formatCode>
                <c:ptCount val="25"/>
                <c:pt idx="0">
                  <c:v>62</c:v>
                </c:pt>
                <c:pt idx="1">
                  <c:v>55</c:v>
                </c:pt>
                <c:pt idx="2">
                  <c:v>49</c:v>
                </c:pt>
                <c:pt idx="3">
                  <c:v>43</c:v>
                </c:pt>
                <c:pt idx="4">
                  <c:v>34</c:v>
                </c:pt>
                <c:pt idx="5">
                  <c:v>24</c:v>
                </c:pt>
                <c:pt idx="6">
                  <c:v>15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5-9942-A5DF-1993CA86D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2'!$H$18:$AF$18</c:f>
              <c:numCache>
                <c:formatCode>General</c:formatCode>
                <c:ptCount val="25"/>
                <c:pt idx="0">
                  <c:v>62</c:v>
                </c:pt>
                <c:pt idx="1">
                  <c:v>55.8</c:v>
                </c:pt>
                <c:pt idx="2">
                  <c:v>49.6</c:v>
                </c:pt>
                <c:pt idx="3">
                  <c:v>43.4</c:v>
                </c:pt>
                <c:pt idx="4">
                  <c:v>37.200000000000003</c:v>
                </c:pt>
                <c:pt idx="5">
                  <c:v>31</c:v>
                </c:pt>
                <c:pt idx="6">
                  <c:v>24.799999999999997</c:v>
                </c:pt>
                <c:pt idx="7">
                  <c:v>18.600000000000001</c:v>
                </c:pt>
                <c:pt idx="8">
                  <c:v>12.399999999999999</c:v>
                </c:pt>
                <c:pt idx="9">
                  <c:v>6.1999999999999957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5-9942-A5DF-1993CA86D8F4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2'!$H$19:$AF$19</c:f>
              <c:numCache>
                <c:formatCode>General</c:formatCode>
                <c:ptCount val="25"/>
                <c:pt idx="0">
                  <c:v>62.844444444444441</c:v>
                </c:pt>
                <c:pt idx="1">
                  <c:v>55.411111111111104</c:v>
                </c:pt>
                <c:pt idx="2">
                  <c:v>47.977777777777774</c:v>
                </c:pt>
                <c:pt idx="3">
                  <c:v>40.544444444444437</c:v>
                </c:pt>
                <c:pt idx="4">
                  <c:v>33.111111111111107</c:v>
                </c:pt>
                <c:pt idx="5">
                  <c:v>25.677777777777777</c:v>
                </c:pt>
                <c:pt idx="6">
                  <c:v>18.24444444444444</c:v>
                </c:pt>
                <c:pt idx="7">
                  <c:v>10.81111111111111</c:v>
                </c:pt>
                <c:pt idx="8">
                  <c:v>3.37777777777778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5-9942-A5DF-1993CA86D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'Plantilla Sprint'!$H$17:$AF$17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7-7F41-9223-15B5A50A6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'Plantilla Sprint'!$H$18:$AF$18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7-7F41-9223-15B5A50A66EC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'Plantilla Sprint'!$H$19:$AF$19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7-7F41-9223-15B5A50A6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58733" name="Chart 2">
          <a:extLst>
            <a:ext uri="{FF2B5EF4-FFF2-40B4-BE49-F238E27FC236}">
              <a16:creationId xmlns:a16="http://schemas.microsoft.com/office/drawing/2014/main" id="{00000000-0008-0000-0000-00000D6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6137" name="Chart 2">
          <a:extLst>
            <a:ext uri="{FF2B5EF4-FFF2-40B4-BE49-F238E27FC236}">
              <a16:creationId xmlns:a16="http://schemas.microsoft.com/office/drawing/2014/main" id="{00000000-0008-0000-0100-000009B0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5115" name="Chart 2">
          <a:extLst>
            <a:ext uri="{FF2B5EF4-FFF2-40B4-BE49-F238E27FC236}">
              <a16:creationId xmlns:a16="http://schemas.microsoft.com/office/drawing/2014/main" id="{00000000-0008-0000-0200-00000BA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B1:AF67"/>
  <sheetViews>
    <sheetView tabSelected="1" zoomScale="89" workbookViewId="0">
      <selection activeCell="C33" sqref="C33"/>
    </sheetView>
  </sheetViews>
  <sheetFormatPr baseColWidth="10" defaultColWidth="9.1640625" defaultRowHeight="13" x14ac:dyDescent="0.15"/>
  <cols>
    <col min="1" max="1" width="3.33203125" customWidth="1"/>
    <col min="2" max="2" width="9.1640625" customWidth="1"/>
    <col min="3" max="3" width="53.6640625" bestFit="1" customWidth="1"/>
    <col min="4" max="4" width="10.6640625" style="1" customWidth="1"/>
    <col min="5" max="5" width="13.6640625" customWidth="1"/>
    <col min="6" max="6" width="10.83203125" customWidth="1"/>
    <col min="7" max="7" width="9.5" style="1" customWidth="1"/>
    <col min="8" max="32" width="4.5" style="1" customWidth="1"/>
  </cols>
  <sheetData>
    <row r="1" spans="2:32" ht="14" thickBot="1" x14ac:dyDescent="0.2"/>
    <row r="2" spans="2:32" ht="10.5" customHeight="1" x14ac:dyDescent="0.1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15">
      <c r="B3" s="17"/>
      <c r="C3" s="10" t="s">
        <v>32</v>
      </c>
      <c r="D3" s="30" t="s">
        <v>35</v>
      </c>
      <c r="E3" s="30"/>
      <c r="F3" s="30"/>
      <c r="G3" s="30"/>
      <c r="H3" s="30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15">
      <c r="B4" s="17"/>
      <c r="C4" s="10" t="s">
        <v>33</v>
      </c>
      <c r="D4" s="30" t="s">
        <v>36</v>
      </c>
      <c r="E4" s="30"/>
      <c r="F4" s="30"/>
      <c r="G4" s="30"/>
      <c r="H4" s="30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15">
      <c r="B5" s="17"/>
      <c r="C5" s="10" t="s">
        <v>34</v>
      </c>
      <c r="D5" s="30" t="s">
        <v>37</v>
      </c>
      <c r="E5" s="30"/>
      <c r="F5" s="30"/>
      <c r="G5" s="30"/>
      <c r="H5" s="30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8" x14ac:dyDescent="0.2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15">
      <c r="C9" s="28" t="s">
        <v>38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15">
      <c r="B16" s="4"/>
      <c r="C16" s="4" t="s">
        <v>11</v>
      </c>
      <c r="D16" s="1">
        <v>9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15">
      <c r="B17" s="4"/>
      <c r="C17" s="4" t="s">
        <v>12</v>
      </c>
      <c r="D17" s="1">
        <v>9</v>
      </c>
      <c r="E17" s="4" t="s">
        <v>13</v>
      </c>
      <c r="F17" s="4" t="s">
        <v>17</v>
      </c>
      <c r="G17" s="3">
        <f ca="1">SUM(OFFSET(G21,1,0,TaskRows,1))</f>
        <v>66</v>
      </c>
      <c r="H17" s="3">
        <f ca="1">IF(AND(SUM(OFFSET(H21,1,0,TaskRows,1))=0),0,SUM(OFFSET(H21,1,0,TaskRows,1)))</f>
        <v>53</v>
      </c>
      <c r="I17" s="3">
        <f t="shared" ref="I17:AF17" ca="1" si="0">IF(AND(SUM(OFFSET(I21,1,0,TaskRows,1))=0),"",SUM(OFFSET(I21,1,0,TaskRows,1)))</f>
        <v>39</v>
      </c>
      <c r="J17" s="3">
        <f t="shared" ca="1" si="0"/>
        <v>29</v>
      </c>
      <c r="K17" s="3">
        <f t="shared" ca="1" si="0"/>
        <v>23</v>
      </c>
      <c r="L17" s="3">
        <f t="shared" ca="1" si="0"/>
        <v>15</v>
      </c>
      <c r="M17" s="3">
        <f t="shared" ca="1" si="0"/>
        <v>8</v>
      </c>
      <c r="N17" s="3">
        <f t="shared" ca="1" si="0"/>
        <v>4</v>
      </c>
      <c r="O17" s="3">
        <f t="shared" ca="1" si="0"/>
        <v>1</v>
      </c>
      <c r="P17" s="3" t="str">
        <f t="shared" ca="1" si="0"/>
        <v/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15">
      <c r="C18" t="s">
        <v>1</v>
      </c>
      <c r="D18" s="1">
        <f>IF(COUNTA(C22:C245)=0,1,COUNTA(C22:C245))</f>
        <v>6</v>
      </c>
      <c r="E18" t="s">
        <v>2</v>
      </c>
      <c r="F18" s="1">
        <f ca="1">IF(COUNTIF(H17:AF17,"&gt;0")=0,1,COUNTIF(H17:AF17,"&gt;0"))</f>
        <v>8</v>
      </c>
      <c r="H18" s="1">
        <f ca="1">IF(H21="","",$G17-$G17/($D16-1)*(H21-1))</f>
        <v>66</v>
      </c>
      <c r="I18" s="1">
        <f t="shared" ref="I18:AF18" ca="1" si="1">IF(I21="","",TotalEffort-TotalEffort/(ImplementationDays)*(I21-1))</f>
        <v>58.666666666666664</v>
      </c>
      <c r="J18" s="1">
        <f t="shared" ca="1" si="1"/>
        <v>51.333333333333336</v>
      </c>
      <c r="K18" s="1">
        <f t="shared" ca="1" si="1"/>
        <v>44</v>
      </c>
      <c r="L18" s="1">
        <f t="shared" ca="1" si="1"/>
        <v>36.666666666666671</v>
      </c>
      <c r="M18" s="1">
        <f t="shared" ca="1" si="1"/>
        <v>29.333333333333336</v>
      </c>
      <c r="N18" s="1">
        <f t="shared" ca="1" si="1"/>
        <v>22</v>
      </c>
      <c r="O18" s="1">
        <f t="shared" ca="1" si="1"/>
        <v>14.666666666666671</v>
      </c>
      <c r="P18" s="1">
        <f t="shared" ca="1" si="1"/>
        <v>7.3333333333333357</v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15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46.916666666666671</v>
      </c>
      <c r="I19" s="1">
        <f t="shared" ca="1" si="2"/>
        <v>39.654761904761905</v>
      </c>
      <c r="J19" s="1">
        <f t="shared" ca="1" si="2"/>
        <v>32.392857142857139</v>
      </c>
      <c r="K19" s="1">
        <f t="shared" ca="1" si="2"/>
        <v>25.13095238095238</v>
      </c>
      <c r="L19" s="1">
        <f t="shared" ca="1" si="2"/>
        <v>17.86904761904762</v>
      </c>
      <c r="M19" s="1">
        <f t="shared" ca="1" si="2"/>
        <v>10.607142857142854</v>
      </c>
      <c r="N19" s="1">
        <f t="shared" ca="1" si="2"/>
        <v>3.3452380952380878</v>
      </c>
      <c r="O19" s="1" t="str">
        <f t="shared" ca="1" si="2"/>
        <v/>
      </c>
      <c r="P19" s="1" t="str">
        <f t="shared" ca="1" si="2"/>
        <v/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15">
      <c r="C20" s="8" t="s">
        <v>6</v>
      </c>
      <c r="D20"/>
      <c r="E20" t="s">
        <v>4</v>
      </c>
      <c r="F20" s="1">
        <f ca="1">IF(DoneDays&gt;D17,D17,DoneDays)</f>
        <v>8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1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>
        <f t="shared" si="3"/>
        <v>8</v>
      </c>
      <c r="P21" s="5">
        <f t="shared" si="3"/>
        <v>9</v>
      </c>
      <c r="Q21" s="5" t="str">
        <f t="shared" si="3"/>
        <v/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15">
      <c r="B22">
        <v>1.1000000000000001</v>
      </c>
      <c r="C22" s="28" t="s">
        <v>44</v>
      </c>
      <c r="D22" s="1">
        <v>1.1000000000000001</v>
      </c>
      <c r="E22" s="28" t="s">
        <v>39</v>
      </c>
      <c r="F22" t="s">
        <v>21</v>
      </c>
      <c r="G22" s="1">
        <v>6</v>
      </c>
      <c r="H22" s="1">
        <v>4</v>
      </c>
      <c r="I22" s="1">
        <v>3</v>
      </c>
      <c r="J22" s="1">
        <v>2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AE22" s="1" t="str">
        <f t="shared" ref="AE22:AF33" si="4">IF(OR(AE$21="",$G22=""),"",AD22)</f>
        <v/>
      </c>
      <c r="AF22" s="1" t="str">
        <f t="shared" si="4"/>
        <v/>
      </c>
    </row>
    <row r="23" spans="2:32" x14ac:dyDescent="0.15">
      <c r="B23" s="28">
        <v>1.2</v>
      </c>
      <c r="C23" s="28" t="s">
        <v>45</v>
      </c>
      <c r="D23" s="1">
        <v>1.1000000000000001</v>
      </c>
      <c r="E23" s="28" t="s">
        <v>43</v>
      </c>
      <c r="F23" t="s">
        <v>21</v>
      </c>
      <c r="G23" s="1">
        <v>10</v>
      </c>
      <c r="H23" s="1">
        <v>7</v>
      </c>
      <c r="I23" s="1">
        <v>5</v>
      </c>
      <c r="J23" s="1">
        <v>4</v>
      </c>
      <c r="K23" s="1">
        <v>3</v>
      </c>
      <c r="L23" s="1">
        <v>2</v>
      </c>
      <c r="M23" s="1">
        <v>1</v>
      </c>
      <c r="N23" s="1">
        <v>0</v>
      </c>
      <c r="O23" s="1">
        <v>0</v>
      </c>
      <c r="P23" s="1">
        <v>0</v>
      </c>
      <c r="AE23" s="1" t="str">
        <f t="shared" si="4"/>
        <v/>
      </c>
      <c r="AF23" s="1" t="str">
        <f t="shared" si="4"/>
        <v/>
      </c>
    </row>
    <row r="24" spans="2:32" x14ac:dyDescent="0.15">
      <c r="B24">
        <v>1.3</v>
      </c>
      <c r="C24" s="28" t="s">
        <v>46</v>
      </c>
      <c r="D24" s="1">
        <v>2.1</v>
      </c>
      <c r="E24" s="28" t="s">
        <v>41</v>
      </c>
      <c r="F24" t="s">
        <v>21</v>
      </c>
      <c r="G24" s="1">
        <v>12</v>
      </c>
      <c r="H24" s="1">
        <v>9</v>
      </c>
      <c r="I24" s="1">
        <v>6</v>
      </c>
      <c r="J24" s="1">
        <v>3</v>
      </c>
      <c r="K24" s="1">
        <v>2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AE24" s="1" t="str">
        <f t="shared" si="4"/>
        <v/>
      </c>
      <c r="AF24" s="1" t="str">
        <f t="shared" si="4"/>
        <v/>
      </c>
    </row>
    <row r="25" spans="2:32" x14ac:dyDescent="0.15">
      <c r="B25">
        <v>2.1</v>
      </c>
      <c r="C25" s="28" t="s">
        <v>47</v>
      </c>
      <c r="D25" s="1">
        <v>3.2</v>
      </c>
      <c r="E25" s="28" t="s">
        <v>42</v>
      </c>
      <c r="F25" t="s">
        <v>21</v>
      </c>
      <c r="G25" s="1">
        <v>8</v>
      </c>
      <c r="H25" s="1">
        <v>7</v>
      </c>
      <c r="I25" s="1">
        <v>5</v>
      </c>
      <c r="J25" s="1">
        <v>4</v>
      </c>
      <c r="K25" s="1">
        <v>3</v>
      </c>
      <c r="L25" s="1">
        <v>2</v>
      </c>
      <c r="M25" s="1">
        <v>1</v>
      </c>
      <c r="N25" s="1">
        <v>0</v>
      </c>
      <c r="O25" s="1">
        <v>0</v>
      </c>
      <c r="P25" s="1">
        <v>0</v>
      </c>
      <c r="AE25" s="1" t="str">
        <f>IF(OR(AE$21="",$G25=""),"",AD25)</f>
        <v/>
      </c>
      <c r="AF25" s="1" t="str">
        <f>IF(OR(AF$21="",$G25=""),"",AE25)</f>
        <v/>
      </c>
    </row>
    <row r="26" spans="2:32" x14ac:dyDescent="0.15">
      <c r="B26">
        <v>2.2000000000000002</v>
      </c>
      <c r="C26" s="28" t="s">
        <v>48</v>
      </c>
      <c r="D26" s="29">
        <v>3.2</v>
      </c>
      <c r="E26" s="28" t="s">
        <v>40</v>
      </c>
      <c r="F26" t="s">
        <v>21</v>
      </c>
      <c r="G26" s="1">
        <v>18</v>
      </c>
      <c r="H26" s="1">
        <v>16</v>
      </c>
      <c r="I26" s="1">
        <v>13</v>
      </c>
      <c r="J26" s="1">
        <v>11</v>
      </c>
      <c r="K26" s="1">
        <v>10</v>
      </c>
      <c r="L26" s="1">
        <v>7</v>
      </c>
      <c r="M26" s="1">
        <v>4</v>
      </c>
      <c r="N26" s="1">
        <v>3</v>
      </c>
      <c r="O26" s="1">
        <v>1</v>
      </c>
      <c r="P26" s="1">
        <v>0</v>
      </c>
      <c r="AE26" s="1" t="str">
        <f>IF(OR(AE$21="",$G26=""),"",AD26)</f>
        <v/>
      </c>
      <c r="AF26" s="1" t="str">
        <f>IF(OR(AF$21="",$G26=""),"",AE26)</f>
        <v/>
      </c>
    </row>
    <row r="27" spans="2:32" x14ac:dyDescent="0.15">
      <c r="B27">
        <v>2.2999999999999998</v>
      </c>
      <c r="C27" s="28" t="s">
        <v>49</v>
      </c>
      <c r="D27" s="29">
        <v>4.0999999999999996</v>
      </c>
      <c r="E27" s="28" t="s">
        <v>43</v>
      </c>
      <c r="F27" t="s">
        <v>21</v>
      </c>
      <c r="G27" s="1">
        <v>12</v>
      </c>
      <c r="H27" s="1">
        <v>10</v>
      </c>
      <c r="I27" s="1">
        <v>7</v>
      </c>
      <c r="J27" s="1">
        <v>5</v>
      </c>
      <c r="K27" s="1">
        <v>4</v>
      </c>
      <c r="L27" s="1">
        <v>3</v>
      </c>
      <c r="M27" s="1">
        <v>2</v>
      </c>
      <c r="N27" s="1">
        <v>1</v>
      </c>
      <c r="O27" s="1">
        <v>0</v>
      </c>
      <c r="P27" s="1">
        <v>0</v>
      </c>
      <c r="AE27" s="1" t="str">
        <f t="shared" si="4"/>
        <v/>
      </c>
      <c r="AF27" s="1" t="str">
        <f t="shared" si="4"/>
        <v/>
      </c>
    </row>
    <row r="28" spans="2:32" x14ac:dyDescent="0.15">
      <c r="F28" t="str">
        <f t="shared" ref="F28:F59" si="5">IF(C28&lt;&gt;"","Planned","")</f>
        <v/>
      </c>
      <c r="H28" s="1" t="str">
        <f t="shared" ref="H28:H62" si="6">IF(OR(H$21="",$G28=""),"",G28)</f>
        <v/>
      </c>
      <c r="AE28" s="1" t="str">
        <f t="shared" si="4"/>
        <v/>
      </c>
      <c r="AF28" s="1" t="str">
        <f t="shared" si="4"/>
        <v/>
      </c>
    </row>
    <row r="29" spans="2:32" x14ac:dyDescent="0.15">
      <c r="F29" t="str">
        <f t="shared" si="5"/>
        <v/>
      </c>
      <c r="H29" s="1" t="str">
        <f t="shared" si="6"/>
        <v/>
      </c>
      <c r="AE29" s="1" t="str">
        <f t="shared" si="4"/>
        <v/>
      </c>
      <c r="AF29" s="1" t="str">
        <f t="shared" si="4"/>
        <v/>
      </c>
    </row>
    <row r="30" spans="2:32" x14ac:dyDescent="0.15">
      <c r="F30" t="str">
        <f t="shared" si="5"/>
        <v/>
      </c>
      <c r="H30" s="1" t="str">
        <f t="shared" si="6"/>
        <v/>
      </c>
      <c r="AE30" s="1" t="str">
        <f t="shared" si="4"/>
        <v/>
      </c>
      <c r="AF30" s="1" t="str">
        <f t="shared" si="4"/>
        <v/>
      </c>
    </row>
    <row r="31" spans="2:32" x14ac:dyDescent="0.15">
      <c r="F31" t="str">
        <f t="shared" si="5"/>
        <v/>
      </c>
      <c r="H31" s="1" t="str">
        <f t="shared" si="6"/>
        <v/>
      </c>
      <c r="AE31" s="1" t="str">
        <f t="shared" si="4"/>
        <v/>
      </c>
      <c r="AF31" s="1" t="str">
        <f t="shared" si="4"/>
        <v/>
      </c>
    </row>
    <row r="32" spans="2:32" x14ac:dyDescent="0.15">
      <c r="F32" t="str">
        <f t="shared" si="5"/>
        <v/>
      </c>
      <c r="H32" s="1" t="str">
        <f t="shared" si="6"/>
        <v/>
      </c>
      <c r="AE32" s="1" t="str">
        <f t="shared" si="4"/>
        <v/>
      </c>
      <c r="AF32" s="1" t="str">
        <f t="shared" si="4"/>
        <v/>
      </c>
    </row>
    <row r="33" spans="6:32" x14ac:dyDescent="0.15">
      <c r="F33" t="str">
        <f t="shared" si="5"/>
        <v/>
      </c>
      <c r="H33" s="1" t="str">
        <f t="shared" si="6"/>
        <v/>
      </c>
      <c r="AE33" s="1" t="str">
        <f t="shared" si="4"/>
        <v/>
      </c>
      <c r="AF33" s="1" t="str">
        <f t="shared" si="4"/>
        <v/>
      </c>
    </row>
    <row r="34" spans="6:32" x14ac:dyDescent="0.15">
      <c r="F34" t="str">
        <f t="shared" si="5"/>
        <v/>
      </c>
      <c r="H34" s="1" t="str">
        <f t="shared" si="6"/>
        <v/>
      </c>
      <c r="AE34" s="1" t="str">
        <f t="shared" ref="AE34:AF49" si="7">IF(OR(AE$21="",$G34=""),"",AD34)</f>
        <v/>
      </c>
      <c r="AF34" s="1" t="str">
        <f t="shared" si="7"/>
        <v/>
      </c>
    </row>
    <row r="35" spans="6:32" x14ac:dyDescent="0.15">
      <c r="F35" t="str">
        <f t="shared" si="5"/>
        <v/>
      </c>
      <c r="H35" s="1" t="str">
        <f t="shared" si="6"/>
        <v/>
      </c>
      <c r="AE35" s="1" t="str">
        <f t="shared" si="7"/>
        <v/>
      </c>
      <c r="AF35" s="1" t="str">
        <f t="shared" si="7"/>
        <v/>
      </c>
    </row>
    <row r="36" spans="6:32" x14ac:dyDescent="0.15">
      <c r="F36" t="str">
        <f t="shared" si="5"/>
        <v/>
      </c>
      <c r="H36" s="1" t="str">
        <f t="shared" si="6"/>
        <v/>
      </c>
      <c r="AE36" s="1" t="str">
        <f t="shared" si="7"/>
        <v/>
      </c>
      <c r="AF36" s="1" t="str">
        <f t="shared" si="7"/>
        <v/>
      </c>
    </row>
    <row r="37" spans="6:32" x14ac:dyDescent="0.15">
      <c r="F37" t="str">
        <f t="shared" si="5"/>
        <v/>
      </c>
      <c r="H37" s="1" t="str">
        <f t="shared" si="6"/>
        <v/>
      </c>
      <c r="AE37" s="1" t="str">
        <f t="shared" si="7"/>
        <v/>
      </c>
      <c r="AF37" s="1" t="str">
        <f t="shared" si="7"/>
        <v/>
      </c>
    </row>
    <row r="38" spans="6:32" x14ac:dyDescent="0.15">
      <c r="F38" t="str">
        <f t="shared" si="5"/>
        <v/>
      </c>
      <c r="H38" s="1" t="str">
        <f t="shared" si="6"/>
        <v/>
      </c>
      <c r="AE38" s="1" t="str">
        <f t="shared" si="7"/>
        <v/>
      </c>
      <c r="AF38" s="1" t="str">
        <f t="shared" si="7"/>
        <v/>
      </c>
    </row>
    <row r="39" spans="6:32" x14ac:dyDescent="0.15">
      <c r="F39" t="str">
        <f t="shared" si="5"/>
        <v/>
      </c>
      <c r="H39" s="1" t="str">
        <f t="shared" si="6"/>
        <v/>
      </c>
      <c r="AE39" s="1" t="str">
        <f t="shared" si="7"/>
        <v/>
      </c>
      <c r="AF39" s="1" t="str">
        <f t="shared" si="7"/>
        <v/>
      </c>
    </row>
    <row r="40" spans="6:32" x14ac:dyDescent="0.15">
      <c r="F40" t="str">
        <f t="shared" si="5"/>
        <v/>
      </c>
      <c r="H40" s="1" t="str">
        <f t="shared" si="6"/>
        <v/>
      </c>
      <c r="AE40" s="1" t="str">
        <f t="shared" si="7"/>
        <v/>
      </c>
      <c r="AF40" s="1" t="str">
        <f t="shared" si="7"/>
        <v/>
      </c>
    </row>
    <row r="41" spans="6:32" x14ac:dyDescent="0.15">
      <c r="F41" t="str">
        <f t="shared" si="5"/>
        <v/>
      </c>
      <c r="H41" s="1" t="str">
        <f t="shared" si="6"/>
        <v/>
      </c>
      <c r="AE41" s="1" t="str">
        <f t="shared" si="7"/>
        <v/>
      </c>
      <c r="AF41" s="1" t="str">
        <f t="shared" si="7"/>
        <v/>
      </c>
    </row>
    <row r="42" spans="6:32" x14ac:dyDescent="0.15">
      <c r="F42" t="str">
        <f t="shared" si="5"/>
        <v/>
      </c>
      <c r="H42" s="1" t="str">
        <f t="shared" si="6"/>
        <v/>
      </c>
      <c r="AE42" s="1" t="str">
        <f t="shared" si="7"/>
        <v/>
      </c>
      <c r="AF42" s="1" t="str">
        <f t="shared" si="7"/>
        <v/>
      </c>
    </row>
    <row r="43" spans="6:32" x14ac:dyDescent="0.15">
      <c r="F43" t="str">
        <f t="shared" si="5"/>
        <v/>
      </c>
      <c r="H43" s="1" t="str">
        <f t="shared" si="6"/>
        <v/>
      </c>
      <c r="AE43" s="1" t="str">
        <f t="shared" si="7"/>
        <v/>
      </c>
      <c r="AF43" s="1" t="str">
        <f t="shared" si="7"/>
        <v/>
      </c>
    </row>
    <row r="44" spans="6:32" x14ac:dyDescent="0.15">
      <c r="F44" t="str">
        <f t="shared" si="5"/>
        <v/>
      </c>
      <c r="H44" s="1" t="str">
        <f t="shared" si="6"/>
        <v/>
      </c>
      <c r="AE44" s="1" t="str">
        <f t="shared" si="7"/>
        <v/>
      </c>
      <c r="AF44" s="1" t="str">
        <f t="shared" si="7"/>
        <v/>
      </c>
    </row>
    <row r="45" spans="6:32" x14ac:dyDescent="0.15">
      <c r="F45" t="str">
        <f t="shared" si="5"/>
        <v/>
      </c>
      <c r="H45" s="1" t="str">
        <f t="shared" si="6"/>
        <v/>
      </c>
      <c r="AE45" s="1" t="str">
        <f t="shared" si="7"/>
        <v/>
      </c>
      <c r="AF45" s="1" t="str">
        <f t="shared" si="7"/>
        <v/>
      </c>
    </row>
    <row r="46" spans="6:32" x14ac:dyDescent="0.15">
      <c r="F46" t="str">
        <f t="shared" si="5"/>
        <v/>
      </c>
      <c r="H46" s="1" t="str">
        <f t="shared" si="6"/>
        <v/>
      </c>
      <c r="AE46" s="1" t="str">
        <f t="shared" si="7"/>
        <v/>
      </c>
      <c r="AF46" s="1" t="str">
        <f t="shared" si="7"/>
        <v/>
      </c>
    </row>
    <row r="47" spans="6:32" x14ac:dyDescent="0.15">
      <c r="F47" t="str">
        <f t="shared" si="5"/>
        <v/>
      </c>
      <c r="H47" s="1" t="str">
        <f t="shared" si="6"/>
        <v/>
      </c>
      <c r="AE47" s="1" t="str">
        <f t="shared" si="7"/>
        <v/>
      </c>
      <c r="AF47" s="1" t="str">
        <f t="shared" si="7"/>
        <v/>
      </c>
    </row>
    <row r="48" spans="6:32" x14ac:dyDescent="0.15">
      <c r="F48" t="str">
        <f t="shared" si="5"/>
        <v/>
      </c>
      <c r="H48" s="1" t="str">
        <f t="shared" si="6"/>
        <v/>
      </c>
      <c r="AE48" s="1" t="str">
        <f t="shared" si="7"/>
        <v/>
      </c>
      <c r="AF48" s="1" t="str">
        <f t="shared" si="7"/>
        <v/>
      </c>
    </row>
    <row r="49" spans="6:32" x14ac:dyDescent="0.15">
      <c r="F49" t="str">
        <f t="shared" si="5"/>
        <v/>
      </c>
      <c r="H49" s="1" t="str">
        <f t="shared" si="6"/>
        <v/>
      </c>
      <c r="AE49" s="1" t="str">
        <f t="shared" si="7"/>
        <v/>
      </c>
      <c r="AF49" s="1" t="str">
        <f t="shared" si="7"/>
        <v/>
      </c>
    </row>
    <row r="50" spans="6:32" x14ac:dyDescent="0.15">
      <c r="F50" t="str">
        <f t="shared" si="5"/>
        <v/>
      </c>
      <c r="H50" s="1" t="str">
        <f t="shared" si="6"/>
        <v/>
      </c>
      <c r="AE50" s="1" t="str">
        <f t="shared" ref="AE50:AF61" si="8">IF(OR(AE$21="",$G50=""),"",AD50)</f>
        <v/>
      </c>
      <c r="AF50" s="1" t="str">
        <f t="shared" si="8"/>
        <v/>
      </c>
    </row>
    <row r="51" spans="6:32" x14ac:dyDescent="0.15">
      <c r="F51" t="str">
        <f t="shared" si="5"/>
        <v/>
      </c>
      <c r="H51" s="1" t="str">
        <f t="shared" si="6"/>
        <v/>
      </c>
      <c r="AE51" s="1" t="str">
        <f t="shared" si="8"/>
        <v/>
      </c>
      <c r="AF51" s="1" t="str">
        <f t="shared" si="8"/>
        <v/>
      </c>
    </row>
    <row r="52" spans="6:32" x14ac:dyDescent="0.15">
      <c r="F52" t="str">
        <f t="shared" si="5"/>
        <v/>
      </c>
      <c r="H52" s="1" t="str">
        <f t="shared" si="6"/>
        <v/>
      </c>
      <c r="AE52" s="1" t="str">
        <f t="shared" si="8"/>
        <v/>
      </c>
      <c r="AF52" s="1" t="str">
        <f t="shared" si="8"/>
        <v/>
      </c>
    </row>
    <row r="53" spans="6:32" x14ac:dyDescent="0.15">
      <c r="F53" t="str">
        <f t="shared" si="5"/>
        <v/>
      </c>
      <c r="H53" s="1" t="str">
        <f t="shared" si="6"/>
        <v/>
      </c>
      <c r="AE53" s="1" t="str">
        <f t="shared" si="8"/>
        <v/>
      </c>
      <c r="AF53" s="1" t="str">
        <f t="shared" si="8"/>
        <v/>
      </c>
    </row>
    <row r="54" spans="6:32" x14ac:dyDescent="0.15">
      <c r="F54" t="str">
        <f t="shared" si="5"/>
        <v/>
      </c>
      <c r="H54" s="1" t="str">
        <f t="shared" si="6"/>
        <v/>
      </c>
      <c r="AE54" s="1" t="str">
        <f t="shared" si="8"/>
        <v/>
      </c>
      <c r="AF54" s="1" t="str">
        <f t="shared" si="8"/>
        <v/>
      </c>
    </row>
    <row r="55" spans="6:32" x14ac:dyDescent="0.15">
      <c r="F55" t="str">
        <f t="shared" si="5"/>
        <v/>
      </c>
      <c r="H55" s="1" t="str">
        <f t="shared" si="6"/>
        <v/>
      </c>
      <c r="AE55" s="1" t="str">
        <f t="shared" si="8"/>
        <v/>
      </c>
      <c r="AF55" s="1" t="str">
        <f t="shared" si="8"/>
        <v/>
      </c>
    </row>
    <row r="56" spans="6:32" x14ac:dyDescent="0.15">
      <c r="F56" t="str">
        <f t="shared" si="5"/>
        <v/>
      </c>
      <c r="H56" s="1" t="str">
        <f t="shared" si="6"/>
        <v/>
      </c>
      <c r="AE56" s="1" t="str">
        <f t="shared" si="8"/>
        <v/>
      </c>
      <c r="AF56" s="1" t="str">
        <f t="shared" si="8"/>
        <v/>
      </c>
    </row>
    <row r="57" spans="6:32" x14ac:dyDescent="0.15">
      <c r="F57" t="str">
        <f t="shared" si="5"/>
        <v/>
      </c>
      <c r="H57" s="1" t="str">
        <f t="shared" si="6"/>
        <v/>
      </c>
      <c r="AE57" s="1" t="str">
        <f t="shared" si="8"/>
        <v/>
      </c>
      <c r="AF57" s="1" t="str">
        <f t="shared" si="8"/>
        <v/>
      </c>
    </row>
    <row r="58" spans="6:32" x14ac:dyDescent="0.15">
      <c r="F58" t="str">
        <f t="shared" si="5"/>
        <v/>
      </c>
      <c r="H58" s="1" t="str">
        <f t="shared" si="6"/>
        <v/>
      </c>
      <c r="I58" s="1" t="str">
        <f t="shared" ref="I58:AD58" si="9">IF(OR(I$21="",$G58=""),"",H58)</f>
        <v/>
      </c>
      <c r="J58" s="1" t="str">
        <f t="shared" si="9"/>
        <v/>
      </c>
      <c r="K58" s="1" t="str">
        <f t="shared" si="9"/>
        <v/>
      </c>
      <c r="L58" s="1" t="str">
        <f t="shared" si="9"/>
        <v/>
      </c>
      <c r="M58" s="1" t="str">
        <f t="shared" si="9"/>
        <v/>
      </c>
      <c r="N58" s="1" t="str">
        <f t="shared" si="9"/>
        <v/>
      </c>
      <c r="O58" s="1" t="str">
        <f t="shared" si="9"/>
        <v/>
      </c>
      <c r="P58" s="1" t="str">
        <f t="shared" si="9"/>
        <v/>
      </c>
      <c r="Q58" s="1" t="str">
        <f t="shared" si="9"/>
        <v/>
      </c>
      <c r="R58" s="1" t="str">
        <f t="shared" si="9"/>
        <v/>
      </c>
      <c r="S58" s="1" t="str">
        <f t="shared" si="9"/>
        <v/>
      </c>
      <c r="T58" s="1" t="str">
        <f t="shared" si="9"/>
        <v/>
      </c>
      <c r="U58" s="1" t="str">
        <f t="shared" si="9"/>
        <v/>
      </c>
      <c r="V58" s="1" t="str">
        <f t="shared" si="9"/>
        <v/>
      </c>
      <c r="W58" s="1" t="str">
        <f t="shared" si="9"/>
        <v/>
      </c>
      <c r="X58" s="1" t="str">
        <f t="shared" si="9"/>
        <v/>
      </c>
      <c r="Y58" s="1" t="str">
        <f t="shared" si="9"/>
        <v/>
      </c>
      <c r="Z58" s="1" t="str">
        <f t="shared" si="9"/>
        <v/>
      </c>
      <c r="AA58" s="1" t="str">
        <f t="shared" si="9"/>
        <v/>
      </c>
      <c r="AB58" s="1" t="str">
        <f t="shared" si="9"/>
        <v/>
      </c>
      <c r="AC58" s="1" t="str">
        <f t="shared" si="9"/>
        <v/>
      </c>
      <c r="AD58" s="1" t="str">
        <f t="shared" si="9"/>
        <v/>
      </c>
      <c r="AE58" s="1" t="str">
        <f t="shared" si="8"/>
        <v/>
      </c>
      <c r="AF58" s="1" t="str">
        <f t="shared" si="8"/>
        <v/>
      </c>
    </row>
    <row r="59" spans="6:32" x14ac:dyDescent="0.15">
      <c r="F59" t="str">
        <f t="shared" si="5"/>
        <v/>
      </c>
      <c r="H59" s="1" t="str">
        <f t="shared" si="6"/>
        <v/>
      </c>
      <c r="I59" s="1" t="str">
        <f t="shared" ref="I59:AD59" si="10">IF(OR(I$21="",$G59=""),"",H59)</f>
        <v/>
      </c>
      <c r="J59" s="1" t="str">
        <f t="shared" si="10"/>
        <v/>
      </c>
      <c r="K59" s="1" t="str">
        <f t="shared" si="10"/>
        <v/>
      </c>
      <c r="L59" s="1" t="str">
        <f t="shared" si="10"/>
        <v/>
      </c>
      <c r="M59" s="1" t="str">
        <f t="shared" si="10"/>
        <v/>
      </c>
      <c r="N59" s="1" t="str">
        <f t="shared" si="10"/>
        <v/>
      </c>
      <c r="O59" s="1" t="str">
        <f t="shared" si="10"/>
        <v/>
      </c>
      <c r="P59" s="1" t="str">
        <f t="shared" si="10"/>
        <v/>
      </c>
      <c r="Q59" s="1" t="str">
        <f t="shared" si="10"/>
        <v/>
      </c>
      <c r="R59" s="1" t="str">
        <f t="shared" si="10"/>
        <v/>
      </c>
      <c r="S59" s="1" t="str">
        <f t="shared" si="10"/>
        <v/>
      </c>
      <c r="T59" s="1" t="str">
        <f t="shared" si="10"/>
        <v/>
      </c>
      <c r="U59" s="1" t="str">
        <f t="shared" si="10"/>
        <v/>
      </c>
      <c r="V59" s="1" t="str">
        <f t="shared" si="10"/>
        <v/>
      </c>
      <c r="W59" s="1" t="str">
        <f t="shared" si="10"/>
        <v/>
      </c>
      <c r="X59" s="1" t="str">
        <f t="shared" si="10"/>
        <v/>
      </c>
      <c r="Y59" s="1" t="str">
        <f t="shared" si="10"/>
        <v/>
      </c>
      <c r="Z59" s="1" t="str">
        <f t="shared" si="10"/>
        <v/>
      </c>
      <c r="AA59" s="1" t="str">
        <f t="shared" si="10"/>
        <v/>
      </c>
      <c r="AB59" s="1" t="str">
        <f t="shared" si="10"/>
        <v/>
      </c>
      <c r="AC59" s="1" t="str">
        <f t="shared" si="10"/>
        <v/>
      </c>
      <c r="AD59" s="1" t="str">
        <f t="shared" si="10"/>
        <v/>
      </c>
      <c r="AE59" s="1" t="str">
        <f t="shared" si="8"/>
        <v/>
      </c>
      <c r="AF59" s="1" t="str">
        <f t="shared" si="8"/>
        <v/>
      </c>
    </row>
    <row r="60" spans="6:32" x14ac:dyDescent="0.15">
      <c r="F60" t="s">
        <v>7</v>
      </c>
      <c r="H60" s="1" t="str">
        <f t="shared" si="6"/>
        <v/>
      </c>
      <c r="AE60" s="1" t="str">
        <f t="shared" si="8"/>
        <v/>
      </c>
      <c r="AF60" s="1" t="str">
        <f t="shared" si="8"/>
        <v/>
      </c>
    </row>
    <row r="61" spans="6:32" x14ac:dyDescent="0.15">
      <c r="F61" t="s">
        <v>8</v>
      </c>
      <c r="H61" s="1" t="str">
        <f t="shared" si="6"/>
        <v/>
      </c>
      <c r="AE61" s="1" t="str">
        <f t="shared" si="8"/>
        <v/>
      </c>
      <c r="AF61" s="1" t="str">
        <f t="shared" si="8"/>
        <v/>
      </c>
    </row>
    <row r="62" spans="6:32" x14ac:dyDescent="0.15">
      <c r="F62" t="s">
        <v>9</v>
      </c>
      <c r="H62" s="1" t="str">
        <f t="shared" si="6"/>
        <v/>
      </c>
    </row>
    <row r="67" spans="6:6" x14ac:dyDescent="0.15">
      <c r="F67" t="str">
        <f>IF(C67&lt;&gt;"","Planned","")</f>
        <v/>
      </c>
    </row>
  </sheetData>
  <mergeCells count="3">
    <mergeCell ref="D3:H3"/>
    <mergeCell ref="D4:H4"/>
    <mergeCell ref="D5:H5"/>
  </mergeCells>
  <conditionalFormatting sqref="B22:AF25 B26:C27 E26:AF27 B28:AF61">
    <cfRule type="expression" dxfId="17" priority="5" stopIfTrue="1">
      <formula>$F22="Terminado"</formula>
    </cfRule>
    <cfRule type="expression" dxfId="16" priority="6" stopIfTrue="1">
      <formula>$F22="En Progreso"</formula>
    </cfRule>
  </conditionalFormatting>
  <conditionalFormatting sqref="D26">
    <cfRule type="expression" dxfId="15" priority="1" stopIfTrue="1">
      <formula>$F26="Terminado"</formula>
    </cfRule>
    <cfRule type="expression" dxfId="14" priority="2" stopIfTrue="1">
      <formula>$F26="En Progreso"</formula>
    </cfRule>
  </conditionalFormatting>
  <conditionalFormatting sqref="D27">
    <cfRule type="expression" dxfId="13" priority="9" stopIfTrue="1">
      <formula>$F26="Terminado"</formula>
    </cfRule>
    <cfRule type="expression" dxfId="12" priority="10" stopIfTrue="1">
      <formula>$F26="En Progreso"</formula>
    </cfRule>
    <cfRule type="expression" dxfId="11" priority="13" stopIfTrue="1">
      <formula>$F26="Done"</formula>
    </cfRule>
    <cfRule type="expression" dxfId="10" priority="14" stopIfTrue="1">
      <formula>$F26="Ongoing"</formula>
    </cfRule>
  </conditionalFormatting>
  <conditionalFormatting sqref="L22:AF25 C26:C27 E26:AF27 C28:AF61">
    <cfRule type="expression" dxfId="9" priority="3" stopIfTrue="1">
      <formula>$F22="Done"</formula>
    </cfRule>
    <cfRule type="expression" dxfId="8" priority="4" stopIfTrue="1">
      <formula>$F22="Ongoing"</formula>
    </cfRule>
  </conditionalFormatting>
  <dataValidations count="1">
    <dataValidation type="list" allowBlank="1" showInputMessage="1" sqref="F10:F15 F22:F67" xr:uid="{00000000-0002-0000-00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B1:AF71"/>
  <sheetViews>
    <sheetView workbookViewId="0">
      <selection activeCell="D3" sqref="D3:H3"/>
    </sheetView>
  </sheetViews>
  <sheetFormatPr baseColWidth="10" defaultColWidth="9.1640625" defaultRowHeight="13" x14ac:dyDescent="0.15"/>
  <cols>
    <col min="1" max="1" width="3.33203125" customWidth="1"/>
    <col min="2" max="2" width="9.1640625" customWidth="1"/>
    <col min="3" max="3" width="38.5" customWidth="1"/>
    <col min="4" max="4" width="10.6640625" style="1" customWidth="1"/>
    <col min="5" max="5" width="13.6640625" customWidth="1"/>
    <col min="6" max="6" width="10.83203125" customWidth="1"/>
    <col min="7" max="7" width="9.5" style="1" customWidth="1"/>
    <col min="8" max="32" width="4.5" style="1" customWidth="1"/>
  </cols>
  <sheetData>
    <row r="1" spans="2:32" ht="14" thickBot="1" x14ac:dyDescent="0.2"/>
    <row r="2" spans="2:32" ht="10.5" customHeight="1" x14ac:dyDescent="0.1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15">
      <c r="B3" s="17"/>
      <c r="C3" s="10" t="s">
        <v>32</v>
      </c>
      <c r="D3" s="30"/>
      <c r="E3" s="30"/>
      <c r="F3" s="30"/>
      <c r="G3" s="30"/>
      <c r="H3" s="30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15">
      <c r="B4" s="17"/>
      <c r="C4" s="10" t="s">
        <v>33</v>
      </c>
      <c r="D4" s="30"/>
      <c r="E4" s="30"/>
      <c r="F4" s="30"/>
      <c r="G4" s="30"/>
      <c r="H4" s="30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15">
      <c r="B5" s="17"/>
      <c r="C5" s="10" t="s">
        <v>34</v>
      </c>
      <c r="D5" s="30"/>
      <c r="E5" s="30"/>
      <c r="F5" s="30"/>
      <c r="G5" s="30"/>
      <c r="H5" s="30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8" x14ac:dyDescent="0.2">
      <c r="C8" s="6">
        <v>2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1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15">
      <c r="B16" s="4"/>
      <c r="C16" s="4" t="s">
        <v>11</v>
      </c>
      <c r="D16" s="1">
        <v>10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15">
      <c r="B17" s="4"/>
      <c r="C17" s="4" t="s">
        <v>12</v>
      </c>
      <c r="D17" s="1">
        <v>10</v>
      </c>
      <c r="E17" s="4" t="s">
        <v>13</v>
      </c>
      <c r="F17" s="4" t="s">
        <v>17</v>
      </c>
      <c r="G17" s="3">
        <f ca="1">SUM(OFFSET(G21,1,0,TaskRows,1))</f>
        <v>62</v>
      </c>
      <c r="H17" s="3">
        <f ca="1">IF(AND(SUM(OFFSET(H21,1,0,TaskRows,1))=0),0,SUM(OFFSET(H21,1,0,TaskRows,1)))</f>
        <v>62</v>
      </c>
      <c r="I17" s="3">
        <f t="shared" ref="I17:AF17" ca="1" si="0">IF(AND(SUM(OFFSET(I21,1,0,TaskRows,1))=0),"",SUM(OFFSET(I21,1,0,TaskRows,1)))</f>
        <v>55</v>
      </c>
      <c r="J17" s="3">
        <f t="shared" ca="1" si="0"/>
        <v>49</v>
      </c>
      <c r="K17" s="3">
        <f t="shared" ca="1" si="0"/>
        <v>43</v>
      </c>
      <c r="L17" s="3">
        <f t="shared" ca="1" si="0"/>
        <v>34</v>
      </c>
      <c r="M17" s="3">
        <f t="shared" ca="1" si="0"/>
        <v>24</v>
      </c>
      <c r="N17" s="3">
        <f t="shared" ca="1" si="0"/>
        <v>15</v>
      </c>
      <c r="O17" s="3">
        <f t="shared" ca="1" si="0"/>
        <v>10</v>
      </c>
      <c r="P17" s="3">
        <f t="shared" ca="1" si="0"/>
        <v>6</v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15">
      <c r="C18" t="s">
        <v>1</v>
      </c>
      <c r="D18" s="1">
        <f>IF(COUNTA(C22:C249)=0,1,COUNTA(C22:C249))</f>
        <v>4</v>
      </c>
      <c r="E18" t="s">
        <v>2</v>
      </c>
      <c r="F18" s="1">
        <f ca="1">IF(COUNTIF(H17:AF17,"&gt;0")=0,1,COUNTIF(H17:AF17,"&gt;0"))</f>
        <v>9</v>
      </c>
      <c r="H18" s="1">
        <f ca="1">IF(H21="","",$G17-$G17/($D16-1)*(H21-1))</f>
        <v>62</v>
      </c>
      <c r="I18" s="1">
        <f t="shared" ref="I18:AF18" ca="1" si="1">IF(I21="","",TotalEffort-TotalEffort/(ImplementationDays)*(I21-1))</f>
        <v>55.8</v>
      </c>
      <c r="J18" s="1">
        <f t="shared" ca="1" si="1"/>
        <v>49.6</v>
      </c>
      <c r="K18" s="1">
        <f t="shared" ca="1" si="1"/>
        <v>43.4</v>
      </c>
      <c r="L18" s="1">
        <f t="shared" ca="1" si="1"/>
        <v>37.200000000000003</v>
      </c>
      <c r="M18" s="1">
        <f t="shared" ca="1" si="1"/>
        <v>31</v>
      </c>
      <c r="N18" s="1">
        <f t="shared" ca="1" si="1"/>
        <v>24.799999999999997</v>
      </c>
      <c r="O18" s="1">
        <f t="shared" ca="1" si="1"/>
        <v>18.600000000000001</v>
      </c>
      <c r="P18" s="1">
        <f t="shared" ca="1" si="1"/>
        <v>12.399999999999999</v>
      </c>
      <c r="Q18" s="1">
        <f t="shared" ca="1" si="1"/>
        <v>6.1999999999999957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15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62.844444444444441</v>
      </c>
      <c r="I19" s="1">
        <f t="shared" ca="1" si="2"/>
        <v>55.411111111111104</v>
      </c>
      <c r="J19" s="1">
        <f t="shared" ca="1" si="2"/>
        <v>47.977777777777774</v>
      </c>
      <c r="K19" s="1">
        <f t="shared" ca="1" si="2"/>
        <v>40.544444444444437</v>
      </c>
      <c r="L19" s="1">
        <f t="shared" ca="1" si="2"/>
        <v>33.111111111111107</v>
      </c>
      <c r="M19" s="1">
        <f t="shared" ca="1" si="2"/>
        <v>25.677777777777777</v>
      </c>
      <c r="N19" s="1">
        <f t="shared" ca="1" si="2"/>
        <v>18.24444444444444</v>
      </c>
      <c r="O19" s="1">
        <f t="shared" ca="1" si="2"/>
        <v>10.81111111111111</v>
      </c>
      <c r="P19" s="1">
        <f t="shared" ca="1" si="2"/>
        <v>3.37777777777778</v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15">
      <c r="C20" s="8" t="s">
        <v>6</v>
      </c>
      <c r="D20"/>
      <c r="E20" t="s">
        <v>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1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>
        <f t="shared" si="3"/>
        <v>8</v>
      </c>
      <c r="P21" s="5">
        <f t="shared" si="3"/>
        <v>9</v>
      </c>
      <c r="Q21" s="5">
        <f t="shared" si="3"/>
        <v>10</v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15">
      <c r="B22">
        <v>1.1000000000000001</v>
      </c>
      <c r="C22" t="s">
        <v>24</v>
      </c>
      <c r="D22" s="1">
        <v>1</v>
      </c>
      <c r="E22" t="s">
        <v>28</v>
      </c>
      <c r="F22" t="s">
        <v>21</v>
      </c>
      <c r="G22" s="1">
        <v>15</v>
      </c>
      <c r="H22" s="1">
        <f t="shared" ref="H22:H66" si="4">IF(OR(H$21="",$G22=""),"",G22)</f>
        <v>15</v>
      </c>
      <c r="I22" s="1">
        <v>13</v>
      </c>
      <c r="J22" s="1">
        <v>11</v>
      </c>
      <c r="K22" s="1">
        <v>9</v>
      </c>
      <c r="L22" s="1">
        <v>7</v>
      </c>
      <c r="M22" s="1">
        <v>5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15">
      <c r="B23">
        <v>1.2</v>
      </c>
      <c r="C23" t="s">
        <v>25</v>
      </c>
      <c r="D23" s="1">
        <v>1</v>
      </c>
      <c r="E23" t="s">
        <v>29</v>
      </c>
      <c r="F23" t="s">
        <v>22</v>
      </c>
      <c r="G23" s="1">
        <v>17</v>
      </c>
      <c r="H23" s="1">
        <f t="shared" si="4"/>
        <v>17</v>
      </c>
      <c r="I23" s="1">
        <v>15</v>
      </c>
      <c r="J23" s="1">
        <v>14</v>
      </c>
      <c r="K23" s="1">
        <v>13</v>
      </c>
      <c r="L23" s="1">
        <v>11</v>
      </c>
      <c r="M23" s="1">
        <v>8</v>
      </c>
      <c r="N23" s="1">
        <v>5</v>
      </c>
      <c r="O23" s="1">
        <v>3</v>
      </c>
      <c r="P23" s="1">
        <v>2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2" x14ac:dyDescent="0.15">
      <c r="B24">
        <v>2.1</v>
      </c>
      <c r="C24" t="s">
        <v>26</v>
      </c>
      <c r="D24" s="1">
        <v>2</v>
      </c>
      <c r="E24" t="s">
        <v>30</v>
      </c>
      <c r="F24" t="s">
        <v>22</v>
      </c>
      <c r="G24" s="1">
        <v>12</v>
      </c>
      <c r="H24" s="1">
        <f t="shared" si="4"/>
        <v>12</v>
      </c>
      <c r="I24" s="1">
        <v>10</v>
      </c>
      <c r="J24" s="1">
        <v>9</v>
      </c>
      <c r="K24" s="1">
        <v>8</v>
      </c>
      <c r="L24" s="1">
        <v>6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2" x14ac:dyDescent="0.15">
      <c r="B25">
        <v>2.2000000000000002</v>
      </c>
      <c r="C25" t="s">
        <v>27</v>
      </c>
      <c r="D25" s="1">
        <v>2</v>
      </c>
      <c r="E25" t="s">
        <v>31</v>
      </c>
      <c r="F25" t="s">
        <v>23</v>
      </c>
      <c r="G25" s="1">
        <v>18</v>
      </c>
      <c r="H25" s="1">
        <f t="shared" si="4"/>
        <v>18</v>
      </c>
      <c r="I25" s="1">
        <v>17</v>
      </c>
      <c r="J25" s="1">
        <v>15</v>
      </c>
      <c r="K25" s="1">
        <v>13</v>
      </c>
      <c r="L25" s="1">
        <v>10</v>
      </c>
      <c r="M25" s="1">
        <v>7</v>
      </c>
      <c r="N25" s="1">
        <v>4</v>
      </c>
      <c r="O25" s="1">
        <v>3</v>
      </c>
      <c r="P25" s="1">
        <v>2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2" x14ac:dyDescent="0.15">
      <c r="F26" t="str">
        <f t="shared" ref="F26:F63" si="6">IF(C26&lt;&gt;"","Planned","")</f>
        <v/>
      </c>
      <c r="H26" s="1" t="str">
        <f t="shared" si="4"/>
        <v/>
      </c>
      <c r="AE26" s="1" t="str">
        <f t="shared" si="5"/>
        <v/>
      </c>
      <c r="AF26" s="1" t="str">
        <f t="shared" si="5"/>
        <v/>
      </c>
    </row>
    <row r="27" spans="2:32" x14ac:dyDescent="0.15">
      <c r="F27" t="str">
        <f t="shared" si="6"/>
        <v/>
      </c>
      <c r="H27" s="1" t="str">
        <f t="shared" si="4"/>
        <v/>
      </c>
      <c r="AE27" s="1" t="str">
        <f t="shared" si="5"/>
        <v/>
      </c>
      <c r="AF27" s="1" t="str">
        <f t="shared" si="5"/>
        <v/>
      </c>
    </row>
    <row r="28" spans="2:32" x14ac:dyDescent="0.15">
      <c r="F28" t="str">
        <f t="shared" si="6"/>
        <v/>
      </c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15">
      <c r="F29" t="str">
        <f t="shared" si="6"/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15">
      <c r="F30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15">
      <c r="F31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15">
      <c r="F32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15"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15"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15">
      <c r="F35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6:32" x14ac:dyDescent="0.15">
      <c r="F36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6:32" x14ac:dyDescent="0.15">
      <c r="F37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6:32" x14ac:dyDescent="0.15">
      <c r="F38" t="str">
        <f t="shared" si="6"/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15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15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15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15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15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15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15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15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15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15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15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15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15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15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15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15"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15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15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15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15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15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15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15">
      <c r="F61" t="str">
        <f t="shared" si="6"/>
        <v/>
      </c>
      <c r="H61" s="1" t="str">
        <f t="shared" si="4"/>
        <v/>
      </c>
      <c r="AE61" s="1" t="str">
        <f t="shared" si="8"/>
        <v/>
      </c>
      <c r="AF61" s="1" t="str">
        <f t="shared" si="8"/>
        <v/>
      </c>
    </row>
    <row r="62" spans="6:32" x14ac:dyDescent="0.15">
      <c r="F62" t="str">
        <f t="shared" si="6"/>
        <v/>
      </c>
      <c r="H62" s="1" t="str">
        <f t="shared" si="4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15">
      <c r="F63" t="str">
        <f t="shared" si="6"/>
        <v/>
      </c>
      <c r="H63" s="1" t="str">
        <f t="shared" si="4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15">
      <c r="F64" t="s">
        <v>7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2:32" x14ac:dyDescent="0.15">
      <c r="F65" t="s">
        <v>8</v>
      </c>
      <c r="H65" s="1" t="str">
        <f t="shared" si="4"/>
        <v/>
      </c>
      <c r="AE65" s="1" t="str">
        <f t="shared" si="8"/>
        <v/>
      </c>
      <c r="AF65" s="1" t="str">
        <f t="shared" si="8"/>
        <v/>
      </c>
    </row>
    <row r="66" spans="2:32" x14ac:dyDescent="0.15">
      <c r="F66" t="s">
        <v>9</v>
      </c>
      <c r="H66" s="1" t="str">
        <f t="shared" si="4"/>
        <v/>
      </c>
    </row>
    <row r="71" spans="2:32" s="1" customFormat="1" x14ac:dyDescent="0.15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B22:AF65">
    <cfRule type="expression" dxfId="7" priority="3" stopIfTrue="1">
      <formula>$F22="Terminado"</formula>
    </cfRule>
    <cfRule type="expression" dxfId="6" priority="4" stopIfTrue="1">
      <formula>$F22="En Progreso"</formula>
    </cfRule>
  </conditionalFormatting>
  <conditionalFormatting sqref="L22:AF25 C26:AF65">
    <cfRule type="expression" dxfId="5" priority="1" stopIfTrue="1">
      <formula>$F22="Done"</formula>
    </cfRule>
    <cfRule type="expression" dxfId="4" priority="2" stopIfTrue="1">
      <formula>$F22="Ongoing"</formula>
    </cfRule>
  </conditionalFormatting>
  <dataValidations count="1">
    <dataValidation type="list" allowBlank="1" showInputMessage="1" sqref="F22:F71 F10:F15" xr:uid="{00000000-0002-0000-01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AF71"/>
  <sheetViews>
    <sheetView workbookViewId="0">
      <selection activeCell="D3" sqref="D3:H3"/>
    </sheetView>
  </sheetViews>
  <sheetFormatPr baseColWidth="10" defaultColWidth="9.1640625" defaultRowHeight="13" x14ac:dyDescent="0.15"/>
  <cols>
    <col min="1" max="1" width="3.33203125" customWidth="1"/>
    <col min="2" max="2" width="9.1640625" customWidth="1"/>
    <col min="3" max="3" width="38.5" customWidth="1"/>
    <col min="4" max="4" width="10.6640625" style="1" customWidth="1"/>
    <col min="5" max="5" width="13.6640625" customWidth="1"/>
    <col min="6" max="6" width="10.83203125" customWidth="1"/>
    <col min="7" max="7" width="9.5" style="1" customWidth="1"/>
    <col min="8" max="32" width="4.5" style="1" customWidth="1"/>
  </cols>
  <sheetData>
    <row r="1" spans="2:32" ht="14" thickBot="1" x14ac:dyDescent="0.2"/>
    <row r="2" spans="2:32" ht="10.5" customHeight="1" x14ac:dyDescent="0.1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15">
      <c r="B3" s="17"/>
      <c r="C3" s="10" t="s">
        <v>32</v>
      </c>
      <c r="D3" s="30"/>
      <c r="E3" s="30"/>
      <c r="F3" s="30"/>
      <c r="G3" s="30"/>
      <c r="H3" s="30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15">
      <c r="B4" s="17"/>
      <c r="C4" s="10" t="s">
        <v>33</v>
      </c>
      <c r="D4" s="30"/>
      <c r="E4" s="30"/>
      <c r="F4" s="30"/>
      <c r="G4" s="30"/>
      <c r="H4" s="30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15">
      <c r="B5" s="17"/>
      <c r="C5" s="10" t="s">
        <v>34</v>
      </c>
      <c r="D5" s="30"/>
      <c r="E5" s="30"/>
      <c r="F5" s="30"/>
      <c r="G5" s="30"/>
      <c r="H5" s="30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2:32" ht="10.5" customHeight="1" x14ac:dyDescent="0.15">
      <c r="B7" s="25"/>
      <c r="D7" s="26"/>
      <c r="E7" s="26"/>
      <c r="F7" s="26"/>
      <c r="G7" s="26"/>
      <c r="H7" s="26"/>
      <c r="I7" s="25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5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spans="2:32" ht="18" x14ac:dyDescent="0.2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1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15">
      <c r="B16" s="4"/>
      <c r="C16" s="4" t="s">
        <v>11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15">
      <c r="B17" s="4"/>
      <c r="C17" s="4" t="s">
        <v>12</v>
      </c>
      <c r="E17" s="4" t="s">
        <v>13</v>
      </c>
      <c r="F17" s="4" t="s">
        <v>17</v>
      </c>
      <c r="G17" s="3">
        <f ca="1">SUM(OFFSET(G21,1,0,TaskRows,1))</f>
        <v>0</v>
      </c>
      <c r="H17" s="3">
        <f ca="1">IF(AND(SUM(OFFSET(H21,1,0,TaskRows,1))=0),0,SUM(OFFSET(H21,1,0,TaskRows,1)))</f>
        <v>0</v>
      </c>
      <c r="I17" s="3" t="str">
        <f t="shared" ref="I17:AF17" ca="1" si="0">IF(AND(SUM(OFFSET(I21,1,0,TaskRows,1))=0),"",SUM(OFFSET(I21,1,0,TaskRows,1)))</f>
        <v/>
      </c>
      <c r="J17" s="3" t="str">
        <f t="shared" ca="1" si="0"/>
        <v/>
      </c>
      <c r="K17" s="3" t="str">
        <f t="shared" ca="1" si="0"/>
        <v/>
      </c>
      <c r="L17" s="3" t="str">
        <f t="shared" ca="1" si="0"/>
        <v/>
      </c>
      <c r="M17" s="3" t="str">
        <f t="shared" ca="1" si="0"/>
        <v/>
      </c>
      <c r="N17" s="3" t="str">
        <f t="shared" ca="1" si="0"/>
        <v/>
      </c>
      <c r="O17" s="3" t="str">
        <f t="shared" ca="1" si="0"/>
        <v/>
      </c>
      <c r="P17" s="3" t="str">
        <f t="shared" ca="1" si="0"/>
        <v/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15">
      <c r="C18" t="s">
        <v>1</v>
      </c>
      <c r="D18" s="1">
        <f>IF(COUNTA(C22:C249)=0,1,COUNTA(C22:C249))</f>
        <v>1</v>
      </c>
      <c r="E18" t="s">
        <v>2</v>
      </c>
      <c r="F18" s="1">
        <f ca="1">IF(COUNTIF(H17:AF17,"&gt;0")=0,1,COUNTIF(H17:AF17,"&gt;0"))</f>
        <v>1</v>
      </c>
      <c r="H18" s="1">
        <f ca="1">IF(H21="","",$G17-$G17/($D16-1)*(H21-1))</f>
        <v>0</v>
      </c>
      <c r="I18" s="1" t="str">
        <f t="shared" ref="I18:AF18" si="1">IF(I21="","",TotalEffort-TotalEffort/(ImplementationDays)*(I21-1))</f>
        <v/>
      </c>
      <c r="J18" s="1" t="str">
        <f t="shared" si="1"/>
        <v/>
      </c>
      <c r="K18" s="1" t="str">
        <f t="shared" si="1"/>
        <v/>
      </c>
      <c r="L18" s="1" t="str">
        <f t="shared" si="1"/>
        <v/>
      </c>
      <c r="M18" s="1" t="str">
        <f t="shared" si="1"/>
        <v/>
      </c>
      <c r="N18" s="1" t="str">
        <f t="shared" si="1"/>
        <v/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15">
      <c r="C19" s="8" t="s">
        <v>5</v>
      </c>
      <c r="D19"/>
      <c r="E19" t="s">
        <v>3</v>
      </c>
      <c r="F19" s="1"/>
      <c r="H19" s="1" t="e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#REF!</v>
      </c>
      <c r="I19" s="1" t="e">
        <f t="shared" ca="1" si="2"/>
        <v>#REF!</v>
      </c>
      <c r="J19" s="1" t="e">
        <f t="shared" ca="1" si="2"/>
        <v>#REF!</v>
      </c>
      <c r="K19" s="1" t="e">
        <f t="shared" ca="1" si="2"/>
        <v>#REF!</v>
      </c>
      <c r="L19" s="1" t="e">
        <f t="shared" ca="1" si="2"/>
        <v>#REF!</v>
      </c>
      <c r="M19" s="1" t="e">
        <f t="shared" ca="1" si="2"/>
        <v>#REF!</v>
      </c>
      <c r="N19" s="1" t="e">
        <f t="shared" ca="1" si="2"/>
        <v>#REF!</v>
      </c>
      <c r="O19" s="1" t="e">
        <f t="shared" ca="1" si="2"/>
        <v>#REF!</v>
      </c>
      <c r="P19" s="1" t="e">
        <f t="shared" ca="1" si="2"/>
        <v>#REF!</v>
      </c>
      <c r="Q19" s="1" t="e">
        <f t="shared" ca="1" si="2"/>
        <v>#REF!</v>
      </c>
      <c r="R19" s="1" t="e">
        <f t="shared" ca="1" si="2"/>
        <v>#REF!</v>
      </c>
      <c r="S19" s="1" t="e">
        <f t="shared" ca="1" si="2"/>
        <v>#REF!</v>
      </c>
      <c r="T19" s="1" t="e">
        <f t="shared" ca="1" si="2"/>
        <v>#REF!</v>
      </c>
      <c r="U19" s="1" t="e">
        <f t="shared" ca="1" si="2"/>
        <v>#REF!</v>
      </c>
      <c r="V19" s="1" t="e">
        <f t="shared" ca="1" si="2"/>
        <v>#REF!</v>
      </c>
      <c r="W19" s="1" t="e">
        <f t="shared" ca="1" si="2"/>
        <v>#REF!</v>
      </c>
      <c r="X19" s="1" t="e">
        <f t="shared" ca="1" si="2"/>
        <v>#REF!</v>
      </c>
      <c r="Y19" s="1" t="e">
        <f t="shared" ca="1" si="2"/>
        <v>#REF!</v>
      </c>
      <c r="Z19" s="1" t="e">
        <f t="shared" ca="1" si="2"/>
        <v>#REF!</v>
      </c>
      <c r="AA19" s="1" t="e">
        <f t="shared" ca="1" si="2"/>
        <v>#REF!</v>
      </c>
      <c r="AB19" s="1" t="e">
        <f t="shared" ca="1" si="2"/>
        <v>#REF!</v>
      </c>
      <c r="AC19" s="1" t="e">
        <f t="shared" ca="1" si="2"/>
        <v>#REF!</v>
      </c>
      <c r="AD19" s="1" t="e">
        <f t="shared" ca="1" si="2"/>
        <v>#REF!</v>
      </c>
      <c r="AE19" s="1" t="e">
        <f t="shared" ca="1" si="2"/>
        <v>#REF!</v>
      </c>
      <c r="AF19" s="1" t="e">
        <f t="shared" ca="1" si="2"/>
        <v>#REF!</v>
      </c>
    </row>
    <row r="20" spans="2:32" hidden="1" x14ac:dyDescent="0.15">
      <c r="C20" s="8" t="s">
        <v>6</v>
      </c>
      <c r="D20"/>
      <c r="E20" t="s">
        <v>4</v>
      </c>
      <c r="F20" s="1">
        <f ca="1">IF(DoneDays&gt;D17,D17,DoneDays)</f>
        <v>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1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 t="str">
        <f t="shared" ref="I21:AF21" si="3">IF($D$16&gt;H21,H21+1,"")</f>
        <v/>
      </c>
      <c r="J21" s="5" t="str">
        <f t="shared" si="3"/>
        <v/>
      </c>
      <c r="K21" s="5" t="str">
        <f t="shared" si="3"/>
        <v/>
      </c>
      <c r="L21" s="5" t="str">
        <f t="shared" si="3"/>
        <v/>
      </c>
      <c r="M21" s="5" t="str">
        <f t="shared" si="3"/>
        <v/>
      </c>
      <c r="N21" s="5" t="str">
        <f t="shared" si="3"/>
        <v/>
      </c>
      <c r="O21" s="5" t="str">
        <f t="shared" si="3"/>
        <v/>
      </c>
      <c r="P21" s="5" t="str">
        <f t="shared" si="3"/>
        <v/>
      </c>
      <c r="Q21" s="5" t="str">
        <f t="shared" si="3"/>
        <v/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15">
      <c r="F22" t="str">
        <f t="shared" ref="F22:F63" si="4">IF(C22&lt;&gt;"","Planned","")</f>
        <v/>
      </c>
      <c r="H22" s="1" t="str">
        <f t="shared" ref="H22:H66" si="5">IF(OR(H$21="",$G22=""),"",G22)</f>
        <v/>
      </c>
      <c r="AE22" s="1" t="str">
        <f t="shared" ref="AE22:AF37" si="6">IF(OR(AE$21="",$G22=""),"",AD22)</f>
        <v/>
      </c>
      <c r="AF22" s="1" t="str">
        <f t="shared" si="6"/>
        <v/>
      </c>
    </row>
    <row r="23" spans="2:32" x14ac:dyDescent="0.15">
      <c r="F23" t="str">
        <f t="shared" si="4"/>
        <v/>
      </c>
      <c r="H23" s="1" t="str">
        <f t="shared" si="5"/>
        <v/>
      </c>
      <c r="AE23" s="1" t="str">
        <f t="shared" si="6"/>
        <v/>
      </c>
      <c r="AF23" s="1" t="str">
        <f t="shared" si="6"/>
        <v/>
      </c>
    </row>
    <row r="24" spans="2:32" x14ac:dyDescent="0.15">
      <c r="F24" t="str">
        <f t="shared" si="4"/>
        <v/>
      </c>
      <c r="H24" s="1" t="str">
        <f t="shared" si="5"/>
        <v/>
      </c>
      <c r="AE24" s="1" t="str">
        <f t="shared" si="6"/>
        <v/>
      </c>
      <c r="AF24" s="1" t="str">
        <f t="shared" si="6"/>
        <v/>
      </c>
    </row>
    <row r="25" spans="2:32" x14ac:dyDescent="0.15">
      <c r="F25" t="str">
        <f t="shared" si="4"/>
        <v/>
      </c>
      <c r="H25" s="1" t="str">
        <f t="shared" si="5"/>
        <v/>
      </c>
      <c r="AE25" s="1" t="str">
        <f t="shared" si="6"/>
        <v/>
      </c>
      <c r="AF25" s="1" t="str">
        <f t="shared" si="6"/>
        <v/>
      </c>
    </row>
    <row r="26" spans="2:32" x14ac:dyDescent="0.15">
      <c r="F26" t="str">
        <f t="shared" si="4"/>
        <v/>
      </c>
      <c r="H26" s="1" t="str">
        <f t="shared" si="5"/>
        <v/>
      </c>
      <c r="AE26" s="1" t="str">
        <f t="shared" si="6"/>
        <v/>
      </c>
      <c r="AF26" s="1" t="str">
        <f t="shared" si="6"/>
        <v/>
      </c>
    </row>
    <row r="27" spans="2:32" x14ac:dyDescent="0.15">
      <c r="F27" t="str">
        <f t="shared" si="4"/>
        <v/>
      </c>
      <c r="H27" s="1" t="str">
        <f t="shared" si="5"/>
        <v/>
      </c>
      <c r="AE27" s="1" t="str">
        <f t="shared" si="6"/>
        <v/>
      </c>
      <c r="AF27" s="1" t="str">
        <f t="shared" si="6"/>
        <v/>
      </c>
    </row>
    <row r="28" spans="2:32" x14ac:dyDescent="0.15">
      <c r="F28" t="str">
        <f t="shared" si="4"/>
        <v/>
      </c>
      <c r="H28" s="1" t="str">
        <f t="shared" si="5"/>
        <v/>
      </c>
      <c r="AE28" s="1" t="str">
        <f t="shared" si="6"/>
        <v/>
      </c>
      <c r="AF28" s="1" t="str">
        <f t="shared" si="6"/>
        <v/>
      </c>
    </row>
    <row r="29" spans="2:32" x14ac:dyDescent="0.15">
      <c r="F29" t="str">
        <f t="shared" si="4"/>
        <v/>
      </c>
      <c r="H29" s="1" t="str">
        <f t="shared" si="5"/>
        <v/>
      </c>
      <c r="AE29" s="1" t="str">
        <f t="shared" si="6"/>
        <v/>
      </c>
      <c r="AF29" s="1" t="str">
        <f t="shared" si="6"/>
        <v/>
      </c>
    </row>
    <row r="30" spans="2:32" x14ac:dyDescent="0.15">
      <c r="F30" t="str">
        <f t="shared" si="4"/>
        <v/>
      </c>
      <c r="H30" s="1" t="str">
        <f t="shared" si="5"/>
        <v/>
      </c>
      <c r="AE30" s="1" t="str">
        <f t="shared" si="6"/>
        <v/>
      </c>
      <c r="AF30" s="1" t="str">
        <f t="shared" si="6"/>
        <v/>
      </c>
    </row>
    <row r="31" spans="2:32" x14ac:dyDescent="0.15">
      <c r="F31" t="str">
        <f t="shared" si="4"/>
        <v/>
      </c>
      <c r="H31" s="1" t="str">
        <f t="shared" si="5"/>
        <v/>
      </c>
      <c r="AE31" s="1" t="str">
        <f t="shared" si="6"/>
        <v/>
      </c>
      <c r="AF31" s="1" t="str">
        <f t="shared" si="6"/>
        <v/>
      </c>
    </row>
    <row r="32" spans="2:32" x14ac:dyDescent="0.15">
      <c r="F32" t="str">
        <f t="shared" si="4"/>
        <v/>
      </c>
      <c r="H32" s="1" t="str">
        <f t="shared" si="5"/>
        <v/>
      </c>
      <c r="AE32" s="1" t="str">
        <f t="shared" si="6"/>
        <v/>
      </c>
      <c r="AF32" s="1" t="str">
        <f t="shared" si="6"/>
        <v/>
      </c>
    </row>
    <row r="33" spans="6:32" x14ac:dyDescent="0.15">
      <c r="F33" t="str">
        <f t="shared" si="4"/>
        <v/>
      </c>
      <c r="H33" s="1" t="str">
        <f t="shared" si="5"/>
        <v/>
      </c>
      <c r="AE33" s="1" t="str">
        <f t="shared" si="6"/>
        <v/>
      </c>
      <c r="AF33" s="1" t="str">
        <f t="shared" si="6"/>
        <v/>
      </c>
    </row>
    <row r="34" spans="6:32" x14ac:dyDescent="0.15">
      <c r="F34" t="str">
        <f t="shared" si="4"/>
        <v/>
      </c>
      <c r="H34" s="1" t="str">
        <f t="shared" si="5"/>
        <v/>
      </c>
      <c r="AE34" s="1" t="str">
        <f t="shared" si="6"/>
        <v/>
      </c>
      <c r="AF34" s="1" t="str">
        <f t="shared" si="6"/>
        <v/>
      </c>
    </row>
    <row r="35" spans="6:32" x14ac:dyDescent="0.15">
      <c r="F35" t="str">
        <f t="shared" si="4"/>
        <v/>
      </c>
      <c r="H35" s="1" t="str">
        <f t="shared" si="5"/>
        <v/>
      </c>
      <c r="AE35" s="1" t="str">
        <f t="shared" si="6"/>
        <v/>
      </c>
      <c r="AF35" s="1" t="str">
        <f t="shared" si="6"/>
        <v/>
      </c>
    </row>
    <row r="36" spans="6:32" x14ac:dyDescent="0.15">
      <c r="F36" t="str">
        <f t="shared" si="4"/>
        <v/>
      </c>
      <c r="H36" s="1" t="str">
        <f t="shared" si="5"/>
        <v/>
      </c>
      <c r="AE36" s="1" t="str">
        <f t="shared" si="6"/>
        <v/>
      </c>
      <c r="AF36" s="1" t="str">
        <f t="shared" si="6"/>
        <v/>
      </c>
    </row>
    <row r="37" spans="6:32" x14ac:dyDescent="0.15">
      <c r="F37" t="str">
        <f t="shared" si="4"/>
        <v/>
      </c>
      <c r="H37" s="1" t="str">
        <f t="shared" si="5"/>
        <v/>
      </c>
      <c r="AE37" s="1" t="str">
        <f t="shared" si="6"/>
        <v/>
      </c>
      <c r="AF37" s="1" t="str">
        <f t="shared" si="6"/>
        <v/>
      </c>
    </row>
    <row r="38" spans="6:32" x14ac:dyDescent="0.15">
      <c r="F38" t="str">
        <f t="shared" si="4"/>
        <v/>
      </c>
      <c r="H38" s="1" t="str">
        <f t="shared" si="5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15">
      <c r="F39" t="str">
        <f t="shared" si="4"/>
        <v/>
      </c>
      <c r="H39" s="1" t="str">
        <f t="shared" si="5"/>
        <v/>
      </c>
      <c r="AE39" s="1" t="str">
        <f t="shared" si="7"/>
        <v/>
      </c>
      <c r="AF39" s="1" t="str">
        <f t="shared" si="7"/>
        <v/>
      </c>
    </row>
    <row r="40" spans="6:32" x14ac:dyDescent="0.15">
      <c r="F40" t="str">
        <f t="shared" si="4"/>
        <v/>
      </c>
      <c r="H40" s="1" t="str">
        <f t="shared" si="5"/>
        <v/>
      </c>
      <c r="AE40" s="1" t="str">
        <f t="shared" si="7"/>
        <v/>
      </c>
      <c r="AF40" s="1" t="str">
        <f t="shared" si="7"/>
        <v/>
      </c>
    </row>
    <row r="41" spans="6:32" x14ac:dyDescent="0.15">
      <c r="F41" t="str">
        <f t="shared" si="4"/>
        <v/>
      </c>
      <c r="H41" s="1" t="str">
        <f t="shared" si="5"/>
        <v/>
      </c>
      <c r="AE41" s="1" t="str">
        <f t="shared" si="7"/>
        <v/>
      </c>
      <c r="AF41" s="1" t="str">
        <f t="shared" si="7"/>
        <v/>
      </c>
    </row>
    <row r="42" spans="6:32" x14ac:dyDescent="0.15">
      <c r="F42" t="str">
        <f t="shared" si="4"/>
        <v/>
      </c>
      <c r="H42" s="1" t="str">
        <f t="shared" si="5"/>
        <v/>
      </c>
      <c r="AE42" s="1" t="str">
        <f t="shared" si="7"/>
        <v/>
      </c>
      <c r="AF42" s="1" t="str">
        <f t="shared" si="7"/>
        <v/>
      </c>
    </row>
    <row r="43" spans="6:32" x14ac:dyDescent="0.15">
      <c r="F43" t="str">
        <f t="shared" si="4"/>
        <v/>
      </c>
      <c r="H43" s="1" t="str">
        <f t="shared" si="5"/>
        <v/>
      </c>
      <c r="AE43" s="1" t="str">
        <f t="shared" si="7"/>
        <v/>
      </c>
      <c r="AF43" s="1" t="str">
        <f t="shared" si="7"/>
        <v/>
      </c>
    </row>
    <row r="44" spans="6:32" x14ac:dyDescent="0.15">
      <c r="F44" t="str">
        <f t="shared" si="4"/>
        <v/>
      </c>
      <c r="H44" s="1" t="str">
        <f t="shared" si="5"/>
        <v/>
      </c>
      <c r="AE44" s="1" t="str">
        <f t="shared" si="7"/>
        <v/>
      </c>
      <c r="AF44" s="1" t="str">
        <f t="shared" si="7"/>
        <v/>
      </c>
    </row>
    <row r="45" spans="6:32" x14ac:dyDescent="0.15">
      <c r="F45" t="str">
        <f t="shared" si="4"/>
        <v/>
      </c>
      <c r="H45" s="1" t="str">
        <f t="shared" si="5"/>
        <v/>
      </c>
      <c r="AE45" s="1" t="str">
        <f t="shared" si="7"/>
        <v/>
      </c>
      <c r="AF45" s="1" t="str">
        <f t="shared" si="7"/>
        <v/>
      </c>
    </row>
    <row r="46" spans="6:32" x14ac:dyDescent="0.15">
      <c r="F46" t="str">
        <f t="shared" si="4"/>
        <v/>
      </c>
      <c r="H46" s="1" t="str">
        <f t="shared" si="5"/>
        <v/>
      </c>
      <c r="AE46" s="1" t="str">
        <f t="shared" si="7"/>
        <v/>
      </c>
      <c r="AF46" s="1" t="str">
        <f t="shared" si="7"/>
        <v/>
      </c>
    </row>
    <row r="47" spans="6:32" x14ac:dyDescent="0.15">
      <c r="F47" t="str">
        <f t="shared" si="4"/>
        <v/>
      </c>
      <c r="H47" s="1" t="str">
        <f t="shared" si="5"/>
        <v/>
      </c>
      <c r="AE47" s="1" t="str">
        <f t="shared" si="7"/>
        <v/>
      </c>
      <c r="AF47" s="1" t="str">
        <f t="shared" si="7"/>
        <v/>
      </c>
    </row>
    <row r="48" spans="6:32" x14ac:dyDescent="0.15">
      <c r="F48" t="str">
        <f t="shared" si="4"/>
        <v/>
      </c>
      <c r="H48" s="1" t="str">
        <f t="shared" si="5"/>
        <v/>
      </c>
      <c r="AE48" s="1" t="str">
        <f t="shared" si="7"/>
        <v/>
      </c>
      <c r="AF48" s="1" t="str">
        <f t="shared" si="7"/>
        <v/>
      </c>
    </row>
    <row r="49" spans="6:32" x14ac:dyDescent="0.15">
      <c r="F49" t="str">
        <f t="shared" si="4"/>
        <v/>
      </c>
      <c r="H49" s="1" t="str">
        <f t="shared" si="5"/>
        <v/>
      </c>
      <c r="AE49" s="1" t="str">
        <f t="shared" si="7"/>
        <v/>
      </c>
      <c r="AF49" s="1" t="str">
        <f t="shared" si="7"/>
        <v/>
      </c>
    </row>
    <row r="50" spans="6:32" x14ac:dyDescent="0.15">
      <c r="F50" t="str">
        <f t="shared" si="4"/>
        <v/>
      </c>
      <c r="H50" s="1" t="str">
        <f t="shared" si="5"/>
        <v/>
      </c>
      <c r="AE50" s="1" t="str">
        <f t="shared" si="7"/>
        <v/>
      </c>
      <c r="AF50" s="1" t="str">
        <f t="shared" si="7"/>
        <v/>
      </c>
    </row>
    <row r="51" spans="6:32" x14ac:dyDescent="0.15">
      <c r="F51" t="str">
        <f t="shared" si="4"/>
        <v/>
      </c>
      <c r="H51" s="1" t="str">
        <f t="shared" si="5"/>
        <v/>
      </c>
      <c r="AE51" s="1" t="str">
        <f t="shared" si="7"/>
        <v/>
      </c>
      <c r="AF51" s="1" t="str">
        <f t="shared" si="7"/>
        <v/>
      </c>
    </row>
    <row r="52" spans="6:32" x14ac:dyDescent="0.15">
      <c r="F52" t="str">
        <f t="shared" si="4"/>
        <v/>
      </c>
      <c r="H52" s="1" t="str">
        <f t="shared" si="5"/>
        <v/>
      </c>
      <c r="AE52" s="1" t="str">
        <f t="shared" si="7"/>
        <v/>
      </c>
      <c r="AF52" s="1" t="str">
        <f t="shared" si="7"/>
        <v/>
      </c>
    </row>
    <row r="53" spans="6:32" x14ac:dyDescent="0.15">
      <c r="F53" t="str">
        <f t="shared" si="4"/>
        <v/>
      </c>
      <c r="H53" s="1" t="str">
        <f t="shared" si="5"/>
        <v/>
      </c>
      <c r="AE53" s="1" t="str">
        <f t="shared" si="7"/>
        <v/>
      </c>
      <c r="AF53" s="1" t="str">
        <f t="shared" si="7"/>
        <v/>
      </c>
    </row>
    <row r="54" spans="6:32" x14ac:dyDescent="0.15">
      <c r="F54" t="str">
        <f t="shared" si="4"/>
        <v/>
      </c>
      <c r="H54" s="1" t="str">
        <f t="shared" si="5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15">
      <c r="F55" t="str">
        <f t="shared" si="4"/>
        <v/>
      </c>
      <c r="H55" s="1" t="str">
        <f t="shared" si="5"/>
        <v/>
      </c>
      <c r="AE55" s="1" t="str">
        <f t="shared" si="8"/>
        <v/>
      </c>
      <c r="AF55" s="1" t="str">
        <f t="shared" si="8"/>
        <v/>
      </c>
    </row>
    <row r="56" spans="6:32" x14ac:dyDescent="0.15">
      <c r="F56" t="str">
        <f t="shared" si="4"/>
        <v/>
      </c>
      <c r="H56" s="1" t="str">
        <f t="shared" si="5"/>
        <v/>
      </c>
      <c r="AE56" s="1" t="str">
        <f t="shared" si="8"/>
        <v/>
      </c>
      <c r="AF56" s="1" t="str">
        <f t="shared" si="8"/>
        <v/>
      </c>
    </row>
    <row r="57" spans="6:32" x14ac:dyDescent="0.15">
      <c r="F57" t="str">
        <f t="shared" si="4"/>
        <v/>
      </c>
      <c r="H57" s="1" t="str">
        <f t="shared" si="5"/>
        <v/>
      </c>
      <c r="AE57" s="1" t="str">
        <f t="shared" si="8"/>
        <v/>
      </c>
      <c r="AF57" s="1" t="str">
        <f t="shared" si="8"/>
        <v/>
      </c>
    </row>
    <row r="58" spans="6:32" x14ac:dyDescent="0.15">
      <c r="F58" t="str">
        <f t="shared" si="4"/>
        <v/>
      </c>
      <c r="H58" s="1" t="str">
        <f t="shared" si="5"/>
        <v/>
      </c>
      <c r="AE58" s="1" t="str">
        <f t="shared" si="8"/>
        <v/>
      </c>
      <c r="AF58" s="1" t="str">
        <f t="shared" si="8"/>
        <v/>
      </c>
    </row>
    <row r="59" spans="6:32" x14ac:dyDescent="0.15">
      <c r="F59" t="str">
        <f t="shared" si="4"/>
        <v/>
      </c>
      <c r="H59" s="1" t="str">
        <f t="shared" si="5"/>
        <v/>
      </c>
      <c r="AE59" s="1" t="str">
        <f t="shared" si="8"/>
        <v/>
      </c>
      <c r="AF59" s="1" t="str">
        <f t="shared" si="8"/>
        <v/>
      </c>
    </row>
    <row r="60" spans="6:32" x14ac:dyDescent="0.15">
      <c r="F60" t="str">
        <f t="shared" si="4"/>
        <v/>
      </c>
      <c r="H60" s="1" t="str">
        <f t="shared" si="5"/>
        <v/>
      </c>
      <c r="AE60" s="1" t="str">
        <f t="shared" si="8"/>
        <v/>
      </c>
      <c r="AF60" s="1" t="str">
        <f t="shared" si="8"/>
        <v/>
      </c>
    </row>
    <row r="61" spans="6:32" x14ac:dyDescent="0.15">
      <c r="F61" t="str">
        <f t="shared" si="4"/>
        <v/>
      </c>
      <c r="H61" s="1" t="str">
        <f t="shared" si="5"/>
        <v/>
      </c>
      <c r="AE61" s="1" t="str">
        <f t="shared" si="8"/>
        <v/>
      </c>
      <c r="AF61" s="1" t="str">
        <f t="shared" si="8"/>
        <v/>
      </c>
    </row>
    <row r="62" spans="6:32" x14ac:dyDescent="0.15">
      <c r="F62" t="str">
        <f t="shared" si="4"/>
        <v/>
      </c>
      <c r="H62" s="1" t="str">
        <f t="shared" si="5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15">
      <c r="F63" t="str">
        <f t="shared" si="4"/>
        <v/>
      </c>
      <c r="H63" s="1" t="str">
        <f t="shared" si="5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15">
      <c r="F64" t="s">
        <v>7</v>
      </c>
      <c r="H64" s="1" t="str">
        <f t="shared" si="5"/>
        <v/>
      </c>
      <c r="AE64" s="1" t="str">
        <f t="shared" si="8"/>
        <v/>
      </c>
      <c r="AF64" s="1" t="str">
        <f t="shared" si="8"/>
        <v/>
      </c>
    </row>
    <row r="65" spans="2:32" x14ac:dyDescent="0.15">
      <c r="F65" t="s">
        <v>8</v>
      </c>
      <c r="H65" s="1" t="str">
        <f t="shared" si="5"/>
        <v/>
      </c>
      <c r="AE65" s="1" t="str">
        <f t="shared" si="8"/>
        <v/>
      </c>
      <c r="AF65" s="1" t="str">
        <f t="shared" si="8"/>
        <v/>
      </c>
    </row>
    <row r="66" spans="2:32" x14ac:dyDescent="0.15">
      <c r="F66" t="s">
        <v>9</v>
      </c>
      <c r="H66" s="1" t="str">
        <f t="shared" si="5"/>
        <v/>
      </c>
    </row>
    <row r="71" spans="2:32" s="1" customFormat="1" x14ac:dyDescent="0.15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B22:AF65">
    <cfRule type="expression" dxfId="3" priority="3" stopIfTrue="1">
      <formula>$F22="Terminado"</formula>
    </cfRule>
    <cfRule type="expression" dxfId="2" priority="4" stopIfTrue="1">
      <formula>$F22="En Progreso"</formula>
    </cfRule>
  </conditionalFormatting>
  <conditionalFormatting sqref="L22:AF25 C26:AF65">
    <cfRule type="expression" dxfId="1" priority="1" stopIfTrue="1">
      <formula>$F22="Done"</formula>
    </cfRule>
    <cfRule type="expression" dxfId="0" priority="2" stopIfTrue="1">
      <formula>$F22="Ongoing"</formula>
    </cfRule>
  </conditionalFormatting>
  <dataValidations disablePrompts="1" count="1">
    <dataValidation type="list" allowBlank="1" showInputMessage="1" sqref="F22:F71 F10:F15" xr:uid="{00000000-0002-0000-02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24E24CAF14D46B2DD609ACFD84C07" ma:contentTypeVersion="0" ma:contentTypeDescription="Crear nuevo documento." ma:contentTypeScope="" ma:versionID="de664effb0a23aec775b6884083f1507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d8ef9ce5e2f992f4a0d6f8aeafc38bc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C65E0F1F-D51E-4C07-A1AE-AA43A65D3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B976E-19D9-4A12-8B5E-B576F4080915}">
  <ds:schemaRefs>
    <ds:schemaRef ds:uri="http://purl.org/dc/elements/1.1/"/>
    <ds:schemaRef ds:uri="01eb4bd6-a8ff-4439-b7eb-fe0a650fbd8a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D36031E8-9CA1-417E-B558-74DEFEC6B8F9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24</vt:i4>
      </vt:variant>
    </vt:vector>
  </HeadingPairs>
  <TitlesOfParts>
    <vt:vector size="27" baseType="lpstr">
      <vt:lpstr>Sprint 1</vt:lpstr>
      <vt:lpstr>Sprint 2</vt:lpstr>
      <vt:lpstr>Plantilla Sprint</vt:lpstr>
      <vt:lpstr>'Plantilla Sprint'!DoneDays</vt:lpstr>
      <vt:lpstr>'Sprint 1'!DoneDays</vt:lpstr>
      <vt:lpstr>'Sprint 2'!DoneDays</vt:lpstr>
      <vt:lpstr>'Plantilla Sprint'!ImplementationDays</vt:lpstr>
      <vt:lpstr>'Sprint 1'!ImplementationDays</vt:lpstr>
      <vt:lpstr>'Sprint 2'!ImplementationDays</vt:lpstr>
      <vt:lpstr>'Plantilla Sprint'!SprintTasks</vt:lpstr>
      <vt:lpstr>'Sprint 1'!SprintTasks</vt:lpstr>
      <vt:lpstr>'Sprint 2'!SprintTasks</vt:lpstr>
      <vt:lpstr>'Plantilla Sprint'!TaskRows</vt:lpstr>
      <vt:lpstr>'Sprint 1'!TaskRows</vt:lpstr>
      <vt:lpstr>'Sprint 2'!TaskRows</vt:lpstr>
      <vt:lpstr>'Plantilla Sprint'!TaskStatus</vt:lpstr>
      <vt:lpstr>'Sprint 1'!TaskStatus</vt:lpstr>
      <vt:lpstr>'Sprint 2'!TaskStatus</vt:lpstr>
      <vt:lpstr>'Plantilla Sprint'!TaskStoryID</vt:lpstr>
      <vt:lpstr>'Sprint 1'!TaskStoryID</vt:lpstr>
      <vt:lpstr>'Sprint 2'!TaskStoryID</vt:lpstr>
      <vt:lpstr>'Plantilla Sprint'!TotalEffort</vt:lpstr>
      <vt:lpstr>'Sprint 1'!TotalEffort</vt:lpstr>
      <vt:lpstr>'Sprint 2'!TotalEffort</vt:lpstr>
      <vt:lpstr>'Plantilla Sprint'!TrendDays</vt:lpstr>
      <vt:lpstr>'Sprint 1'!TrendDays</vt:lpstr>
      <vt:lpstr>'Sprint 2'!TrendDays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CESAR ROGELIO TURNER MINAYA</cp:lastModifiedBy>
  <cp:revision>1</cp:revision>
  <cp:lastPrinted>2006-09-01T14:59:00Z</cp:lastPrinted>
  <dcterms:created xsi:type="dcterms:W3CDTF">1998-06-05T11:20:44Z</dcterms:created>
  <dcterms:modified xsi:type="dcterms:W3CDTF">2024-09-01T16:37:05Z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</Properties>
</file>