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drawings/drawing19.xml" ContentType="application/vnd.openxmlformats-officedocument.drawing+xml"/>
  <Override PartName="/xl/charts/chart20.xml" ContentType="application/vnd.openxmlformats-officedocument.drawingml.chart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drawings/drawing21.xml" ContentType="application/vnd.openxmlformats-officedocument.drawing+xml"/>
  <Override PartName="/xl/charts/chart22.xml" ContentType="application/vnd.openxmlformats-officedocument.drawingml.chart+xml"/>
  <Override PartName="/xl/drawings/drawing22.xml" ContentType="application/vnd.openxmlformats-officedocument.drawing+xml"/>
  <Override PartName="/xl/charts/chart23.xml" ContentType="application/vnd.openxmlformats-officedocument.drawingml.chart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drawings/drawing24.xml" ContentType="application/vnd.openxmlformats-officedocument.drawing+xml"/>
  <Override PartName="/xl/charts/chart25.xml" ContentType="application/vnd.openxmlformats-officedocument.drawingml.chart+xml"/>
  <Override PartName="/xl/drawings/drawing25.xml" ContentType="application/vnd.openxmlformats-officedocument.drawing+xml"/>
  <Override PartName="/xl/charts/chart26.xml" ContentType="application/vnd.openxmlformats-officedocument.drawingml.chart+xml"/>
  <Override PartName="/xl/drawings/drawing26.xml" ContentType="application/vnd.openxmlformats-officedocument.drawing+xml"/>
  <Override PartName="/xl/charts/chart27.xml" ContentType="application/vnd.openxmlformats-officedocument.drawingml.chart+xml"/>
  <Override PartName="/xl/drawings/drawing27.xml" ContentType="application/vnd.openxmlformats-officedocument.drawing+xml"/>
  <Override PartName="/xl/charts/chart28.xml" ContentType="application/vnd.openxmlformats-officedocument.drawingml.chart+xml"/>
  <Override PartName="/xl/drawings/drawing28.xml" ContentType="application/vnd.openxmlformats-officedocument.drawing+xml"/>
  <Override PartName="/xl/charts/chart29.xml" ContentType="application/vnd.openxmlformats-officedocument.drawingml.chart+xml"/>
  <Override PartName="/xl/drawings/drawing29.xml" ContentType="application/vnd.openxmlformats-officedocument.drawing+xml"/>
  <Override PartName="/xl/charts/chart30.xml" ContentType="application/vnd.openxmlformats-officedocument.drawingml.chart+xml"/>
  <Override PartName="/xl/drawings/drawing30.xml" ContentType="application/vnd.openxmlformats-officedocument.drawing+xml"/>
  <Override PartName="/xl/charts/chart31.xml" ContentType="application/vnd.openxmlformats-officedocument.drawingml.chart+xml"/>
  <Override PartName="/xl/drawings/drawing31.xml" ContentType="application/vnd.openxmlformats-officedocument.drawing+xml"/>
  <Override PartName="/xl/charts/chart32.xml" ContentType="application/vnd.openxmlformats-officedocument.drawingml.chart+xml"/>
  <Override PartName="/xl/drawings/drawing32.xml" ContentType="application/vnd.openxmlformats-officedocument.drawing+xml"/>
  <Override PartName="/xl/charts/chart33.xml" ContentType="application/vnd.openxmlformats-officedocument.drawingml.chart+xml"/>
  <Override PartName="/xl/drawings/drawing33.xml" ContentType="application/vnd.openxmlformats-officedocument.drawing+xml"/>
  <Override PartName="/xl/charts/chart34.xml" ContentType="application/vnd.openxmlformats-officedocument.drawingml.chart+xml"/>
  <Override PartName="/xl/drawings/drawing34.xml" ContentType="application/vnd.openxmlformats-officedocument.drawing+xml"/>
  <Override PartName="/xl/charts/chart35.xml" ContentType="application/vnd.openxmlformats-officedocument.drawingml.chart+xml"/>
  <Override PartName="/xl/drawings/drawing35.xml" ContentType="application/vnd.openxmlformats-officedocument.drawing+xml"/>
  <Override PartName="/xl/charts/chart36.xml" ContentType="application/vnd.openxmlformats-officedocument.drawingml.chart+xml"/>
  <Override PartName="/xl/drawings/drawing36.xml" ContentType="application/vnd.openxmlformats-officedocument.drawing+xml"/>
  <Override PartName="/xl/charts/chart37.xml" ContentType="application/vnd.openxmlformats-officedocument.drawingml.chart+xml"/>
  <Override PartName="/xl/drawings/drawing37.xml" ContentType="application/vnd.openxmlformats-officedocument.drawing+xml"/>
  <Override PartName="/xl/charts/chart38.xml" ContentType="application/vnd.openxmlformats-officedocument.drawingml.chart+xml"/>
  <Override PartName="/xl/drawings/drawing38.xml" ContentType="application/vnd.openxmlformats-officedocument.drawing+xml"/>
  <Override PartName="/xl/charts/chart39.xml" ContentType="application/vnd.openxmlformats-officedocument.drawingml.chart+xml"/>
  <Override PartName="/xl/drawings/drawing39.xml" ContentType="application/vnd.openxmlformats-officedocument.drawing+xml"/>
  <Override PartName="/xl/charts/chart40.xml" ContentType="application/vnd.openxmlformats-officedocument.drawingml.chart+xml"/>
  <Override PartName="/xl/drawings/drawing40.xml" ContentType="application/vnd.openxmlformats-officedocument.drawing+xml"/>
  <Override PartName="/xl/charts/chart41.xml" ContentType="application/vnd.openxmlformats-officedocument.drawingml.chart+xml"/>
  <Override PartName="/xl/drawings/drawing41.xml" ContentType="application/vnd.openxmlformats-officedocument.drawing+xml"/>
  <Override PartName="/xl/charts/chart42.xml" ContentType="application/vnd.openxmlformats-officedocument.drawingml.chart+xml"/>
  <Override PartName="/xl/drawings/drawing42.xml" ContentType="application/vnd.openxmlformats-officedocument.drawing+xml"/>
  <Override PartName="/xl/charts/chart43.xml" ContentType="application/vnd.openxmlformats-officedocument.drawingml.chart+xml"/>
  <Override PartName="/xl/drawings/drawing43.xml" ContentType="application/vnd.openxmlformats-officedocument.drawing+xml"/>
  <Override PartName="/xl/charts/chart44.xml" ContentType="application/vnd.openxmlformats-officedocument.drawingml.chart+xml"/>
  <Override PartName="/xl/drawings/drawing44.xml" ContentType="application/vnd.openxmlformats-officedocument.drawing+xml"/>
  <Override PartName="/xl/charts/chart45.xml" ContentType="application/vnd.openxmlformats-officedocument.drawingml.chart+xml"/>
  <Override PartName="/xl/drawings/drawing45.xml" ContentType="application/vnd.openxmlformats-officedocument.drawing+xml"/>
  <Override PartName="/xl/charts/chart46.xml" ContentType="application/vnd.openxmlformats-officedocument.drawingml.chart+xml"/>
  <Override PartName="/xl/drawings/drawing46.xml" ContentType="application/vnd.openxmlformats-officedocument.drawing+xml"/>
  <Override PartName="/xl/charts/chart47.xml" ContentType="application/vnd.openxmlformats-officedocument.drawingml.chart+xml"/>
  <Override PartName="/xl/drawings/drawing47.xml" ContentType="application/vnd.openxmlformats-officedocument.drawing+xml"/>
  <Override PartName="/xl/charts/chart48.xml" ContentType="application/vnd.openxmlformats-officedocument.drawingml.chart+xml"/>
  <Override PartName="/xl/drawings/drawing48.xml" ContentType="application/vnd.openxmlformats-officedocument.drawing+xml"/>
  <Override PartName="/xl/charts/chart49.xml" ContentType="application/vnd.openxmlformats-officedocument.drawingml.chart+xml"/>
  <Override PartName="/xl/drawings/drawing49.xml" ContentType="application/vnd.openxmlformats-officedocument.drawing+xml"/>
  <Override PartName="/xl/charts/chart50.xml" ContentType="application/vnd.openxmlformats-officedocument.drawingml.chart+xml"/>
  <Override PartName="/xl/drawings/drawing50.xml" ContentType="application/vnd.openxmlformats-officedocument.drawing+xml"/>
  <Override PartName="/xl/charts/chart51.xml" ContentType="application/vnd.openxmlformats-officedocument.drawingml.chart+xml"/>
  <Override PartName="/xl/drawings/drawing51.xml" ContentType="application/vnd.openxmlformats-officedocument.drawing+xml"/>
  <Override PartName="/xl/charts/chart52.xml" ContentType="application/vnd.openxmlformats-officedocument.drawingml.chart+xml"/>
  <Override PartName="/xl/drawings/drawing52.xml" ContentType="application/vnd.openxmlformats-officedocument.drawing+xml"/>
  <Override PartName="/xl/charts/chart53.xml" ContentType="application/vnd.openxmlformats-officedocument.drawingml.chart+xml"/>
  <Override PartName="/xl/drawings/drawing53.xml" ContentType="application/vnd.openxmlformats-officedocument.drawing+xml"/>
  <Override PartName="/xl/charts/chart54.xml" ContentType="application/vnd.openxmlformats-officedocument.drawingml.chart+xml"/>
  <Override PartName="/xl/drawings/drawing54.xml" ContentType="application/vnd.openxmlformats-officedocument.drawing+xml"/>
  <Override PartName="/xl/charts/chart55.xml" ContentType="application/vnd.openxmlformats-officedocument.drawingml.chart+xml"/>
  <Override PartName="/xl/drawings/drawing55.xml" ContentType="application/vnd.openxmlformats-officedocument.drawing+xml"/>
  <Override PartName="/xl/charts/chart56.xml" ContentType="application/vnd.openxmlformats-officedocument.drawingml.chart+xml"/>
  <Override PartName="/xl/drawings/drawing56.xml" ContentType="application/vnd.openxmlformats-officedocument.drawing+xml"/>
  <Override PartName="/xl/charts/chart57.xml" ContentType="application/vnd.openxmlformats-officedocument.drawingml.chart+xml"/>
  <Override PartName="/xl/drawings/drawing57.xml" ContentType="application/vnd.openxmlformats-officedocument.drawing+xml"/>
  <Override PartName="/xl/charts/chart58.xml" ContentType="application/vnd.openxmlformats-officedocument.drawingml.chart+xml"/>
  <Override PartName="/xl/drawings/drawing58.xml" ContentType="application/vnd.openxmlformats-officedocument.drawing+xml"/>
  <Override PartName="/xl/charts/chart59.xml" ContentType="application/vnd.openxmlformats-officedocument.drawingml.chart+xml"/>
  <Override PartName="/xl/drawings/drawing59.xml" ContentType="application/vnd.openxmlformats-officedocument.drawing+xml"/>
  <Override PartName="/xl/charts/chart60.xml" ContentType="application/vnd.openxmlformats-officedocument.drawingml.chart+xml"/>
  <Override PartName="/xl/drawings/drawing60.xml" ContentType="application/vnd.openxmlformats-officedocument.drawing+xml"/>
  <Override PartName="/xl/charts/chart61.xml" ContentType="application/vnd.openxmlformats-officedocument.drawingml.chart+xml"/>
  <Override PartName="/xl/drawings/drawing61.xml" ContentType="application/vnd.openxmlformats-officedocument.drawing+xml"/>
  <Override PartName="/xl/charts/chart62.xml" ContentType="application/vnd.openxmlformats-officedocument.drawingml.chart+xml"/>
  <Override PartName="/xl/drawings/drawing62.xml" ContentType="application/vnd.openxmlformats-officedocument.drawing+xml"/>
  <Override PartName="/xl/charts/chart63.xml" ContentType="application/vnd.openxmlformats-officedocument.drawingml.chart+xml"/>
  <Override PartName="/xl/drawings/drawing63.xml" ContentType="application/vnd.openxmlformats-officedocument.drawing+xml"/>
  <Override PartName="/xl/charts/chart64.xml" ContentType="application/vnd.openxmlformats-officedocument.drawingml.chart+xml"/>
  <Override PartName="/xl/drawings/drawing64.xml" ContentType="application/vnd.openxmlformats-officedocument.drawing+xml"/>
  <Override PartName="/xl/charts/chart65.xml" ContentType="application/vnd.openxmlformats-officedocument.drawingml.chart+xml"/>
  <Override PartName="/xl/drawings/drawing65.xml" ContentType="application/vnd.openxmlformats-officedocument.drawing+xml"/>
  <Override PartName="/xl/charts/chart66.xml" ContentType="application/vnd.openxmlformats-officedocument.drawingml.chart+xml"/>
  <Override PartName="/xl/drawings/drawing66.xml" ContentType="application/vnd.openxmlformats-officedocument.drawing+xml"/>
  <Override PartName="/xl/charts/chart67.xml" ContentType="application/vnd.openxmlformats-officedocument.drawingml.chart+xml"/>
  <Override PartName="/xl/drawings/drawing67.xml" ContentType="application/vnd.openxmlformats-officedocument.drawing+xml"/>
  <Override PartName="/xl/charts/chart68.xml" ContentType="application/vnd.openxmlformats-officedocument.drawingml.chart+xml"/>
  <Override PartName="/xl/drawings/drawing68.xml" ContentType="application/vnd.openxmlformats-officedocument.drawing+xml"/>
  <Override PartName="/xl/charts/chart69.xml" ContentType="application/vnd.openxmlformats-officedocument.drawingml.chart+xml"/>
  <Override PartName="/xl/drawings/drawing69.xml" ContentType="application/vnd.openxmlformats-officedocument.drawing+xml"/>
  <Override PartName="/xl/charts/chart70.xml" ContentType="application/vnd.openxmlformats-officedocument.drawingml.chart+xml"/>
  <Override PartName="/xl/drawings/drawing70.xml" ContentType="application/vnd.openxmlformats-officedocument.drawing+xml"/>
  <Override PartName="/xl/charts/chart71.xml" ContentType="application/vnd.openxmlformats-officedocument.drawingml.chart+xml"/>
  <Override PartName="/xl/drawings/drawing71.xml" ContentType="application/vnd.openxmlformats-officedocument.drawing+xml"/>
  <Override PartName="/xl/charts/chart72.xml" ContentType="application/vnd.openxmlformats-officedocument.drawingml.chart+xml"/>
  <Override PartName="/xl/drawings/drawing72.xml" ContentType="application/vnd.openxmlformats-officedocument.drawing+xml"/>
  <Override PartName="/xl/charts/chart73.xml" ContentType="application/vnd.openxmlformats-officedocument.drawingml.chart+xml"/>
  <Override PartName="/xl/drawings/drawing73.xml" ContentType="application/vnd.openxmlformats-officedocument.drawing+xml"/>
  <Override PartName="/xl/charts/chart74.xml" ContentType="application/vnd.openxmlformats-officedocument.drawingml.chart+xml"/>
  <Override PartName="/xl/drawings/drawing74.xml" ContentType="application/vnd.openxmlformats-officedocument.drawing+xml"/>
  <Override PartName="/xl/charts/chart75.xml" ContentType="application/vnd.openxmlformats-officedocument.drawingml.chart+xml"/>
  <Override PartName="/xl/drawings/drawing75.xml" ContentType="application/vnd.openxmlformats-officedocument.drawing+xml"/>
  <Override PartName="/xl/charts/chart76.xml" ContentType="application/vnd.openxmlformats-officedocument.drawingml.chart+xml"/>
  <Override PartName="/xl/drawings/drawing76.xml" ContentType="application/vnd.openxmlformats-officedocument.drawing+xml"/>
  <Override PartName="/xl/charts/chart77.xml" ContentType="application/vnd.openxmlformats-officedocument.drawingml.chart+xml"/>
  <Override PartName="/xl/drawings/drawing77.xml" ContentType="application/vnd.openxmlformats-officedocument.drawing+xml"/>
  <Override PartName="/xl/charts/chart78.xml" ContentType="application/vnd.openxmlformats-officedocument.drawingml.chart+xml"/>
  <Override PartName="/xl/drawings/drawing78.xml" ContentType="application/vnd.openxmlformats-officedocument.drawing+xml"/>
  <Override PartName="/xl/charts/chart79.xml" ContentType="application/vnd.openxmlformats-officedocument.drawingml.chart+xml"/>
  <Override PartName="/xl/drawings/drawing79.xml" ContentType="application/vnd.openxmlformats-officedocument.drawing+xml"/>
  <Override PartName="/xl/charts/chart80.xml" ContentType="application/vnd.openxmlformats-officedocument.drawingml.chart+xml"/>
  <Override PartName="/xl/drawings/drawing80.xml" ContentType="application/vnd.openxmlformats-officedocument.drawing+xml"/>
  <Override PartName="/xl/charts/chart81.xml" ContentType="application/vnd.openxmlformats-officedocument.drawingml.chart+xml"/>
  <Override PartName="/xl/drawings/drawing81.xml" ContentType="application/vnd.openxmlformats-officedocument.drawing+xml"/>
  <Override PartName="/xl/charts/chart82.xml" ContentType="application/vnd.openxmlformats-officedocument.drawingml.chart+xml"/>
  <Override PartName="/xl/drawings/drawing82.xml" ContentType="application/vnd.openxmlformats-officedocument.drawing+xml"/>
  <Override PartName="/xl/charts/chart83.xml" ContentType="application/vnd.openxmlformats-officedocument.drawingml.chart+xml"/>
  <Override PartName="/xl/drawings/drawing83.xml" ContentType="application/vnd.openxmlformats-officedocument.drawing+xml"/>
  <Override PartName="/xl/charts/chart84.xml" ContentType="application/vnd.openxmlformats-officedocument.drawingml.chart+xml"/>
  <Override PartName="/xl/drawings/drawing84.xml" ContentType="application/vnd.openxmlformats-officedocument.drawing+xml"/>
  <Override PartName="/xl/charts/chart85.xml" ContentType="application/vnd.openxmlformats-officedocument.drawingml.chart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0" yWindow="1170" windowWidth="19155" windowHeight="6615" tabRatio="886" activeTab="1"/>
  </bookViews>
  <sheets>
    <sheet name="DATOS" sheetId="1" r:id="rId1"/>
    <sheet name="TAB DIN CANTIDADES" sheetId="4" r:id="rId2"/>
    <sheet name="P DE MAYOR A MENOR" sheetId="5" r:id="rId3"/>
    <sheet name="P 706005" sheetId="3" r:id="rId4"/>
    <sheet name="SS p706005" sheetId="13" r:id="rId5"/>
    <sheet name="P 730001" sheetId="6" r:id="rId6"/>
    <sheet name="SS p730001" sheetId="12" r:id="rId7"/>
    <sheet name="P 706002" sheetId="7" r:id="rId8"/>
    <sheet name="SS p706002" sheetId="14" r:id="rId9"/>
    <sheet name="P 706003" sheetId="8" r:id="rId10"/>
    <sheet name="SS p706003" sheetId="15" r:id="rId11"/>
    <sheet name="P 711001" sheetId="9" r:id="rId12"/>
    <sheet name="SS p711001" sheetId="16" r:id="rId13"/>
    <sheet name="P 706004" sheetId="10" r:id="rId14"/>
    <sheet name="SS p706004" sheetId="17" r:id="rId15"/>
    <sheet name="P 707007" sheetId="20" r:id="rId16"/>
    <sheet name="SS p707007" sheetId="19" r:id="rId17"/>
    <sheet name="P 707002" sheetId="21" r:id="rId18"/>
    <sheet name="SS p707002" sheetId="22" r:id="rId19"/>
    <sheet name="P 711009" sheetId="23" r:id="rId20"/>
    <sheet name="SS p711009" sheetId="24" r:id="rId21"/>
    <sheet name="P 7010025" sheetId="25" r:id="rId22"/>
    <sheet name="SS p701025" sheetId="26" r:id="rId23"/>
    <sheet name="P 707001" sheetId="27" r:id="rId24"/>
    <sheet name="SS p707001" sheetId="28" r:id="rId25"/>
    <sheet name="P 713001" sheetId="29" r:id="rId26"/>
    <sheet name="SS p713001" sheetId="50" r:id="rId27"/>
    <sheet name="P 706007" sheetId="31" r:id="rId28"/>
    <sheet name="SS p706007" sheetId="32" r:id="rId29"/>
    <sheet name="P 706013" sheetId="33" r:id="rId30"/>
    <sheet name="SS p706013" sheetId="30" r:id="rId31"/>
    <sheet name="P 701048" sheetId="34" r:id="rId32"/>
    <sheet name="SS p701048" sheetId="35" r:id="rId33"/>
    <sheet name="P 707008" sheetId="36" r:id="rId34"/>
    <sheet name="SS p707008" sheetId="37" r:id="rId35"/>
    <sheet name="P 707009" sheetId="38" r:id="rId36"/>
    <sheet name="SS p707009" sheetId="39" r:id="rId37"/>
    <sheet name="P 706011" sheetId="40" r:id="rId38"/>
    <sheet name="SS p706011" sheetId="41" r:id="rId39"/>
    <sheet name="P 709007" sheetId="42" r:id="rId40"/>
    <sheet name="SS p709007" sheetId="43" r:id="rId41"/>
    <sheet name="P 706018" sheetId="44" r:id="rId42"/>
    <sheet name="SS p706018" sheetId="45" r:id="rId43"/>
    <sheet name="P 708002" sheetId="46" r:id="rId44"/>
    <sheet name="SS p708002" sheetId="47" r:id="rId45"/>
    <sheet name="P 708003" sheetId="48" r:id="rId46"/>
    <sheet name="SS p708003" sheetId="49" r:id="rId47"/>
    <sheet name="P 711002" sheetId="51" r:id="rId48"/>
    <sheet name="SS p711002" sheetId="52" r:id="rId49"/>
    <sheet name="P 706000" sheetId="53" r:id="rId50"/>
    <sheet name="SS p706000" sheetId="54" r:id="rId51"/>
    <sheet name="P 701012" sheetId="55" r:id="rId52"/>
    <sheet name="SS p701012" sheetId="62" r:id="rId53"/>
    <sheet name="P 701052" sheetId="57" r:id="rId54"/>
    <sheet name="SS p701052" sheetId="58" r:id="rId55"/>
    <sheet name="P 712007" sheetId="59" r:id="rId56"/>
    <sheet name="SS p712007" sheetId="60" r:id="rId57"/>
    <sheet name="SS p701056" sheetId="56" r:id="rId58"/>
    <sheet name="P 709005" sheetId="61" r:id="rId59"/>
    <sheet name="SS p709005" sheetId="63" r:id="rId60"/>
    <sheet name="P 707004" sheetId="64" r:id="rId61"/>
    <sheet name="SS p707004" sheetId="65" r:id="rId62"/>
    <sheet name="P 708004" sheetId="66" r:id="rId63"/>
    <sheet name="SS p708004" sheetId="67" r:id="rId64"/>
    <sheet name="P 707006" sheetId="68" r:id="rId65"/>
    <sheet name="SS p707006" sheetId="69" r:id="rId66"/>
    <sheet name="P 706006" sheetId="70" r:id="rId67"/>
    <sheet name="SS p706006" sheetId="71" r:id="rId68"/>
    <sheet name="P 709001" sheetId="72" r:id="rId69"/>
    <sheet name="SS p709001" sheetId="73" r:id="rId70"/>
    <sheet name="P 707003" sheetId="74" r:id="rId71"/>
    <sheet name="SS p707003" sheetId="75" r:id="rId72"/>
    <sheet name="P 706014" sheetId="76" r:id="rId73"/>
    <sheet name="SS p706014" sheetId="77" r:id="rId74"/>
    <sheet name="P 703003" sheetId="78" r:id="rId75"/>
    <sheet name="SS p703003" sheetId="79" r:id="rId76"/>
    <sheet name="P 708018" sheetId="80" r:id="rId77"/>
    <sheet name="SS p708018" sheetId="81" r:id="rId78"/>
    <sheet name="P 710003" sheetId="82" r:id="rId79"/>
    <sheet name="SS p710003" sheetId="83" r:id="rId80"/>
    <sheet name="P 707005" sheetId="84" r:id="rId81"/>
    <sheet name="SS p707005" sheetId="86" r:id="rId82"/>
    <sheet name="P 707010" sheetId="87" r:id="rId83"/>
    <sheet name="SS p707010" sheetId="88" r:id="rId84"/>
    <sheet name="P 706019" sheetId="89" r:id="rId85"/>
    <sheet name="SS p706019" sheetId="90" r:id="rId86"/>
    <sheet name="P 707016" sheetId="91" r:id="rId87"/>
    <sheet name="SS p707016" sheetId="92" r:id="rId88"/>
    <sheet name="P 706008" sheetId="93" r:id="rId89"/>
    <sheet name="SS p706008" sheetId="94" r:id="rId90"/>
    <sheet name="P 708014" sheetId="95" r:id="rId91"/>
    <sheet name="SS p708014" sheetId="96" r:id="rId92"/>
    <sheet name="P 706017" sheetId="97" r:id="rId93"/>
    <sheet name="SS p706017" sheetId="98" r:id="rId94"/>
    <sheet name="P 706012" sheetId="99" r:id="rId95"/>
    <sheet name="SS p706012" sheetId="100" r:id="rId96"/>
    <sheet name="P 701042" sheetId="103" r:id="rId97"/>
    <sheet name="SS p701042" sheetId="104" r:id="rId98"/>
    <sheet name="P 701037" sheetId="105" r:id="rId99"/>
    <sheet name="SS p701037" sheetId="106" r:id="rId100"/>
    <sheet name="P 701024" sheetId="107" r:id="rId101"/>
    <sheet name="SS p701024" sheetId="108" r:id="rId102"/>
    <sheet name="P 707014" sheetId="109" r:id="rId103"/>
    <sheet name="SS p707014" sheetId="110" r:id="rId104"/>
    <sheet name="P 706016" sheetId="111" r:id="rId105"/>
    <sheet name="SS p706016" sheetId="112" r:id="rId106"/>
    <sheet name="P 701055" sheetId="113" r:id="rId107"/>
    <sheet name="SS p701055" sheetId="114" r:id="rId108"/>
    <sheet name="P 706001" sheetId="115" r:id="rId109"/>
    <sheet name="SS p706001" sheetId="116" r:id="rId110"/>
    <sheet name="P 701035" sheetId="117" r:id="rId111"/>
    <sheet name="SS p701035" sheetId="118" r:id="rId112"/>
    <sheet name="P 707015" sheetId="119" r:id="rId113"/>
    <sheet name="SS p707015" sheetId="120" r:id="rId114"/>
    <sheet name="P 706090" sheetId="121" r:id="rId115"/>
    <sheet name="SS p706090" sheetId="122" r:id="rId116"/>
    <sheet name="P 706015" sheetId="123" r:id="rId117"/>
    <sheet name="SS p706015" sheetId="124" r:id="rId118"/>
    <sheet name="P 707011" sheetId="125" r:id="rId119"/>
    <sheet name="SS p707011" sheetId="126" r:id="rId120"/>
    <sheet name="P 707013" sheetId="127" r:id="rId121"/>
    <sheet name="SS p707013" sheetId="128" r:id="rId122"/>
    <sheet name="P 800010" sheetId="129" r:id="rId123"/>
    <sheet name="SS p800010" sheetId="130" r:id="rId124"/>
    <sheet name="P 701031" sheetId="131" r:id="rId125"/>
    <sheet name="SS p701031" sheetId="132" r:id="rId126"/>
    <sheet name="P 708007" sheetId="133" r:id="rId127"/>
    <sheet name="SS p708007" sheetId="134" r:id="rId128"/>
    <sheet name="P 701027" sheetId="135" r:id="rId129"/>
    <sheet name="SS p701027" sheetId="136" r:id="rId130"/>
    <sheet name="P 708010" sheetId="137" r:id="rId131"/>
    <sheet name="SS p708010" sheetId="138" r:id="rId132"/>
    <sheet name="P 701034" sheetId="139" r:id="rId133"/>
    <sheet name="SS p701034" sheetId="140" r:id="rId134"/>
    <sheet name="P 701028" sheetId="141" r:id="rId135"/>
    <sheet name="SS p701028" sheetId="142" r:id="rId136"/>
    <sheet name="P 701032" sheetId="145" r:id="rId137"/>
    <sheet name="SS p701032" sheetId="146" r:id="rId138"/>
    <sheet name="P 701036" sheetId="147" r:id="rId139"/>
    <sheet name="SS p701036" sheetId="148" r:id="rId140"/>
    <sheet name="P 701050" sheetId="149" r:id="rId141"/>
    <sheet name="SS p701050" sheetId="150" r:id="rId142"/>
    <sheet name="P 730015" sheetId="151" r:id="rId143"/>
    <sheet name="SS p730015" sheetId="152" r:id="rId144"/>
    <sheet name="P 701083" sheetId="153" r:id="rId145"/>
    <sheet name="SS p701083" sheetId="154" r:id="rId146"/>
    <sheet name="P 708022" sheetId="155" r:id="rId147"/>
    <sheet name="SS p708022" sheetId="156" r:id="rId148"/>
    <sheet name="P 708005" sheetId="157" r:id="rId149"/>
    <sheet name="SS p708005" sheetId="159" r:id="rId150"/>
    <sheet name="P 701039" sheetId="160" r:id="rId151"/>
    <sheet name="SS p701039" sheetId="161" r:id="rId152"/>
    <sheet name="P 708023" sheetId="162" r:id="rId153"/>
    <sheet name="SS p708023" sheetId="163" r:id="rId154"/>
    <sheet name="P 708020" sheetId="164" r:id="rId155"/>
    <sheet name="SS p708020" sheetId="165" r:id="rId156"/>
    <sheet name="P 702000" sheetId="166" r:id="rId157"/>
    <sheet name="SS p702000" sheetId="167" r:id="rId158"/>
    <sheet name="P 708024" sheetId="168" r:id="rId159"/>
    <sheet name="SS p708024" sheetId="169" r:id="rId160"/>
    <sheet name="P 701033" sheetId="170" r:id="rId161"/>
    <sheet name="SS p701033" sheetId="171" r:id="rId162"/>
    <sheet name="P 708028" sheetId="172" r:id="rId163"/>
    <sheet name="SS p708028" sheetId="173" r:id="rId164"/>
    <sheet name="P 707017" sheetId="174" r:id="rId165"/>
    <sheet name="SS p707017" sheetId="175" r:id="rId166"/>
    <sheet name="P 708029" sheetId="177" r:id="rId167"/>
    <sheet name="SS p708029" sheetId="178" r:id="rId168"/>
    <sheet name="P 708013" sheetId="179" r:id="rId169"/>
    <sheet name="SS p708013" sheetId="180" r:id="rId170"/>
    <sheet name="sua doble" sheetId="18" r:id="rId171"/>
    <sheet name="TAB DIN PQ" sheetId="2" r:id="rId172"/>
  </sheets>
  <definedNames>
    <definedName name="_xlnm._FilterDatabase" localSheetId="2" hidden="1">'P DE MAYOR A MENOR'!$A$2:$AI$236</definedName>
    <definedName name="solver_adj" localSheetId="52" hidden="1">'SS p701012'!$F$1</definedName>
    <definedName name="solver_adj" localSheetId="101" hidden="1">'SS p701024'!$F$1</definedName>
    <definedName name="solver_adj" localSheetId="22" hidden="1">'SS p701025'!$F$1</definedName>
    <definedName name="solver_adj" localSheetId="129" hidden="1">'SS p701027'!$F$1</definedName>
    <definedName name="solver_adj" localSheetId="135" hidden="1">'SS p701028'!$F$1</definedName>
    <definedName name="solver_adj" localSheetId="125" hidden="1">'SS p701031'!$F$1</definedName>
    <definedName name="solver_adj" localSheetId="137" hidden="1">'SS p701032'!$F$1</definedName>
    <definedName name="solver_adj" localSheetId="161" hidden="1">'SS p701033'!$F$1</definedName>
    <definedName name="solver_adj" localSheetId="133" hidden="1">'SS p701034'!$F$1</definedName>
    <definedName name="solver_adj" localSheetId="111" hidden="1">'SS p701035'!$F$1</definedName>
    <definedName name="solver_adj" localSheetId="139" hidden="1">'SS p701036'!$F$1</definedName>
    <definedName name="solver_adj" localSheetId="99" hidden="1">'SS p701037'!$F$1</definedName>
    <definedName name="solver_adj" localSheetId="151" hidden="1">'SS p701039'!$F$1</definedName>
    <definedName name="solver_adj" localSheetId="97" hidden="1">'SS p701042'!$F$1</definedName>
    <definedName name="solver_adj" localSheetId="32" hidden="1">'SS p701048'!$F$1</definedName>
    <definedName name="solver_adj" localSheetId="141" hidden="1">'SS p701050'!$F$1</definedName>
    <definedName name="solver_adj" localSheetId="54" hidden="1">'SS p701052'!$F$1</definedName>
    <definedName name="solver_adj" localSheetId="107" hidden="1">'SS p701055'!$F$1</definedName>
    <definedName name="solver_adj" localSheetId="57" hidden="1">'SS p701056'!$F$1</definedName>
    <definedName name="solver_adj" localSheetId="145" hidden="1">'SS p701083'!$F$1</definedName>
    <definedName name="solver_adj" localSheetId="157" hidden="1">'SS p702000'!$F$1</definedName>
    <definedName name="solver_adj" localSheetId="75" hidden="1">'SS p703003'!$F$1</definedName>
    <definedName name="solver_adj" localSheetId="50" hidden="1">'SS p706000'!$F$1</definedName>
    <definedName name="solver_adj" localSheetId="109" hidden="1">'SS p706001'!$F$1</definedName>
    <definedName name="solver_adj" localSheetId="8" hidden="1">'SS p706002'!$F$1</definedName>
    <definedName name="solver_adj" localSheetId="10" hidden="1">'SS p706003'!$F$1</definedName>
    <definedName name="solver_adj" localSheetId="14" hidden="1">'SS p706004'!$F$1</definedName>
    <definedName name="solver_adj" localSheetId="4" hidden="1">'SS p706005'!$F$1</definedName>
    <definedName name="solver_adj" localSheetId="67" hidden="1">'SS p706006'!$F$1</definedName>
    <definedName name="solver_adj" localSheetId="28" hidden="1">'SS p706007'!$F$1</definedName>
    <definedName name="solver_adj" localSheetId="89" hidden="1">'SS p706008'!$F$1</definedName>
    <definedName name="solver_adj" localSheetId="38" hidden="1">'SS p706011'!$F$1</definedName>
    <definedName name="solver_adj" localSheetId="95" hidden="1">'SS p706012'!$F$1</definedName>
    <definedName name="solver_adj" localSheetId="30" hidden="1">'SS p706013'!$F$1</definedName>
    <definedName name="solver_adj" localSheetId="73" hidden="1">'SS p706014'!$F$1</definedName>
    <definedName name="solver_adj" localSheetId="117" hidden="1">'SS p706015'!$F$1</definedName>
    <definedName name="solver_adj" localSheetId="105" hidden="1">'SS p706016'!$F$1</definedName>
    <definedName name="solver_adj" localSheetId="93" hidden="1">'SS p706017'!$F$1</definedName>
    <definedName name="solver_adj" localSheetId="42" hidden="1">'SS p706018'!$F$1</definedName>
    <definedName name="solver_adj" localSheetId="85" hidden="1">'SS p706019'!$F$1</definedName>
    <definedName name="solver_adj" localSheetId="115" hidden="1">'SS p706090'!$F$1</definedName>
    <definedName name="solver_adj" localSheetId="24" hidden="1">'SS p707001'!$F$1</definedName>
    <definedName name="solver_adj" localSheetId="18" hidden="1">'SS p707002'!$F$1</definedName>
    <definedName name="solver_adj" localSheetId="71" hidden="1">'SS p707003'!$F$1</definedName>
    <definedName name="solver_adj" localSheetId="61" hidden="1">'SS p707004'!$F$1</definedName>
    <definedName name="solver_adj" localSheetId="81" hidden="1">'SS p707005'!$F$1</definedName>
    <definedName name="solver_adj" localSheetId="65" hidden="1">'SS p707006'!$F$1</definedName>
    <definedName name="solver_adj" localSheetId="16" hidden="1">'SS p707007'!$F$1</definedName>
    <definedName name="solver_adj" localSheetId="34" hidden="1">'SS p707008'!$F$1</definedName>
    <definedName name="solver_adj" localSheetId="36" hidden="1">'SS p707009'!$F$1</definedName>
    <definedName name="solver_adj" localSheetId="83" hidden="1">'SS p707010'!$F$1</definedName>
    <definedName name="solver_adj" localSheetId="119" hidden="1">'SS p707011'!$F$1</definedName>
    <definedName name="solver_adj" localSheetId="121" hidden="1">'SS p707013'!$F$1</definedName>
    <definedName name="solver_adj" localSheetId="103" hidden="1">'SS p707014'!$F$1</definedName>
    <definedName name="solver_adj" localSheetId="113" hidden="1">'SS p707015'!$F$1</definedName>
    <definedName name="solver_adj" localSheetId="87" hidden="1">'SS p707016'!$F$1</definedName>
    <definedName name="solver_adj" localSheetId="165" hidden="1">'SS p707017'!$F$1</definedName>
    <definedName name="solver_adj" localSheetId="44" hidden="1">'SS p708002'!$F$1</definedName>
    <definedName name="solver_adj" localSheetId="46" hidden="1">'SS p708003'!$F$1</definedName>
    <definedName name="solver_adj" localSheetId="63" hidden="1">'SS p708004'!$F$1</definedName>
    <definedName name="solver_adj" localSheetId="149" hidden="1">'SS p708005'!$F$1</definedName>
    <definedName name="solver_adj" localSheetId="127" hidden="1">'SS p708007'!$F$1</definedName>
    <definedName name="solver_adj" localSheetId="131" hidden="1">'SS p708010'!$F$1</definedName>
    <definedName name="solver_adj" localSheetId="169" hidden="1">'SS p708013'!$F$1</definedName>
    <definedName name="solver_adj" localSheetId="91" hidden="1">'SS p708014'!$F$1</definedName>
    <definedName name="solver_adj" localSheetId="77" hidden="1">'SS p708018'!$F$1</definedName>
    <definedName name="solver_adj" localSheetId="155" hidden="1">'SS p708020'!$F$1</definedName>
    <definedName name="solver_adj" localSheetId="147" hidden="1">'SS p708022'!$F$1</definedName>
    <definedName name="solver_adj" localSheetId="153" hidden="1">'SS p708023'!$F$1</definedName>
    <definedName name="solver_adj" localSheetId="159" hidden="1">'SS p708024'!$F$1</definedName>
    <definedName name="solver_adj" localSheetId="163" hidden="1">'SS p708028'!$F$1</definedName>
    <definedName name="solver_adj" localSheetId="167" hidden="1">'SS p708029'!$F$1</definedName>
    <definedName name="solver_adj" localSheetId="69" hidden="1">'SS p709001'!$F$1</definedName>
    <definedName name="solver_adj" localSheetId="59" hidden="1">'SS p709005'!$F$1</definedName>
    <definedName name="solver_adj" localSheetId="40" hidden="1">'SS p709007'!$F$1</definedName>
    <definedName name="solver_adj" localSheetId="79" hidden="1">'SS p710003'!$F$1</definedName>
    <definedName name="solver_adj" localSheetId="12" hidden="1">'SS p711001'!$F$1</definedName>
    <definedName name="solver_adj" localSheetId="48" hidden="1">'SS p711002'!$F$1</definedName>
    <definedName name="solver_adj" localSheetId="20" hidden="1">'SS p711009'!$F$1</definedName>
    <definedName name="solver_adj" localSheetId="56" hidden="1">'SS p712007'!$F$1</definedName>
    <definedName name="solver_adj" localSheetId="26" hidden="1">'SS p713001'!$F$1</definedName>
    <definedName name="solver_adj" localSheetId="6" hidden="1">'SS p730001'!$F$1</definedName>
    <definedName name="solver_adj" localSheetId="143" hidden="1">'SS p730015'!$F$1</definedName>
    <definedName name="solver_adj" localSheetId="123" hidden="1">'SS p800010'!$F$1</definedName>
    <definedName name="solver_cvg" localSheetId="52" hidden="1">0.0001</definedName>
    <definedName name="solver_cvg" localSheetId="101" hidden="1">0.0001</definedName>
    <definedName name="solver_cvg" localSheetId="22" hidden="1">0.0001</definedName>
    <definedName name="solver_cvg" localSheetId="129" hidden="1">0.0001</definedName>
    <definedName name="solver_cvg" localSheetId="135" hidden="1">0.0001</definedName>
    <definedName name="solver_cvg" localSheetId="125" hidden="1">0.0001</definedName>
    <definedName name="solver_cvg" localSheetId="137" hidden="1">0.0001</definedName>
    <definedName name="solver_cvg" localSheetId="161" hidden="1">0.0001</definedName>
    <definedName name="solver_cvg" localSheetId="133" hidden="1">0.0001</definedName>
    <definedName name="solver_cvg" localSheetId="111" hidden="1">0.0001</definedName>
    <definedName name="solver_cvg" localSheetId="139" hidden="1">0.0001</definedName>
    <definedName name="solver_cvg" localSheetId="99" hidden="1">0.0001</definedName>
    <definedName name="solver_cvg" localSheetId="151" hidden="1">0.0001</definedName>
    <definedName name="solver_cvg" localSheetId="97" hidden="1">0.0001</definedName>
    <definedName name="solver_cvg" localSheetId="32" hidden="1">0.0001</definedName>
    <definedName name="solver_cvg" localSheetId="141" hidden="1">0.0001</definedName>
    <definedName name="solver_cvg" localSheetId="54" hidden="1">0.0001</definedName>
    <definedName name="solver_cvg" localSheetId="107" hidden="1">0.0001</definedName>
    <definedName name="solver_cvg" localSheetId="57" hidden="1">0.0001</definedName>
    <definedName name="solver_cvg" localSheetId="145" hidden="1">0.0001</definedName>
    <definedName name="solver_cvg" localSheetId="157" hidden="1">0.0001</definedName>
    <definedName name="solver_cvg" localSheetId="75" hidden="1">0.0001</definedName>
    <definedName name="solver_cvg" localSheetId="50" hidden="1">0.0001</definedName>
    <definedName name="solver_cvg" localSheetId="109" hidden="1">0.0001</definedName>
    <definedName name="solver_cvg" localSheetId="8" hidden="1">0.0001</definedName>
    <definedName name="solver_cvg" localSheetId="10" hidden="1">0.0001</definedName>
    <definedName name="solver_cvg" localSheetId="14" hidden="1">0.0001</definedName>
    <definedName name="solver_cvg" localSheetId="4" hidden="1">0.0001</definedName>
    <definedName name="solver_cvg" localSheetId="67" hidden="1">0.0001</definedName>
    <definedName name="solver_cvg" localSheetId="28" hidden="1">0.0001</definedName>
    <definedName name="solver_cvg" localSheetId="89" hidden="1">0.0001</definedName>
    <definedName name="solver_cvg" localSheetId="38" hidden="1">0.0001</definedName>
    <definedName name="solver_cvg" localSheetId="95" hidden="1">0.0001</definedName>
    <definedName name="solver_cvg" localSheetId="30" hidden="1">0.0001</definedName>
    <definedName name="solver_cvg" localSheetId="73" hidden="1">0.0001</definedName>
    <definedName name="solver_cvg" localSheetId="117" hidden="1">0.0001</definedName>
    <definedName name="solver_cvg" localSheetId="105" hidden="1">0.0001</definedName>
    <definedName name="solver_cvg" localSheetId="93" hidden="1">0.0001</definedName>
    <definedName name="solver_cvg" localSheetId="42" hidden="1">0.0001</definedName>
    <definedName name="solver_cvg" localSheetId="85" hidden="1">0.0001</definedName>
    <definedName name="solver_cvg" localSheetId="115" hidden="1">0.0001</definedName>
    <definedName name="solver_cvg" localSheetId="24" hidden="1">0.0001</definedName>
    <definedName name="solver_cvg" localSheetId="18" hidden="1">0.0001</definedName>
    <definedName name="solver_cvg" localSheetId="71" hidden="1">0.0001</definedName>
    <definedName name="solver_cvg" localSheetId="61" hidden="1">0.0001</definedName>
    <definedName name="solver_cvg" localSheetId="81" hidden="1">0.0001</definedName>
    <definedName name="solver_cvg" localSheetId="65" hidden="1">0.0001</definedName>
    <definedName name="solver_cvg" localSheetId="16" hidden="1">0.0001</definedName>
    <definedName name="solver_cvg" localSheetId="34" hidden="1">0.0001</definedName>
    <definedName name="solver_cvg" localSheetId="36" hidden="1">0.0001</definedName>
    <definedName name="solver_cvg" localSheetId="83" hidden="1">0.0001</definedName>
    <definedName name="solver_cvg" localSheetId="119" hidden="1">0.0001</definedName>
    <definedName name="solver_cvg" localSheetId="121" hidden="1">0.0001</definedName>
    <definedName name="solver_cvg" localSheetId="103" hidden="1">0.0001</definedName>
    <definedName name="solver_cvg" localSheetId="113" hidden="1">0.0001</definedName>
    <definedName name="solver_cvg" localSheetId="87" hidden="1">0.0001</definedName>
    <definedName name="solver_cvg" localSheetId="165" hidden="1">0.0001</definedName>
    <definedName name="solver_cvg" localSheetId="44" hidden="1">0.0001</definedName>
    <definedName name="solver_cvg" localSheetId="46" hidden="1">0.0001</definedName>
    <definedName name="solver_cvg" localSheetId="63" hidden="1">0.0001</definedName>
    <definedName name="solver_cvg" localSheetId="149" hidden="1">0.0001</definedName>
    <definedName name="solver_cvg" localSheetId="127" hidden="1">0.0001</definedName>
    <definedName name="solver_cvg" localSheetId="131" hidden="1">0.0001</definedName>
    <definedName name="solver_cvg" localSheetId="169" hidden="1">0.0001</definedName>
    <definedName name="solver_cvg" localSheetId="91" hidden="1">0.0001</definedName>
    <definedName name="solver_cvg" localSheetId="77" hidden="1">0.0001</definedName>
    <definedName name="solver_cvg" localSheetId="155" hidden="1">0.0001</definedName>
    <definedName name="solver_cvg" localSheetId="147" hidden="1">0.0001</definedName>
    <definedName name="solver_cvg" localSheetId="153" hidden="1">0.0001</definedName>
    <definedName name="solver_cvg" localSheetId="159" hidden="1">0.0001</definedName>
    <definedName name="solver_cvg" localSheetId="163" hidden="1">0.0001</definedName>
    <definedName name="solver_cvg" localSheetId="167" hidden="1">0.0001</definedName>
    <definedName name="solver_cvg" localSheetId="69" hidden="1">0.0001</definedName>
    <definedName name="solver_cvg" localSheetId="59" hidden="1">0.0001</definedName>
    <definedName name="solver_cvg" localSheetId="40" hidden="1">0.0001</definedName>
    <definedName name="solver_cvg" localSheetId="79" hidden="1">0.0001</definedName>
    <definedName name="solver_cvg" localSheetId="12" hidden="1">0.0001</definedName>
    <definedName name="solver_cvg" localSheetId="48" hidden="1">0.0001</definedName>
    <definedName name="solver_cvg" localSheetId="20" hidden="1">0.0001</definedName>
    <definedName name="solver_cvg" localSheetId="56" hidden="1">0.0001</definedName>
    <definedName name="solver_cvg" localSheetId="26" hidden="1">0.0001</definedName>
    <definedName name="solver_cvg" localSheetId="6" hidden="1">0.0001</definedName>
    <definedName name="solver_cvg" localSheetId="143" hidden="1">0.0001</definedName>
    <definedName name="solver_cvg" localSheetId="123" hidden="1">0.0001</definedName>
    <definedName name="solver_drv" localSheetId="52" hidden="1">2</definedName>
    <definedName name="solver_drv" localSheetId="101" hidden="1">2</definedName>
    <definedName name="solver_drv" localSheetId="22" hidden="1">2</definedName>
    <definedName name="solver_drv" localSheetId="129" hidden="1">2</definedName>
    <definedName name="solver_drv" localSheetId="135" hidden="1">2</definedName>
    <definedName name="solver_drv" localSheetId="125" hidden="1">2</definedName>
    <definedName name="solver_drv" localSheetId="137" hidden="1">2</definedName>
    <definedName name="solver_drv" localSheetId="161" hidden="1">2</definedName>
    <definedName name="solver_drv" localSheetId="133" hidden="1">2</definedName>
    <definedName name="solver_drv" localSheetId="111" hidden="1">2</definedName>
    <definedName name="solver_drv" localSheetId="139" hidden="1">2</definedName>
    <definedName name="solver_drv" localSheetId="99" hidden="1">2</definedName>
    <definedName name="solver_drv" localSheetId="151" hidden="1">2</definedName>
    <definedName name="solver_drv" localSheetId="97" hidden="1">2</definedName>
    <definedName name="solver_drv" localSheetId="32" hidden="1">2</definedName>
    <definedName name="solver_drv" localSheetId="141" hidden="1">2</definedName>
    <definedName name="solver_drv" localSheetId="54" hidden="1">2</definedName>
    <definedName name="solver_drv" localSheetId="107" hidden="1">2</definedName>
    <definedName name="solver_drv" localSheetId="57" hidden="1">2</definedName>
    <definedName name="solver_drv" localSheetId="145" hidden="1">2</definedName>
    <definedName name="solver_drv" localSheetId="157" hidden="1">2</definedName>
    <definedName name="solver_drv" localSheetId="75" hidden="1">2</definedName>
    <definedName name="solver_drv" localSheetId="50" hidden="1">2</definedName>
    <definedName name="solver_drv" localSheetId="109" hidden="1">2</definedName>
    <definedName name="solver_drv" localSheetId="8" hidden="1">2</definedName>
    <definedName name="solver_drv" localSheetId="10" hidden="1">2</definedName>
    <definedName name="solver_drv" localSheetId="14" hidden="1">2</definedName>
    <definedName name="solver_drv" localSheetId="4" hidden="1">1</definedName>
    <definedName name="solver_drv" localSheetId="67" hidden="1">2</definedName>
    <definedName name="solver_drv" localSheetId="28" hidden="1">2</definedName>
    <definedName name="solver_drv" localSheetId="89" hidden="1">2</definedName>
    <definedName name="solver_drv" localSheetId="38" hidden="1">2</definedName>
    <definedName name="solver_drv" localSheetId="95" hidden="1">2</definedName>
    <definedName name="solver_drv" localSheetId="30" hidden="1">2</definedName>
    <definedName name="solver_drv" localSheetId="73" hidden="1">2</definedName>
    <definedName name="solver_drv" localSheetId="117" hidden="1">2</definedName>
    <definedName name="solver_drv" localSheetId="105" hidden="1">2</definedName>
    <definedName name="solver_drv" localSheetId="93" hidden="1">2</definedName>
    <definedName name="solver_drv" localSheetId="42" hidden="1">2</definedName>
    <definedName name="solver_drv" localSheetId="85" hidden="1">2</definedName>
    <definedName name="solver_drv" localSheetId="115" hidden="1">2</definedName>
    <definedName name="solver_drv" localSheetId="24" hidden="1">2</definedName>
    <definedName name="solver_drv" localSheetId="18" hidden="1">2</definedName>
    <definedName name="solver_drv" localSheetId="71" hidden="1">2</definedName>
    <definedName name="solver_drv" localSheetId="61" hidden="1">2</definedName>
    <definedName name="solver_drv" localSheetId="81" hidden="1">2</definedName>
    <definedName name="solver_drv" localSheetId="65" hidden="1">2</definedName>
    <definedName name="solver_drv" localSheetId="16" hidden="1">2</definedName>
    <definedName name="solver_drv" localSheetId="34" hidden="1">2</definedName>
    <definedName name="solver_drv" localSheetId="36" hidden="1">2</definedName>
    <definedName name="solver_drv" localSheetId="83" hidden="1">2</definedName>
    <definedName name="solver_drv" localSheetId="119" hidden="1">2</definedName>
    <definedName name="solver_drv" localSheetId="121" hidden="1">2</definedName>
    <definedName name="solver_drv" localSheetId="103" hidden="1">2</definedName>
    <definedName name="solver_drv" localSheetId="113" hidden="1">2</definedName>
    <definedName name="solver_drv" localSheetId="87" hidden="1">2</definedName>
    <definedName name="solver_drv" localSheetId="165" hidden="1">2</definedName>
    <definedName name="solver_drv" localSheetId="44" hidden="1">2</definedName>
    <definedName name="solver_drv" localSheetId="46" hidden="1">2</definedName>
    <definedName name="solver_drv" localSheetId="63" hidden="1">2</definedName>
    <definedName name="solver_drv" localSheetId="149" hidden="1">2</definedName>
    <definedName name="solver_drv" localSheetId="127" hidden="1">2</definedName>
    <definedName name="solver_drv" localSheetId="131" hidden="1">2</definedName>
    <definedName name="solver_drv" localSheetId="169" hidden="1">2</definedName>
    <definedName name="solver_drv" localSheetId="91" hidden="1">2</definedName>
    <definedName name="solver_drv" localSheetId="77" hidden="1">2</definedName>
    <definedName name="solver_drv" localSheetId="155" hidden="1">2</definedName>
    <definedName name="solver_drv" localSheetId="147" hidden="1">2</definedName>
    <definedName name="solver_drv" localSheetId="153" hidden="1">2</definedName>
    <definedName name="solver_drv" localSheetId="159" hidden="1">2</definedName>
    <definedName name="solver_drv" localSheetId="163" hidden="1">2</definedName>
    <definedName name="solver_drv" localSheetId="167" hidden="1">2</definedName>
    <definedName name="solver_drv" localSheetId="69" hidden="1">2</definedName>
    <definedName name="solver_drv" localSheetId="59" hidden="1">2</definedName>
    <definedName name="solver_drv" localSheetId="40" hidden="1">2</definedName>
    <definedName name="solver_drv" localSheetId="79" hidden="1">2</definedName>
    <definedName name="solver_drv" localSheetId="12" hidden="1">2</definedName>
    <definedName name="solver_drv" localSheetId="48" hidden="1">2</definedName>
    <definedName name="solver_drv" localSheetId="20" hidden="1">2</definedName>
    <definedName name="solver_drv" localSheetId="56" hidden="1">2</definedName>
    <definedName name="solver_drv" localSheetId="26" hidden="1">2</definedName>
    <definedName name="solver_drv" localSheetId="6" hidden="1">2</definedName>
    <definedName name="solver_drv" localSheetId="143" hidden="1">2</definedName>
    <definedName name="solver_drv" localSheetId="123" hidden="1">2</definedName>
    <definedName name="solver_eng" localSheetId="52" hidden="1">1</definedName>
    <definedName name="solver_eng" localSheetId="101" hidden="1">1</definedName>
    <definedName name="solver_eng" localSheetId="22" hidden="1">1</definedName>
    <definedName name="solver_eng" localSheetId="129" hidden="1">1</definedName>
    <definedName name="solver_eng" localSheetId="135" hidden="1">1</definedName>
    <definedName name="solver_eng" localSheetId="125" hidden="1">1</definedName>
    <definedName name="solver_eng" localSheetId="137" hidden="1">1</definedName>
    <definedName name="solver_eng" localSheetId="161" hidden="1">1</definedName>
    <definedName name="solver_eng" localSheetId="133" hidden="1">1</definedName>
    <definedName name="solver_eng" localSheetId="111" hidden="1">1</definedName>
    <definedName name="solver_eng" localSheetId="139" hidden="1">1</definedName>
    <definedName name="solver_eng" localSheetId="99" hidden="1">1</definedName>
    <definedName name="solver_eng" localSheetId="151" hidden="1">1</definedName>
    <definedName name="solver_eng" localSheetId="97" hidden="1">1</definedName>
    <definedName name="solver_eng" localSheetId="32" hidden="1">1</definedName>
    <definedName name="solver_eng" localSheetId="141" hidden="1">1</definedName>
    <definedName name="solver_eng" localSheetId="54" hidden="1">1</definedName>
    <definedName name="solver_eng" localSheetId="107" hidden="1">1</definedName>
    <definedName name="solver_eng" localSheetId="57" hidden="1">1</definedName>
    <definedName name="solver_eng" localSheetId="145" hidden="1">1</definedName>
    <definedName name="solver_eng" localSheetId="157" hidden="1">1</definedName>
    <definedName name="solver_eng" localSheetId="75" hidden="1">1</definedName>
    <definedName name="solver_eng" localSheetId="50" hidden="1">1</definedName>
    <definedName name="solver_eng" localSheetId="109" hidden="1">1</definedName>
    <definedName name="solver_eng" localSheetId="8" hidden="1">1</definedName>
    <definedName name="solver_eng" localSheetId="10" hidden="1">1</definedName>
    <definedName name="solver_eng" localSheetId="14" hidden="1">1</definedName>
    <definedName name="solver_eng" localSheetId="4" hidden="1">1</definedName>
    <definedName name="solver_eng" localSheetId="67" hidden="1">1</definedName>
    <definedName name="solver_eng" localSheetId="28" hidden="1">1</definedName>
    <definedName name="solver_eng" localSheetId="89" hidden="1">1</definedName>
    <definedName name="solver_eng" localSheetId="38" hidden="1">1</definedName>
    <definedName name="solver_eng" localSheetId="95" hidden="1">1</definedName>
    <definedName name="solver_eng" localSheetId="30" hidden="1">1</definedName>
    <definedName name="solver_eng" localSheetId="73" hidden="1">1</definedName>
    <definedName name="solver_eng" localSheetId="117" hidden="1">1</definedName>
    <definedName name="solver_eng" localSheetId="105" hidden="1">1</definedName>
    <definedName name="solver_eng" localSheetId="93" hidden="1">1</definedName>
    <definedName name="solver_eng" localSheetId="42" hidden="1">1</definedName>
    <definedName name="solver_eng" localSheetId="85" hidden="1">1</definedName>
    <definedName name="solver_eng" localSheetId="115" hidden="1">1</definedName>
    <definedName name="solver_eng" localSheetId="24" hidden="1">1</definedName>
    <definedName name="solver_eng" localSheetId="18" hidden="1">1</definedName>
    <definedName name="solver_eng" localSheetId="71" hidden="1">1</definedName>
    <definedName name="solver_eng" localSheetId="61" hidden="1">1</definedName>
    <definedName name="solver_eng" localSheetId="81" hidden="1">1</definedName>
    <definedName name="solver_eng" localSheetId="65" hidden="1">1</definedName>
    <definedName name="solver_eng" localSheetId="16" hidden="1">1</definedName>
    <definedName name="solver_eng" localSheetId="34" hidden="1">1</definedName>
    <definedName name="solver_eng" localSheetId="36" hidden="1">1</definedName>
    <definedName name="solver_eng" localSheetId="83" hidden="1">1</definedName>
    <definedName name="solver_eng" localSheetId="119" hidden="1">1</definedName>
    <definedName name="solver_eng" localSheetId="121" hidden="1">1</definedName>
    <definedName name="solver_eng" localSheetId="103" hidden="1">1</definedName>
    <definedName name="solver_eng" localSheetId="113" hidden="1">1</definedName>
    <definedName name="solver_eng" localSheetId="87" hidden="1">1</definedName>
    <definedName name="solver_eng" localSheetId="165" hidden="1">1</definedName>
    <definedName name="solver_eng" localSheetId="44" hidden="1">1</definedName>
    <definedName name="solver_eng" localSheetId="46" hidden="1">1</definedName>
    <definedName name="solver_eng" localSheetId="63" hidden="1">1</definedName>
    <definedName name="solver_eng" localSheetId="149" hidden="1">1</definedName>
    <definedName name="solver_eng" localSheetId="127" hidden="1">1</definedName>
    <definedName name="solver_eng" localSheetId="131" hidden="1">1</definedName>
    <definedName name="solver_eng" localSheetId="169" hidden="1">1</definedName>
    <definedName name="solver_eng" localSheetId="91" hidden="1">1</definedName>
    <definedName name="solver_eng" localSheetId="77" hidden="1">1</definedName>
    <definedName name="solver_eng" localSheetId="155" hidden="1">1</definedName>
    <definedName name="solver_eng" localSheetId="147" hidden="1">1</definedName>
    <definedName name="solver_eng" localSheetId="153" hidden="1">1</definedName>
    <definedName name="solver_eng" localSheetId="159" hidden="1">1</definedName>
    <definedName name="solver_eng" localSheetId="163" hidden="1">1</definedName>
    <definedName name="solver_eng" localSheetId="167" hidden="1">1</definedName>
    <definedName name="solver_eng" localSheetId="69" hidden="1">1</definedName>
    <definedName name="solver_eng" localSheetId="59" hidden="1">1</definedName>
    <definedName name="solver_eng" localSheetId="40" hidden="1">1</definedName>
    <definedName name="solver_eng" localSheetId="79" hidden="1">1</definedName>
    <definedName name="solver_eng" localSheetId="12" hidden="1">1</definedName>
    <definedName name="solver_eng" localSheetId="48" hidden="1">1</definedName>
    <definedName name="solver_eng" localSheetId="20" hidden="1">1</definedName>
    <definedName name="solver_eng" localSheetId="56" hidden="1">1</definedName>
    <definedName name="solver_eng" localSheetId="26" hidden="1">1</definedName>
    <definedName name="solver_eng" localSheetId="6" hidden="1">1</definedName>
    <definedName name="solver_eng" localSheetId="143" hidden="1">1</definedName>
    <definedName name="solver_eng" localSheetId="123" hidden="1">1</definedName>
    <definedName name="solver_est" localSheetId="52" hidden="1">1</definedName>
    <definedName name="solver_est" localSheetId="101" hidden="1">1</definedName>
    <definedName name="solver_est" localSheetId="22" hidden="1">1</definedName>
    <definedName name="solver_est" localSheetId="129" hidden="1">1</definedName>
    <definedName name="solver_est" localSheetId="135" hidden="1">1</definedName>
    <definedName name="solver_est" localSheetId="125" hidden="1">1</definedName>
    <definedName name="solver_est" localSheetId="137" hidden="1">1</definedName>
    <definedName name="solver_est" localSheetId="161" hidden="1">1</definedName>
    <definedName name="solver_est" localSheetId="133" hidden="1">1</definedName>
    <definedName name="solver_est" localSheetId="111" hidden="1">1</definedName>
    <definedName name="solver_est" localSheetId="139" hidden="1">1</definedName>
    <definedName name="solver_est" localSheetId="99" hidden="1">1</definedName>
    <definedName name="solver_est" localSheetId="151" hidden="1">1</definedName>
    <definedName name="solver_est" localSheetId="97" hidden="1">1</definedName>
    <definedName name="solver_est" localSheetId="32" hidden="1">1</definedName>
    <definedName name="solver_est" localSheetId="141" hidden="1">1</definedName>
    <definedName name="solver_est" localSheetId="54" hidden="1">1</definedName>
    <definedName name="solver_est" localSheetId="107" hidden="1">1</definedName>
    <definedName name="solver_est" localSheetId="57" hidden="1">1</definedName>
    <definedName name="solver_est" localSheetId="145" hidden="1">1</definedName>
    <definedName name="solver_est" localSheetId="157" hidden="1">1</definedName>
    <definedName name="solver_est" localSheetId="75" hidden="1">1</definedName>
    <definedName name="solver_est" localSheetId="50" hidden="1">1</definedName>
    <definedName name="solver_est" localSheetId="109" hidden="1">1</definedName>
    <definedName name="solver_est" localSheetId="8" hidden="1">1</definedName>
    <definedName name="solver_est" localSheetId="10" hidden="1">1</definedName>
    <definedName name="solver_est" localSheetId="14" hidden="1">1</definedName>
    <definedName name="solver_est" localSheetId="4" hidden="1">1</definedName>
    <definedName name="solver_est" localSheetId="67" hidden="1">1</definedName>
    <definedName name="solver_est" localSheetId="28" hidden="1">1</definedName>
    <definedName name="solver_est" localSheetId="89" hidden="1">1</definedName>
    <definedName name="solver_est" localSheetId="38" hidden="1">1</definedName>
    <definedName name="solver_est" localSheetId="95" hidden="1">1</definedName>
    <definedName name="solver_est" localSheetId="30" hidden="1">1</definedName>
    <definedName name="solver_est" localSheetId="73" hidden="1">1</definedName>
    <definedName name="solver_est" localSheetId="117" hidden="1">1</definedName>
    <definedName name="solver_est" localSheetId="105" hidden="1">1</definedName>
    <definedName name="solver_est" localSheetId="93" hidden="1">1</definedName>
    <definedName name="solver_est" localSheetId="42" hidden="1">1</definedName>
    <definedName name="solver_est" localSheetId="85" hidden="1">1</definedName>
    <definedName name="solver_est" localSheetId="115" hidden="1">1</definedName>
    <definedName name="solver_est" localSheetId="24" hidden="1">1</definedName>
    <definedName name="solver_est" localSheetId="18" hidden="1">1</definedName>
    <definedName name="solver_est" localSheetId="71" hidden="1">1</definedName>
    <definedName name="solver_est" localSheetId="61" hidden="1">1</definedName>
    <definedName name="solver_est" localSheetId="81" hidden="1">1</definedName>
    <definedName name="solver_est" localSheetId="65" hidden="1">1</definedName>
    <definedName name="solver_est" localSheetId="16" hidden="1">1</definedName>
    <definedName name="solver_est" localSheetId="34" hidden="1">1</definedName>
    <definedName name="solver_est" localSheetId="36" hidden="1">1</definedName>
    <definedName name="solver_est" localSheetId="83" hidden="1">1</definedName>
    <definedName name="solver_est" localSheetId="119" hidden="1">1</definedName>
    <definedName name="solver_est" localSheetId="121" hidden="1">1</definedName>
    <definedName name="solver_est" localSheetId="103" hidden="1">1</definedName>
    <definedName name="solver_est" localSheetId="113" hidden="1">1</definedName>
    <definedName name="solver_est" localSheetId="87" hidden="1">1</definedName>
    <definedName name="solver_est" localSheetId="165" hidden="1">1</definedName>
    <definedName name="solver_est" localSheetId="44" hidden="1">1</definedName>
    <definedName name="solver_est" localSheetId="46" hidden="1">1</definedName>
    <definedName name="solver_est" localSheetId="63" hidden="1">1</definedName>
    <definedName name="solver_est" localSheetId="149" hidden="1">1</definedName>
    <definedName name="solver_est" localSheetId="127" hidden="1">1</definedName>
    <definedName name="solver_est" localSheetId="131" hidden="1">1</definedName>
    <definedName name="solver_est" localSheetId="169" hidden="1">1</definedName>
    <definedName name="solver_est" localSheetId="91" hidden="1">1</definedName>
    <definedName name="solver_est" localSheetId="77" hidden="1">1</definedName>
    <definedName name="solver_est" localSheetId="155" hidden="1">1</definedName>
    <definedName name="solver_est" localSheetId="147" hidden="1">1</definedName>
    <definedName name="solver_est" localSheetId="153" hidden="1">1</definedName>
    <definedName name="solver_est" localSheetId="159" hidden="1">1</definedName>
    <definedName name="solver_est" localSheetId="163" hidden="1">1</definedName>
    <definedName name="solver_est" localSheetId="167" hidden="1">1</definedName>
    <definedName name="solver_est" localSheetId="69" hidden="1">1</definedName>
    <definedName name="solver_est" localSheetId="59" hidden="1">1</definedName>
    <definedName name="solver_est" localSheetId="40" hidden="1">1</definedName>
    <definedName name="solver_est" localSheetId="79" hidden="1">1</definedName>
    <definedName name="solver_est" localSheetId="12" hidden="1">1</definedName>
    <definedName name="solver_est" localSheetId="48" hidden="1">1</definedName>
    <definedName name="solver_est" localSheetId="20" hidden="1">1</definedName>
    <definedName name="solver_est" localSheetId="56" hidden="1">1</definedName>
    <definedName name="solver_est" localSheetId="26" hidden="1">1</definedName>
    <definedName name="solver_est" localSheetId="6" hidden="1">1</definedName>
    <definedName name="solver_est" localSheetId="143" hidden="1">1</definedName>
    <definedName name="solver_est" localSheetId="123" hidden="1">1</definedName>
    <definedName name="solver_itr" localSheetId="52" hidden="1">2147483647</definedName>
    <definedName name="solver_itr" localSheetId="101" hidden="1">2147483647</definedName>
    <definedName name="solver_itr" localSheetId="22" hidden="1">2147483647</definedName>
    <definedName name="solver_itr" localSheetId="129" hidden="1">2147483647</definedName>
    <definedName name="solver_itr" localSheetId="135" hidden="1">2147483647</definedName>
    <definedName name="solver_itr" localSheetId="125" hidden="1">2147483647</definedName>
    <definedName name="solver_itr" localSheetId="137" hidden="1">2147483647</definedName>
    <definedName name="solver_itr" localSheetId="161" hidden="1">2147483647</definedName>
    <definedName name="solver_itr" localSheetId="133" hidden="1">2147483647</definedName>
    <definedName name="solver_itr" localSheetId="111" hidden="1">2147483647</definedName>
    <definedName name="solver_itr" localSheetId="139" hidden="1">2147483647</definedName>
    <definedName name="solver_itr" localSheetId="99" hidden="1">2147483647</definedName>
    <definedName name="solver_itr" localSheetId="151" hidden="1">2147483647</definedName>
    <definedName name="solver_itr" localSheetId="97" hidden="1">2147483647</definedName>
    <definedName name="solver_itr" localSheetId="32" hidden="1">2147483647</definedName>
    <definedName name="solver_itr" localSheetId="141" hidden="1">2147483647</definedName>
    <definedName name="solver_itr" localSheetId="54" hidden="1">2147483647</definedName>
    <definedName name="solver_itr" localSheetId="107" hidden="1">2147483647</definedName>
    <definedName name="solver_itr" localSheetId="57" hidden="1">2147483647</definedName>
    <definedName name="solver_itr" localSheetId="145" hidden="1">2147483647</definedName>
    <definedName name="solver_itr" localSheetId="157" hidden="1">2147483647</definedName>
    <definedName name="solver_itr" localSheetId="75" hidden="1">2147483647</definedName>
    <definedName name="solver_itr" localSheetId="50" hidden="1">2147483647</definedName>
    <definedName name="solver_itr" localSheetId="109" hidden="1">2147483647</definedName>
    <definedName name="solver_itr" localSheetId="8" hidden="1">2147483647</definedName>
    <definedName name="solver_itr" localSheetId="10" hidden="1">2147483647</definedName>
    <definedName name="solver_itr" localSheetId="14" hidden="1">2147483647</definedName>
    <definedName name="solver_itr" localSheetId="4" hidden="1">2147483647</definedName>
    <definedName name="solver_itr" localSheetId="67" hidden="1">2147483647</definedName>
    <definedName name="solver_itr" localSheetId="28" hidden="1">2147483647</definedName>
    <definedName name="solver_itr" localSheetId="89" hidden="1">2147483647</definedName>
    <definedName name="solver_itr" localSheetId="38" hidden="1">2147483647</definedName>
    <definedName name="solver_itr" localSheetId="95" hidden="1">2147483647</definedName>
    <definedName name="solver_itr" localSheetId="30" hidden="1">2147483647</definedName>
    <definedName name="solver_itr" localSheetId="73" hidden="1">2147483647</definedName>
    <definedName name="solver_itr" localSheetId="117" hidden="1">2147483647</definedName>
    <definedName name="solver_itr" localSheetId="105" hidden="1">2147483647</definedName>
    <definedName name="solver_itr" localSheetId="93" hidden="1">2147483647</definedName>
    <definedName name="solver_itr" localSheetId="42" hidden="1">2147483647</definedName>
    <definedName name="solver_itr" localSheetId="85" hidden="1">2147483647</definedName>
    <definedName name="solver_itr" localSheetId="115" hidden="1">2147483647</definedName>
    <definedName name="solver_itr" localSheetId="24" hidden="1">2147483647</definedName>
    <definedName name="solver_itr" localSheetId="18" hidden="1">2147483647</definedName>
    <definedName name="solver_itr" localSheetId="71" hidden="1">2147483647</definedName>
    <definedName name="solver_itr" localSheetId="61" hidden="1">2147483647</definedName>
    <definedName name="solver_itr" localSheetId="81" hidden="1">2147483647</definedName>
    <definedName name="solver_itr" localSheetId="65" hidden="1">2147483647</definedName>
    <definedName name="solver_itr" localSheetId="16" hidden="1">2147483647</definedName>
    <definedName name="solver_itr" localSheetId="34" hidden="1">2147483647</definedName>
    <definedName name="solver_itr" localSheetId="36" hidden="1">2147483647</definedName>
    <definedName name="solver_itr" localSheetId="83" hidden="1">2147483647</definedName>
    <definedName name="solver_itr" localSheetId="119" hidden="1">2147483647</definedName>
    <definedName name="solver_itr" localSheetId="121" hidden="1">2147483647</definedName>
    <definedName name="solver_itr" localSheetId="103" hidden="1">2147483647</definedName>
    <definedName name="solver_itr" localSheetId="113" hidden="1">2147483647</definedName>
    <definedName name="solver_itr" localSheetId="87" hidden="1">2147483647</definedName>
    <definedName name="solver_itr" localSheetId="165" hidden="1">2147483647</definedName>
    <definedName name="solver_itr" localSheetId="44" hidden="1">2147483647</definedName>
    <definedName name="solver_itr" localSheetId="46" hidden="1">2147483647</definedName>
    <definedName name="solver_itr" localSheetId="63" hidden="1">2147483647</definedName>
    <definedName name="solver_itr" localSheetId="149" hidden="1">2147483647</definedName>
    <definedName name="solver_itr" localSheetId="127" hidden="1">2147483647</definedName>
    <definedName name="solver_itr" localSheetId="131" hidden="1">2147483647</definedName>
    <definedName name="solver_itr" localSheetId="169" hidden="1">2147483647</definedName>
    <definedName name="solver_itr" localSheetId="91" hidden="1">2147483647</definedName>
    <definedName name="solver_itr" localSheetId="77" hidden="1">2147483647</definedName>
    <definedName name="solver_itr" localSheetId="155" hidden="1">2147483647</definedName>
    <definedName name="solver_itr" localSheetId="147" hidden="1">2147483647</definedName>
    <definedName name="solver_itr" localSheetId="153" hidden="1">2147483647</definedName>
    <definedName name="solver_itr" localSheetId="159" hidden="1">2147483647</definedName>
    <definedName name="solver_itr" localSheetId="163" hidden="1">2147483647</definedName>
    <definedName name="solver_itr" localSheetId="167" hidden="1">2147483647</definedName>
    <definedName name="solver_itr" localSheetId="69" hidden="1">2147483647</definedName>
    <definedName name="solver_itr" localSheetId="59" hidden="1">2147483647</definedName>
    <definedName name="solver_itr" localSheetId="40" hidden="1">2147483647</definedName>
    <definedName name="solver_itr" localSheetId="79" hidden="1">2147483647</definedName>
    <definedName name="solver_itr" localSheetId="12" hidden="1">2147483647</definedName>
    <definedName name="solver_itr" localSheetId="48" hidden="1">2147483647</definedName>
    <definedName name="solver_itr" localSheetId="20" hidden="1">2147483647</definedName>
    <definedName name="solver_itr" localSheetId="56" hidden="1">2147483647</definedName>
    <definedName name="solver_itr" localSheetId="26" hidden="1">2147483647</definedName>
    <definedName name="solver_itr" localSheetId="6" hidden="1">2147483647</definedName>
    <definedName name="solver_itr" localSheetId="143" hidden="1">2147483647</definedName>
    <definedName name="solver_itr" localSheetId="123" hidden="1">2147483647</definedName>
    <definedName name="solver_lhs1" localSheetId="52" hidden="1">'SS p701012'!$F$1</definedName>
    <definedName name="solver_lhs1" localSheetId="101" hidden="1">'SS p701024'!$F$1</definedName>
    <definedName name="solver_lhs1" localSheetId="22" hidden="1">'SS p701025'!$F$1</definedName>
    <definedName name="solver_lhs1" localSheetId="129" hidden="1">'SS p701027'!$F$1</definedName>
    <definedName name="solver_lhs1" localSheetId="135" hidden="1">'SS p701028'!$F$1</definedName>
    <definedName name="solver_lhs1" localSheetId="125" hidden="1">'SS p701031'!$F$1</definedName>
    <definedName name="solver_lhs1" localSheetId="137" hidden="1">'SS p701032'!$F$1</definedName>
    <definedName name="solver_lhs1" localSheetId="161" hidden="1">'SS p701033'!$F$1</definedName>
    <definedName name="solver_lhs1" localSheetId="133" hidden="1">'SS p701034'!$F$1</definedName>
    <definedName name="solver_lhs1" localSheetId="111" hidden="1">'SS p701035'!$F$1</definedName>
    <definedName name="solver_lhs1" localSheetId="139" hidden="1">'SS p701036'!$F$1</definedName>
    <definedName name="solver_lhs1" localSheetId="99" hidden="1">'SS p701037'!$F$1</definedName>
    <definedName name="solver_lhs1" localSheetId="151" hidden="1">'SS p701039'!$F$1</definedName>
    <definedName name="solver_lhs1" localSheetId="97" hidden="1">'SS p701042'!$F$1</definedName>
    <definedName name="solver_lhs1" localSheetId="32" hidden="1">'SS p701048'!$F$1</definedName>
    <definedName name="solver_lhs1" localSheetId="141" hidden="1">'SS p701050'!$F$1</definedName>
    <definedName name="solver_lhs1" localSheetId="54" hidden="1">'SS p701052'!$F$1</definedName>
    <definedName name="solver_lhs1" localSheetId="107" hidden="1">'SS p701055'!$F$1</definedName>
    <definedName name="solver_lhs1" localSheetId="57" hidden="1">'SS p701056'!$F$1</definedName>
    <definedName name="solver_lhs1" localSheetId="145" hidden="1">'SS p701083'!$F$1</definedName>
    <definedName name="solver_lhs1" localSheetId="157" hidden="1">'SS p702000'!$F$1</definedName>
    <definedName name="solver_lhs1" localSheetId="75" hidden="1">'SS p703003'!$F$1</definedName>
    <definedName name="solver_lhs1" localSheetId="50" hidden="1">'SS p706000'!$F$1</definedName>
    <definedName name="solver_lhs1" localSheetId="109" hidden="1">'SS p706001'!$F$1</definedName>
    <definedName name="solver_lhs1" localSheetId="8" hidden="1">'SS p706002'!$F$1</definedName>
    <definedName name="solver_lhs1" localSheetId="10" hidden="1">'SS p706003'!$F$1</definedName>
    <definedName name="solver_lhs1" localSheetId="14" hidden="1">'SS p706004'!$F$1</definedName>
    <definedName name="solver_lhs1" localSheetId="4" hidden="1">'SS p706005'!$F$1</definedName>
    <definedName name="solver_lhs1" localSheetId="67" hidden="1">'SS p706006'!$F$1</definedName>
    <definedName name="solver_lhs1" localSheetId="28" hidden="1">'SS p706007'!$F$1</definedName>
    <definedName name="solver_lhs1" localSheetId="89" hidden="1">'SS p706008'!$F$1</definedName>
    <definedName name="solver_lhs1" localSheetId="38" hidden="1">'SS p706011'!$F$1</definedName>
    <definedName name="solver_lhs1" localSheetId="95" hidden="1">'SS p706012'!$F$1</definedName>
    <definedName name="solver_lhs1" localSheetId="30" hidden="1">'SS p706013'!$F$1</definedName>
    <definedName name="solver_lhs1" localSheetId="73" hidden="1">'SS p706014'!$F$1</definedName>
    <definedName name="solver_lhs1" localSheetId="117" hidden="1">'SS p706015'!$F$1</definedName>
    <definedName name="solver_lhs1" localSheetId="105" hidden="1">'SS p706016'!$F$1</definedName>
    <definedName name="solver_lhs1" localSheetId="93" hidden="1">'SS p706017'!$F$1</definedName>
    <definedName name="solver_lhs1" localSheetId="42" hidden="1">'SS p706018'!$F$1</definedName>
    <definedName name="solver_lhs1" localSheetId="85" hidden="1">'SS p706019'!$F$1</definedName>
    <definedName name="solver_lhs1" localSheetId="115" hidden="1">'SS p706090'!$F$1</definedName>
    <definedName name="solver_lhs1" localSheetId="24" hidden="1">'SS p707001'!$F$1</definedName>
    <definedName name="solver_lhs1" localSheetId="18" hidden="1">'SS p707002'!$F$1</definedName>
    <definedName name="solver_lhs1" localSheetId="71" hidden="1">'SS p707003'!$F$1</definedName>
    <definedName name="solver_lhs1" localSheetId="61" hidden="1">'SS p707004'!$F$1</definedName>
    <definedName name="solver_lhs1" localSheetId="81" hidden="1">'SS p707005'!$F$1</definedName>
    <definedName name="solver_lhs1" localSheetId="65" hidden="1">'SS p707006'!$F$1</definedName>
    <definedName name="solver_lhs1" localSheetId="16" hidden="1">'SS p707007'!$F$1</definedName>
    <definedName name="solver_lhs1" localSheetId="34" hidden="1">'SS p707008'!$F$1</definedName>
    <definedName name="solver_lhs1" localSheetId="36" hidden="1">'SS p707009'!$F$1</definedName>
    <definedName name="solver_lhs1" localSheetId="83" hidden="1">'SS p707010'!$F$1</definedName>
    <definedName name="solver_lhs1" localSheetId="119" hidden="1">'SS p707011'!$F$1</definedName>
    <definedName name="solver_lhs1" localSheetId="121" hidden="1">'SS p707013'!$F$1</definedName>
    <definedName name="solver_lhs1" localSheetId="103" hidden="1">'SS p707014'!$F$1</definedName>
    <definedName name="solver_lhs1" localSheetId="113" hidden="1">'SS p707015'!$F$1</definedName>
    <definedName name="solver_lhs1" localSheetId="87" hidden="1">'SS p707016'!$F$1</definedName>
    <definedName name="solver_lhs1" localSheetId="165" hidden="1">'SS p707017'!$F$1</definedName>
    <definedName name="solver_lhs1" localSheetId="44" hidden="1">'SS p708002'!$F$1</definedName>
    <definedName name="solver_lhs1" localSheetId="46" hidden="1">'SS p708003'!$F$1</definedName>
    <definedName name="solver_lhs1" localSheetId="63" hidden="1">'SS p708004'!$F$1</definedName>
    <definedName name="solver_lhs1" localSheetId="149" hidden="1">'SS p708005'!$F$1</definedName>
    <definedName name="solver_lhs1" localSheetId="127" hidden="1">'SS p708007'!$F$1</definedName>
    <definedName name="solver_lhs1" localSheetId="131" hidden="1">'SS p708010'!$F$1</definedName>
    <definedName name="solver_lhs1" localSheetId="169" hidden="1">'SS p708013'!$F$1</definedName>
    <definedName name="solver_lhs1" localSheetId="91" hidden="1">'SS p708014'!$F$1</definedName>
    <definedName name="solver_lhs1" localSheetId="77" hidden="1">'SS p708018'!$F$1</definedName>
    <definedName name="solver_lhs1" localSheetId="155" hidden="1">'SS p708020'!$F$1</definedName>
    <definedName name="solver_lhs1" localSheetId="147" hidden="1">'SS p708022'!$F$1</definedName>
    <definedName name="solver_lhs1" localSheetId="153" hidden="1">'SS p708023'!$F$1</definedName>
    <definedName name="solver_lhs1" localSheetId="159" hidden="1">'SS p708024'!$F$1</definedName>
    <definedName name="solver_lhs1" localSheetId="163" hidden="1">'SS p708028'!$F$1</definedName>
    <definedName name="solver_lhs1" localSheetId="167" hidden="1">'SS p708029'!$F$1</definedName>
    <definedName name="solver_lhs1" localSheetId="69" hidden="1">'SS p709001'!$F$1</definedName>
    <definedName name="solver_lhs1" localSheetId="59" hidden="1">'SS p709005'!$F$1</definedName>
    <definedName name="solver_lhs1" localSheetId="40" hidden="1">'SS p709007'!$F$1</definedName>
    <definedName name="solver_lhs1" localSheetId="79" hidden="1">'SS p710003'!$F$1</definedName>
    <definedName name="solver_lhs1" localSheetId="12" hidden="1">'SS p711001'!$F$1</definedName>
    <definedName name="solver_lhs1" localSheetId="48" hidden="1">'SS p711002'!$F$1</definedName>
    <definedName name="solver_lhs1" localSheetId="20" hidden="1">'SS p711009'!$F$1</definedName>
    <definedName name="solver_lhs1" localSheetId="56" hidden="1">'SS p712007'!$F$1</definedName>
    <definedName name="solver_lhs1" localSheetId="26" hidden="1">'SS p713001'!$F$1</definedName>
    <definedName name="solver_lhs1" localSheetId="6" hidden="1">'SS p730001'!$F$1</definedName>
    <definedName name="solver_lhs1" localSheetId="143" hidden="1">'SS p730015'!$F$1</definedName>
    <definedName name="solver_lhs1" localSheetId="123" hidden="1">'SS p800010'!$F$1</definedName>
    <definedName name="solver_lhs2" localSheetId="52" hidden="1">'SS p701012'!$F$1</definedName>
    <definedName name="solver_lhs2" localSheetId="101" hidden="1">'SS p701024'!$F$1</definedName>
    <definedName name="solver_lhs2" localSheetId="22" hidden="1">'SS p701025'!$F$1</definedName>
    <definedName name="solver_lhs2" localSheetId="129" hidden="1">'SS p701027'!$F$1</definedName>
    <definedName name="solver_lhs2" localSheetId="135" hidden="1">'SS p701028'!$F$1</definedName>
    <definedName name="solver_lhs2" localSheetId="125" hidden="1">'SS p701031'!$F$1</definedName>
    <definedName name="solver_lhs2" localSheetId="137" hidden="1">'SS p701032'!$F$1</definedName>
    <definedName name="solver_lhs2" localSheetId="161" hidden="1">'SS p701033'!$F$1</definedName>
    <definedName name="solver_lhs2" localSheetId="133" hidden="1">'SS p701034'!$F$1</definedName>
    <definedName name="solver_lhs2" localSheetId="111" hidden="1">'SS p701035'!$F$1</definedName>
    <definedName name="solver_lhs2" localSheetId="139" hidden="1">'SS p701036'!$F$1</definedName>
    <definedName name="solver_lhs2" localSheetId="99" hidden="1">'SS p701037'!$F$1</definedName>
    <definedName name="solver_lhs2" localSheetId="151" hidden="1">'SS p701039'!$F$1</definedName>
    <definedName name="solver_lhs2" localSheetId="97" hidden="1">'SS p701042'!$F$1</definedName>
    <definedName name="solver_lhs2" localSheetId="32" hidden="1">'SS p701048'!$F$1</definedName>
    <definedName name="solver_lhs2" localSheetId="141" hidden="1">'SS p701050'!$F$1</definedName>
    <definedName name="solver_lhs2" localSheetId="54" hidden="1">'SS p701052'!$F$1</definedName>
    <definedName name="solver_lhs2" localSheetId="107" hidden="1">'SS p701055'!$F$1</definedName>
    <definedName name="solver_lhs2" localSheetId="57" hidden="1">'SS p701056'!$F$1</definedName>
    <definedName name="solver_lhs2" localSheetId="145" hidden="1">'SS p701083'!$F$1</definedName>
    <definedName name="solver_lhs2" localSheetId="157" hidden="1">'SS p702000'!$F$1</definedName>
    <definedName name="solver_lhs2" localSheetId="75" hidden="1">'SS p703003'!$F$1</definedName>
    <definedName name="solver_lhs2" localSheetId="50" hidden="1">'SS p706000'!$F$1</definedName>
    <definedName name="solver_lhs2" localSheetId="109" hidden="1">'SS p706001'!$F$1</definedName>
    <definedName name="solver_lhs2" localSheetId="8" hidden="1">'SS p706002'!$F$1</definedName>
    <definedName name="solver_lhs2" localSheetId="10" hidden="1">'SS p706003'!$F$1</definedName>
    <definedName name="solver_lhs2" localSheetId="14" hidden="1">'SS p706004'!$F$1</definedName>
    <definedName name="solver_lhs2" localSheetId="4" hidden="1">'SS p706005'!$F$1</definedName>
    <definedName name="solver_lhs2" localSheetId="67" hidden="1">'SS p706006'!$F$1</definedName>
    <definedName name="solver_lhs2" localSheetId="28" hidden="1">'SS p706007'!$F$1</definedName>
    <definedName name="solver_lhs2" localSheetId="89" hidden="1">'SS p706008'!$F$1</definedName>
    <definedName name="solver_lhs2" localSheetId="38" hidden="1">'SS p706011'!$F$1</definedName>
    <definedName name="solver_lhs2" localSheetId="95" hidden="1">'SS p706012'!$F$1</definedName>
    <definedName name="solver_lhs2" localSheetId="30" hidden="1">'SS p706013'!$F$1</definedName>
    <definedName name="solver_lhs2" localSheetId="73" hidden="1">'SS p706014'!$F$1</definedName>
    <definedName name="solver_lhs2" localSheetId="117" hidden="1">'SS p706015'!$F$1</definedName>
    <definedName name="solver_lhs2" localSheetId="105" hidden="1">'SS p706016'!$F$1</definedName>
    <definedName name="solver_lhs2" localSheetId="93" hidden="1">'SS p706017'!$F$1</definedName>
    <definedName name="solver_lhs2" localSheetId="42" hidden="1">'SS p706018'!$F$1</definedName>
    <definedName name="solver_lhs2" localSheetId="85" hidden="1">'SS p706019'!$F$1</definedName>
    <definedName name="solver_lhs2" localSheetId="115" hidden="1">'SS p706090'!$F$1</definedName>
    <definedName name="solver_lhs2" localSheetId="24" hidden="1">'SS p707001'!$F$1</definedName>
    <definedName name="solver_lhs2" localSheetId="18" hidden="1">'SS p707002'!$F$1</definedName>
    <definedName name="solver_lhs2" localSheetId="71" hidden="1">'SS p707003'!$F$1</definedName>
    <definedName name="solver_lhs2" localSheetId="61" hidden="1">'SS p707004'!$F$1</definedName>
    <definedName name="solver_lhs2" localSheetId="81" hidden="1">'SS p707005'!$F$1</definedName>
    <definedName name="solver_lhs2" localSheetId="65" hidden="1">'SS p707006'!$F$1</definedName>
    <definedName name="solver_lhs2" localSheetId="16" hidden="1">'SS p707007'!$F$1</definedName>
    <definedName name="solver_lhs2" localSheetId="34" hidden="1">'SS p707008'!$F$1</definedName>
    <definedName name="solver_lhs2" localSheetId="36" hidden="1">'SS p707009'!$F$1</definedName>
    <definedName name="solver_lhs2" localSheetId="83" hidden="1">'SS p707010'!$F$1</definedName>
    <definedName name="solver_lhs2" localSheetId="119" hidden="1">'SS p707011'!$F$1</definedName>
    <definedName name="solver_lhs2" localSheetId="121" hidden="1">'SS p707013'!$F$1</definedName>
    <definedName name="solver_lhs2" localSheetId="103" hidden="1">'SS p707014'!$F$1</definedName>
    <definedName name="solver_lhs2" localSheetId="113" hidden="1">'SS p707015'!$F$1</definedName>
    <definedName name="solver_lhs2" localSheetId="87" hidden="1">'SS p707016'!$F$1</definedName>
    <definedName name="solver_lhs2" localSheetId="165" hidden="1">'SS p707017'!$F$1</definedName>
    <definedName name="solver_lhs2" localSheetId="44" hidden="1">'SS p708002'!$F$1</definedName>
    <definedName name="solver_lhs2" localSheetId="46" hidden="1">'SS p708003'!$F$1</definedName>
    <definedName name="solver_lhs2" localSheetId="63" hidden="1">'SS p708004'!$F$1</definedName>
    <definedName name="solver_lhs2" localSheetId="149" hidden="1">'SS p708005'!$F$1</definedName>
    <definedName name="solver_lhs2" localSheetId="127" hidden="1">'SS p708007'!$F$1</definedName>
    <definedName name="solver_lhs2" localSheetId="131" hidden="1">'SS p708010'!$F$1</definedName>
    <definedName name="solver_lhs2" localSheetId="169" hidden="1">'SS p708013'!$F$1</definedName>
    <definedName name="solver_lhs2" localSheetId="91" hidden="1">'SS p708014'!$F$1</definedName>
    <definedName name="solver_lhs2" localSheetId="77" hidden="1">'SS p708018'!$F$1</definedName>
    <definedName name="solver_lhs2" localSheetId="155" hidden="1">'SS p708020'!$F$1</definedName>
    <definedName name="solver_lhs2" localSheetId="147" hidden="1">'SS p708022'!$F$1</definedName>
    <definedName name="solver_lhs2" localSheetId="153" hidden="1">'SS p708023'!$F$1</definedName>
    <definedName name="solver_lhs2" localSheetId="159" hidden="1">'SS p708024'!$F$1</definedName>
    <definedName name="solver_lhs2" localSheetId="163" hidden="1">'SS p708028'!$F$1</definedName>
    <definedName name="solver_lhs2" localSheetId="167" hidden="1">'SS p708029'!$F$1</definedName>
    <definedName name="solver_lhs2" localSheetId="69" hidden="1">'SS p709001'!$F$1</definedName>
    <definedName name="solver_lhs2" localSheetId="59" hidden="1">'SS p709005'!$F$1</definedName>
    <definedName name="solver_lhs2" localSheetId="40" hidden="1">'SS p709007'!$F$1</definedName>
    <definedName name="solver_lhs2" localSheetId="79" hidden="1">'SS p710003'!$F$1</definedName>
    <definedName name="solver_lhs2" localSheetId="12" hidden="1">'SS p711001'!$F$1</definedName>
    <definedName name="solver_lhs2" localSheetId="48" hidden="1">'SS p711002'!$F$1</definedName>
    <definedName name="solver_lhs2" localSheetId="20" hidden="1">'SS p711009'!$F$1</definedName>
    <definedName name="solver_lhs2" localSheetId="56" hidden="1">'SS p712007'!$F$1</definedName>
    <definedName name="solver_lhs2" localSheetId="26" hidden="1">'SS p713001'!$F$1</definedName>
    <definedName name="solver_lhs2" localSheetId="6" hidden="1">'SS p730001'!$F$1</definedName>
    <definedName name="solver_lhs2" localSheetId="143" hidden="1">'SS p730015'!$F$1</definedName>
    <definedName name="solver_lhs2" localSheetId="123" hidden="1">'SS p800010'!$F$1</definedName>
    <definedName name="solver_mip" localSheetId="52" hidden="1">2147483647</definedName>
    <definedName name="solver_mip" localSheetId="101" hidden="1">2147483647</definedName>
    <definedName name="solver_mip" localSheetId="22" hidden="1">2147483647</definedName>
    <definedName name="solver_mip" localSheetId="129" hidden="1">2147483647</definedName>
    <definedName name="solver_mip" localSheetId="135" hidden="1">2147483647</definedName>
    <definedName name="solver_mip" localSheetId="125" hidden="1">2147483647</definedName>
    <definedName name="solver_mip" localSheetId="137" hidden="1">2147483647</definedName>
    <definedName name="solver_mip" localSheetId="161" hidden="1">2147483647</definedName>
    <definedName name="solver_mip" localSheetId="133" hidden="1">2147483647</definedName>
    <definedName name="solver_mip" localSheetId="111" hidden="1">2147483647</definedName>
    <definedName name="solver_mip" localSheetId="139" hidden="1">2147483647</definedName>
    <definedName name="solver_mip" localSheetId="99" hidden="1">2147483647</definedName>
    <definedName name="solver_mip" localSheetId="151" hidden="1">2147483647</definedName>
    <definedName name="solver_mip" localSheetId="97" hidden="1">2147483647</definedName>
    <definedName name="solver_mip" localSheetId="32" hidden="1">2147483647</definedName>
    <definedName name="solver_mip" localSheetId="141" hidden="1">2147483647</definedName>
    <definedName name="solver_mip" localSheetId="54" hidden="1">2147483647</definedName>
    <definedName name="solver_mip" localSheetId="107" hidden="1">2147483647</definedName>
    <definedName name="solver_mip" localSheetId="57" hidden="1">2147483647</definedName>
    <definedName name="solver_mip" localSheetId="145" hidden="1">2147483647</definedName>
    <definedName name="solver_mip" localSheetId="157" hidden="1">2147483647</definedName>
    <definedName name="solver_mip" localSheetId="75" hidden="1">2147483647</definedName>
    <definedName name="solver_mip" localSheetId="50" hidden="1">2147483647</definedName>
    <definedName name="solver_mip" localSheetId="109" hidden="1">2147483647</definedName>
    <definedName name="solver_mip" localSheetId="8" hidden="1">2147483647</definedName>
    <definedName name="solver_mip" localSheetId="10" hidden="1">2147483647</definedName>
    <definedName name="solver_mip" localSheetId="14" hidden="1">2147483647</definedName>
    <definedName name="solver_mip" localSheetId="4" hidden="1">2147483647</definedName>
    <definedName name="solver_mip" localSheetId="67" hidden="1">2147483647</definedName>
    <definedName name="solver_mip" localSheetId="28" hidden="1">2147483647</definedName>
    <definedName name="solver_mip" localSheetId="89" hidden="1">2147483647</definedName>
    <definedName name="solver_mip" localSheetId="38" hidden="1">2147483647</definedName>
    <definedName name="solver_mip" localSheetId="95" hidden="1">2147483647</definedName>
    <definedName name="solver_mip" localSheetId="30" hidden="1">2147483647</definedName>
    <definedName name="solver_mip" localSheetId="73" hidden="1">2147483647</definedName>
    <definedName name="solver_mip" localSheetId="117" hidden="1">2147483647</definedName>
    <definedName name="solver_mip" localSheetId="105" hidden="1">2147483647</definedName>
    <definedName name="solver_mip" localSheetId="93" hidden="1">2147483647</definedName>
    <definedName name="solver_mip" localSheetId="42" hidden="1">2147483647</definedName>
    <definedName name="solver_mip" localSheetId="85" hidden="1">2147483647</definedName>
    <definedName name="solver_mip" localSheetId="115" hidden="1">2147483647</definedName>
    <definedName name="solver_mip" localSheetId="24" hidden="1">2147483647</definedName>
    <definedName name="solver_mip" localSheetId="18" hidden="1">2147483647</definedName>
    <definedName name="solver_mip" localSheetId="71" hidden="1">2147483647</definedName>
    <definedName name="solver_mip" localSheetId="61" hidden="1">2147483647</definedName>
    <definedName name="solver_mip" localSheetId="81" hidden="1">2147483647</definedName>
    <definedName name="solver_mip" localSheetId="65" hidden="1">2147483647</definedName>
    <definedName name="solver_mip" localSheetId="16" hidden="1">2147483647</definedName>
    <definedName name="solver_mip" localSheetId="34" hidden="1">2147483647</definedName>
    <definedName name="solver_mip" localSheetId="36" hidden="1">2147483647</definedName>
    <definedName name="solver_mip" localSheetId="83" hidden="1">2147483647</definedName>
    <definedName name="solver_mip" localSheetId="119" hidden="1">2147483647</definedName>
    <definedName name="solver_mip" localSheetId="121" hidden="1">2147483647</definedName>
    <definedName name="solver_mip" localSheetId="103" hidden="1">2147483647</definedName>
    <definedName name="solver_mip" localSheetId="113" hidden="1">2147483647</definedName>
    <definedName name="solver_mip" localSheetId="87" hidden="1">2147483647</definedName>
    <definedName name="solver_mip" localSheetId="165" hidden="1">2147483647</definedName>
    <definedName name="solver_mip" localSheetId="44" hidden="1">2147483647</definedName>
    <definedName name="solver_mip" localSheetId="46" hidden="1">2147483647</definedName>
    <definedName name="solver_mip" localSheetId="63" hidden="1">2147483647</definedName>
    <definedName name="solver_mip" localSheetId="149" hidden="1">2147483647</definedName>
    <definedName name="solver_mip" localSheetId="127" hidden="1">2147483647</definedName>
    <definedName name="solver_mip" localSheetId="131" hidden="1">2147483647</definedName>
    <definedName name="solver_mip" localSheetId="169" hidden="1">2147483647</definedName>
    <definedName name="solver_mip" localSheetId="91" hidden="1">2147483647</definedName>
    <definedName name="solver_mip" localSheetId="77" hidden="1">2147483647</definedName>
    <definedName name="solver_mip" localSheetId="155" hidden="1">2147483647</definedName>
    <definedName name="solver_mip" localSheetId="147" hidden="1">2147483647</definedName>
    <definedName name="solver_mip" localSheetId="153" hidden="1">2147483647</definedName>
    <definedName name="solver_mip" localSheetId="159" hidden="1">2147483647</definedName>
    <definedName name="solver_mip" localSheetId="163" hidden="1">2147483647</definedName>
    <definedName name="solver_mip" localSheetId="167" hidden="1">2147483647</definedName>
    <definedName name="solver_mip" localSheetId="69" hidden="1">2147483647</definedName>
    <definedName name="solver_mip" localSheetId="59" hidden="1">2147483647</definedName>
    <definedName name="solver_mip" localSheetId="40" hidden="1">2147483647</definedName>
    <definedName name="solver_mip" localSheetId="79" hidden="1">2147483647</definedName>
    <definedName name="solver_mip" localSheetId="12" hidden="1">2147483647</definedName>
    <definedName name="solver_mip" localSheetId="48" hidden="1">2147483647</definedName>
    <definedName name="solver_mip" localSheetId="20" hidden="1">2147483647</definedName>
    <definedName name="solver_mip" localSheetId="56" hidden="1">2147483647</definedName>
    <definedName name="solver_mip" localSheetId="26" hidden="1">2147483647</definedName>
    <definedName name="solver_mip" localSheetId="6" hidden="1">2147483647</definedName>
    <definedName name="solver_mip" localSheetId="143" hidden="1">2147483647</definedName>
    <definedName name="solver_mip" localSheetId="123" hidden="1">2147483647</definedName>
    <definedName name="solver_mni" localSheetId="52" hidden="1">30</definedName>
    <definedName name="solver_mni" localSheetId="101" hidden="1">30</definedName>
    <definedName name="solver_mni" localSheetId="22" hidden="1">30</definedName>
    <definedName name="solver_mni" localSheetId="129" hidden="1">30</definedName>
    <definedName name="solver_mni" localSheetId="135" hidden="1">30</definedName>
    <definedName name="solver_mni" localSheetId="125" hidden="1">30</definedName>
    <definedName name="solver_mni" localSheetId="137" hidden="1">30</definedName>
    <definedName name="solver_mni" localSheetId="161" hidden="1">30</definedName>
    <definedName name="solver_mni" localSheetId="133" hidden="1">30</definedName>
    <definedName name="solver_mni" localSheetId="111" hidden="1">30</definedName>
    <definedName name="solver_mni" localSheetId="139" hidden="1">30</definedName>
    <definedName name="solver_mni" localSheetId="99" hidden="1">30</definedName>
    <definedName name="solver_mni" localSheetId="151" hidden="1">30</definedName>
    <definedName name="solver_mni" localSheetId="97" hidden="1">30</definedName>
    <definedName name="solver_mni" localSheetId="32" hidden="1">30</definedName>
    <definedName name="solver_mni" localSheetId="141" hidden="1">30</definedName>
    <definedName name="solver_mni" localSheetId="54" hidden="1">30</definedName>
    <definedName name="solver_mni" localSheetId="107" hidden="1">30</definedName>
    <definedName name="solver_mni" localSheetId="57" hidden="1">30</definedName>
    <definedName name="solver_mni" localSheetId="145" hidden="1">30</definedName>
    <definedName name="solver_mni" localSheetId="157" hidden="1">30</definedName>
    <definedName name="solver_mni" localSheetId="75" hidden="1">30</definedName>
    <definedName name="solver_mni" localSheetId="50" hidden="1">30</definedName>
    <definedName name="solver_mni" localSheetId="109" hidden="1">30</definedName>
    <definedName name="solver_mni" localSheetId="8" hidden="1">30</definedName>
    <definedName name="solver_mni" localSheetId="10" hidden="1">30</definedName>
    <definedName name="solver_mni" localSheetId="14" hidden="1">30</definedName>
    <definedName name="solver_mni" localSheetId="4" hidden="1">30</definedName>
    <definedName name="solver_mni" localSheetId="67" hidden="1">30</definedName>
    <definedName name="solver_mni" localSheetId="28" hidden="1">30</definedName>
    <definedName name="solver_mni" localSheetId="89" hidden="1">30</definedName>
    <definedName name="solver_mni" localSheetId="38" hidden="1">30</definedName>
    <definedName name="solver_mni" localSheetId="95" hidden="1">30</definedName>
    <definedName name="solver_mni" localSheetId="30" hidden="1">30</definedName>
    <definedName name="solver_mni" localSheetId="73" hidden="1">30</definedName>
    <definedName name="solver_mni" localSheetId="117" hidden="1">30</definedName>
    <definedName name="solver_mni" localSheetId="105" hidden="1">30</definedName>
    <definedName name="solver_mni" localSheetId="93" hidden="1">30</definedName>
    <definedName name="solver_mni" localSheetId="42" hidden="1">30</definedName>
    <definedName name="solver_mni" localSheetId="85" hidden="1">30</definedName>
    <definedName name="solver_mni" localSheetId="115" hidden="1">30</definedName>
    <definedName name="solver_mni" localSheetId="24" hidden="1">30</definedName>
    <definedName name="solver_mni" localSheetId="18" hidden="1">30</definedName>
    <definedName name="solver_mni" localSheetId="71" hidden="1">30</definedName>
    <definedName name="solver_mni" localSheetId="61" hidden="1">30</definedName>
    <definedName name="solver_mni" localSheetId="81" hidden="1">30</definedName>
    <definedName name="solver_mni" localSheetId="65" hidden="1">30</definedName>
    <definedName name="solver_mni" localSheetId="16" hidden="1">30</definedName>
    <definedName name="solver_mni" localSheetId="34" hidden="1">30</definedName>
    <definedName name="solver_mni" localSheetId="36" hidden="1">30</definedName>
    <definedName name="solver_mni" localSheetId="83" hidden="1">30</definedName>
    <definedName name="solver_mni" localSheetId="119" hidden="1">30</definedName>
    <definedName name="solver_mni" localSheetId="121" hidden="1">30</definedName>
    <definedName name="solver_mni" localSheetId="103" hidden="1">30</definedName>
    <definedName name="solver_mni" localSheetId="113" hidden="1">30</definedName>
    <definedName name="solver_mni" localSheetId="87" hidden="1">30</definedName>
    <definedName name="solver_mni" localSheetId="165" hidden="1">30</definedName>
    <definedName name="solver_mni" localSheetId="44" hidden="1">30</definedName>
    <definedName name="solver_mni" localSheetId="46" hidden="1">30</definedName>
    <definedName name="solver_mni" localSheetId="63" hidden="1">30</definedName>
    <definedName name="solver_mni" localSheetId="149" hidden="1">30</definedName>
    <definedName name="solver_mni" localSheetId="127" hidden="1">30</definedName>
    <definedName name="solver_mni" localSheetId="131" hidden="1">30</definedName>
    <definedName name="solver_mni" localSheetId="169" hidden="1">30</definedName>
    <definedName name="solver_mni" localSheetId="91" hidden="1">30</definedName>
    <definedName name="solver_mni" localSheetId="77" hidden="1">30</definedName>
    <definedName name="solver_mni" localSheetId="155" hidden="1">30</definedName>
    <definedName name="solver_mni" localSheetId="147" hidden="1">30</definedName>
    <definedName name="solver_mni" localSheetId="153" hidden="1">30</definedName>
    <definedName name="solver_mni" localSheetId="159" hidden="1">30</definedName>
    <definedName name="solver_mni" localSheetId="163" hidden="1">30</definedName>
    <definedName name="solver_mni" localSheetId="167" hidden="1">30</definedName>
    <definedName name="solver_mni" localSheetId="69" hidden="1">30</definedName>
    <definedName name="solver_mni" localSheetId="59" hidden="1">30</definedName>
    <definedName name="solver_mni" localSheetId="40" hidden="1">30</definedName>
    <definedName name="solver_mni" localSheetId="79" hidden="1">30</definedName>
    <definedName name="solver_mni" localSheetId="12" hidden="1">30</definedName>
    <definedName name="solver_mni" localSheetId="48" hidden="1">30</definedName>
    <definedName name="solver_mni" localSheetId="20" hidden="1">30</definedName>
    <definedName name="solver_mni" localSheetId="56" hidden="1">30</definedName>
    <definedName name="solver_mni" localSheetId="26" hidden="1">30</definedName>
    <definedName name="solver_mni" localSheetId="6" hidden="1">30</definedName>
    <definedName name="solver_mni" localSheetId="143" hidden="1">30</definedName>
    <definedName name="solver_mni" localSheetId="123" hidden="1">30</definedName>
    <definedName name="solver_mrt" localSheetId="52" hidden="1">0.075</definedName>
    <definedName name="solver_mrt" localSheetId="101" hidden="1">0.075</definedName>
    <definedName name="solver_mrt" localSheetId="22" hidden="1">0.075</definedName>
    <definedName name="solver_mrt" localSheetId="129" hidden="1">0.075</definedName>
    <definedName name="solver_mrt" localSheetId="135" hidden="1">0.075</definedName>
    <definedName name="solver_mrt" localSheetId="125" hidden="1">0.075</definedName>
    <definedName name="solver_mrt" localSheetId="137" hidden="1">0.075</definedName>
    <definedName name="solver_mrt" localSheetId="161" hidden="1">0.075</definedName>
    <definedName name="solver_mrt" localSheetId="133" hidden="1">0.075</definedName>
    <definedName name="solver_mrt" localSheetId="111" hidden="1">0.075</definedName>
    <definedName name="solver_mrt" localSheetId="139" hidden="1">0.075</definedName>
    <definedName name="solver_mrt" localSheetId="99" hidden="1">0.075</definedName>
    <definedName name="solver_mrt" localSheetId="151" hidden="1">0.075</definedName>
    <definedName name="solver_mrt" localSheetId="97" hidden="1">0.075</definedName>
    <definedName name="solver_mrt" localSheetId="32" hidden="1">0.075</definedName>
    <definedName name="solver_mrt" localSheetId="141" hidden="1">0.075</definedName>
    <definedName name="solver_mrt" localSheetId="54" hidden="1">0.075</definedName>
    <definedName name="solver_mrt" localSheetId="107" hidden="1">0.075</definedName>
    <definedName name="solver_mrt" localSheetId="57" hidden="1">0.075</definedName>
    <definedName name="solver_mrt" localSheetId="145" hidden="1">0.075</definedName>
    <definedName name="solver_mrt" localSheetId="157" hidden="1">0.075</definedName>
    <definedName name="solver_mrt" localSheetId="75" hidden="1">0.075</definedName>
    <definedName name="solver_mrt" localSheetId="50" hidden="1">0.075</definedName>
    <definedName name="solver_mrt" localSheetId="109" hidden="1">0.075</definedName>
    <definedName name="solver_mrt" localSheetId="8" hidden="1">0.075</definedName>
    <definedName name="solver_mrt" localSheetId="10" hidden="1">0.075</definedName>
    <definedName name="solver_mrt" localSheetId="14" hidden="1">0.075</definedName>
    <definedName name="solver_mrt" localSheetId="4" hidden="1">0.075</definedName>
    <definedName name="solver_mrt" localSheetId="67" hidden="1">0.075</definedName>
    <definedName name="solver_mrt" localSheetId="28" hidden="1">0.075</definedName>
    <definedName name="solver_mrt" localSheetId="89" hidden="1">0.075</definedName>
    <definedName name="solver_mrt" localSheetId="38" hidden="1">0.075</definedName>
    <definedName name="solver_mrt" localSheetId="95" hidden="1">0.075</definedName>
    <definedName name="solver_mrt" localSheetId="30" hidden="1">0.075</definedName>
    <definedName name="solver_mrt" localSheetId="73" hidden="1">0.075</definedName>
    <definedName name="solver_mrt" localSheetId="117" hidden="1">0.075</definedName>
    <definedName name="solver_mrt" localSheetId="105" hidden="1">0.075</definedName>
    <definedName name="solver_mrt" localSheetId="93" hidden="1">0.075</definedName>
    <definedName name="solver_mrt" localSheetId="42" hidden="1">0.075</definedName>
    <definedName name="solver_mrt" localSheetId="85" hidden="1">0.075</definedName>
    <definedName name="solver_mrt" localSheetId="115" hidden="1">0.075</definedName>
    <definedName name="solver_mrt" localSheetId="24" hidden="1">0.075</definedName>
    <definedName name="solver_mrt" localSheetId="18" hidden="1">0.075</definedName>
    <definedName name="solver_mrt" localSheetId="71" hidden="1">0.075</definedName>
    <definedName name="solver_mrt" localSheetId="61" hidden="1">0.075</definedName>
    <definedName name="solver_mrt" localSheetId="81" hidden="1">0.075</definedName>
    <definedName name="solver_mrt" localSheetId="65" hidden="1">0.075</definedName>
    <definedName name="solver_mrt" localSheetId="16" hidden="1">0.075</definedName>
    <definedName name="solver_mrt" localSheetId="34" hidden="1">0.075</definedName>
    <definedName name="solver_mrt" localSheetId="36" hidden="1">0.075</definedName>
    <definedName name="solver_mrt" localSheetId="83" hidden="1">0.075</definedName>
    <definedName name="solver_mrt" localSheetId="119" hidden="1">0.075</definedName>
    <definedName name="solver_mrt" localSheetId="121" hidden="1">0.075</definedName>
    <definedName name="solver_mrt" localSheetId="103" hidden="1">0.075</definedName>
    <definedName name="solver_mrt" localSheetId="113" hidden="1">0.075</definedName>
    <definedName name="solver_mrt" localSheetId="87" hidden="1">0.075</definedName>
    <definedName name="solver_mrt" localSheetId="165" hidden="1">0.075</definedName>
    <definedName name="solver_mrt" localSheetId="44" hidden="1">0.075</definedName>
    <definedName name="solver_mrt" localSheetId="46" hidden="1">0.075</definedName>
    <definedName name="solver_mrt" localSheetId="63" hidden="1">0.075</definedName>
    <definedName name="solver_mrt" localSheetId="149" hidden="1">0.075</definedName>
    <definedName name="solver_mrt" localSheetId="127" hidden="1">0.075</definedName>
    <definedName name="solver_mrt" localSheetId="131" hidden="1">0.075</definedName>
    <definedName name="solver_mrt" localSheetId="169" hidden="1">0.075</definedName>
    <definedName name="solver_mrt" localSheetId="91" hidden="1">0.075</definedName>
    <definedName name="solver_mrt" localSheetId="77" hidden="1">0.075</definedName>
    <definedName name="solver_mrt" localSheetId="155" hidden="1">0.075</definedName>
    <definedName name="solver_mrt" localSheetId="147" hidden="1">0.075</definedName>
    <definedName name="solver_mrt" localSheetId="153" hidden="1">0.075</definedName>
    <definedName name="solver_mrt" localSheetId="159" hidden="1">0.075</definedName>
    <definedName name="solver_mrt" localSheetId="163" hidden="1">0.075</definedName>
    <definedName name="solver_mrt" localSheetId="167" hidden="1">0.075</definedName>
    <definedName name="solver_mrt" localSheetId="69" hidden="1">0.075</definedName>
    <definedName name="solver_mrt" localSheetId="59" hidden="1">0.075</definedName>
    <definedName name="solver_mrt" localSheetId="40" hidden="1">0.075</definedName>
    <definedName name="solver_mrt" localSheetId="79" hidden="1">0.075</definedName>
    <definedName name="solver_mrt" localSheetId="12" hidden="1">0.075</definedName>
    <definedName name="solver_mrt" localSheetId="48" hidden="1">0.075</definedName>
    <definedName name="solver_mrt" localSheetId="20" hidden="1">0.075</definedName>
    <definedName name="solver_mrt" localSheetId="56" hidden="1">0.075</definedName>
    <definedName name="solver_mrt" localSheetId="26" hidden="1">0.075</definedName>
    <definedName name="solver_mrt" localSheetId="6" hidden="1">0.075</definedName>
    <definedName name="solver_mrt" localSheetId="143" hidden="1">0.075</definedName>
    <definedName name="solver_mrt" localSheetId="123" hidden="1">0.075</definedName>
    <definedName name="solver_msl" localSheetId="52" hidden="1">2</definedName>
    <definedName name="solver_msl" localSheetId="101" hidden="1">2</definedName>
    <definedName name="solver_msl" localSheetId="22" hidden="1">2</definedName>
    <definedName name="solver_msl" localSheetId="129" hidden="1">2</definedName>
    <definedName name="solver_msl" localSheetId="135" hidden="1">2</definedName>
    <definedName name="solver_msl" localSheetId="125" hidden="1">2</definedName>
    <definedName name="solver_msl" localSheetId="137" hidden="1">2</definedName>
    <definedName name="solver_msl" localSheetId="161" hidden="1">2</definedName>
    <definedName name="solver_msl" localSheetId="133" hidden="1">2</definedName>
    <definedName name="solver_msl" localSheetId="111" hidden="1">2</definedName>
    <definedName name="solver_msl" localSheetId="139" hidden="1">2</definedName>
    <definedName name="solver_msl" localSheetId="99" hidden="1">2</definedName>
    <definedName name="solver_msl" localSheetId="151" hidden="1">2</definedName>
    <definedName name="solver_msl" localSheetId="97" hidden="1">2</definedName>
    <definedName name="solver_msl" localSheetId="32" hidden="1">2</definedName>
    <definedName name="solver_msl" localSheetId="141" hidden="1">2</definedName>
    <definedName name="solver_msl" localSheetId="54" hidden="1">2</definedName>
    <definedName name="solver_msl" localSheetId="107" hidden="1">2</definedName>
    <definedName name="solver_msl" localSheetId="57" hidden="1">2</definedName>
    <definedName name="solver_msl" localSheetId="145" hidden="1">2</definedName>
    <definedName name="solver_msl" localSheetId="157" hidden="1">2</definedName>
    <definedName name="solver_msl" localSheetId="75" hidden="1">2</definedName>
    <definedName name="solver_msl" localSheetId="50" hidden="1">2</definedName>
    <definedName name="solver_msl" localSheetId="109" hidden="1">2</definedName>
    <definedName name="solver_msl" localSheetId="8" hidden="1">2</definedName>
    <definedName name="solver_msl" localSheetId="10" hidden="1">2</definedName>
    <definedName name="solver_msl" localSheetId="14" hidden="1">2</definedName>
    <definedName name="solver_msl" localSheetId="4" hidden="1">2</definedName>
    <definedName name="solver_msl" localSheetId="67" hidden="1">2</definedName>
    <definedName name="solver_msl" localSheetId="28" hidden="1">2</definedName>
    <definedName name="solver_msl" localSheetId="89" hidden="1">2</definedName>
    <definedName name="solver_msl" localSheetId="38" hidden="1">2</definedName>
    <definedName name="solver_msl" localSheetId="95" hidden="1">2</definedName>
    <definedName name="solver_msl" localSheetId="30" hidden="1">2</definedName>
    <definedName name="solver_msl" localSheetId="73" hidden="1">2</definedName>
    <definedName name="solver_msl" localSheetId="117" hidden="1">2</definedName>
    <definedName name="solver_msl" localSheetId="105" hidden="1">2</definedName>
    <definedName name="solver_msl" localSheetId="93" hidden="1">2</definedName>
    <definedName name="solver_msl" localSheetId="42" hidden="1">2</definedName>
    <definedName name="solver_msl" localSheetId="85" hidden="1">2</definedName>
    <definedName name="solver_msl" localSheetId="115" hidden="1">2</definedName>
    <definedName name="solver_msl" localSheetId="24" hidden="1">2</definedName>
    <definedName name="solver_msl" localSheetId="18" hidden="1">2</definedName>
    <definedName name="solver_msl" localSheetId="71" hidden="1">2</definedName>
    <definedName name="solver_msl" localSheetId="61" hidden="1">2</definedName>
    <definedName name="solver_msl" localSheetId="81" hidden="1">2</definedName>
    <definedName name="solver_msl" localSheetId="65" hidden="1">2</definedName>
    <definedName name="solver_msl" localSheetId="16" hidden="1">2</definedName>
    <definedName name="solver_msl" localSheetId="34" hidden="1">2</definedName>
    <definedName name="solver_msl" localSheetId="36" hidden="1">2</definedName>
    <definedName name="solver_msl" localSheetId="83" hidden="1">2</definedName>
    <definedName name="solver_msl" localSheetId="119" hidden="1">2</definedName>
    <definedName name="solver_msl" localSheetId="121" hidden="1">2</definedName>
    <definedName name="solver_msl" localSheetId="103" hidden="1">2</definedName>
    <definedName name="solver_msl" localSheetId="113" hidden="1">2</definedName>
    <definedName name="solver_msl" localSheetId="87" hidden="1">2</definedName>
    <definedName name="solver_msl" localSheetId="165" hidden="1">2</definedName>
    <definedName name="solver_msl" localSheetId="44" hidden="1">2</definedName>
    <definedName name="solver_msl" localSheetId="46" hidden="1">2</definedName>
    <definedName name="solver_msl" localSheetId="63" hidden="1">2</definedName>
    <definedName name="solver_msl" localSheetId="149" hidden="1">2</definedName>
    <definedName name="solver_msl" localSheetId="127" hidden="1">2</definedName>
    <definedName name="solver_msl" localSheetId="131" hidden="1">2</definedName>
    <definedName name="solver_msl" localSheetId="169" hidden="1">2</definedName>
    <definedName name="solver_msl" localSheetId="91" hidden="1">2</definedName>
    <definedName name="solver_msl" localSheetId="77" hidden="1">2</definedName>
    <definedName name="solver_msl" localSheetId="155" hidden="1">2</definedName>
    <definedName name="solver_msl" localSheetId="147" hidden="1">2</definedName>
    <definedName name="solver_msl" localSheetId="153" hidden="1">2</definedName>
    <definedName name="solver_msl" localSheetId="159" hidden="1">2</definedName>
    <definedName name="solver_msl" localSheetId="163" hidden="1">2</definedName>
    <definedName name="solver_msl" localSheetId="167" hidden="1">2</definedName>
    <definedName name="solver_msl" localSheetId="69" hidden="1">2</definedName>
    <definedName name="solver_msl" localSheetId="59" hidden="1">2</definedName>
    <definedName name="solver_msl" localSheetId="40" hidden="1">2</definedName>
    <definedName name="solver_msl" localSheetId="79" hidden="1">2</definedName>
    <definedName name="solver_msl" localSheetId="12" hidden="1">2</definedName>
    <definedName name="solver_msl" localSheetId="48" hidden="1">2</definedName>
    <definedName name="solver_msl" localSheetId="20" hidden="1">2</definedName>
    <definedName name="solver_msl" localSheetId="56" hidden="1">2</definedName>
    <definedName name="solver_msl" localSheetId="26" hidden="1">2</definedName>
    <definedName name="solver_msl" localSheetId="6" hidden="1">2</definedName>
    <definedName name="solver_msl" localSheetId="143" hidden="1">2</definedName>
    <definedName name="solver_msl" localSheetId="123" hidden="1">2</definedName>
    <definedName name="solver_neg" localSheetId="52" hidden="1">1</definedName>
    <definedName name="solver_neg" localSheetId="101" hidden="1">1</definedName>
    <definedName name="solver_neg" localSheetId="22" hidden="1">1</definedName>
    <definedName name="solver_neg" localSheetId="129" hidden="1">1</definedName>
    <definedName name="solver_neg" localSheetId="135" hidden="1">1</definedName>
    <definedName name="solver_neg" localSheetId="125" hidden="1">1</definedName>
    <definedName name="solver_neg" localSheetId="137" hidden="1">1</definedName>
    <definedName name="solver_neg" localSheetId="161" hidden="1">1</definedName>
    <definedName name="solver_neg" localSheetId="133" hidden="1">1</definedName>
    <definedName name="solver_neg" localSheetId="111" hidden="1">1</definedName>
    <definedName name="solver_neg" localSheetId="139" hidden="1">1</definedName>
    <definedName name="solver_neg" localSheetId="99" hidden="1">1</definedName>
    <definedName name="solver_neg" localSheetId="151" hidden="1">1</definedName>
    <definedName name="solver_neg" localSheetId="97" hidden="1">1</definedName>
    <definedName name="solver_neg" localSheetId="32" hidden="1">1</definedName>
    <definedName name="solver_neg" localSheetId="141" hidden="1">1</definedName>
    <definedName name="solver_neg" localSheetId="54" hidden="1">1</definedName>
    <definedName name="solver_neg" localSheetId="107" hidden="1">1</definedName>
    <definedName name="solver_neg" localSheetId="57" hidden="1">1</definedName>
    <definedName name="solver_neg" localSheetId="145" hidden="1">1</definedName>
    <definedName name="solver_neg" localSheetId="157" hidden="1">1</definedName>
    <definedName name="solver_neg" localSheetId="75" hidden="1">1</definedName>
    <definedName name="solver_neg" localSheetId="50" hidden="1">1</definedName>
    <definedName name="solver_neg" localSheetId="109" hidden="1">1</definedName>
    <definedName name="solver_neg" localSheetId="8" hidden="1">1</definedName>
    <definedName name="solver_neg" localSheetId="10" hidden="1">1</definedName>
    <definedName name="solver_neg" localSheetId="14" hidden="1">1</definedName>
    <definedName name="solver_neg" localSheetId="4" hidden="1">1</definedName>
    <definedName name="solver_neg" localSheetId="67" hidden="1">1</definedName>
    <definedName name="solver_neg" localSheetId="28" hidden="1">1</definedName>
    <definedName name="solver_neg" localSheetId="89" hidden="1">1</definedName>
    <definedName name="solver_neg" localSheetId="38" hidden="1">1</definedName>
    <definedName name="solver_neg" localSheetId="95" hidden="1">1</definedName>
    <definedName name="solver_neg" localSheetId="30" hidden="1">1</definedName>
    <definedName name="solver_neg" localSheetId="73" hidden="1">1</definedName>
    <definedName name="solver_neg" localSheetId="117" hidden="1">1</definedName>
    <definedName name="solver_neg" localSheetId="105" hidden="1">1</definedName>
    <definedName name="solver_neg" localSheetId="93" hidden="1">1</definedName>
    <definedName name="solver_neg" localSheetId="42" hidden="1">1</definedName>
    <definedName name="solver_neg" localSheetId="85" hidden="1">1</definedName>
    <definedName name="solver_neg" localSheetId="115" hidden="1">1</definedName>
    <definedName name="solver_neg" localSheetId="24" hidden="1">1</definedName>
    <definedName name="solver_neg" localSheetId="18" hidden="1">1</definedName>
    <definedName name="solver_neg" localSheetId="71" hidden="1">1</definedName>
    <definedName name="solver_neg" localSheetId="61" hidden="1">1</definedName>
    <definedName name="solver_neg" localSheetId="81" hidden="1">1</definedName>
    <definedName name="solver_neg" localSheetId="65" hidden="1">1</definedName>
    <definedName name="solver_neg" localSheetId="16" hidden="1">1</definedName>
    <definedName name="solver_neg" localSheetId="34" hidden="1">1</definedName>
    <definedName name="solver_neg" localSheetId="36" hidden="1">1</definedName>
    <definedName name="solver_neg" localSheetId="83" hidden="1">1</definedName>
    <definedName name="solver_neg" localSheetId="119" hidden="1">1</definedName>
    <definedName name="solver_neg" localSheetId="121" hidden="1">1</definedName>
    <definedName name="solver_neg" localSheetId="103" hidden="1">1</definedName>
    <definedName name="solver_neg" localSheetId="113" hidden="1">1</definedName>
    <definedName name="solver_neg" localSheetId="87" hidden="1">1</definedName>
    <definedName name="solver_neg" localSheetId="165" hidden="1">1</definedName>
    <definedName name="solver_neg" localSheetId="44" hidden="1">1</definedName>
    <definedName name="solver_neg" localSheetId="46" hidden="1">1</definedName>
    <definedName name="solver_neg" localSheetId="63" hidden="1">1</definedName>
    <definedName name="solver_neg" localSheetId="149" hidden="1">1</definedName>
    <definedName name="solver_neg" localSheetId="127" hidden="1">1</definedName>
    <definedName name="solver_neg" localSheetId="131" hidden="1">1</definedName>
    <definedName name="solver_neg" localSheetId="169" hidden="1">1</definedName>
    <definedName name="solver_neg" localSheetId="91" hidden="1">1</definedName>
    <definedName name="solver_neg" localSheetId="77" hidden="1">1</definedName>
    <definedName name="solver_neg" localSheetId="155" hidden="1">1</definedName>
    <definedName name="solver_neg" localSheetId="147" hidden="1">1</definedName>
    <definedName name="solver_neg" localSheetId="153" hidden="1">1</definedName>
    <definedName name="solver_neg" localSheetId="159" hidden="1">1</definedName>
    <definedName name="solver_neg" localSheetId="163" hidden="1">1</definedName>
    <definedName name="solver_neg" localSheetId="167" hidden="1">1</definedName>
    <definedName name="solver_neg" localSheetId="69" hidden="1">1</definedName>
    <definedName name="solver_neg" localSheetId="59" hidden="1">1</definedName>
    <definedName name="solver_neg" localSheetId="40" hidden="1">1</definedName>
    <definedName name="solver_neg" localSheetId="79" hidden="1">1</definedName>
    <definedName name="solver_neg" localSheetId="12" hidden="1">1</definedName>
    <definedName name="solver_neg" localSheetId="48" hidden="1">1</definedName>
    <definedName name="solver_neg" localSheetId="20" hidden="1">1</definedName>
    <definedName name="solver_neg" localSheetId="56" hidden="1">1</definedName>
    <definedName name="solver_neg" localSheetId="26" hidden="1">1</definedName>
    <definedName name="solver_neg" localSheetId="6" hidden="1">1</definedName>
    <definedName name="solver_neg" localSheetId="143" hidden="1">1</definedName>
    <definedName name="solver_neg" localSheetId="123" hidden="1">1</definedName>
    <definedName name="solver_nod" localSheetId="52" hidden="1">2147483647</definedName>
    <definedName name="solver_nod" localSheetId="101" hidden="1">2147483647</definedName>
    <definedName name="solver_nod" localSheetId="22" hidden="1">2147483647</definedName>
    <definedName name="solver_nod" localSheetId="129" hidden="1">2147483647</definedName>
    <definedName name="solver_nod" localSheetId="135" hidden="1">2147483647</definedName>
    <definedName name="solver_nod" localSheetId="125" hidden="1">2147483647</definedName>
    <definedName name="solver_nod" localSheetId="137" hidden="1">2147483647</definedName>
    <definedName name="solver_nod" localSheetId="161" hidden="1">2147483647</definedName>
    <definedName name="solver_nod" localSheetId="133" hidden="1">2147483647</definedName>
    <definedName name="solver_nod" localSheetId="111" hidden="1">2147483647</definedName>
    <definedName name="solver_nod" localSheetId="139" hidden="1">2147483647</definedName>
    <definedName name="solver_nod" localSheetId="99" hidden="1">2147483647</definedName>
    <definedName name="solver_nod" localSheetId="151" hidden="1">2147483647</definedName>
    <definedName name="solver_nod" localSheetId="97" hidden="1">2147483647</definedName>
    <definedName name="solver_nod" localSheetId="32" hidden="1">2147483647</definedName>
    <definedName name="solver_nod" localSheetId="141" hidden="1">2147483647</definedName>
    <definedName name="solver_nod" localSheetId="54" hidden="1">2147483647</definedName>
    <definedName name="solver_nod" localSheetId="107" hidden="1">2147483647</definedName>
    <definedName name="solver_nod" localSheetId="57" hidden="1">2147483647</definedName>
    <definedName name="solver_nod" localSheetId="145" hidden="1">2147483647</definedName>
    <definedName name="solver_nod" localSheetId="157" hidden="1">2147483647</definedName>
    <definedName name="solver_nod" localSheetId="75" hidden="1">2147483647</definedName>
    <definedName name="solver_nod" localSheetId="50" hidden="1">2147483647</definedName>
    <definedName name="solver_nod" localSheetId="109" hidden="1">2147483647</definedName>
    <definedName name="solver_nod" localSheetId="8" hidden="1">2147483647</definedName>
    <definedName name="solver_nod" localSheetId="10" hidden="1">2147483647</definedName>
    <definedName name="solver_nod" localSheetId="14" hidden="1">2147483647</definedName>
    <definedName name="solver_nod" localSheetId="4" hidden="1">2147483647</definedName>
    <definedName name="solver_nod" localSheetId="67" hidden="1">2147483647</definedName>
    <definedName name="solver_nod" localSheetId="28" hidden="1">2147483647</definedName>
    <definedName name="solver_nod" localSheetId="89" hidden="1">2147483647</definedName>
    <definedName name="solver_nod" localSheetId="38" hidden="1">2147483647</definedName>
    <definedName name="solver_nod" localSheetId="95" hidden="1">2147483647</definedName>
    <definedName name="solver_nod" localSheetId="30" hidden="1">2147483647</definedName>
    <definedName name="solver_nod" localSheetId="73" hidden="1">2147483647</definedName>
    <definedName name="solver_nod" localSheetId="117" hidden="1">2147483647</definedName>
    <definedName name="solver_nod" localSheetId="105" hidden="1">2147483647</definedName>
    <definedName name="solver_nod" localSheetId="93" hidden="1">2147483647</definedName>
    <definedName name="solver_nod" localSheetId="42" hidden="1">2147483647</definedName>
    <definedName name="solver_nod" localSheetId="85" hidden="1">2147483647</definedName>
    <definedName name="solver_nod" localSheetId="115" hidden="1">2147483647</definedName>
    <definedName name="solver_nod" localSheetId="24" hidden="1">2147483647</definedName>
    <definedName name="solver_nod" localSheetId="18" hidden="1">2147483647</definedName>
    <definedName name="solver_nod" localSheetId="71" hidden="1">2147483647</definedName>
    <definedName name="solver_nod" localSheetId="61" hidden="1">2147483647</definedName>
    <definedName name="solver_nod" localSheetId="81" hidden="1">2147483647</definedName>
    <definedName name="solver_nod" localSheetId="65" hidden="1">2147483647</definedName>
    <definedName name="solver_nod" localSheetId="16" hidden="1">2147483647</definedName>
    <definedName name="solver_nod" localSheetId="34" hidden="1">2147483647</definedName>
    <definedName name="solver_nod" localSheetId="36" hidden="1">2147483647</definedName>
    <definedName name="solver_nod" localSheetId="83" hidden="1">2147483647</definedName>
    <definedName name="solver_nod" localSheetId="119" hidden="1">2147483647</definedName>
    <definedName name="solver_nod" localSheetId="121" hidden="1">2147483647</definedName>
    <definedName name="solver_nod" localSheetId="103" hidden="1">2147483647</definedName>
    <definedName name="solver_nod" localSheetId="113" hidden="1">2147483647</definedName>
    <definedName name="solver_nod" localSheetId="87" hidden="1">2147483647</definedName>
    <definedName name="solver_nod" localSheetId="165" hidden="1">2147483647</definedName>
    <definedName name="solver_nod" localSheetId="44" hidden="1">2147483647</definedName>
    <definedName name="solver_nod" localSheetId="46" hidden="1">2147483647</definedName>
    <definedName name="solver_nod" localSheetId="63" hidden="1">2147483647</definedName>
    <definedName name="solver_nod" localSheetId="149" hidden="1">2147483647</definedName>
    <definedName name="solver_nod" localSheetId="127" hidden="1">2147483647</definedName>
    <definedName name="solver_nod" localSheetId="131" hidden="1">2147483647</definedName>
    <definedName name="solver_nod" localSheetId="169" hidden="1">2147483647</definedName>
    <definedName name="solver_nod" localSheetId="91" hidden="1">2147483647</definedName>
    <definedName name="solver_nod" localSheetId="77" hidden="1">2147483647</definedName>
    <definedName name="solver_nod" localSheetId="155" hidden="1">2147483647</definedName>
    <definedName name="solver_nod" localSheetId="147" hidden="1">2147483647</definedName>
    <definedName name="solver_nod" localSheetId="153" hidden="1">2147483647</definedName>
    <definedName name="solver_nod" localSheetId="159" hidden="1">2147483647</definedName>
    <definedName name="solver_nod" localSheetId="163" hidden="1">2147483647</definedName>
    <definedName name="solver_nod" localSheetId="167" hidden="1">2147483647</definedName>
    <definedName name="solver_nod" localSheetId="69" hidden="1">2147483647</definedName>
    <definedName name="solver_nod" localSheetId="59" hidden="1">2147483647</definedName>
    <definedName name="solver_nod" localSheetId="40" hidden="1">2147483647</definedName>
    <definedName name="solver_nod" localSheetId="79" hidden="1">2147483647</definedName>
    <definedName name="solver_nod" localSheetId="12" hidden="1">2147483647</definedName>
    <definedName name="solver_nod" localSheetId="48" hidden="1">2147483647</definedName>
    <definedName name="solver_nod" localSheetId="20" hidden="1">2147483647</definedName>
    <definedName name="solver_nod" localSheetId="56" hidden="1">2147483647</definedName>
    <definedName name="solver_nod" localSheetId="26" hidden="1">2147483647</definedName>
    <definedName name="solver_nod" localSheetId="6" hidden="1">2147483647</definedName>
    <definedName name="solver_nod" localSheetId="143" hidden="1">2147483647</definedName>
    <definedName name="solver_nod" localSheetId="123" hidden="1">2147483647</definedName>
    <definedName name="solver_num" localSheetId="52" hidden="1">2</definedName>
    <definedName name="solver_num" localSheetId="101" hidden="1">2</definedName>
    <definedName name="solver_num" localSheetId="22" hidden="1">2</definedName>
    <definedName name="solver_num" localSheetId="129" hidden="1">2</definedName>
    <definedName name="solver_num" localSheetId="135" hidden="1">2</definedName>
    <definedName name="solver_num" localSheetId="125" hidden="1">2</definedName>
    <definedName name="solver_num" localSheetId="137" hidden="1">2</definedName>
    <definedName name="solver_num" localSheetId="161" hidden="1">2</definedName>
    <definedName name="solver_num" localSheetId="133" hidden="1">2</definedName>
    <definedName name="solver_num" localSheetId="111" hidden="1">2</definedName>
    <definedName name="solver_num" localSheetId="139" hidden="1">2</definedName>
    <definedName name="solver_num" localSheetId="99" hidden="1">2</definedName>
    <definedName name="solver_num" localSheetId="151" hidden="1">2</definedName>
    <definedName name="solver_num" localSheetId="97" hidden="1">2</definedName>
    <definedName name="solver_num" localSheetId="32" hidden="1">2</definedName>
    <definedName name="solver_num" localSheetId="141" hidden="1">2</definedName>
    <definedName name="solver_num" localSheetId="54" hidden="1">2</definedName>
    <definedName name="solver_num" localSheetId="107" hidden="1">2</definedName>
    <definedName name="solver_num" localSheetId="57" hidden="1">2</definedName>
    <definedName name="solver_num" localSheetId="145" hidden="1">2</definedName>
    <definedName name="solver_num" localSheetId="157" hidden="1">2</definedName>
    <definedName name="solver_num" localSheetId="75" hidden="1">2</definedName>
    <definedName name="solver_num" localSheetId="50" hidden="1">2</definedName>
    <definedName name="solver_num" localSheetId="109" hidden="1">2</definedName>
    <definedName name="solver_num" localSheetId="8" hidden="1">2</definedName>
    <definedName name="solver_num" localSheetId="10" hidden="1">2</definedName>
    <definedName name="solver_num" localSheetId="14" hidden="1">2</definedName>
    <definedName name="solver_num" localSheetId="4" hidden="1">2</definedName>
    <definedName name="solver_num" localSheetId="67" hidden="1">2</definedName>
    <definedName name="solver_num" localSheetId="28" hidden="1">2</definedName>
    <definedName name="solver_num" localSheetId="89" hidden="1">2</definedName>
    <definedName name="solver_num" localSheetId="38" hidden="1">2</definedName>
    <definedName name="solver_num" localSheetId="95" hidden="1">2</definedName>
    <definedName name="solver_num" localSheetId="30" hidden="1">2</definedName>
    <definedName name="solver_num" localSheetId="73" hidden="1">2</definedName>
    <definedName name="solver_num" localSheetId="117" hidden="1">2</definedName>
    <definedName name="solver_num" localSheetId="105" hidden="1">2</definedName>
    <definedName name="solver_num" localSheetId="93" hidden="1">2</definedName>
    <definedName name="solver_num" localSheetId="42" hidden="1">2</definedName>
    <definedName name="solver_num" localSheetId="85" hidden="1">2</definedName>
    <definedName name="solver_num" localSheetId="115" hidden="1">2</definedName>
    <definedName name="solver_num" localSheetId="24" hidden="1">2</definedName>
    <definedName name="solver_num" localSheetId="18" hidden="1">2</definedName>
    <definedName name="solver_num" localSheetId="71" hidden="1">2</definedName>
    <definedName name="solver_num" localSheetId="61" hidden="1">2</definedName>
    <definedName name="solver_num" localSheetId="81" hidden="1">2</definedName>
    <definedName name="solver_num" localSheetId="65" hidden="1">2</definedName>
    <definedName name="solver_num" localSheetId="16" hidden="1">2</definedName>
    <definedName name="solver_num" localSheetId="34" hidden="1">2</definedName>
    <definedName name="solver_num" localSheetId="36" hidden="1">2</definedName>
    <definedName name="solver_num" localSheetId="83" hidden="1">2</definedName>
    <definedName name="solver_num" localSheetId="119" hidden="1">2</definedName>
    <definedName name="solver_num" localSheetId="121" hidden="1">2</definedName>
    <definedName name="solver_num" localSheetId="103" hidden="1">2</definedName>
    <definedName name="solver_num" localSheetId="113" hidden="1">2</definedName>
    <definedName name="solver_num" localSheetId="87" hidden="1">2</definedName>
    <definedName name="solver_num" localSheetId="165" hidden="1">2</definedName>
    <definedName name="solver_num" localSheetId="44" hidden="1">2</definedName>
    <definedName name="solver_num" localSheetId="46" hidden="1">2</definedName>
    <definedName name="solver_num" localSheetId="63" hidden="1">2</definedName>
    <definedName name="solver_num" localSheetId="149" hidden="1">2</definedName>
    <definedName name="solver_num" localSheetId="127" hidden="1">2</definedName>
    <definedName name="solver_num" localSheetId="131" hidden="1">2</definedName>
    <definedName name="solver_num" localSheetId="169" hidden="1">2</definedName>
    <definedName name="solver_num" localSheetId="91" hidden="1">2</definedName>
    <definedName name="solver_num" localSheetId="77" hidden="1">2</definedName>
    <definedName name="solver_num" localSheetId="155" hidden="1">2</definedName>
    <definedName name="solver_num" localSheetId="147" hidden="1">2</definedName>
    <definedName name="solver_num" localSheetId="153" hidden="1">2</definedName>
    <definedName name="solver_num" localSheetId="159" hidden="1">2</definedName>
    <definedName name="solver_num" localSheetId="163" hidden="1">2</definedName>
    <definedName name="solver_num" localSheetId="167" hidden="1">2</definedName>
    <definedName name="solver_num" localSheetId="69" hidden="1">2</definedName>
    <definedName name="solver_num" localSheetId="59" hidden="1">2</definedName>
    <definedName name="solver_num" localSheetId="40" hidden="1">2</definedName>
    <definedName name="solver_num" localSheetId="79" hidden="1">2</definedName>
    <definedName name="solver_num" localSheetId="12" hidden="1">2</definedName>
    <definedName name="solver_num" localSheetId="48" hidden="1">2</definedName>
    <definedName name="solver_num" localSheetId="20" hidden="1">2</definedName>
    <definedName name="solver_num" localSheetId="56" hidden="1">2</definedName>
    <definedName name="solver_num" localSheetId="26" hidden="1">2</definedName>
    <definedName name="solver_num" localSheetId="6" hidden="1">2</definedName>
    <definedName name="solver_num" localSheetId="143" hidden="1">2</definedName>
    <definedName name="solver_num" localSheetId="123" hidden="1">2</definedName>
    <definedName name="solver_nwt" localSheetId="52" hidden="1">1</definedName>
    <definedName name="solver_nwt" localSheetId="101" hidden="1">1</definedName>
    <definedName name="solver_nwt" localSheetId="22" hidden="1">1</definedName>
    <definedName name="solver_nwt" localSheetId="129" hidden="1">1</definedName>
    <definedName name="solver_nwt" localSheetId="135" hidden="1">1</definedName>
    <definedName name="solver_nwt" localSheetId="125" hidden="1">1</definedName>
    <definedName name="solver_nwt" localSheetId="137" hidden="1">1</definedName>
    <definedName name="solver_nwt" localSheetId="161" hidden="1">1</definedName>
    <definedName name="solver_nwt" localSheetId="133" hidden="1">1</definedName>
    <definedName name="solver_nwt" localSheetId="111" hidden="1">1</definedName>
    <definedName name="solver_nwt" localSheetId="139" hidden="1">1</definedName>
    <definedName name="solver_nwt" localSheetId="99" hidden="1">1</definedName>
    <definedName name="solver_nwt" localSheetId="151" hidden="1">1</definedName>
    <definedName name="solver_nwt" localSheetId="97" hidden="1">1</definedName>
    <definedName name="solver_nwt" localSheetId="32" hidden="1">1</definedName>
    <definedName name="solver_nwt" localSheetId="141" hidden="1">1</definedName>
    <definedName name="solver_nwt" localSheetId="54" hidden="1">1</definedName>
    <definedName name="solver_nwt" localSheetId="107" hidden="1">1</definedName>
    <definedName name="solver_nwt" localSheetId="57" hidden="1">1</definedName>
    <definedName name="solver_nwt" localSheetId="145" hidden="1">1</definedName>
    <definedName name="solver_nwt" localSheetId="157" hidden="1">1</definedName>
    <definedName name="solver_nwt" localSheetId="75" hidden="1">1</definedName>
    <definedName name="solver_nwt" localSheetId="50" hidden="1">1</definedName>
    <definedName name="solver_nwt" localSheetId="109" hidden="1">1</definedName>
    <definedName name="solver_nwt" localSheetId="8" hidden="1">1</definedName>
    <definedName name="solver_nwt" localSheetId="10" hidden="1">1</definedName>
    <definedName name="solver_nwt" localSheetId="14" hidden="1">1</definedName>
    <definedName name="solver_nwt" localSheetId="4" hidden="1">1</definedName>
    <definedName name="solver_nwt" localSheetId="67" hidden="1">1</definedName>
    <definedName name="solver_nwt" localSheetId="28" hidden="1">1</definedName>
    <definedName name="solver_nwt" localSheetId="89" hidden="1">1</definedName>
    <definedName name="solver_nwt" localSheetId="38" hidden="1">1</definedName>
    <definedName name="solver_nwt" localSheetId="95" hidden="1">1</definedName>
    <definedName name="solver_nwt" localSheetId="30" hidden="1">1</definedName>
    <definedName name="solver_nwt" localSheetId="73" hidden="1">1</definedName>
    <definedName name="solver_nwt" localSheetId="117" hidden="1">1</definedName>
    <definedName name="solver_nwt" localSheetId="105" hidden="1">1</definedName>
    <definedName name="solver_nwt" localSheetId="93" hidden="1">1</definedName>
    <definedName name="solver_nwt" localSheetId="42" hidden="1">1</definedName>
    <definedName name="solver_nwt" localSheetId="85" hidden="1">1</definedName>
    <definedName name="solver_nwt" localSheetId="115" hidden="1">1</definedName>
    <definedName name="solver_nwt" localSheetId="24" hidden="1">1</definedName>
    <definedName name="solver_nwt" localSheetId="18" hidden="1">1</definedName>
    <definedName name="solver_nwt" localSheetId="71" hidden="1">1</definedName>
    <definedName name="solver_nwt" localSheetId="61" hidden="1">1</definedName>
    <definedName name="solver_nwt" localSheetId="81" hidden="1">1</definedName>
    <definedName name="solver_nwt" localSheetId="65" hidden="1">1</definedName>
    <definedName name="solver_nwt" localSheetId="16" hidden="1">1</definedName>
    <definedName name="solver_nwt" localSheetId="34" hidden="1">1</definedName>
    <definedName name="solver_nwt" localSheetId="36" hidden="1">1</definedName>
    <definedName name="solver_nwt" localSheetId="83" hidden="1">1</definedName>
    <definedName name="solver_nwt" localSheetId="119" hidden="1">1</definedName>
    <definedName name="solver_nwt" localSheetId="121" hidden="1">1</definedName>
    <definedName name="solver_nwt" localSheetId="103" hidden="1">1</definedName>
    <definedName name="solver_nwt" localSheetId="113" hidden="1">1</definedName>
    <definedName name="solver_nwt" localSheetId="87" hidden="1">1</definedName>
    <definedName name="solver_nwt" localSheetId="165" hidden="1">1</definedName>
    <definedName name="solver_nwt" localSheetId="44" hidden="1">1</definedName>
    <definedName name="solver_nwt" localSheetId="46" hidden="1">1</definedName>
    <definedName name="solver_nwt" localSheetId="63" hidden="1">1</definedName>
    <definedName name="solver_nwt" localSheetId="149" hidden="1">1</definedName>
    <definedName name="solver_nwt" localSheetId="127" hidden="1">1</definedName>
    <definedName name="solver_nwt" localSheetId="131" hidden="1">1</definedName>
    <definedName name="solver_nwt" localSheetId="169" hidden="1">1</definedName>
    <definedName name="solver_nwt" localSheetId="91" hidden="1">1</definedName>
    <definedName name="solver_nwt" localSheetId="77" hidden="1">1</definedName>
    <definedName name="solver_nwt" localSheetId="155" hidden="1">1</definedName>
    <definedName name="solver_nwt" localSheetId="147" hidden="1">1</definedName>
    <definedName name="solver_nwt" localSheetId="153" hidden="1">1</definedName>
    <definedName name="solver_nwt" localSheetId="159" hidden="1">1</definedName>
    <definedName name="solver_nwt" localSheetId="163" hidden="1">1</definedName>
    <definedName name="solver_nwt" localSheetId="167" hidden="1">1</definedName>
    <definedName name="solver_nwt" localSheetId="69" hidden="1">1</definedName>
    <definedName name="solver_nwt" localSheetId="59" hidden="1">1</definedName>
    <definedName name="solver_nwt" localSheetId="40" hidden="1">1</definedName>
    <definedName name="solver_nwt" localSheetId="79" hidden="1">1</definedName>
    <definedName name="solver_nwt" localSheetId="12" hidden="1">1</definedName>
    <definedName name="solver_nwt" localSheetId="48" hidden="1">1</definedName>
    <definedName name="solver_nwt" localSheetId="20" hidden="1">1</definedName>
    <definedName name="solver_nwt" localSheetId="56" hidden="1">1</definedName>
    <definedName name="solver_nwt" localSheetId="26" hidden="1">1</definedName>
    <definedName name="solver_nwt" localSheetId="6" hidden="1">1</definedName>
    <definedName name="solver_nwt" localSheetId="143" hidden="1">1</definedName>
    <definedName name="solver_nwt" localSheetId="123" hidden="1">1</definedName>
    <definedName name="solver_opt" localSheetId="52" hidden="1">'SS p701012'!$H$39</definedName>
    <definedName name="solver_opt" localSheetId="101" hidden="1">'SS p701024'!$H$39</definedName>
    <definedName name="solver_opt" localSheetId="22" hidden="1">'SS p701025'!$H$39</definedName>
    <definedName name="solver_opt" localSheetId="129" hidden="1">'SS p701027'!$H$39</definedName>
    <definedName name="solver_opt" localSheetId="135" hidden="1">'SS p701028'!$H$39</definedName>
    <definedName name="solver_opt" localSheetId="125" hidden="1">'SS p701031'!$H$39</definedName>
    <definedName name="solver_opt" localSheetId="137" hidden="1">'SS p701032'!$H$39</definedName>
    <definedName name="solver_opt" localSheetId="161" hidden="1">'SS p701033'!$H$39</definedName>
    <definedName name="solver_opt" localSheetId="133" hidden="1">'SS p701034'!$H$39</definedName>
    <definedName name="solver_opt" localSheetId="111" hidden="1">'SS p701035'!$H$39</definedName>
    <definedName name="solver_opt" localSheetId="139" hidden="1">'SS p701036'!$H$39</definedName>
    <definedName name="solver_opt" localSheetId="99" hidden="1">'SS p701037'!$H$39</definedName>
    <definedName name="solver_opt" localSheetId="151" hidden="1">'SS p701039'!$H$39</definedName>
    <definedName name="solver_opt" localSheetId="97" hidden="1">'SS p701042'!$H$39</definedName>
    <definedName name="solver_opt" localSheetId="32" hidden="1">'SS p701048'!$H$39</definedName>
    <definedName name="solver_opt" localSheetId="141" hidden="1">'SS p701050'!$H$39</definedName>
    <definedName name="solver_opt" localSheetId="54" hidden="1">'SS p701052'!$H$39</definedName>
    <definedName name="solver_opt" localSheetId="107" hidden="1">'SS p701055'!$H$39</definedName>
    <definedName name="solver_opt" localSheetId="57" hidden="1">'SS p701056'!$H$39</definedName>
    <definedName name="solver_opt" localSheetId="145" hidden="1">'SS p701083'!$H$39</definedName>
    <definedName name="solver_opt" localSheetId="157" hidden="1">'SS p702000'!$H$39</definedName>
    <definedName name="solver_opt" localSheetId="75" hidden="1">'SS p703003'!$H$39</definedName>
    <definedName name="solver_opt" localSheetId="50" hidden="1">'SS p706000'!$H$39</definedName>
    <definedName name="solver_opt" localSheetId="109" hidden="1">'SS p706001'!$H$39</definedName>
    <definedName name="solver_opt" localSheetId="8" hidden="1">'SS p706002'!$H$39</definedName>
    <definedName name="solver_opt" localSheetId="10" hidden="1">'SS p706003'!$H$39</definedName>
    <definedName name="solver_opt" localSheetId="14" hidden="1">'SS p706004'!$H$39</definedName>
    <definedName name="solver_opt" localSheetId="4" hidden="1">'SS p706005'!$H$39</definedName>
    <definedName name="solver_opt" localSheetId="67" hidden="1">'SS p706006'!$H$39</definedName>
    <definedName name="solver_opt" localSheetId="28" hidden="1">'SS p706007'!$H$39</definedName>
    <definedName name="solver_opt" localSheetId="89" hidden="1">'SS p706008'!$H$39</definedName>
    <definedName name="solver_opt" localSheetId="38" hidden="1">'SS p706011'!$H$39</definedName>
    <definedName name="solver_opt" localSheetId="95" hidden="1">'SS p706012'!$H$39</definedName>
    <definedName name="solver_opt" localSheetId="30" hidden="1">'SS p706013'!$H$39</definedName>
    <definedName name="solver_opt" localSheetId="73" hidden="1">'SS p706014'!$H$39</definedName>
    <definedName name="solver_opt" localSheetId="117" hidden="1">'SS p706015'!$H$39</definedName>
    <definedName name="solver_opt" localSheetId="105" hidden="1">'SS p706016'!$H$39</definedName>
    <definedName name="solver_opt" localSheetId="93" hidden="1">'SS p706017'!$H$39</definedName>
    <definedName name="solver_opt" localSheetId="42" hidden="1">'SS p706018'!$H$39</definedName>
    <definedName name="solver_opt" localSheetId="85" hidden="1">'SS p706019'!$H$39</definedName>
    <definedName name="solver_opt" localSheetId="115" hidden="1">'SS p706090'!$H$39</definedName>
    <definedName name="solver_opt" localSheetId="24" hidden="1">'SS p707001'!$H$39</definedName>
    <definedName name="solver_opt" localSheetId="18" hidden="1">'SS p707002'!$H$39</definedName>
    <definedName name="solver_opt" localSheetId="71" hidden="1">'SS p707003'!$H$39</definedName>
    <definedName name="solver_opt" localSheetId="61" hidden="1">'SS p707004'!$H$39</definedName>
    <definedName name="solver_opt" localSheetId="81" hidden="1">'SS p707005'!$H$39</definedName>
    <definedName name="solver_opt" localSheetId="65" hidden="1">'SS p707006'!$H$39</definedName>
    <definedName name="solver_opt" localSheetId="16" hidden="1">'SS p707007'!$H$39</definedName>
    <definedName name="solver_opt" localSheetId="34" hidden="1">'SS p707008'!$H$39</definedName>
    <definedName name="solver_opt" localSheetId="36" hidden="1">'SS p707009'!$H$39</definedName>
    <definedName name="solver_opt" localSheetId="83" hidden="1">'SS p707010'!$H$39</definedName>
    <definedName name="solver_opt" localSheetId="119" hidden="1">'SS p707011'!$H$39</definedName>
    <definedName name="solver_opt" localSheetId="121" hidden="1">'SS p707013'!$H$39</definedName>
    <definedName name="solver_opt" localSheetId="103" hidden="1">'SS p707014'!$H$39</definedName>
    <definedName name="solver_opt" localSheetId="113" hidden="1">'SS p707015'!$H$39</definedName>
    <definedName name="solver_opt" localSheetId="87" hidden="1">'SS p707016'!$H$39</definedName>
    <definedName name="solver_opt" localSheetId="165" hidden="1">'SS p707017'!$H$39</definedName>
    <definedName name="solver_opt" localSheetId="44" hidden="1">'SS p708002'!$H$39</definedName>
    <definedName name="solver_opt" localSheetId="46" hidden="1">'SS p708003'!$H$39</definedName>
    <definedName name="solver_opt" localSheetId="63" hidden="1">'SS p708004'!$H$39</definedName>
    <definedName name="solver_opt" localSheetId="149" hidden="1">'SS p708005'!$H$39</definedName>
    <definedName name="solver_opt" localSheetId="127" hidden="1">'SS p708007'!$H$39</definedName>
    <definedName name="solver_opt" localSheetId="131" hidden="1">'SS p708010'!$H$39</definedName>
    <definedName name="solver_opt" localSheetId="169" hidden="1">'SS p708013'!$H$39</definedName>
    <definedName name="solver_opt" localSheetId="91" hidden="1">'SS p708014'!$H$39</definedName>
    <definedName name="solver_opt" localSheetId="77" hidden="1">'SS p708018'!$H$39</definedName>
    <definedName name="solver_opt" localSheetId="155" hidden="1">'SS p708020'!$H$39</definedName>
    <definedName name="solver_opt" localSheetId="147" hidden="1">'SS p708022'!$H$39</definedName>
    <definedName name="solver_opt" localSheetId="153" hidden="1">'SS p708023'!$H$39</definedName>
    <definedName name="solver_opt" localSheetId="159" hidden="1">'SS p708024'!$H$39</definedName>
    <definedName name="solver_opt" localSheetId="163" hidden="1">'SS p708028'!$H$39</definedName>
    <definedName name="solver_opt" localSheetId="167" hidden="1">'SS p708029'!$H$39</definedName>
    <definedName name="solver_opt" localSheetId="69" hidden="1">'SS p709001'!$H$39</definedName>
    <definedName name="solver_opt" localSheetId="59" hidden="1">'SS p709005'!$H$39</definedName>
    <definedName name="solver_opt" localSheetId="40" hidden="1">'SS p709007'!$H$39</definedName>
    <definedName name="solver_opt" localSheetId="79" hidden="1">'SS p710003'!$H$39</definedName>
    <definedName name="solver_opt" localSheetId="12" hidden="1">'SS p711001'!$H$39</definedName>
    <definedName name="solver_opt" localSheetId="48" hidden="1">'SS p711002'!$H$39</definedName>
    <definedName name="solver_opt" localSheetId="20" hidden="1">'SS p711009'!$H$39</definedName>
    <definedName name="solver_opt" localSheetId="56" hidden="1">'SS p712007'!$H$39</definedName>
    <definedName name="solver_opt" localSheetId="26" hidden="1">'SS p713001'!$H$39</definedName>
    <definedName name="solver_opt" localSheetId="6" hidden="1">'SS p730001'!$H$39</definedName>
    <definedName name="solver_opt" localSheetId="143" hidden="1">'SS p730015'!$H$39</definedName>
    <definedName name="solver_opt" localSheetId="123" hidden="1">'SS p800010'!$H$39</definedName>
    <definedName name="solver_pre" localSheetId="52" hidden="1">0.000001</definedName>
    <definedName name="solver_pre" localSheetId="101" hidden="1">0.000001</definedName>
    <definedName name="solver_pre" localSheetId="22" hidden="1">0.000001</definedName>
    <definedName name="solver_pre" localSheetId="129" hidden="1">0.000001</definedName>
    <definedName name="solver_pre" localSheetId="135" hidden="1">0.000001</definedName>
    <definedName name="solver_pre" localSheetId="125" hidden="1">0.000001</definedName>
    <definedName name="solver_pre" localSheetId="137" hidden="1">0.000001</definedName>
    <definedName name="solver_pre" localSheetId="161" hidden="1">0.000001</definedName>
    <definedName name="solver_pre" localSheetId="133" hidden="1">0.000001</definedName>
    <definedName name="solver_pre" localSheetId="111" hidden="1">0.000001</definedName>
    <definedName name="solver_pre" localSheetId="139" hidden="1">0.000001</definedName>
    <definedName name="solver_pre" localSheetId="99" hidden="1">0.000001</definedName>
    <definedName name="solver_pre" localSheetId="151" hidden="1">0.000001</definedName>
    <definedName name="solver_pre" localSheetId="97" hidden="1">0.000001</definedName>
    <definedName name="solver_pre" localSheetId="32" hidden="1">0.000001</definedName>
    <definedName name="solver_pre" localSheetId="141" hidden="1">0.000001</definedName>
    <definedName name="solver_pre" localSheetId="54" hidden="1">0.000001</definedName>
    <definedName name="solver_pre" localSheetId="107" hidden="1">0.000001</definedName>
    <definedName name="solver_pre" localSheetId="57" hidden="1">0.000001</definedName>
    <definedName name="solver_pre" localSheetId="145" hidden="1">0.000001</definedName>
    <definedName name="solver_pre" localSheetId="157" hidden="1">0.000001</definedName>
    <definedName name="solver_pre" localSheetId="75" hidden="1">0.000001</definedName>
    <definedName name="solver_pre" localSheetId="50" hidden="1">0.000001</definedName>
    <definedName name="solver_pre" localSheetId="109" hidden="1">0.000001</definedName>
    <definedName name="solver_pre" localSheetId="8" hidden="1">0.000001</definedName>
    <definedName name="solver_pre" localSheetId="10" hidden="1">0.000001</definedName>
    <definedName name="solver_pre" localSheetId="14" hidden="1">0.000001</definedName>
    <definedName name="solver_pre" localSheetId="4" hidden="1">0.000001</definedName>
    <definedName name="solver_pre" localSheetId="67" hidden="1">0.000001</definedName>
    <definedName name="solver_pre" localSheetId="28" hidden="1">0.000001</definedName>
    <definedName name="solver_pre" localSheetId="89" hidden="1">0.000001</definedName>
    <definedName name="solver_pre" localSheetId="38" hidden="1">0.000001</definedName>
    <definedName name="solver_pre" localSheetId="95" hidden="1">0.000001</definedName>
    <definedName name="solver_pre" localSheetId="30" hidden="1">0.000001</definedName>
    <definedName name="solver_pre" localSheetId="73" hidden="1">0.000001</definedName>
    <definedName name="solver_pre" localSheetId="117" hidden="1">0.000001</definedName>
    <definedName name="solver_pre" localSheetId="105" hidden="1">0.000001</definedName>
    <definedName name="solver_pre" localSheetId="93" hidden="1">0.000001</definedName>
    <definedName name="solver_pre" localSheetId="42" hidden="1">0.000001</definedName>
    <definedName name="solver_pre" localSheetId="85" hidden="1">0.000001</definedName>
    <definedName name="solver_pre" localSheetId="115" hidden="1">0.000001</definedName>
    <definedName name="solver_pre" localSheetId="24" hidden="1">0.000001</definedName>
    <definedName name="solver_pre" localSheetId="18" hidden="1">0.000001</definedName>
    <definedName name="solver_pre" localSheetId="71" hidden="1">0.000001</definedName>
    <definedName name="solver_pre" localSheetId="61" hidden="1">0.000001</definedName>
    <definedName name="solver_pre" localSheetId="81" hidden="1">0.000001</definedName>
    <definedName name="solver_pre" localSheetId="65" hidden="1">0.000001</definedName>
    <definedName name="solver_pre" localSheetId="16" hidden="1">0.000001</definedName>
    <definedName name="solver_pre" localSheetId="34" hidden="1">0.000001</definedName>
    <definedName name="solver_pre" localSheetId="36" hidden="1">0.000001</definedName>
    <definedName name="solver_pre" localSheetId="83" hidden="1">0.000001</definedName>
    <definedName name="solver_pre" localSheetId="119" hidden="1">0.000001</definedName>
    <definedName name="solver_pre" localSheetId="121" hidden="1">0.000001</definedName>
    <definedName name="solver_pre" localSheetId="103" hidden="1">0.000001</definedName>
    <definedName name="solver_pre" localSheetId="113" hidden="1">0.000001</definedName>
    <definedName name="solver_pre" localSheetId="87" hidden="1">0.000001</definedName>
    <definedName name="solver_pre" localSheetId="165" hidden="1">0.000001</definedName>
    <definedName name="solver_pre" localSheetId="44" hidden="1">0.000001</definedName>
    <definedName name="solver_pre" localSheetId="46" hidden="1">0.000001</definedName>
    <definedName name="solver_pre" localSheetId="63" hidden="1">0.000001</definedName>
    <definedName name="solver_pre" localSheetId="149" hidden="1">0.000001</definedName>
    <definedName name="solver_pre" localSheetId="127" hidden="1">0.000001</definedName>
    <definedName name="solver_pre" localSheetId="131" hidden="1">0.000001</definedName>
    <definedName name="solver_pre" localSheetId="169" hidden="1">0.000001</definedName>
    <definedName name="solver_pre" localSheetId="91" hidden="1">0.000001</definedName>
    <definedName name="solver_pre" localSheetId="77" hidden="1">0.000001</definedName>
    <definedName name="solver_pre" localSheetId="155" hidden="1">0.000001</definedName>
    <definedName name="solver_pre" localSheetId="147" hidden="1">0.000001</definedName>
    <definedName name="solver_pre" localSheetId="153" hidden="1">0.000001</definedName>
    <definedName name="solver_pre" localSheetId="159" hidden="1">0.000001</definedName>
    <definedName name="solver_pre" localSheetId="163" hidden="1">0.000001</definedName>
    <definedName name="solver_pre" localSheetId="167" hidden="1">0.000001</definedName>
    <definedName name="solver_pre" localSheetId="69" hidden="1">0.000001</definedName>
    <definedName name="solver_pre" localSheetId="59" hidden="1">0.000001</definedName>
    <definedName name="solver_pre" localSheetId="40" hidden="1">0.000001</definedName>
    <definedName name="solver_pre" localSheetId="79" hidden="1">0.000001</definedName>
    <definedName name="solver_pre" localSheetId="12" hidden="1">0.000001</definedName>
    <definedName name="solver_pre" localSheetId="48" hidden="1">0.000001</definedName>
    <definedName name="solver_pre" localSheetId="20" hidden="1">0.000001</definedName>
    <definedName name="solver_pre" localSheetId="56" hidden="1">0.000001</definedName>
    <definedName name="solver_pre" localSheetId="26" hidden="1">0.000001</definedName>
    <definedName name="solver_pre" localSheetId="6" hidden="1">0.000001</definedName>
    <definedName name="solver_pre" localSheetId="143" hidden="1">0.000001</definedName>
    <definedName name="solver_pre" localSheetId="123" hidden="1">0.000001</definedName>
    <definedName name="solver_rbv" localSheetId="52" hidden="1">2</definedName>
    <definedName name="solver_rbv" localSheetId="101" hidden="1">2</definedName>
    <definedName name="solver_rbv" localSheetId="22" hidden="1">2</definedName>
    <definedName name="solver_rbv" localSheetId="129" hidden="1">2</definedName>
    <definedName name="solver_rbv" localSheetId="135" hidden="1">2</definedName>
    <definedName name="solver_rbv" localSheetId="125" hidden="1">2</definedName>
    <definedName name="solver_rbv" localSheetId="137" hidden="1">2</definedName>
    <definedName name="solver_rbv" localSheetId="161" hidden="1">2</definedName>
    <definedName name="solver_rbv" localSheetId="133" hidden="1">2</definedName>
    <definedName name="solver_rbv" localSheetId="111" hidden="1">2</definedName>
    <definedName name="solver_rbv" localSheetId="139" hidden="1">2</definedName>
    <definedName name="solver_rbv" localSheetId="99" hidden="1">2</definedName>
    <definedName name="solver_rbv" localSheetId="151" hidden="1">2</definedName>
    <definedName name="solver_rbv" localSheetId="97" hidden="1">2</definedName>
    <definedName name="solver_rbv" localSheetId="32" hidden="1">2</definedName>
    <definedName name="solver_rbv" localSheetId="141" hidden="1">2</definedName>
    <definedName name="solver_rbv" localSheetId="54" hidden="1">2</definedName>
    <definedName name="solver_rbv" localSheetId="107" hidden="1">2</definedName>
    <definedName name="solver_rbv" localSheetId="57" hidden="1">2</definedName>
    <definedName name="solver_rbv" localSheetId="145" hidden="1">2</definedName>
    <definedName name="solver_rbv" localSheetId="157" hidden="1">2</definedName>
    <definedName name="solver_rbv" localSheetId="75" hidden="1">2</definedName>
    <definedName name="solver_rbv" localSheetId="50" hidden="1">2</definedName>
    <definedName name="solver_rbv" localSheetId="109" hidden="1">2</definedName>
    <definedName name="solver_rbv" localSheetId="8" hidden="1">2</definedName>
    <definedName name="solver_rbv" localSheetId="10" hidden="1">2</definedName>
    <definedName name="solver_rbv" localSheetId="14" hidden="1">2</definedName>
    <definedName name="solver_rbv" localSheetId="4" hidden="1">1</definedName>
    <definedName name="solver_rbv" localSheetId="67" hidden="1">2</definedName>
    <definedName name="solver_rbv" localSheetId="28" hidden="1">2</definedName>
    <definedName name="solver_rbv" localSheetId="89" hidden="1">2</definedName>
    <definedName name="solver_rbv" localSheetId="38" hidden="1">2</definedName>
    <definedName name="solver_rbv" localSheetId="95" hidden="1">2</definedName>
    <definedName name="solver_rbv" localSheetId="30" hidden="1">2</definedName>
    <definedName name="solver_rbv" localSheetId="73" hidden="1">2</definedName>
    <definedName name="solver_rbv" localSheetId="117" hidden="1">2</definedName>
    <definedName name="solver_rbv" localSheetId="105" hidden="1">2</definedName>
    <definedName name="solver_rbv" localSheetId="93" hidden="1">2</definedName>
    <definedName name="solver_rbv" localSheetId="42" hidden="1">2</definedName>
    <definedName name="solver_rbv" localSheetId="85" hidden="1">2</definedName>
    <definedName name="solver_rbv" localSheetId="115" hidden="1">2</definedName>
    <definedName name="solver_rbv" localSheetId="24" hidden="1">2</definedName>
    <definedName name="solver_rbv" localSheetId="18" hidden="1">2</definedName>
    <definedName name="solver_rbv" localSheetId="71" hidden="1">2</definedName>
    <definedName name="solver_rbv" localSheetId="61" hidden="1">2</definedName>
    <definedName name="solver_rbv" localSheetId="81" hidden="1">2</definedName>
    <definedName name="solver_rbv" localSheetId="65" hidden="1">2</definedName>
    <definedName name="solver_rbv" localSheetId="16" hidden="1">2</definedName>
    <definedName name="solver_rbv" localSheetId="34" hidden="1">2</definedName>
    <definedName name="solver_rbv" localSheetId="36" hidden="1">2</definedName>
    <definedName name="solver_rbv" localSheetId="83" hidden="1">2</definedName>
    <definedName name="solver_rbv" localSheetId="119" hidden="1">2</definedName>
    <definedName name="solver_rbv" localSheetId="121" hidden="1">2</definedName>
    <definedName name="solver_rbv" localSheetId="103" hidden="1">2</definedName>
    <definedName name="solver_rbv" localSheetId="113" hidden="1">2</definedName>
    <definedName name="solver_rbv" localSheetId="87" hidden="1">2</definedName>
    <definedName name="solver_rbv" localSheetId="165" hidden="1">2</definedName>
    <definedName name="solver_rbv" localSheetId="44" hidden="1">2</definedName>
    <definedName name="solver_rbv" localSheetId="46" hidden="1">2</definedName>
    <definedName name="solver_rbv" localSheetId="63" hidden="1">2</definedName>
    <definedName name="solver_rbv" localSheetId="149" hidden="1">2</definedName>
    <definedName name="solver_rbv" localSheetId="127" hidden="1">2</definedName>
    <definedName name="solver_rbv" localSheetId="131" hidden="1">2</definedName>
    <definedName name="solver_rbv" localSheetId="169" hidden="1">2</definedName>
    <definedName name="solver_rbv" localSheetId="91" hidden="1">2</definedName>
    <definedName name="solver_rbv" localSheetId="77" hidden="1">2</definedName>
    <definedName name="solver_rbv" localSheetId="155" hidden="1">2</definedName>
    <definedName name="solver_rbv" localSheetId="147" hidden="1">2</definedName>
    <definedName name="solver_rbv" localSheetId="153" hidden="1">2</definedName>
    <definedName name="solver_rbv" localSheetId="159" hidden="1">2</definedName>
    <definedName name="solver_rbv" localSheetId="163" hidden="1">2</definedName>
    <definedName name="solver_rbv" localSheetId="167" hidden="1">2</definedName>
    <definedName name="solver_rbv" localSheetId="69" hidden="1">2</definedName>
    <definedName name="solver_rbv" localSheetId="59" hidden="1">2</definedName>
    <definedName name="solver_rbv" localSheetId="40" hidden="1">2</definedName>
    <definedName name="solver_rbv" localSheetId="79" hidden="1">2</definedName>
    <definedName name="solver_rbv" localSheetId="12" hidden="1">2</definedName>
    <definedName name="solver_rbv" localSheetId="48" hidden="1">2</definedName>
    <definedName name="solver_rbv" localSheetId="20" hidden="1">2</definedName>
    <definedName name="solver_rbv" localSheetId="56" hidden="1">2</definedName>
    <definedName name="solver_rbv" localSheetId="26" hidden="1">2</definedName>
    <definedName name="solver_rbv" localSheetId="6" hidden="1">2</definedName>
    <definedName name="solver_rbv" localSheetId="143" hidden="1">2</definedName>
    <definedName name="solver_rbv" localSheetId="123" hidden="1">2</definedName>
    <definedName name="solver_rel1" localSheetId="52" hidden="1">1</definedName>
    <definedName name="solver_rel1" localSheetId="101" hidden="1">1</definedName>
    <definedName name="solver_rel1" localSheetId="22" hidden="1">1</definedName>
    <definedName name="solver_rel1" localSheetId="129" hidden="1">1</definedName>
    <definedName name="solver_rel1" localSheetId="135" hidden="1">1</definedName>
    <definedName name="solver_rel1" localSheetId="125" hidden="1">1</definedName>
    <definedName name="solver_rel1" localSheetId="137" hidden="1">1</definedName>
    <definedName name="solver_rel1" localSheetId="161" hidden="1">1</definedName>
    <definedName name="solver_rel1" localSheetId="133" hidden="1">1</definedName>
    <definedName name="solver_rel1" localSheetId="111" hidden="1">1</definedName>
    <definedName name="solver_rel1" localSheetId="139" hidden="1">1</definedName>
    <definedName name="solver_rel1" localSheetId="99" hidden="1">1</definedName>
    <definedName name="solver_rel1" localSheetId="151" hidden="1">1</definedName>
    <definedName name="solver_rel1" localSheetId="97" hidden="1">1</definedName>
    <definedName name="solver_rel1" localSheetId="32" hidden="1">1</definedName>
    <definedName name="solver_rel1" localSheetId="141" hidden="1">1</definedName>
    <definedName name="solver_rel1" localSheetId="54" hidden="1">1</definedName>
    <definedName name="solver_rel1" localSheetId="107" hidden="1">1</definedName>
    <definedName name="solver_rel1" localSheetId="57" hidden="1">1</definedName>
    <definedName name="solver_rel1" localSheetId="145" hidden="1">1</definedName>
    <definedName name="solver_rel1" localSheetId="157" hidden="1">1</definedName>
    <definedName name="solver_rel1" localSheetId="75" hidden="1">1</definedName>
    <definedName name="solver_rel1" localSheetId="50" hidden="1">1</definedName>
    <definedName name="solver_rel1" localSheetId="109" hidden="1">1</definedName>
    <definedName name="solver_rel1" localSheetId="8" hidden="1">1</definedName>
    <definedName name="solver_rel1" localSheetId="10" hidden="1">1</definedName>
    <definedName name="solver_rel1" localSheetId="14" hidden="1">1</definedName>
    <definedName name="solver_rel1" localSheetId="4" hidden="1">1</definedName>
    <definedName name="solver_rel1" localSheetId="67" hidden="1">1</definedName>
    <definedName name="solver_rel1" localSheetId="28" hidden="1">1</definedName>
    <definedName name="solver_rel1" localSheetId="89" hidden="1">1</definedName>
    <definedName name="solver_rel1" localSheetId="38" hidden="1">1</definedName>
    <definedName name="solver_rel1" localSheetId="95" hidden="1">1</definedName>
    <definedName name="solver_rel1" localSheetId="30" hidden="1">1</definedName>
    <definedName name="solver_rel1" localSheetId="73" hidden="1">1</definedName>
    <definedName name="solver_rel1" localSheetId="117" hidden="1">1</definedName>
    <definedName name="solver_rel1" localSheetId="105" hidden="1">1</definedName>
    <definedName name="solver_rel1" localSheetId="93" hidden="1">1</definedName>
    <definedName name="solver_rel1" localSheetId="42" hidden="1">1</definedName>
    <definedName name="solver_rel1" localSheetId="85" hidden="1">1</definedName>
    <definedName name="solver_rel1" localSheetId="115" hidden="1">1</definedName>
    <definedName name="solver_rel1" localSheetId="24" hidden="1">1</definedName>
    <definedName name="solver_rel1" localSheetId="18" hidden="1">1</definedName>
    <definedName name="solver_rel1" localSheetId="71" hidden="1">1</definedName>
    <definedName name="solver_rel1" localSheetId="61" hidden="1">1</definedName>
    <definedName name="solver_rel1" localSheetId="81" hidden="1">1</definedName>
    <definedName name="solver_rel1" localSheetId="65" hidden="1">1</definedName>
    <definedName name="solver_rel1" localSheetId="16" hidden="1">1</definedName>
    <definedName name="solver_rel1" localSheetId="34" hidden="1">1</definedName>
    <definedName name="solver_rel1" localSheetId="36" hidden="1">1</definedName>
    <definedName name="solver_rel1" localSheetId="83" hidden="1">1</definedName>
    <definedName name="solver_rel1" localSheetId="119" hidden="1">1</definedName>
    <definedName name="solver_rel1" localSheetId="121" hidden="1">1</definedName>
    <definedName name="solver_rel1" localSheetId="103" hidden="1">1</definedName>
    <definedName name="solver_rel1" localSheetId="113" hidden="1">1</definedName>
    <definedName name="solver_rel1" localSheetId="87" hidden="1">1</definedName>
    <definedName name="solver_rel1" localSheetId="165" hidden="1">1</definedName>
    <definedName name="solver_rel1" localSheetId="44" hidden="1">1</definedName>
    <definedName name="solver_rel1" localSheetId="46" hidden="1">1</definedName>
    <definedName name="solver_rel1" localSheetId="63" hidden="1">1</definedName>
    <definedName name="solver_rel1" localSheetId="149" hidden="1">1</definedName>
    <definedName name="solver_rel1" localSheetId="127" hidden="1">1</definedName>
    <definedName name="solver_rel1" localSheetId="131" hidden="1">1</definedName>
    <definedName name="solver_rel1" localSheetId="169" hidden="1">1</definedName>
    <definedName name="solver_rel1" localSheetId="91" hidden="1">1</definedName>
    <definedName name="solver_rel1" localSheetId="77" hidden="1">1</definedName>
    <definedName name="solver_rel1" localSheetId="155" hidden="1">1</definedName>
    <definedName name="solver_rel1" localSheetId="147" hidden="1">1</definedName>
    <definedName name="solver_rel1" localSheetId="153" hidden="1">1</definedName>
    <definedName name="solver_rel1" localSheetId="159" hidden="1">1</definedName>
    <definedName name="solver_rel1" localSheetId="163" hidden="1">1</definedName>
    <definedName name="solver_rel1" localSheetId="167" hidden="1">1</definedName>
    <definedName name="solver_rel1" localSheetId="69" hidden="1">1</definedName>
    <definedName name="solver_rel1" localSheetId="59" hidden="1">1</definedName>
    <definedName name="solver_rel1" localSheetId="40" hidden="1">1</definedName>
    <definedName name="solver_rel1" localSheetId="79" hidden="1">1</definedName>
    <definedName name="solver_rel1" localSheetId="12" hidden="1">1</definedName>
    <definedName name="solver_rel1" localSheetId="48" hidden="1">1</definedName>
    <definedName name="solver_rel1" localSheetId="20" hidden="1">1</definedName>
    <definedName name="solver_rel1" localSheetId="56" hidden="1">1</definedName>
    <definedName name="solver_rel1" localSheetId="26" hidden="1">1</definedName>
    <definedName name="solver_rel1" localSheetId="6" hidden="1">1</definedName>
    <definedName name="solver_rel1" localSheetId="143" hidden="1">1</definedName>
    <definedName name="solver_rel1" localSheetId="123" hidden="1">1</definedName>
    <definedName name="solver_rel2" localSheetId="52" hidden="1">3</definedName>
    <definedName name="solver_rel2" localSheetId="101" hidden="1">3</definedName>
    <definedName name="solver_rel2" localSheetId="22" hidden="1">3</definedName>
    <definedName name="solver_rel2" localSheetId="129" hidden="1">3</definedName>
    <definedName name="solver_rel2" localSheetId="135" hidden="1">3</definedName>
    <definedName name="solver_rel2" localSheetId="125" hidden="1">3</definedName>
    <definedName name="solver_rel2" localSheetId="137" hidden="1">3</definedName>
    <definedName name="solver_rel2" localSheetId="161" hidden="1">3</definedName>
    <definedName name="solver_rel2" localSheetId="133" hidden="1">3</definedName>
    <definedName name="solver_rel2" localSheetId="111" hidden="1">3</definedName>
    <definedName name="solver_rel2" localSheetId="139" hidden="1">3</definedName>
    <definedName name="solver_rel2" localSheetId="99" hidden="1">3</definedName>
    <definedName name="solver_rel2" localSheetId="151" hidden="1">3</definedName>
    <definedName name="solver_rel2" localSheetId="97" hidden="1">3</definedName>
    <definedName name="solver_rel2" localSheetId="32" hidden="1">3</definedName>
    <definedName name="solver_rel2" localSheetId="141" hidden="1">3</definedName>
    <definedName name="solver_rel2" localSheetId="54" hidden="1">3</definedName>
    <definedName name="solver_rel2" localSheetId="107" hidden="1">3</definedName>
    <definedName name="solver_rel2" localSheetId="57" hidden="1">3</definedName>
    <definedName name="solver_rel2" localSheetId="145" hidden="1">3</definedName>
    <definedName name="solver_rel2" localSheetId="157" hidden="1">3</definedName>
    <definedName name="solver_rel2" localSheetId="75" hidden="1">3</definedName>
    <definedName name="solver_rel2" localSheetId="50" hidden="1">3</definedName>
    <definedName name="solver_rel2" localSheetId="109" hidden="1">3</definedName>
    <definedName name="solver_rel2" localSheetId="8" hidden="1">3</definedName>
    <definedName name="solver_rel2" localSheetId="10" hidden="1">3</definedName>
    <definedName name="solver_rel2" localSheetId="14" hidden="1">3</definedName>
    <definedName name="solver_rel2" localSheetId="4" hidden="1">3</definedName>
    <definedName name="solver_rel2" localSheetId="67" hidden="1">3</definedName>
    <definedName name="solver_rel2" localSheetId="28" hidden="1">3</definedName>
    <definedName name="solver_rel2" localSheetId="89" hidden="1">3</definedName>
    <definedName name="solver_rel2" localSheetId="38" hidden="1">3</definedName>
    <definedName name="solver_rel2" localSheetId="95" hidden="1">3</definedName>
    <definedName name="solver_rel2" localSheetId="30" hidden="1">3</definedName>
    <definedName name="solver_rel2" localSheetId="73" hidden="1">3</definedName>
    <definedName name="solver_rel2" localSheetId="117" hidden="1">3</definedName>
    <definedName name="solver_rel2" localSheetId="105" hidden="1">3</definedName>
    <definedName name="solver_rel2" localSheetId="93" hidden="1">3</definedName>
    <definedName name="solver_rel2" localSheetId="42" hidden="1">3</definedName>
    <definedName name="solver_rel2" localSheetId="85" hidden="1">3</definedName>
    <definedName name="solver_rel2" localSheetId="115" hidden="1">3</definedName>
    <definedName name="solver_rel2" localSheetId="24" hidden="1">3</definedName>
    <definedName name="solver_rel2" localSheetId="18" hidden="1">3</definedName>
    <definedName name="solver_rel2" localSheetId="71" hidden="1">3</definedName>
    <definedName name="solver_rel2" localSheetId="61" hidden="1">3</definedName>
    <definedName name="solver_rel2" localSheetId="81" hidden="1">3</definedName>
    <definedName name="solver_rel2" localSheetId="65" hidden="1">3</definedName>
    <definedName name="solver_rel2" localSheetId="16" hidden="1">3</definedName>
    <definedName name="solver_rel2" localSheetId="34" hidden="1">3</definedName>
    <definedName name="solver_rel2" localSheetId="36" hidden="1">3</definedName>
    <definedName name="solver_rel2" localSheetId="83" hidden="1">3</definedName>
    <definedName name="solver_rel2" localSheetId="119" hidden="1">3</definedName>
    <definedName name="solver_rel2" localSheetId="121" hidden="1">3</definedName>
    <definedName name="solver_rel2" localSheetId="103" hidden="1">3</definedName>
    <definedName name="solver_rel2" localSheetId="113" hidden="1">3</definedName>
    <definedName name="solver_rel2" localSheetId="87" hidden="1">3</definedName>
    <definedName name="solver_rel2" localSheetId="165" hidden="1">3</definedName>
    <definedName name="solver_rel2" localSheetId="44" hidden="1">3</definedName>
    <definedName name="solver_rel2" localSheetId="46" hidden="1">3</definedName>
    <definedName name="solver_rel2" localSheetId="63" hidden="1">3</definedName>
    <definedName name="solver_rel2" localSheetId="149" hidden="1">3</definedName>
    <definedName name="solver_rel2" localSheetId="127" hidden="1">3</definedName>
    <definedName name="solver_rel2" localSheetId="131" hidden="1">3</definedName>
    <definedName name="solver_rel2" localSheetId="169" hidden="1">3</definedName>
    <definedName name="solver_rel2" localSheetId="91" hidden="1">3</definedName>
    <definedName name="solver_rel2" localSheetId="77" hidden="1">3</definedName>
    <definedName name="solver_rel2" localSheetId="155" hidden="1">3</definedName>
    <definedName name="solver_rel2" localSheetId="147" hidden="1">3</definedName>
    <definedName name="solver_rel2" localSheetId="153" hidden="1">3</definedName>
    <definedName name="solver_rel2" localSheetId="159" hidden="1">3</definedName>
    <definedName name="solver_rel2" localSheetId="163" hidden="1">3</definedName>
    <definedName name="solver_rel2" localSheetId="167" hidden="1">3</definedName>
    <definedName name="solver_rel2" localSheetId="69" hidden="1">3</definedName>
    <definedName name="solver_rel2" localSheetId="59" hidden="1">3</definedName>
    <definedName name="solver_rel2" localSheetId="40" hidden="1">3</definedName>
    <definedName name="solver_rel2" localSheetId="79" hidden="1">3</definedName>
    <definedName name="solver_rel2" localSheetId="12" hidden="1">3</definedName>
    <definedName name="solver_rel2" localSheetId="48" hidden="1">3</definedName>
    <definedName name="solver_rel2" localSheetId="20" hidden="1">3</definedName>
    <definedName name="solver_rel2" localSheetId="56" hidden="1">3</definedName>
    <definedName name="solver_rel2" localSheetId="26" hidden="1">3</definedName>
    <definedName name="solver_rel2" localSheetId="6" hidden="1">3</definedName>
    <definedName name="solver_rel2" localSheetId="143" hidden="1">3</definedName>
    <definedName name="solver_rel2" localSheetId="123" hidden="1">3</definedName>
    <definedName name="solver_rhs1" localSheetId="52" hidden="1">0.3</definedName>
    <definedName name="solver_rhs1" localSheetId="101" hidden="1">0.3</definedName>
    <definedName name="solver_rhs1" localSheetId="22" hidden="1">0.3</definedName>
    <definedName name="solver_rhs1" localSheetId="129" hidden="1">0.3</definedName>
    <definedName name="solver_rhs1" localSheetId="135" hidden="1">0.3</definedName>
    <definedName name="solver_rhs1" localSheetId="125" hidden="1">0.3</definedName>
    <definedName name="solver_rhs1" localSheetId="137" hidden="1">0.3</definedName>
    <definedName name="solver_rhs1" localSheetId="161" hidden="1">0.3</definedName>
    <definedName name="solver_rhs1" localSheetId="133" hidden="1">0.3</definedName>
    <definedName name="solver_rhs1" localSheetId="111" hidden="1">0.3</definedName>
    <definedName name="solver_rhs1" localSheetId="139" hidden="1">0.3</definedName>
    <definedName name="solver_rhs1" localSheetId="99" hidden="1">0.3</definedName>
    <definedName name="solver_rhs1" localSheetId="151" hidden="1">0.3</definedName>
    <definedName name="solver_rhs1" localSheetId="97" hidden="1">0.3</definedName>
    <definedName name="solver_rhs1" localSheetId="32" hidden="1">0.3</definedName>
    <definedName name="solver_rhs1" localSheetId="141" hidden="1">0.3</definedName>
    <definedName name="solver_rhs1" localSheetId="54" hidden="1">0.3</definedName>
    <definedName name="solver_rhs1" localSheetId="107" hidden="1">0.3</definedName>
    <definedName name="solver_rhs1" localSheetId="57" hidden="1">0.3</definedName>
    <definedName name="solver_rhs1" localSheetId="145" hidden="1">0.3</definedName>
    <definedName name="solver_rhs1" localSheetId="157" hidden="1">0.3</definedName>
    <definedName name="solver_rhs1" localSheetId="75" hidden="1">0.3</definedName>
    <definedName name="solver_rhs1" localSheetId="50" hidden="1">0.3</definedName>
    <definedName name="solver_rhs1" localSheetId="109" hidden="1">0.3</definedName>
    <definedName name="solver_rhs1" localSheetId="8" hidden="1">0.3</definedName>
    <definedName name="solver_rhs1" localSheetId="10" hidden="1">0.3</definedName>
    <definedName name="solver_rhs1" localSheetId="14" hidden="1">0.3</definedName>
    <definedName name="solver_rhs1" localSheetId="4" hidden="1">0.3</definedName>
    <definedName name="solver_rhs1" localSheetId="67" hidden="1">0.3</definedName>
    <definedName name="solver_rhs1" localSheetId="28" hidden="1">0.3</definedName>
    <definedName name="solver_rhs1" localSheetId="89" hidden="1">0.3</definedName>
    <definedName name="solver_rhs1" localSheetId="38" hidden="1">0.3</definedName>
    <definedName name="solver_rhs1" localSheetId="95" hidden="1">0.3</definedName>
    <definedName name="solver_rhs1" localSheetId="30" hidden="1">0.3</definedName>
    <definedName name="solver_rhs1" localSheetId="73" hidden="1">0.3</definedName>
    <definedName name="solver_rhs1" localSheetId="117" hidden="1">0.3</definedName>
    <definedName name="solver_rhs1" localSheetId="105" hidden="1">0.3</definedName>
    <definedName name="solver_rhs1" localSheetId="93" hidden="1">0.3</definedName>
    <definedName name="solver_rhs1" localSheetId="42" hidden="1">0.3</definedName>
    <definedName name="solver_rhs1" localSheetId="85" hidden="1">0.3</definedName>
    <definedName name="solver_rhs1" localSheetId="115" hidden="1">0.3</definedName>
    <definedName name="solver_rhs1" localSheetId="24" hidden="1">0.3</definedName>
    <definedName name="solver_rhs1" localSheetId="18" hidden="1">0.3</definedName>
    <definedName name="solver_rhs1" localSheetId="71" hidden="1">0.3</definedName>
    <definedName name="solver_rhs1" localSheetId="61" hidden="1">0.3</definedName>
    <definedName name="solver_rhs1" localSheetId="81" hidden="1">0.3</definedName>
    <definedName name="solver_rhs1" localSheetId="65" hidden="1">0.3</definedName>
    <definedName name="solver_rhs1" localSheetId="16" hidden="1">0.3</definedName>
    <definedName name="solver_rhs1" localSheetId="34" hidden="1">0.3</definedName>
    <definedName name="solver_rhs1" localSheetId="36" hidden="1">0.3</definedName>
    <definedName name="solver_rhs1" localSheetId="83" hidden="1">0.3</definedName>
    <definedName name="solver_rhs1" localSheetId="119" hidden="1">0.3</definedName>
    <definedName name="solver_rhs1" localSheetId="121" hidden="1">0.3</definedName>
    <definedName name="solver_rhs1" localSheetId="103" hidden="1">0.3</definedName>
    <definedName name="solver_rhs1" localSheetId="113" hidden="1">0.3</definedName>
    <definedName name="solver_rhs1" localSheetId="87" hidden="1">0.3</definedName>
    <definedName name="solver_rhs1" localSheetId="165" hidden="1">0.3</definedName>
    <definedName name="solver_rhs1" localSheetId="44" hidden="1">0.3</definedName>
    <definedName name="solver_rhs1" localSheetId="46" hidden="1">0.3</definedName>
    <definedName name="solver_rhs1" localSheetId="63" hidden="1">0.3</definedName>
    <definedName name="solver_rhs1" localSheetId="149" hidden="1">0.3</definedName>
    <definedName name="solver_rhs1" localSheetId="127" hidden="1">0.3</definedName>
    <definedName name="solver_rhs1" localSheetId="131" hidden="1">0.3</definedName>
    <definedName name="solver_rhs1" localSheetId="169" hidden="1">0.3</definedName>
    <definedName name="solver_rhs1" localSheetId="91" hidden="1">0.3</definedName>
    <definedName name="solver_rhs1" localSheetId="77" hidden="1">0.3</definedName>
    <definedName name="solver_rhs1" localSheetId="155" hidden="1">0.3</definedName>
    <definedName name="solver_rhs1" localSheetId="147" hidden="1">0.3</definedName>
    <definedName name="solver_rhs1" localSheetId="153" hidden="1">0.3</definedName>
    <definedName name="solver_rhs1" localSheetId="159" hidden="1">0.3</definedName>
    <definedName name="solver_rhs1" localSheetId="163" hidden="1">0.3</definedName>
    <definedName name="solver_rhs1" localSheetId="167" hidden="1">0.3</definedName>
    <definedName name="solver_rhs1" localSheetId="69" hidden="1">0.3</definedName>
    <definedName name="solver_rhs1" localSheetId="59" hidden="1">0.3</definedName>
    <definedName name="solver_rhs1" localSheetId="40" hidden="1">0.3</definedName>
    <definedName name="solver_rhs1" localSheetId="79" hidden="1">0.3</definedName>
    <definedName name="solver_rhs1" localSheetId="12" hidden="1">0.3</definedName>
    <definedName name="solver_rhs1" localSheetId="48" hidden="1">0.3</definedName>
    <definedName name="solver_rhs1" localSheetId="20" hidden="1">0.3</definedName>
    <definedName name="solver_rhs1" localSheetId="56" hidden="1">0.3</definedName>
    <definedName name="solver_rhs1" localSheetId="26" hidden="1">0.3</definedName>
    <definedName name="solver_rhs1" localSheetId="6" hidden="1">0.3</definedName>
    <definedName name="solver_rhs1" localSheetId="143" hidden="1">0.3</definedName>
    <definedName name="solver_rhs1" localSheetId="123" hidden="1">0.3</definedName>
    <definedName name="solver_rhs2" localSheetId="52" hidden="1">0.01</definedName>
    <definedName name="solver_rhs2" localSheetId="101" hidden="1">0.01</definedName>
    <definedName name="solver_rhs2" localSheetId="22" hidden="1">0.01</definedName>
    <definedName name="solver_rhs2" localSheetId="129" hidden="1">0.01</definedName>
    <definedName name="solver_rhs2" localSheetId="135" hidden="1">0.01</definedName>
    <definedName name="solver_rhs2" localSheetId="125" hidden="1">0.01</definedName>
    <definedName name="solver_rhs2" localSheetId="137" hidden="1">0.01</definedName>
    <definedName name="solver_rhs2" localSheetId="161" hidden="1">0.01</definedName>
    <definedName name="solver_rhs2" localSheetId="133" hidden="1">0.01</definedName>
    <definedName name="solver_rhs2" localSheetId="111" hidden="1">0.01</definedName>
    <definedName name="solver_rhs2" localSheetId="139" hidden="1">0.01</definedName>
    <definedName name="solver_rhs2" localSheetId="99" hidden="1">0.01</definedName>
    <definedName name="solver_rhs2" localSheetId="151" hidden="1">0.01</definedName>
    <definedName name="solver_rhs2" localSheetId="97" hidden="1">0.01</definedName>
    <definedName name="solver_rhs2" localSheetId="32" hidden="1">0.01</definedName>
    <definedName name="solver_rhs2" localSheetId="141" hidden="1">0.01</definedName>
    <definedName name="solver_rhs2" localSheetId="54" hidden="1">0.01</definedName>
    <definedName name="solver_rhs2" localSheetId="107" hidden="1">0.01</definedName>
    <definedName name="solver_rhs2" localSheetId="57" hidden="1">0.01</definedName>
    <definedName name="solver_rhs2" localSheetId="145" hidden="1">0.01</definedName>
    <definedName name="solver_rhs2" localSheetId="157" hidden="1">0.01</definedName>
    <definedName name="solver_rhs2" localSheetId="75" hidden="1">0.01</definedName>
    <definedName name="solver_rhs2" localSheetId="50" hidden="1">0.01</definedName>
    <definedName name="solver_rhs2" localSheetId="109" hidden="1">0.01</definedName>
    <definedName name="solver_rhs2" localSheetId="8" hidden="1">0.01</definedName>
    <definedName name="solver_rhs2" localSheetId="10" hidden="1">0.01</definedName>
    <definedName name="solver_rhs2" localSheetId="14" hidden="1">0.01</definedName>
    <definedName name="solver_rhs2" localSheetId="4" hidden="1">0.01</definedName>
    <definedName name="solver_rhs2" localSheetId="67" hidden="1">0.01</definedName>
    <definedName name="solver_rhs2" localSheetId="28" hidden="1">0.01</definedName>
    <definedName name="solver_rhs2" localSheetId="89" hidden="1">0.01</definedName>
    <definedName name="solver_rhs2" localSheetId="38" hidden="1">0.01</definedName>
    <definedName name="solver_rhs2" localSheetId="95" hidden="1">0.01</definedName>
    <definedName name="solver_rhs2" localSheetId="30" hidden="1">0.01</definedName>
    <definedName name="solver_rhs2" localSheetId="73" hidden="1">0.01</definedName>
    <definedName name="solver_rhs2" localSheetId="117" hidden="1">0.01</definedName>
    <definedName name="solver_rhs2" localSheetId="105" hidden="1">0.01</definedName>
    <definedName name="solver_rhs2" localSheetId="93" hidden="1">0.01</definedName>
    <definedName name="solver_rhs2" localSheetId="42" hidden="1">0.01</definedName>
    <definedName name="solver_rhs2" localSheetId="85" hidden="1">0.01</definedName>
    <definedName name="solver_rhs2" localSheetId="115" hidden="1">0.01</definedName>
    <definedName name="solver_rhs2" localSheetId="24" hidden="1">0.01</definedName>
    <definedName name="solver_rhs2" localSheetId="18" hidden="1">0.01</definedName>
    <definedName name="solver_rhs2" localSheetId="71" hidden="1">0.01</definedName>
    <definedName name="solver_rhs2" localSheetId="61" hidden="1">0.01</definedName>
    <definedName name="solver_rhs2" localSheetId="81" hidden="1">0.01</definedName>
    <definedName name="solver_rhs2" localSheetId="65" hidden="1">0.01</definedName>
    <definedName name="solver_rhs2" localSheetId="16" hidden="1">0.01</definedName>
    <definedName name="solver_rhs2" localSheetId="34" hidden="1">0.01</definedName>
    <definedName name="solver_rhs2" localSheetId="36" hidden="1">0.01</definedName>
    <definedName name="solver_rhs2" localSheetId="83" hidden="1">0.01</definedName>
    <definedName name="solver_rhs2" localSheetId="119" hidden="1">0.01</definedName>
    <definedName name="solver_rhs2" localSheetId="121" hidden="1">0.01</definedName>
    <definedName name="solver_rhs2" localSheetId="103" hidden="1">0.01</definedName>
    <definedName name="solver_rhs2" localSheetId="113" hidden="1">0.01</definedName>
    <definedName name="solver_rhs2" localSheetId="87" hidden="1">0.01</definedName>
    <definedName name="solver_rhs2" localSheetId="165" hidden="1">0.01</definedName>
    <definedName name="solver_rhs2" localSheetId="44" hidden="1">0.01</definedName>
    <definedName name="solver_rhs2" localSheetId="46" hidden="1">0.01</definedName>
    <definedName name="solver_rhs2" localSheetId="63" hidden="1">0.01</definedName>
    <definedName name="solver_rhs2" localSheetId="149" hidden="1">0.01</definedName>
    <definedName name="solver_rhs2" localSheetId="127" hidden="1">0.01</definedName>
    <definedName name="solver_rhs2" localSheetId="131" hidden="1">0.01</definedName>
    <definedName name="solver_rhs2" localSheetId="169" hidden="1">0.01</definedName>
    <definedName name="solver_rhs2" localSheetId="91" hidden="1">0.01</definedName>
    <definedName name="solver_rhs2" localSheetId="77" hidden="1">0.01</definedName>
    <definedName name="solver_rhs2" localSheetId="155" hidden="1">0.01</definedName>
    <definedName name="solver_rhs2" localSheetId="147" hidden="1">0.01</definedName>
    <definedName name="solver_rhs2" localSheetId="153" hidden="1">0.01</definedName>
    <definedName name="solver_rhs2" localSheetId="159" hidden="1">0.01</definedName>
    <definedName name="solver_rhs2" localSheetId="163" hidden="1">0.01</definedName>
    <definedName name="solver_rhs2" localSheetId="167" hidden="1">0.01</definedName>
    <definedName name="solver_rhs2" localSheetId="69" hidden="1">0.01</definedName>
    <definedName name="solver_rhs2" localSheetId="59" hidden="1">0.01</definedName>
    <definedName name="solver_rhs2" localSheetId="40" hidden="1">0.01</definedName>
    <definedName name="solver_rhs2" localSheetId="79" hidden="1">0.01</definedName>
    <definedName name="solver_rhs2" localSheetId="12" hidden="1">0.01</definedName>
    <definedName name="solver_rhs2" localSheetId="48" hidden="1">0.01</definedName>
    <definedName name="solver_rhs2" localSheetId="20" hidden="1">0.01</definedName>
    <definedName name="solver_rhs2" localSheetId="56" hidden="1">0.01</definedName>
    <definedName name="solver_rhs2" localSheetId="26" hidden="1">0.01</definedName>
    <definedName name="solver_rhs2" localSheetId="6" hidden="1">0.01</definedName>
    <definedName name="solver_rhs2" localSheetId="143" hidden="1">0.01</definedName>
    <definedName name="solver_rhs2" localSheetId="123" hidden="1">0.01</definedName>
    <definedName name="solver_rlx" localSheetId="52" hidden="1">2</definedName>
    <definedName name="solver_rlx" localSheetId="101" hidden="1">2</definedName>
    <definedName name="solver_rlx" localSheetId="22" hidden="1">2</definedName>
    <definedName name="solver_rlx" localSheetId="129" hidden="1">2</definedName>
    <definedName name="solver_rlx" localSheetId="135" hidden="1">2</definedName>
    <definedName name="solver_rlx" localSheetId="125" hidden="1">2</definedName>
    <definedName name="solver_rlx" localSheetId="137" hidden="1">2</definedName>
    <definedName name="solver_rlx" localSheetId="161" hidden="1">2</definedName>
    <definedName name="solver_rlx" localSheetId="133" hidden="1">2</definedName>
    <definedName name="solver_rlx" localSheetId="111" hidden="1">2</definedName>
    <definedName name="solver_rlx" localSheetId="139" hidden="1">2</definedName>
    <definedName name="solver_rlx" localSheetId="99" hidden="1">2</definedName>
    <definedName name="solver_rlx" localSheetId="151" hidden="1">2</definedName>
    <definedName name="solver_rlx" localSheetId="97" hidden="1">2</definedName>
    <definedName name="solver_rlx" localSheetId="32" hidden="1">2</definedName>
    <definedName name="solver_rlx" localSheetId="141" hidden="1">2</definedName>
    <definedName name="solver_rlx" localSheetId="54" hidden="1">2</definedName>
    <definedName name="solver_rlx" localSheetId="107" hidden="1">2</definedName>
    <definedName name="solver_rlx" localSheetId="57" hidden="1">2</definedName>
    <definedName name="solver_rlx" localSheetId="145" hidden="1">2</definedName>
    <definedName name="solver_rlx" localSheetId="157" hidden="1">2</definedName>
    <definedName name="solver_rlx" localSheetId="75" hidden="1">2</definedName>
    <definedName name="solver_rlx" localSheetId="50" hidden="1">2</definedName>
    <definedName name="solver_rlx" localSheetId="109" hidden="1">2</definedName>
    <definedName name="solver_rlx" localSheetId="8" hidden="1">2</definedName>
    <definedName name="solver_rlx" localSheetId="10" hidden="1">2</definedName>
    <definedName name="solver_rlx" localSheetId="14" hidden="1">2</definedName>
    <definedName name="solver_rlx" localSheetId="4" hidden="1">2</definedName>
    <definedName name="solver_rlx" localSheetId="67" hidden="1">2</definedName>
    <definedName name="solver_rlx" localSheetId="28" hidden="1">2</definedName>
    <definedName name="solver_rlx" localSheetId="89" hidden="1">2</definedName>
    <definedName name="solver_rlx" localSheetId="38" hidden="1">2</definedName>
    <definedName name="solver_rlx" localSheetId="95" hidden="1">2</definedName>
    <definedName name="solver_rlx" localSheetId="30" hidden="1">2</definedName>
    <definedName name="solver_rlx" localSheetId="73" hidden="1">2</definedName>
    <definedName name="solver_rlx" localSheetId="117" hidden="1">2</definedName>
    <definedName name="solver_rlx" localSheetId="105" hidden="1">2</definedName>
    <definedName name="solver_rlx" localSheetId="93" hidden="1">2</definedName>
    <definedName name="solver_rlx" localSheetId="42" hidden="1">2</definedName>
    <definedName name="solver_rlx" localSheetId="85" hidden="1">2</definedName>
    <definedName name="solver_rlx" localSheetId="115" hidden="1">2</definedName>
    <definedName name="solver_rlx" localSheetId="24" hidden="1">2</definedName>
    <definedName name="solver_rlx" localSheetId="18" hidden="1">2</definedName>
    <definedName name="solver_rlx" localSheetId="71" hidden="1">2</definedName>
    <definedName name="solver_rlx" localSheetId="61" hidden="1">2</definedName>
    <definedName name="solver_rlx" localSheetId="81" hidden="1">2</definedName>
    <definedName name="solver_rlx" localSheetId="65" hidden="1">2</definedName>
    <definedName name="solver_rlx" localSheetId="16" hidden="1">2</definedName>
    <definedName name="solver_rlx" localSheetId="34" hidden="1">2</definedName>
    <definedName name="solver_rlx" localSheetId="36" hidden="1">2</definedName>
    <definedName name="solver_rlx" localSheetId="83" hidden="1">2</definedName>
    <definedName name="solver_rlx" localSheetId="119" hidden="1">2</definedName>
    <definedName name="solver_rlx" localSheetId="121" hidden="1">2</definedName>
    <definedName name="solver_rlx" localSheetId="103" hidden="1">2</definedName>
    <definedName name="solver_rlx" localSheetId="113" hidden="1">2</definedName>
    <definedName name="solver_rlx" localSheetId="87" hidden="1">2</definedName>
    <definedName name="solver_rlx" localSheetId="165" hidden="1">2</definedName>
    <definedName name="solver_rlx" localSheetId="44" hidden="1">2</definedName>
    <definedName name="solver_rlx" localSheetId="46" hidden="1">2</definedName>
    <definedName name="solver_rlx" localSheetId="63" hidden="1">2</definedName>
    <definedName name="solver_rlx" localSheetId="149" hidden="1">2</definedName>
    <definedName name="solver_rlx" localSheetId="127" hidden="1">2</definedName>
    <definedName name="solver_rlx" localSheetId="131" hidden="1">2</definedName>
    <definedName name="solver_rlx" localSheetId="169" hidden="1">2</definedName>
    <definedName name="solver_rlx" localSheetId="91" hidden="1">2</definedName>
    <definedName name="solver_rlx" localSheetId="77" hidden="1">2</definedName>
    <definedName name="solver_rlx" localSheetId="155" hidden="1">2</definedName>
    <definedName name="solver_rlx" localSheetId="147" hidden="1">2</definedName>
    <definedName name="solver_rlx" localSheetId="153" hidden="1">2</definedName>
    <definedName name="solver_rlx" localSheetId="159" hidden="1">2</definedName>
    <definedName name="solver_rlx" localSheetId="163" hidden="1">2</definedName>
    <definedName name="solver_rlx" localSheetId="167" hidden="1">2</definedName>
    <definedName name="solver_rlx" localSheetId="69" hidden="1">2</definedName>
    <definedName name="solver_rlx" localSheetId="59" hidden="1">2</definedName>
    <definedName name="solver_rlx" localSheetId="40" hidden="1">2</definedName>
    <definedName name="solver_rlx" localSheetId="79" hidden="1">2</definedName>
    <definedName name="solver_rlx" localSheetId="12" hidden="1">2</definedName>
    <definedName name="solver_rlx" localSheetId="48" hidden="1">2</definedName>
    <definedName name="solver_rlx" localSheetId="20" hidden="1">2</definedName>
    <definedName name="solver_rlx" localSheetId="56" hidden="1">2</definedName>
    <definedName name="solver_rlx" localSheetId="26" hidden="1">2</definedName>
    <definedName name="solver_rlx" localSheetId="6" hidden="1">2</definedName>
    <definedName name="solver_rlx" localSheetId="143" hidden="1">2</definedName>
    <definedName name="solver_rlx" localSheetId="123" hidden="1">2</definedName>
    <definedName name="solver_rsd" localSheetId="52" hidden="1">0</definedName>
    <definedName name="solver_rsd" localSheetId="101" hidden="1">0</definedName>
    <definedName name="solver_rsd" localSheetId="22" hidden="1">0</definedName>
    <definedName name="solver_rsd" localSheetId="129" hidden="1">0</definedName>
    <definedName name="solver_rsd" localSheetId="135" hidden="1">0</definedName>
    <definedName name="solver_rsd" localSheetId="125" hidden="1">0</definedName>
    <definedName name="solver_rsd" localSheetId="137" hidden="1">0</definedName>
    <definedName name="solver_rsd" localSheetId="161" hidden="1">0</definedName>
    <definedName name="solver_rsd" localSheetId="133" hidden="1">0</definedName>
    <definedName name="solver_rsd" localSheetId="111" hidden="1">0</definedName>
    <definedName name="solver_rsd" localSheetId="139" hidden="1">0</definedName>
    <definedName name="solver_rsd" localSheetId="99" hidden="1">0</definedName>
    <definedName name="solver_rsd" localSheetId="151" hidden="1">0</definedName>
    <definedName name="solver_rsd" localSheetId="97" hidden="1">0</definedName>
    <definedName name="solver_rsd" localSheetId="32" hidden="1">0</definedName>
    <definedName name="solver_rsd" localSheetId="141" hidden="1">0</definedName>
    <definedName name="solver_rsd" localSheetId="54" hidden="1">0</definedName>
    <definedName name="solver_rsd" localSheetId="107" hidden="1">0</definedName>
    <definedName name="solver_rsd" localSheetId="57" hidden="1">0</definedName>
    <definedName name="solver_rsd" localSheetId="145" hidden="1">0</definedName>
    <definedName name="solver_rsd" localSheetId="157" hidden="1">0</definedName>
    <definedName name="solver_rsd" localSheetId="75" hidden="1">0</definedName>
    <definedName name="solver_rsd" localSheetId="50" hidden="1">0</definedName>
    <definedName name="solver_rsd" localSheetId="109" hidden="1">0</definedName>
    <definedName name="solver_rsd" localSheetId="8" hidden="1">0</definedName>
    <definedName name="solver_rsd" localSheetId="10" hidden="1">0</definedName>
    <definedName name="solver_rsd" localSheetId="14" hidden="1">0</definedName>
    <definedName name="solver_rsd" localSheetId="4" hidden="1">0</definedName>
    <definedName name="solver_rsd" localSheetId="67" hidden="1">0</definedName>
    <definedName name="solver_rsd" localSheetId="28" hidden="1">0</definedName>
    <definedName name="solver_rsd" localSheetId="89" hidden="1">0</definedName>
    <definedName name="solver_rsd" localSheetId="38" hidden="1">0</definedName>
    <definedName name="solver_rsd" localSheetId="95" hidden="1">0</definedName>
    <definedName name="solver_rsd" localSheetId="30" hidden="1">0</definedName>
    <definedName name="solver_rsd" localSheetId="73" hidden="1">0</definedName>
    <definedName name="solver_rsd" localSheetId="117" hidden="1">0</definedName>
    <definedName name="solver_rsd" localSheetId="105" hidden="1">0</definedName>
    <definedName name="solver_rsd" localSheetId="93" hidden="1">0</definedName>
    <definedName name="solver_rsd" localSheetId="42" hidden="1">0</definedName>
    <definedName name="solver_rsd" localSheetId="85" hidden="1">0</definedName>
    <definedName name="solver_rsd" localSheetId="115" hidden="1">0</definedName>
    <definedName name="solver_rsd" localSheetId="24" hidden="1">0</definedName>
    <definedName name="solver_rsd" localSheetId="18" hidden="1">0</definedName>
    <definedName name="solver_rsd" localSheetId="71" hidden="1">0</definedName>
    <definedName name="solver_rsd" localSheetId="61" hidden="1">0</definedName>
    <definedName name="solver_rsd" localSheetId="81" hidden="1">0</definedName>
    <definedName name="solver_rsd" localSheetId="65" hidden="1">0</definedName>
    <definedName name="solver_rsd" localSheetId="16" hidden="1">0</definedName>
    <definedName name="solver_rsd" localSheetId="34" hidden="1">0</definedName>
    <definedName name="solver_rsd" localSheetId="36" hidden="1">0</definedName>
    <definedName name="solver_rsd" localSheetId="83" hidden="1">0</definedName>
    <definedName name="solver_rsd" localSheetId="119" hidden="1">0</definedName>
    <definedName name="solver_rsd" localSheetId="121" hidden="1">0</definedName>
    <definedName name="solver_rsd" localSheetId="103" hidden="1">0</definedName>
    <definedName name="solver_rsd" localSheetId="113" hidden="1">0</definedName>
    <definedName name="solver_rsd" localSheetId="87" hidden="1">0</definedName>
    <definedName name="solver_rsd" localSheetId="165" hidden="1">0</definedName>
    <definedName name="solver_rsd" localSheetId="44" hidden="1">0</definedName>
    <definedName name="solver_rsd" localSheetId="46" hidden="1">0</definedName>
    <definedName name="solver_rsd" localSheetId="63" hidden="1">0</definedName>
    <definedName name="solver_rsd" localSheetId="149" hidden="1">0</definedName>
    <definedName name="solver_rsd" localSheetId="127" hidden="1">0</definedName>
    <definedName name="solver_rsd" localSheetId="131" hidden="1">0</definedName>
    <definedName name="solver_rsd" localSheetId="169" hidden="1">0</definedName>
    <definedName name="solver_rsd" localSheetId="91" hidden="1">0</definedName>
    <definedName name="solver_rsd" localSheetId="77" hidden="1">0</definedName>
    <definedName name="solver_rsd" localSheetId="155" hidden="1">0</definedName>
    <definedName name="solver_rsd" localSheetId="147" hidden="1">0</definedName>
    <definedName name="solver_rsd" localSheetId="153" hidden="1">0</definedName>
    <definedName name="solver_rsd" localSheetId="159" hidden="1">0</definedName>
    <definedName name="solver_rsd" localSheetId="163" hidden="1">0</definedName>
    <definedName name="solver_rsd" localSheetId="167" hidden="1">0</definedName>
    <definedName name="solver_rsd" localSheetId="69" hidden="1">0</definedName>
    <definedName name="solver_rsd" localSheetId="59" hidden="1">0</definedName>
    <definedName name="solver_rsd" localSheetId="40" hidden="1">0</definedName>
    <definedName name="solver_rsd" localSheetId="79" hidden="1">0</definedName>
    <definedName name="solver_rsd" localSheetId="12" hidden="1">0</definedName>
    <definedName name="solver_rsd" localSheetId="48" hidden="1">0</definedName>
    <definedName name="solver_rsd" localSheetId="20" hidden="1">0</definedName>
    <definedName name="solver_rsd" localSheetId="56" hidden="1">0</definedName>
    <definedName name="solver_rsd" localSheetId="26" hidden="1">0</definedName>
    <definedName name="solver_rsd" localSheetId="6" hidden="1">0</definedName>
    <definedName name="solver_rsd" localSheetId="143" hidden="1">0</definedName>
    <definedName name="solver_rsd" localSheetId="123" hidden="1">0</definedName>
    <definedName name="solver_scl" localSheetId="52" hidden="1">2</definedName>
    <definedName name="solver_scl" localSheetId="101" hidden="1">2</definedName>
    <definedName name="solver_scl" localSheetId="22" hidden="1">2</definedName>
    <definedName name="solver_scl" localSheetId="129" hidden="1">2</definedName>
    <definedName name="solver_scl" localSheetId="135" hidden="1">2</definedName>
    <definedName name="solver_scl" localSheetId="125" hidden="1">2</definedName>
    <definedName name="solver_scl" localSheetId="137" hidden="1">2</definedName>
    <definedName name="solver_scl" localSheetId="161" hidden="1">2</definedName>
    <definedName name="solver_scl" localSheetId="133" hidden="1">2</definedName>
    <definedName name="solver_scl" localSheetId="111" hidden="1">2</definedName>
    <definedName name="solver_scl" localSheetId="139" hidden="1">2</definedName>
    <definedName name="solver_scl" localSheetId="99" hidden="1">2</definedName>
    <definedName name="solver_scl" localSheetId="151" hidden="1">2</definedName>
    <definedName name="solver_scl" localSheetId="97" hidden="1">2</definedName>
    <definedName name="solver_scl" localSheetId="32" hidden="1">2</definedName>
    <definedName name="solver_scl" localSheetId="141" hidden="1">2</definedName>
    <definedName name="solver_scl" localSheetId="54" hidden="1">2</definedName>
    <definedName name="solver_scl" localSheetId="107" hidden="1">2</definedName>
    <definedName name="solver_scl" localSheetId="57" hidden="1">2</definedName>
    <definedName name="solver_scl" localSheetId="145" hidden="1">2</definedName>
    <definedName name="solver_scl" localSheetId="157" hidden="1">2</definedName>
    <definedName name="solver_scl" localSheetId="75" hidden="1">2</definedName>
    <definedName name="solver_scl" localSheetId="50" hidden="1">2</definedName>
    <definedName name="solver_scl" localSheetId="109" hidden="1">2</definedName>
    <definedName name="solver_scl" localSheetId="8" hidden="1">2</definedName>
    <definedName name="solver_scl" localSheetId="10" hidden="1">2</definedName>
    <definedName name="solver_scl" localSheetId="14" hidden="1">2</definedName>
    <definedName name="solver_scl" localSheetId="4" hidden="1">1</definedName>
    <definedName name="solver_scl" localSheetId="67" hidden="1">2</definedName>
    <definedName name="solver_scl" localSheetId="28" hidden="1">2</definedName>
    <definedName name="solver_scl" localSheetId="89" hidden="1">2</definedName>
    <definedName name="solver_scl" localSheetId="38" hidden="1">2</definedName>
    <definedName name="solver_scl" localSheetId="95" hidden="1">2</definedName>
    <definedName name="solver_scl" localSheetId="30" hidden="1">2</definedName>
    <definedName name="solver_scl" localSheetId="73" hidden="1">2</definedName>
    <definedName name="solver_scl" localSheetId="117" hidden="1">2</definedName>
    <definedName name="solver_scl" localSheetId="105" hidden="1">2</definedName>
    <definedName name="solver_scl" localSheetId="93" hidden="1">2</definedName>
    <definedName name="solver_scl" localSheetId="42" hidden="1">2</definedName>
    <definedName name="solver_scl" localSheetId="85" hidden="1">2</definedName>
    <definedName name="solver_scl" localSheetId="115" hidden="1">2</definedName>
    <definedName name="solver_scl" localSheetId="24" hidden="1">2</definedName>
    <definedName name="solver_scl" localSheetId="18" hidden="1">2</definedName>
    <definedName name="solver_scl" localSheetId="71" hidden="1">2</definedName>
    <definedName name="solver_scl" localSheetId="61" hidden="1">2</definedName>
    <definedName name="solver_scl" localSheetId="81" hidden="1">2</definedName>
    <definedName name="solver_scl" localSheetId="65" hidden="1">2</definedName>
    <definedName name="solver_scl" localSheetId="16" hidden="1">2</definedName>
    <definedName name="solver_scl" localSheetId="34" hidden="1">2</definedName>
    <definedName name="solver_scl" localSheetId="36" hidden="1">2</definedName>
    <definedName name="solver_scl" localSheetId="83" hidden="1">2</definedName>
    <definedName name="solver_scl" localSheetId="119" hidden="1">2</definedName>
    <definedName name="solver_scl" localSheetId="121" hidden="1">2</definedName>
    <definedName name="solver_scl" localSheetId="103" hidden="1">2</definedName>
    <definedName name="solver_scl" localSheetId="113" hidden="1">2</definedName>
    <definedName name="solver_scl" localSheetId="87" hidden="1">2</definedName>
    <definedName name="solver_scl" localSheetId="165" hidden="1">2</definedName>
    <definedName name="solver_scl" localSheetId="44" hidden="1">2</definedName>
    <definedName name="solver_scl" localSheetId="46" hidden="1">2</definedName>
    <definedName name="solver_scl" localSheetId="63" hidden="1">2</definedName>
    <definedName name="solver_scl" localSheetId="149" hidden="1">2</definedName>
    <definedName name="solver_scl" localSheetId="127" hidden="1">2</definedName>
    <definedName name="solver_scl" localSheetId="131" hidden="1">2</definedName>
    <definedName name="solver_scl" localSheetId="169" hidden="1">2</definedName>
    <definedName name="solver_scl" localSheetId="91" hidden="1">2</definedName>
    <definedName name="solver_scl" localSheetId="77" hidden="1">2</definedName>
    <definedName name="solver_scl" localSheetId="155" hidden="1">2</definedName>
    <definedName name="solver_scl" localSheetId="147" hidden="1">2</definedName>
    <definedName name="solver_scl" localSheetId="153" hidden="1">2</definedName>
    <definedName name="solver_scl" localSheetId="159" hidden="1">2</definedName>
    <definedName name="solver_scl" localSheetId="163" hidden="1">2</definedName>
    <definedName name="solver_scl" localSheetId="167" hidden="1">2</definedName>
    <definedName name="solver_scl" localSheetId="69" hidden="1">2</definedName>
    <definedName name="solver_scl" localSheetId="59" hidden="1">2</definedName>
    <definedName name="solver_scl" localSheetId="40" hidden="1">2</definedName>
    <definedName name="solver_scl" localSheetId="79" hidden="1">2</definedName>
    <definedName name="solver_scl" localSheetId="12" hidden="1">2</definedName>
    <definedName name="solver_scl" localSheetId="48" hidden="1">2</definedName>
    <definedName name="solver_scl" localSheetId="20" hidden="1">2</definedName>
    <definedName name="solver_scl" localSheetId="56" hidden="1">2</definedName>
    <definedName name="solver_scl" localSheetId="26" hidden="1">2</definedName>
    <definedName name="solver_scl" localSheetId="6" hidden="1">2</definedName>
    <definedName name="solver_scl" localSheetId="143" hidden="1">2</definedName>
    <definedName name="solver_scl" localSheetId="123" hidden="1">2</definedName>
    <definedName name="solver_sho" localSheetId="52" hidden="1">2</definedName>
    <definedName name="solver_sho" localSheetId="101" hidden="1">2</definedName>
    <definedName name="solver_sho" localSheetId="22" hidden="1">2</definedName>
    <definedName name="solver_sho" localSheetId="129" hidden="1">2</definedName>
    <definedName name="solver_sho" localSheetId="135" hidden="1">2</definedName>
    <definedName name="solver_sho" localSheetId="125" hidden="1">2</definedName>
    <definedName name="solver_sho" localSheetId="137" hidden="1">2</definedName>
    <definedName name="solver_sho" localSheetId="161" hidden="1">2</definedName>
    <definedName name="solver_sho" localSheetId="133" hidden="1">2</definedName>
    <definedName name="solver_sho" localSheetId="111" hidden="1">2</definedName>
    <definedName name="solver_sho" localSheetId="139" hidden="1">2</definedName>
    <definedName name="solver_sho" localSheetId="99" hidden="1">2</definedName>
    <definedName name="solver_sho" localSheetId="151" hidden="1">2</definedName>
    <definedName name="solver_sho" localSheetId="97" hidden="1">2</definedName>
    <definedName name="solver_sho" localSheetId="32" hidden="1">2</definedName>
    <definedName name="solver_sho" localSheetId="141" hidden="1">2</definedName>
    <definedName name="solver_sho" localSheetId="54" hidden="1">2</definedName>
    <definedName name="solver_sho" localSheetId="107" hidden="1">2</definedName>
    <definedName name="solver_sho" localSheetId="57" hidden="1">2</definedName>
    <definedName name="solver_sho" localSheetId="145" hidden="1">2</definedName>
    <definedName name="solver_sho" localSheetId="157" hidden="1">2</definedName>
    <definedName name="solver_sho" localSheetId="75" hidden="1">2</definedName>
    <definedName name="solver_sho" localSheetId="50" hidden="1">2</definedName>
    <definedName name="solver_sho" localSheetId="109" hidden="1">2</definedName>
    <definedName name="solver_sho" localSheetId="8" hidden="1">2</definedName>
    <definedName name="solver_sho" localSheetId="10" hidden="1">2</definedName>
    <definedName name="solver_sho" localSheetId="14" hidden="1">2</definedName>
    <definedName name="solver_sho" localSheetId="4" hidden="1">2</definedName>
    <definedName name="solver_sho" localSheetId="67" hidden="1">2</definedName>
    <definedName name="solver_sho" localSheetId="28" hidden="1">2</definedName>
    <definedName name="solver_sho" localSheetId="89" hidden="1">2</definedName>
    <definedName name="solver_sho" localSheetId="38" hidden="1">2</definedName>
    <definedName name="solver_sho" localSheetId="95" hidden="1">2</definedName>
    <definedName name="solver_sho" localSheetId="30" hidden="1">2</definedName>
    <definedName name="solver_sho" localSheetId="73" hidden="1">2</definedName>
    <definedName name="solver_sho" localSheetId="117" hidden="1">2</definedName>
    <definedName name="solver_sho" localSheetId="105" hidden="1">2</definedName>
    <definedName name="solver_sho" localSheetId="93" hidden="1">2</definedName>
    <definedName name="solver_sho" localSheetId="42" hidden="1">2</definedName>
    <definedName name="solver_sho" localSheetId="85" hidden="1">2</definedName>
    <definedName name="solver_sho" localSheetId="115" hidden="1">2</definedName>
    <definedName name="solver_sho" localSheetId="24" hidden="1">2</definedName>
    <definedName name="solver_sho" localSheetId="18" hidden="1">2</definedName>
    <definedName name="solver_sho" localSheetId="71" hidden="1">2</definedName>
    <definedName name="solver_sho" localSheetId="61" hidden="1">2</definedName>
    <definedName name="solver_sho" localSheetId="81" hidden="1">2</definedName>
    <definedName name="solver_sho" localSheetId="65" hidden="1">2</definedName>
    <definedName name="solver_sho" localSheetId="16" hidden="1">2</definedName>
    <definedName name="solver_sho" localSheetId="34" hidden="1">2</definedName>
    <definedName name="solver_sho" localSheetId="36" hidden="1">2</definedName>
    <definedName name="solver_sho" localSheetId="83" hidden="1">2</definedName>
    <definedName name="solver_sho" localSheetId="119" hidden="1">2</definedName>
    <definedName name="solver_sho" localSheetId="121" hidden="1">2</definedName>
    <definedName name="solver_sho" localSheetId="103" hidden="1">2</definedName>
    <definedName name="solver_sho" localSheetId="113" hidden="1">2</definedName>
    <definedName name="solver_sho" localSheetId="87" hidden="1">2</definedName>
    <definedName name="solver_sho" localSheetId="165" hidden="1">2</definedName>
    <definedName name="solver_sho" localSheetId="44" hidden="1">2</definedName>
    <definedName name="solver_sho" localSheetId="46" hidden="1">2</definedName>
    <definedName name="solver_sho" localSheetId="63" hidden="1">2</definedName>
    <definedName name="solver_sho" localSheetId="149" hidden="1">2</definedName>
    <definedName name="solver_sho" localSheetId="127" hidden="1">2</definedName>
    <definedName name="solver_sho" localSheetId="131" hidden="1">2</definedName>
    <definedName name="solver_sho" localSheetId="169" hidden="1">2</definedName>
    <definedName name="solver_sho" localSheetId="91" hidden="1">2</definedName>
    <definedName name="solver_sho" localSheetId="77" hidden="1">2</definedName>
    <definedName name="solver_sho" localSheetId="155" hidden="1">2</definedName>
    <definedName name="solver_sho" localSheetId="147" hidden="1">2</definedName>
    <definedName name="solver_sho" localSheetId="153" hidden="1">2</definedName>
    <definedName name="solver_sho" localSheetId="159" hidden="1">2</definedName>
    <definedName name="solver_sho" localSheetId="163" hidden="1">2</definedName>
    <definedName name="solver_sho" localSheetId="167" hidden="1">2</definedName>
    <definedName name="solver_sho" localSheetId="69" hidden="1">2</definedName>
    <definedName name="solver_sho" localSheetId="59" hidden="1">2</definedName>
    <definedName name="solver_sho" localSheetId="40" hidden="1">2</definedName>
    <definedName name="solver_sho" localSheetId="79" hidden="1">2</definedName>
    <definedName name="solver_sho" localSheetId="12" hidden="1">2</definedName>
    <definedName name="solver_sho" localSheetId="48" hidden="1">2</definedName>
    <definedName name="solver_sho" localSheetId="20" hidden="1">2</definedName>
    <definedName name="solver_sho" localSheetId="56" hidden="1">2</definedName>
    <definedName name="solver_sho" localSheetId="26" hidden="1">2</definedName>
    <definedName name="solver_sho" localSheetId="6" hidden="1">2</definedName>
    <definedName name="solver_sho" localSheetId="143" hidden="1">2</definedName>
    <definedName name="solver_sho" localSheetId="123" hidden="1">2</definedName>
    <definedName name="solver_ssz" localSheetId="52" hidden="1">100</definedName>
    <definedName name="solver_ssz" localSheetId="101" hidden="1">100</definedName>
    <definedName name="solver_ssz" localSheetId="22" hidden="1">100</definedName>
    <definedName name="solver_ssz" localSheetId="129" hidden="1">100</definedName>
    <definedName name="solver_ssz" localSheetId="135" hidden="1">100</definedName>
    <definedName name="solver_ssz" localSheetId="125" hidden="1">100</definedName>
    <definedName name="solver_ssz" localSheetId="137" hidden="1">100</definedName>
    <definedName name="solver_ssz" localSheetId="161" hidden="1">100</definedName>
    <definedName name="solver_ssz" localSheetId="133" hidden="1">100</definedName>
    <definedName name="solver_ssz" localSheetId="111" hidden="1">100</definedName>
    <definedName name="solver_ssz" localSheetId="139" hidden="1">100</definedName>
    <definedName name="solver_ssz" localSheetId="99" hidden="1">100</definedName>
    <definedName name="solver_ssz" localSheetId="151" hidden="1">100</definedName>
    <definedName name="solver_ssz" localSheetId="97" hidden="1">100</definedName>
    <definedName name="solver_ssz" localSheetId="32" hidden="1">100</definedName>
    <definedName name="solver_ssz" localSheetId="141" hidden="1">100</definedName>
    <definedName name="solver_ssz" localSheetId="54" hidden="1">100</definedName>
    <definedName name="solver_ssz" localSheetId="107" hidden="1">100</definedName>
    <definedName name="solver_ssz" localSheetId="57" hidden="1">100</definedName>
    <definedName name="solver_ssz" localSheetId="145" hidden="1">100</definedName>
    <definedName name="solver_ssz" localSheetId="157" hidden="1">100</definedName>
    <definedName name="solver_ssz" localSheetId="75" hidden="1">100</definedName>
    <definedName name="solver_ssz" localSheetId="50" hidden="1">100</definedName>
    <definedName name="solver_ssz" localSheetId="109" hidden="1">100</definedName>
    <definedName name="solver_ssz" localSheetId="8" hidden="1">100</definedName>
    <definedName name="solver_ssz" localSheetId="10" hidden="1">100</definedName>
    <definedName name="solver_ssz" localSheetId="14" hidden="1">100</definedName>
    <definedName name="solver_ssz" localSheetId="4" hidden="1">100</definedName>
    <definedName name="solver_ssz" localSheetId="67" hidden="1">100</definedName>
    <definedName name="solver_ssz" localSheetId="28" hidden="1">100</definedName>
    <definedName name="solver_ssz" localSheetId="89" hidden="1">100</definedName>
    <definedName name="solver_ssz" localSheetId="38" hidden="1">100</definedName>
    <definedName name="solver_ssz" localSheetId="95" hidden="1">100</definedName>
    <definedName name="solver_ssz" localSheetId="30" hidden="1">100</definedName>
    <definedName name="solver_ssz" localSheetId="73" hidden="1">100</definedName>
    <definedName name="solver_ssz" localSheetId="117" hidden="1">100</definedName>
    <definedName name="solver_ssz" localSheetId="105" hidden="1">100</definedName>
    <definedName name="solver_ssz" localSheetId="93" hidden="1">100</definedName>
    <definedName name="solver_ssz" localSheetId="42" hidden="1">100</definedName>
    <definedName name="solver_ssz" localSheetId="85" hidden="1">100</definedName>
    <definedName name="solver_ssz" localSheetId="115" hidden="1">100</definedName>
    <definedName name="solver_ssz" localSheetId="24" hidden="1">100</definedName>
    <definedName name="solver_ssz" localSheetId="18" hidden="1">100</definedName>
    <definedName name="solver_ssz" localSheetId="71" hidden="1">100</definedName>
    <definedName name="solver_ssz" localSheetId="61" hidden="1">100</definedName>
    <definedName name="solver_ssz" localSheetId="81" hidden="1">100</definedName>
    <definedName name="solver_ssz" localSheetId="65" hidden="1">100</definedName>
    <definedName name="solver_ssz" localSheetId="16" hidden="1">100</definedName>
    <definedName name="solver_ssz" localSheetId="34" hidden="1">100</definedName>
    <definedName name="solver_ssz" localSheetId="36" hidden="1">100</definedName>
    <definedName name="solver_ssz" localSheetId="83" hidden="1">100</definedName>
    <definedName name="solver_ssz" localSheetId="119" hidden="1">100</definedName>
    <definedName name="solver_ssz" localSheetId="121" hidden="1">100</definedName>
    <definedName name="solver_ssz" localSheetId="103" hidden="1">100</definedName>
    <definedName name="solver_ssz" localSheetId="113" hidden="1">100</definedName>
    <definedName name="solver_ssz" localSheetId="87" hidden="1">100</definedName>
    <definedName name="solver_ssz" localSheetId="165" hidden="1">100</definedName>
    <definedName name="solver_ssz" localSheetId="44" hidden="1">100</definedName>
    <definedName name="solver_ssz" localSheetId="46" hidden="1">100</definedName>
    <definedName name="solver_ssz" localSheetId="63" hidden="1">100</definedName>
    <definedName name="solver_ssz" localSheetId="149" hidden="1">100</definedName>
    <definedName name="solver_ssz" localSheetId="127" hidden="1">100</definedName>
    <definedName name="solver_ssz" localSheetId="131" hidden="1">100</definedName>
    <definedName name="solver_ssz" localSheetId="169" hidden="1">100</definedName>
    <definedName name="solver_ssz" localSheetId="91" hidden="1">100</definedName>
    <definedName name="solver_ssz" localSheetId="77" hidden="1">100</definedName>
    <definedName name="solver_ssz" localSheetId="155" hidden="1">100</definedName>
    <definedName name="solver_ssz" localSheetId="147" hidden="1">100</definedName>
    <definedName name="solver_ssz" localSheetId="153" hidden="1">100</definedName>
    <definedName name="solver_ssz" localSheetId="159" hidden="1">100</definedName>
    <definedName name="solver_ssz" localSheetId="163" hidden="1">100</definedName>
    <definedName name="solver_ssz" localSheetId="167" hidden="1">100</definedName>
    <definedName name="solver_ssz" localSheetId="69" hidden="1">100</definedName>
    <definedName name="solver_ssz" localSheetId="59" hidden="1">100</definedName>
    <definedName name="solver_ssz" localSheetId="40" hidden="1">100</definedName>
    <definedName name="solver_ssz" localSheetId="79" hidden="1">100</definedName>
    <definedName name="solver_ssz" localSheetId="12" hidden="1">100</definedName>
    <definedName name="solver_ssz" localSheetId="48" hidden="1">100</definedName>
    <definedName name="solver_ssz" localSheetId="20" hidden="1">100</definedName>
    <definedName name="solver_ssz" localSheetId="56" hidden="1">100</definedName>
    <definedName name="solver_ssz" localSheetId="26" hidden="1">100</definedName>
    <definedName name="solver_ssz" localSheetId="6" hidden="1">100</definedName>
    <definedName name="solver_ssz" localSheetId="143" hidden="1">100</definedName>
    <definedName name="solver_ssz" localSheetId="123" hidden="1">100</definedName>
    <definedName name="solver_tim" localSheetId="52" hidden="1">2147483647</definedName>
    <definedName name="solver_tim" localSheetId="101" hidden="1">2147483647</definedName>
    <definedName name="solver_tim" localSheetId="22" hidden="1">2147483647</definedName>
    <definedName name="solver_tim" localSheetId="129" hidden="1">2147483647</definedName>
    <definedName name="solver_tim" localSheetId="135" hidden="1">2147483647</definedName>
    <definedName name="solver_tim" localSheetId="125" hidden="1">2147483647</definedName>
    <definedName name="solver_tim" localSheetId="137" hidden="1">2147483647</definedName>
    <definedName name="solver_tim" localSheetId="161" hidden="1">2147483647</definedName>
    <definedName name="solver_tim" localSheetId="133" hidden="1">2147483647</definedName>
    <definedName name="solver_tim" localSheetId="111" hidden="1">2147483647</definedName>
    <definedName name="solver_tim" localSheetId="139" hidden="1">2147483647</definedName>
    <definedName name="solver_tim" localSheetId="99" hidden="1">2147483647</definedName>
    <definedName name="solver_tim" localSheetId="151" hidden="1">2147483647</definedName>
    <definedName name="solver_tim" localSheetId="97" hidden="1">2147483647</definedName>
    <definedName name="solver_tim" localSheetId="32" hidden="1">2147483647</definedName>
    <definedName name="solver_tim" localSheetId="141" hidden="1">2147483647</definedName>
    <definedName name="solver_tim" localSheetId="54" hidden="1">2147483647</definedName>
    <definedName name="solver_tim" localSheetId="107" hidden="1">2147483647</definedName>
    <definedName name="solver_tim" localSheetId="57" hidden="1">2147483647</definedName>
    <definedName name="solver_tim" localSheetId="145" hidden="1">2147483647</definedName>
    <definedName name="solver_tim" localSheetId="157" hidden="1">2147483647</definedName>
    <definedName name="solver_tim" localSheetId="75" hidden="1">2147483647</definedName>
    <definedName name="solver_tim" localSheetId="50" hidden="1">2147483647</definedName>
    <definedName name="solver_tim" localSheetId="109" hidden="1">2147483647</definedName>
    <definedName name="solver_tim" localSheetId="8" hidden="1">2147483647</definedName>
    <definedName name="solver_tim" localSheetId="10" hidden="1">2147483647</definedName>
    <definedName name="solver_tim" localSheetId="14" hidden="1">2147483647</definedName>
    <definedName name="solver_tim" localSheetId="4" hidden="1">2147483647</definedName>
    <definedName name="solver_tim" localSheetId="67" hidden="1">2147483647</definedName>
    <definedName name="solver_tim" localSheetId="28" hidden="1">2147483647</definedName>
    <definedName name="solver_tim" localSheetId="89" hidden="1">2147483647</definedName>
    <definedName name="solver_tim" localSheetId="38" hidden="1">2147483647</definedName>
    <definedName name="solver_tim" localSheetId="95" hidden="1">2147483647</definedName>
    <definedName name="solver_tim" localSheetId="30" hidden="1">2147483647</definedName>
    <definedName name="solver_tim" localSheetId="73" hidden="1">2147483647</definedName>
    <definedName name="solver_tim" localSheetId="117" hidden="1">2147483647</definedName>
    <definedName name="solver_tim" localSheetId="105" hidden="1">2147483647</definedName>
    <definedName name="solver_tim" localSheetId="93" hidden="1">2147483647</definedName>
    <definedName name="solver_tim" localSheetId="42" hidden="1">2147483647</definedName>
    <definedName name="solver_tim" localSheetId="85" hidden="1">2147483647</definedName>
    <definedName name="solver_tim" localSheetId="115" hidden="1">2147483647</definedName>
    <definedName name="solver_tim" localSheetId="24" hidden="1">2147483647</definedName>
    <definedName name="solver_tim" localSheetId="18" hidden="1">2147483647</definedName>
    <definedName name="solver_tim" localSheetId="71" hidden="1">2147483647</definedName>
    <definedName name="solver_tim" localSheetId="61" hidden="1">2147483647</definedName>
    <definedName name="solver_tim" localSheetId="81" hidden="1">2147483647</definedName>
    <definedName name="solver_tim" localSheetId="65" hidden="1">2147483647</definedName>
    <definedName name="solver_tim" localSheetId="16" hidden="1">2147483647</definedName>
    <definedName name="solver_tim" localSheetId="34" hidden="1">2147483647</definedName>
    <definedName name="solver_tim" localSheetId="36" hidden="1">2147483647</definedName>
    <definedName name="solver_tim" localSheetId="83" hidden="1">2147483647</definedName>
    <definedName name="solver_tim" localSheetId="119" hidden="1">2147483647</definedName>
    <definedName name="solver_tim" localSheetId="121" hidden="1">2147483647</definedName>
    <definedName name="solver_tim" localSheetId="103" hidden="1">2147483647</definedName>
    <definedName name="solver_tim" localSheetId="113" hidden="1">2147483647</definedName>
    <definedName name="solver_tim" localSheetId="87" hidden="1">2147483647</definedName>
    <definedName name="solver_tim" localSheetId="165" hidden="1">2147483647</definedName>
    <definedName name="solver_tim" localSheetId="44" hidden="1">2147483647</definedName>
    <definedName name="solver_tim" localSheetId="46" hidden="1">2147483647</definedName>
    <definedName name="solver_tim" localSheetId="63" hidden="1">2147483647</definedName>
    <definedName name="solver_tim" localSheetId="149" hidden="1">2147483647</definedName>
    <definedName name="solver_tim" localSheetId="127" hidden="1">2147483647</definedName>
    <definedName name="solver_tim" localSheetId="131" hidden="1">2147483647</definedName>
    <definedName name="solver_tim" localSheetId="169" hidden="1">2147483647</definedName>
    <definedName name="solver_tim" localSheetId="91" hidden="1">2147483647</definedName>
    <definedName name="solver_tim" localSheetId="77" hidden="1">2147483647</definedName>
    <definedName name="solver_tim" localSheetId="155" hidden="1">2147483647</definedName>
    <definedName name="solver_tim" localSheetId="147" hidden="1">2147483647</definedName>
    <definedName name="solver_tim" localSheetId="153" hidden="1">2147483647</definedName>
    <definedName name="solver_tim" localSheetId="159" hidden="1">2147483647</definedName>
    <definedName name="solver_tim" localSheetId="163" hidden="1">2147483647</definedName>
    <definedName name="solver_tim" localSheetId="167" hidden="1">2147483647</definedName>
    <definedName name="solver_tim" localSheetId="69" hidden="1">2147483647</definedName>
    <definedName name="solver_tim" localSheetId="59" hidden="1">2147483647</definedName>
    <definedName name="solver_tim" localSheetId="40" hidden="1">2147483647</definedName>
    <definedName name="solver_tim" localSheetId="79" hidden="1">2147483647</definedName>
    <definedName name="solver_tim" localSheetId="12" hidden="1">2147483647</definedName>
    <definedName name="solver_tim" localSheetId="48" hidden="1">2147483647</definedName>
    <definedName name="solver_tim" localSheetId="20" hidden="1">2147483647</definedName>
    <definedName name="solver_tim" localSheetId="56" hidden="1">2147483647</definedName>
    <definedName name="solver_tim" localSheetId="26" hidden="1">2147483647</definedName>
    <definedName name="solver_tim" localSheetId="6" hidden="1">2147483647</definedName>
    <definedName name="solver_tim" localSheetId="143" hidden="1">2147483647</definedName>
    <definedName name="solver_tim" localSheetId="123" hidden="1">2147483647</definedName>
    <definedName name="solver_tol" localSheetId="52" hidden="1">0.01</definedName>
    <definedName name="solver_tol" localSheetId="101" hidden="1">0.01</definedName>
    <definedName name="solver_tol" localSheetId="22" hidden="1">0.01</definedName>
    <definedName name="solver_tol" localSheetId="129" hidden="1">0.01</definedName>
    <definedName name="solver_tol" localSheetId="135" hidden="1">0.01</definedName>
    <definedName name="solver_tol" localSheetId="125" hidden="1">0.01</definedName>
    <definedName name="solver_tol" localSheetId="137" hidden="1">0.01</definedName>
    <definedName name="solver_tol" localSheetId="161" hidden="1">0.01</definedName>
    <definedName name="solver_tol" localSheetId="133" hidden="1">0.01</definedName>
    <definedName name="solver_tol" localSheetId="111" hidden="1">0.01</definedName>
    <definedName name="solver_tol" localSheetId="139" hidden="1">0.01</definedName>
    <definedName name="solver_tol" localSheetId="99" hidden="1">0.01</definedName>
    <definedName name="solver_tol" localSheetId="151" hidden="1">0.01</definedName>
    <definedName name="solver_tol" localSheetId="97" hidden="1">0.01</definedName>
    <definedName name="solver_tol" localSheetId="32" hidden="1">0.01</definedName>
    <definedName name="solver_tol" localSheetId="141" hidden="1">0.01</definedName>
    <definedName name="solver_tol" localSheetId="54" hidden="1">0.01</definedName>
    <definedName name="solver_tol" localSheetId="107" hidden="1">0.01</definedName>
    <definedName name="solver_tol" localSheetId="57" hidden="1">0.01</definedName>
    <definedName name="solver_tol" localSheetId="145" hidden="1">0.01</definedName>
    <definedName name="solver_tol" localSheetId="157" hidden="1">0.01</definedName>
    <definedName name="solver_tol" localSheetId="75" hidden="1">0.01</definedName>
    <definedName name="solver_tol" localSheetId="50" hidden="1">0.01</definedName>
    <definedName name="solver_tol" localSheetId="109" hidden="1">0.01</definedName>
    <definedName name="solver_tol" localSheetId="8" hidden="1">0.01</definedName>
    <definedName name="solver_tol" localSheetId="10" hidden="1">0.01</definedName>
    <definedName name="solver_tol" localSheetId="14" hidden="1">0.01</definedName>
    <definedName name="solver_tol" localSheetId="4" hidden="1">0.01</definedName>
    <definedName name="solver_tol" localSheetId="67" hidden="1">0.01</definedName>
    <definedName name="solver_tol" localSheetId="28" hidden="1">0.01</definedName>
    <definedName name="solver_tol" localSheetId="89" hidden="1">0.01</definedName>
    <definedName name="solver_tol" localSheetId="38" hidden="1">0.01</definedName>
    <definedName name="solver_tol" localSheetId="95" hidden="1">0.01</definedName>
    <definedName name="solver_tol" localSheetId="30" hidden="1">0.01</definedName>
    <definedName name="solver_tol" localSheetId="73" hidden="1">0.01</definedName>
    <definedName name="solver_tol" localSheetId="117" hidden="1">0.01</definedName>
    <definedName name="solver_tol" localSheetId="105" hidden="1">0.01</definedName>
    <definedName name="solver_tol" localSheetId="93" hidden="1">0.01</definedName>
    <definedName name="solver_tol" localSheetId="42" hidden="1">0.01</definedName>
    <definedName name="solver_tol" localSheetId="85" hidden="1">0.01</definedName>
    <definedName name="solver_tol" localSheetId="115" hidden="1">0.01</definedName>
    <definedName name="solver_tol" localSheetId="24" hidden="1">0.01</definedName>
    <definedName name="solver_tol" localSheetId="18" hidden="1">0.01</definedName>
    <definedName name="solver_tol" localSheetId="71" hidden="1">0.01</definedName>
    <definedName name="solver_tol" localSheetId="61" hidden="1">0.01</definedName>
    <definedName name="solver_tol" localSheetId="81" hidden="1">0.01</definedName>
    <definedName name="solver_tol" localSheetId="65" hidden="1">0.01</definedName>
    <definedName name="solver_tol" localSheetId="16" hidden="1">0.01</definedName>
    <definedName name="solver_tol" localSheetId="34" hidden="1">0.01</definedName>
    <definedName name="solver_tol" localSheetId="36" hidden="1">0.01</definedName>
    <definedName name="solver_tol" localSheetId="83" hidden="1">0.01</definedName>
    <definedName name="solver_tol" localSheetId="119" hidden="1">0.01</definedName>
    <definedName name="solver_tol" localSheetId="121" hidden="1">0.01</definedName>
    <definedName name="solver_tol" localSheetId="103" hidden="1">0.01</definedName>
    <definedName name="solver_tol" localSheetId="113" hidden="1">0.01</definedName>
    <definedName name="solver_tol" localSheetId="87" hidden="1">0.01</definedName>
    <definedName name="solver_tol" localSheetId="165" hidden="1">0.01</definedName>
    <definedName name="solver_tol" localSheetId="44" hidden="1">0.01</definedName>
    <definedName name="solver_tol" localSheetId="46" hidden="1">0.01</definedName>
    <definedName name="solver_tol" localSheetId="63" hidden="1">0.01</definedName>
    <definedName name="solver_tol" localSheetId="149" hidden="1">0.01</definedName>
    <definedName name="solver_tol" localSheetId="127" hidden="1">0.01</definedName>
    <definedName name="solver_tol" localSheetId="131" hidden="1">0.01</definedName>
    <definedName name="solver_tol" localSheetId="169" hidden="1">0.01</definedName>
    <definedName name="solver_tol" localSheetId="91" hidden="1">0.01</definedName>
    <definedName name="solver_tol" localSheetId="77" hidden="1">0.01</definedName>
    <definedName name="solver_tol" localSheetId="155" hidden="1">0.01</definedName>
    <definedName name="solver_tol" localSheetId="147" hidden="1">0.01</definedName>
    <definedName name="solver_tol" localSheetId="153" hidden="1">0.01</definedName>
    <definedName name="solver_tol" localSheetId="159" hidden="1">0.01</definedName>
    <definedName name="solver_tol" localSheetId="163" hidden="1">0.01</definedName>
    <definedName name="solver_tol" localSheetId="167" hidden="1">0.01</definedName>
    <definedName name="solver_tol" localSheetId="69" hidden="1">0.01</definedName>
    <definedName name="solver_tol" localSheetId="59" hidden="1">0.01</definedName>
    <definedName name="solver_tol" localSheetId="40" hidden="1">0.01</definedName>
    <definedName name="solver_tol" localSheetId="79" hidden="1">0.01</definedName>
    <definedName name="solver_tol" localSheetId="12" hidden="1">0.01</definedName>
    <definedName name="solver_tol" localSheetId="48" hidden="1">0.01</definedName>
    <definedName name="solver_tol" localSheetId="20" hidden="1">0.01</definedName>
    <definedName name="solver_tol" localSheetId="56" hidden="1">0.01</definedName>
    <definedName name="solver_tol" localSheetId="26" hidden="1">0.01</definedName>
    <definedName name="solver_tol" localSheetId="6" hidden="1">0.01</definedName>
    <definedName name="solver_tol" localSheetId="143" hidden="1">0.01</definedName>
    <definedName name="solver_tol" localSheetId="123" hidden="1">0.01</definedName>
    <definedName name="solver_typ" localSheetId="52" hidden="1">2</definedName>
    <definedName name="solver_typ" localSheetId="101" hidden="1">2</definedName>
    <definedName name="solver_typ" localSheetId="22" hidden="1">2</definedName>
    <definedName name="solver_typ" localSheetId="129" hidden="1">2</definedName>
    <definedName name="solver_typ" localSheetId="135" hidden="1">2</definedName>
    <definedName name="solver_typ" localSheetId="125" hidden="1">2</definedName>
    <definedName name="solver_typ" localSheetId="137" hidden="1">2</definedName>
    <definedName name="solver_typ" localSheetId="161" hidden="1">2</definedName>
    <definedName name="solver_typ" localSheetId="133" hidden="1">2</definedName>
    <definedName name="solver_typ" localSheetId="111" hidden="1">2</definedName>
    <definedName name="solver_typ" localSheetId="139" hidden="1">2</definedName>
    <definedName name="solver_typ" localSheetId="99" hidden="1">2</definedName>
    <definedName name="solver_typ" localSheetId="151" hidden="1">2</definedName>
    <definedName name="solver_typ" localSheetId="97" hidden="1">2</definedName>
    <definedName name="solver_typ" localSheetId="32" hidden="1">2</definedName>
    <definedName name="solver_typ" localSheetId="141" hidden="1">2</definedName>
    <definedName name="solver_typ" localSheetId="54" hidden="1">2</definedName>
    <definedName name="solver_typ" localSheetId="107" hidden="1">2</definedName>
    <definedName name="solver_typ" localSheetId="57" hidden="1">2</definedName>
    <definedName name="solver_typ" localSheetId="145" hidden="1">2</definedName>
    <definedName name="solver_typ" localSheetId="157" hidden="1">2</definedName>
    <definedName name="solver_typ" localSheetId="75" hidden="1">2</definedName>
    <definedName name="solver_typ" localSheetId="50" hidden="1">2</definedName>
    <definedName name="solver_typ" localSheetId="109" hidden="1">2</definedName>
    <definedName name="solver_typ" localSheetId="8" hidden="1">2</definedName>
    <definedName name="solver_typ" localSheetId="10" hidden="1">2</definedName>
    <definedName name="solver_typ" localSheetId="14" hidden="1">2</definedName>
    <definedName name="solver_typ" localSheetId="4" hidden="1">2</definedName>
    <definedName name="solver_typ" localSheetId="67" hidden="1">2</definedName>
    <definedName name="solver_typ" localSheetId="28" hidden="1">2</definedName>
    <definedName name="solver_typ" localSheetId="89" hidden="1">2</definedName>
    <definedName name="solver_typ" localSheetId="38" hidden="1">2</definedName>
    <definedName name="solver_typ" localSheetId="95" hidden="1">2</definedName>
    <definedName name="solver_typ" localSheetId="30" hidden="1">2</definedName>
    <definedName name="solver_typ" localSheetId="73" hidden="1">2</definedName>
    <definedName name="solver_typ" localSheetId="117" hidden="1">2</definedName>
    <definedName name="solver_typ" localSheetId="105" hidden="1">2</definedName>
    <definedName name="solver_typ" localSheetId="93" hidden="1">2</definedName>
    <definedName name="solver_typ" localSheetId="42" hidden="1">2</definedName>
    <definedName name="solver_typ" localSheetId="85" hidden="1">2</definedName>
    <definedName name="solver_typ" localSheetId="115" hidden="1">2</definedName>
    <definedName name="solver_typ" localSheetId="24" hidden="1">2</definedName>
    <definedName name="solver_typ" localSheetId="18" hidden="1">2</definedName>
    <definedName name="solver_typ" localSheetId="71" hidden="1">2</definedName>
    <definedName name="solver_typ" localSheetId="61" hidden="1">2</definedName>
    <definedName name="solver_typ" localSheetId="81" hidden="1">2</definedName>
    <definedName name="solver_typ" localSheetId="65" hidden="1">2</definedName>
    <definedName name="solver_typ" localSheetId="16" hidden="1">2</definedName>
    <definedName name="solver_typ" localSheetId="34" hidden="1">2</definedName>
    <definedName name="solver_typ" localSheetId="36" hidden="1">2</definedName>
    <definedName name="solver_typ" localSheetId="83" hidden="1">2</definedName>
    <definedName name="solver_typ" localSheetId="119" hidden="1">2</definedName>
    <definedName name="solver_typ" localSheetId="121" hidden="1">2</definedName>
    <definedName name="solver_typ" localSheetId="103" hidden="1">2</definedName>
    <definedName name="solver_typ" localSheetId="113" hidden="1">2</definedName>
    <definedName name="solver_typ" localSheetId="87" hidden="1">2</definedName>
    <definedName name="solver_typ" localSheetId="165" hidden="1">2</definedName>
    <definedName name="solver_typ" localSheetId="44" hidden="1">2</definedName>
    <definedName name="solver_typ" localSheetId="46" hidden="1">2</definedName>
    <definedName name="solver_typ" localSheetId="63" hidden="1">2</definedName>
    <definedName name="solver_typ" localSheetId="149" hidden="1">2</definedName>
    <definedName name="solver_typ" localSheetId="127" hidden="1">2</definedName>
    <definedName name="solver_typ" localSheetId="131" hidden="1">2</definedName>
    <definedName name="solver_typ" localSheetId="169" hidden="1">2</definedName>
    <definedName name="solver_typ" localSheetId="91" hidden="1">2</definedName>
    <definedName name="solver_typ" localSheetId="77" hidden="1">2</definedName>
    <definedName name="solver_typ" localSheetId="155" hidden="1">2</definedName>
    <definedName name="solver_typ" localSheetId="147" hidden="1">2</definedName>
    <definedName name="solver_typ" localSheetId="153" hidden="1">2</definedName>
    <definedName name="solver_typ" localSheetId="159" hidden="1">2</definedName>
    <definedName name="solver_typ" localSheetId="163" hidden="1">2</definedName>
    <definedName name="solver_typ" localSheetId="167" hidden="1">2</definedName>
    <definedName name="solver_typ" localSheetId="69" hidden="1">2</definedName>
    <definedName name="solver_typ" localSheetId="59" hidden="1">2</definedName>
    <definedName name="solver_typ" localSheetId="40" hidden="1">2</definedName>
    <definedName name="solver_typ" localSheetId="79" hidden="1">2</definedName>
    <definedName name="solver_typ" localSheetId="12" hidden="1">2</definedName>
    <definedName name="solver_typ" localSheetId="48" hidden="1">2</definedName>
    <definedName name="solver_typ" localSheetId="20" hidden="1">2</definedName>
    <definedName name="solver_typ" localSheetId="56" hidden="1">2</definedName>
    <definedName name="solver_typ" localSheetId="26" hidden="1">2</definedName>
    <definedName name="solver_typ" localSheetId="6" hidden="1">2</definedName>
    <definedName name="solver_typ" localSheetId="143" hidden="1">2</definedName>
    <definedName name="solver_typ" localSheetId="123" hidden="1">2</definedName>
    <definedName name="solver_val" localSheetId="52" hidden="1">0</definedName>
    <definedName name="solver_val" localSheetId="101" hidden="1">0</definedName>
    <definedName name="solver_val" localSheetId="22" hidden="1">0</definedName>
    <definedName name="solver_val" localSheetId="129" hidden="1">0</definedName>
    <definedName name="solver_val" localSheetId="135" hidden="1">0</definedName>
    <definedName name="solver_val" localSheetId="125" hidden="1">0</definedName>
    <definedName name="solver_val" localSheetId="137" hidden="1">0</definedName>
    <definedName name="solver_val" localSheetId="161" hidden="1">0</definedName>
    <definedName name="solver_val" localSheetId="133" hidden="1">0</definedName>
    <definedName name="solver_val" localSheetId="111" hidden="1">0</definedName>
    <definedName name="solver_val" localSheetId="139" hidden="1">0</definedName>
    <definedName name="solver_val" localSheetId="99" hidden="1">0</definedName>
    <definedName name="solver_val" localSheetId="151" hidden="1">0</definedName>
    <definedName name="solver_val" localSheetId="97" hidden="1">0</definedName>
    <definedName name="solver_val" localSheetId="32" hidden="1">0</definedName>
    <definedName name="solver_val" localSheetId="141" hidden="1">0</definedName>
    <definedName name="solver_val" localSheetId="54" hidden="1">0</definedName>
    <definedName name="solver_val" localSheetId="107" hidden="1">0</definedName>
    <definedName name="solver_val" localSheetId="57" hidden="1">0</definedName>
    <definedName name="solver_val" localSheetId="145" hidden="1">0</definedName>
    <definedName name="solver_val" localSheetId="157" hidden="1">0</definedName>
    <definedName name="solver_val" localSheetId="75" hidden="1">0</definedName>
    <definedName name="solver_val" localSheetId="50" hidden="1">0</definedName>
    <definedName name="solver_val" localSheetId="109" hidden="1">0</definedName>
    <definedName name="solver_val" localSheetId="8" hidden="1">0</definedName>
    <definedName name="solver_val" localSheetId="10" hidden="1">0</definedName>
    <definedName name="solver_val" localSheetId="14" hidden="1">0</definedName>
    <definedName name="solver_val" localSheetId="4" hidden="1">0</definedName>
    <definedName name="solver_val" localSheetId="67" hidden="1">0</definedName>
    <definedName name="solver_val" localSheetId="28" hidden="1">0</definedName>
    <definedName name="solver_val" localSheetId="89" hidden="1">0</definedName>
    <definedName name="solver_val" localSheetId="38" hidden="1">0</definedName>
    <definedName name="solver_val" localSheetId="95" hidden="1">0</definedName>
    <definedName name="solver_val" localSheetId="30" hidden="1">0</definedName>
    <definedName name="solver_val" localSheetId="73" hidden="1">0</definedName>
    <definedName name="solver_val" localSheetId="117" hidden="1">0</definedName>
    <definedName name="solver_val" localSheetId="105" hidden="1">0</definedName>
    <definedName name="solver_val" localSheetId="93" hidden="1">0</definedName>
    <definedName name="solver_val" localSheetId="42" hidden="1">0</definedName>
    <definedName name="solver_val" localSheetId="85" hidden="1">0</definedName>
    <definedName name="solver_val" localSheetId="115" hidden="1">0</definedName>
    <definedName name="solver_val" localSheetId="24" hidden="1">0</definedName>
    <definedName name="solver_val" localSheetId="18" hidden="1">0</definedName>
    <definedName name="solver_val" localSheetId="71" hidden="1">0</definedName>
    <definedName name="solver_val" localSheetId="61" hidden="1">0</definedName>
    <definedName name="solver_val" localSheetId="81" hidden="1">0</definedName>
    <definedName name="solver_val" localSheetId="65" hidden="1">0</definedName>
    <definedName name="solver_val" localSheetId="16" hidden="1">0</definedName>
    <definedName name="solver_val" localSheetId="34" hidden="1">0</definedName>
    <definedName name="solver_val" localSheetId="36" hidden="1">0</definedName>
    <definedName name="solver_val" localSheetId="83" hidden="1">0</definedName>
    <definedName name="solver_val" localSheetId="119" hidden="1">0</definedName>
    <definedName name="solver_val" localSheetId="121" hidden="1">0</definedName>
    <definedName name="solver_val" localSheetId="103" hidden="1">0</definedName>
    <definedName name="solver_val" localSheetId="113" hidden="1">0</definedName>
    <definedName name="solver_val" localSheetId="87" hidden="1">0</definedName>
    <definedName name="solver_val" localSheetId="165" hidden="1">0</definedName>
    <definedName name="solver_val" localSheetId="44" hidden="1">0</definedName>
    <definedName name="solver_val" localSheetId="46" hidden="1">0</definedName>
    <definedName name="solver_val" localSheetId="63" hidden="1">0</definedName>
    <definedName name="solver_val" localSheetId="149" hidden="1">0</definedName>
    <definedName name="solver_val" localSheetId="127" hidden="1">0</definedName>
    <definedName name="solver_val" localSheetId="131" hidden="1">0</definedName>
    <definedName name="solver_val" localSheetId="169" hidden="1">0</definedName>
    <definedName name="solver_val" localSheetId="91" hidden="1">0</definedName>
    <definedName name="solver_val" localSheetId="77" hidden="1">0</definedName>
    <definedName name="solver_val" localSheetId="155" hidden="1">0</definedName>
    <definedName name="solver_val" localSheetId="147" hidden="1">0</definedName>
    <definedName name="solver_val" localSheetId="153" hidden="1">0</definedName>
    <definedName name="solver_val" localSheetId="159" hidden="1">0</definedName>
    <definedName name="solver_val" localSheetId="163" hidden="1">0</definedName>
    <definedName name="solver_val" localSheetId="167" hidden="1">0</definedName>
    <definedName name="solver_val" localSheetId="69" hidden="1">0</definedName>
    <definedName name="solver_val" localSheetId="59" hidden="1">0</definedName>
    <definedName name="solver_val" localSheetId="40" hidden="1">0</definedName>
    <definedName name="solver_val" localSheetId="79" hidden="1">0</definedName>
    <definedName name="solver_val" localSheetId="12" hidden="1">0</definedName>
    <definedName name="solver_val" localSheetId="48" hidden="1">0</definedName>
    <definedName name="solver_val" localSheetId="20" hidden="1">0</definedName>
    <definedName name="solver_val" localSheetId="56" hidden="1">0</definedName>
    <definedName name="solver_val" localSheetId="26" hidden="1">0</definedName>
    <definedName name="solver_val" localSheetId="6" hidden="1">0</definedName>
    <definedName name="solver_val" localSheetId="143" hidden="1">0</definedName>
    <definedName name="solver_val" localSheetId="123" hidden="1">0</definedName>
    <definedName name="solver_ver" localSheetId="52" hidden="1">3</definedName>
    <definedName name="solver_ver" localSheetId="101" hidden="1">3</definedName>
    <definedName name="solver_ver" localSheetId="22" hidden="1">3</definedName>
    <definedName name="solver_ver" localSheetId="129" hidden="1">3</definedName>
    <definedName name="solver_ver" localSheetId="135" hidden="1">3</definedName>
    <definedName name="solver_ver" localSheetId="125" hidden="1">3</definedName>
    <definedName name="solver_ver" localSheetId="137" hidden="1">3</definedName>
    <definedName name="solver_ver" localSheetId="161" hidden="1">3</definedName>
    <definedName name="solver_ver" localSheetId="133" hidden="1">3</definedName>
    <definedName name="solver_ver" localSheetId="111" hidden="1">3</definedName>
    <definedName name="solver_ver" localSheetId="139" hidden="1">3</definedName>
    <definedName name="solver_ver" localSheetId="99" hidden="1">3</definedName>
    <definedName name="solver_ver" localSheetId="151" hidden="1">3</definedName>
    <definedName name="solver_ver" localSheetId="97" hidden="1">3</definedName>
    <definedName name="solver_ver" localSheetId="32" hidden="1">3</definedName>
    <definedName name="solver_ver" localSheetId="141" hidden="1">3</definedName>
    <definedName name="solver_ver" localSheetId="54" hidden="1">3</definedName>
    <definedName name="solver_ver" localSheetId="107" hidden="1">3</definedName>
    <definedName name="solver_ver" localSheetId="57" hidden="1">3</definedName>
    <definedName name="solver_ver" localSheetId="145" hidden="1">3</definedName>
    <definedName name="solver_ver" localSheetId="157" hidden="1">3</definedName>
    <definedName name="solver_ver" localSheetId="75" hidden="1">3</definedName>
    <definedName name="solver_ver" localSheetId="50" hidden="1">3</definedName>
    <definedName name="solver_ver" localSheetId="109" hidden="1">3</definedName>
    <definedName name="solver_ver" localSheetId="8" hidden="1">3</definedName>
    <definedName name="solver_ver" localSheetId="10" hidden="1">3</definedName>
    <definedName name="solver_ver" localSheetId="14" hidden="1">3</definedName>
    <definedName name="solver_ver" localSheetId="4" hidden="1">3</definedName>
    <definedName name="solver_ver" localSheetId="67" hidden="1">3</definedName>
    <definedName name="solver_ver" localSheetId="28" hidden="1">3</definedName>
    <definedName name="solver_ver" localSheetId="89" hidden="1">3</definedName>
    <definedName name="solver_ver" localSheetId="38" hidden="1">3</definedName>
    <definedName name="solver_ver" localSheetId="95" hidden="1">3</definedName>
    <definedName name="solver_ver" localSheetId="30" hidden="1">3</definedName>
    <definedName name="solver_ver" localSheetId="73" hidden="1">3</definedName>
    <definedName name="solver_ver" localSheetId="117" hidden="1">3</definedName>
    <definedName name="solver_ver" localSheetId="105" hidden="1">3</definedName>
    <definedName name="solver_ver" localSheetId="93" hidden="1">3</definedName>
    <definedName name="solver_ver" localSheetId="42" hidden="1">3</definedName>
    <definedName name="solver_ver" localSheetId="85" hidden="1">3</definedName>
    <definedName name="solver_ver" localSheetId="115" hidden="1">3</definedName>
    <definedName name="solver_ver" localSheetId="24" hidden="1">3</definedName>
    <definedName name="solver_ver" localSheetId="18" hidden="1">3</definedName>
    <definedName name="solver_ver" localSheetId="71" hidden="1">3</definedName>
    <definedName name="solver_ver" localSheetId="61" hidden="1">3</definedName>
    <definedName name="solver_ver" localSheetId="81" hidden="1">3</definedName>
    <definedName name="solver_ver" localSheetId="65" hidden="1">3</definedName>
    <definedName name="solver_ver" localSheetId="16" hidden="1">3</definedName>
    <definedName name="solver_ver" localSheetId="34" hidden="1">3</definedName>
    <definedName name="solver_ver" localSheetId="36" hidden="1">3</definedName>
    <definedName name="solver_ver" localSheetId="83" hidden="1">3</definedName>
    <definedName name="solver_ver" localSheetId="119" hidden="1">3</definedName>
    <definedName name="solver_ver" localSheetId="121" hidden="1">3</definedName>
    <definedName name="solver_ver" localSheetId="103" hidden="1">3</definedName>
    <definedName name="solver_ver" localSheetId="113" hidden="1">3</definedName>
    <definedName name="solver_ver" localSheetId="87" hidden="1">3</definedName>
    <definedName name="solver_ver" localSheetId="165" hidden="1">3</definedName>
    <definedName name="solver_ver" localSheetId="44" hidden="1">3</definedName>
    <definedName name="solver_ver" localSheetId="46" hidden="1">3</definedName>
    <definedName name="solver_ver" localSheetId="63" hidden="1">3</definedName>
    <definedName name="solver_ver" localSheetId="149" hidden="1">3</definedName>
    <definedName name="solver_ver" localSheetId="127" hidden="1">3</definedName>
    <definedName name="solver_ver" localSheetId="131" hidden="1">3</definedName>
    <definedName name="solver_ver" localSheetId="169" hidden="1">3</definedName>
    <definedName name="solver_ver" localSheetId="91" hidden="1">3</definedName>
    <definedName name="solver_ver" localSheetId="77" hidden="1">3</definedName>
    <definedName name="solver_ver" localSheetId="155" hidden="1">3</definedName>
    <definedName name="solver_ver" localSheetId="147" hidden="1">3</definedName>
    <definedName name="solver_ver" localSheetId="153" hidden="1">3</definedName>
    <definedName name="solver_ver" localSheetId="159" hidden="1">3</definedName>
    <definedName name="solver_ver" localSheetId="163" hidden="1">3</definedName>
    <definedName name="solver_ver" localSheetId="167" hidden="1">3</definedName>
    <definedName name="solver_ver" localSheetId="69" hidden="1">3</definedName>
    <definedName name="solver_ver" localSheetId="59" hidden="1">3</definedName>
    <definedName name="solver_ver" localSheetId="40" hidden="1">3</definedName>
    <definedName name="solver_ver" localSheetId="79" hidden="1">3</definedName>
    <definedName name="solver_ver" localSheetId="12" hidden="1">3</definedName>
    <definedName name="solver_ver" localSheetId="48" hidden="1">3</definedName>
    <definedName name="solver_ver" localSheetId="20" hidden="1">3</definedName>
    <definedName name="solver_ver" localSheetId="56" hidden="1">3</definedName>
    <definedName name="solver_ver" localSheetId="26" hidden="1">3</definedName>
    <definedName name="solver_ver" localSheetId="6" hidden="1">3</definedName>
    <definedName name="solver_ver" localSheetId="143" hidden="1">3</definedName>
    <definedName name="solver_ver" localSheetId="123" hidden="1">3</definedName>
  </definedNames>
  <calcPr calcId="144525"/>
  <pivotCaches>
    <pivotCache cacheId="0" r:id="rId173"/>
  </pivotCaches>
</workbook>
</file>

<file path=xl/calcChain.xml><?xml version="1.0" encoding="utf-8"?>
<calcChain xmlns="http://schemas.openxmlformats.org/spreadsheetml/2006/main">
  <c r="F14" i="180" l="1"/>
  <c r="E18" i="180" s="1"/>
  <c r="F14" i="178"/>
  <c r="E18" i="178" s="1"/>
  <c r="E18" i="175"/>
  <c r="F18" i="175" s="1"/>
  <c r="F14" i="175"/>
  <c r="F14" i="173"/>
  <c r="E18" i="173" s="1"/>
  <c r="F14" i="171"/>
  <c r="E18" i="171" s="1"/>
  <c r="F14" i="169"/>
  <c r="E18" i="169" s="1"/>
  <c r="F14" i="167"/>
  <c r="E18" i="167" s="1"/>
  <c r="F14" i="165"/>
  <c r="E18" i="165" s="1"/>
  <c r="F14" i="163"/>
  <c r="E18" i="163" s="1"/>
  <c r="F14" i="161"/>
  <c r="E18" i="161" s="1"/>
  <c r="F14" i="159"/>
  <c r="E18" i="159" s="1"/>
  <c r="F14" i="156"/>
  <c r="E18" i="156" s="1"/>
  <c r="F18" i="156" s="1"/>
  <c r="C36" i="153"/>
  <c r="F14" i="154"/>
  <c r="E18" i="154" s="1"/>
  <c r="F14" i="152"/>
  <c r="E18" i="152" s="1"/>
  <c r="F14" i="150"/>
  <c r="E18" i="150"/>
  <c r="F14" i="148"/>
  <c r="E18" i="148" s="1"/>
  <c r="F14" i="146"/>
  <c r="E18" i="146" s="1"/>
  <c r="F14" i="142"/>
  <c r="E18" i="142" s="1"/>
  <c r="F14" i="140"/>
  <c r="E18" i="140" s="1"/>
  <c r="F14" i="138"/>
  <c r="E18" i="138" s="1"/>
  <c r="F14" i="136"/>
  <c r="E18" i="136" s="1"/>
  <c r="E19" i="134"/>
  <c r="E18" i="134"/>
  <c r="F14" i="134"/>
  <c r="F14" i="132"/>
  <c r="G18" i="132"/>
  <c r="E18" i="132"/>
  <c r="F14" i="130"/>
  <c r="E18" i="130" s="1"/>
  <c r="F14" i="128"/>
  <c r="E18" i="128" s="1"/>
  <c r="F14" i="126"/>
  <c r="E18" i="126"/>
  <c r="F18" i="126" s="1"/>
  <c r="F14" i="122"/>
  <c r="F14" i="124"/>
  <c r="E18" i="124" s="1"/>
  <c r="E18" i="122"/>
  <c r="F14" i="120"/>
  <c r="E18" i="120" s="1"/>
  <c r="F14" i="116"/>
  <c r="F14" i="118"/>
  <c r="E18" i="118"/>
  <c r="E18" i="116"/>
  <c r="F14" i="114"/>
  <c r="E18" i="114" s="1"/>
  <c r="F14" i="112"/>
  <c r="E18" i="112" s="1"/>
  <c r="F14" i="110"/>
  <c r="E18" i="110" s="1"/>
  <c r="F14" i="108"/>
  <c r="E18" i="108" s="1"/>
  <c r="F18" i="108" s="1"/>
  <c r="F14" i="106"/>
  <c r="E18" i="106" s="1"/>
  <c r="F14" i="104"/>
  <c r="E18" i="104" s="1"/>
  <c r="F14" i="98"/>
  <c r="F14" i="100"/>
  <c r="E18" i="100"/>
  <c r="F18" i="100" s="1"/>
  <c r="F14" i="96"/>
  <c r="F14" i="94"/>
  <c r="F14" i="92"/>
  <c r="E18" i="94"/>
  <c r="E18" i="96"/>
  <c r="E18" i="98"/>
  <c r="E18" i="92"/>
  <c r="F14" i="90"/>
  <c r="E18" i="90"/>
  <c r="F14" i="88"/>
  <c r="E18" i="88" s="1"/>
  <c r="F14" i="86"/>
  <c r="E18" i="86" s="1"/>
  <c r="F14" i="83"/>
  <c r="E18" i="83" s="1"/>
  <c r="F14" i="81"/>
  <c r="E18" i="81" s="1"/>
  <c r="F14" i="79"/>
  <c r="E18" i="79"/>
  <c r="F14" i="77"/>
  <c r="E18" i="77" s="1"/>
  <c r="F14" i="75"/>
  <c r="E18" i="75" s="1"/>
  <c r="F14" i="73"/>
  <c r="E18" i="73" s="1"/>
  <c r="F18" i="180" l="1"/>
  <c r="E19" i="180"/>
  <c r="F18" i="178"/>
  <c r="E19" i="178"/>
  <c r="G18" i="175"/>
  <c r="E19" i="175"/>
  <c r="F18" i="173"/>
  <c r="E19" i="173"/>
  <c r="F18" i="171"/>
  <c r="E19" i="171"/>
  <c r="E19" i="169"/>
  <c r="E20" i="169" s="1"/>
  <c r="F18" i="169"/>
  <c r="G18" i="169" s="1"/>
  <c r="F18" i="167"/>
  <c r="E19" i="167"/>
  <c r="F18" i="165"/>
  <c r="E19" i="165"/>
  <c r="F18" i="163"/>
  <c r="E19" i="163"/>
  <c r="F18" i="161"/>
  <c r="E19" i="161"/>
  <c r="F18" i="159"/>
  <c r="E19" i="159"/>
  <c r="G18" i="156"/>
  <c r="E19" i="156"/>
  <c r="F18" i="154"/>
  <c r="E19" i="154"/>
  <c r="F18" i="152"/>
  <c r="E19" i="152"/>
  <c r="F18" i="150"/>
  <c r="E19" i="150"/>
  <c r="F18" i="148"/>
  <c r="E19" i="148"/>
  <c r="F18" i="146"/>
  <c r="E19" i="146"/>
  <c r="F18" i="142"/>
  <c r="E19" i="142"/>
  <c r="F18" i="140"/>
  <c r="E19" i="140"/>
  <c r="F18" i="138"/>
  <c r="E19" i="138"/>
  <c r="F18" i="136"/>
  <c r="E19" i="136"/>
  <c r="F18" i="134"/>
  <c r="F18" i="132"/>
  <c r="E19" i="132"/>
  <c r="F18" i="130"/>
  <c r="E19" i="130"/>
  <c r="F18" i="128"/>
  <c r="E19" i="128"/>
  <c r="G18" i="126"/>
  <c r="E19" i="126"/>
  <c r="F18" i="124"/>
  <c r="E19" i="124"/>
  <c r="F18" i="122"/>
  <c r="E19" i="122"/>
  <c r="F18" i="120"/>
  <c r="E19" i="120"/>
  <c r="F18" i="118"/>
  <c r="E19" i="118"/>
  <c r="F18" i="116"/>
  <c r="E19" i="116"/>
  <c r="F18" i="114"/>
  <c r="E19" i="114"/>
  <c r="F18" i="112"/>
  <c r="E19" i="112"/>
  <c r="F18" i="110"/>
  <c r="E19" i="110"/>
  <c r="G18" i="108"/>
  <c r="E19" i="108"/>
  <c r="F18" i="106"/>
  <c r="E19" i="106"/>
  <c r="E19" i="104"/>
  <c r="F18" i="104"/>
  <c r="G18" i="100"/>
  <c r="E19" i="100"/>
  <c r="F18" i="98"/>
  <c r="E19" i="98"/>
  <c r="F18" i="96"/>
  <c r="E19" i="96"/>
  <c r="F18" i="94"/>
  <c r="E19" i="94"/>
  <c r="F18" i="92"/>
  <c r="E19" i="92"/>
  <c r="F18" i="90"/>
  <c r="E19" i="90"/>
  <c r="F18" i="88"/>
  <c r="E19" i="88"/>
  <c r="F18" i="86"/>
  <c r="E19" i="86"/>
  <c r="F18" i="83"/>
  <c r="E19" i="83"/>
  <c r="F18" i="81"/>
  <c r="E19" i="81"/>
  <c r="E20" i="81" s="1"/>
  <c r="E21" i="81" s="1"/>
  <c r="G18" i="81"/>
  <c r="F18" i="79"/>
  <c r="E19" i="79"/>
  <c r="F18" i="77"/>
  <c r="E19" i="77"/>
  <c r="F18" i="75"/>
  <c r="E19" i="75"/>
  <c r="F18" i="73"/>
  <c r="E19" i="73"/>
  <c r="F14" i="71"/>
  <c r="E18" i="71" s="1"/>
  <c r="F14" i="69"/>
  <c r="E18" i="69" s="1"/>
  <c r="F14" i="67"/>
  <c r="E18" i="67" s="1"/>
  <c r="F14" i="65"/>
  <c r="E18" i="65" s="1"/>
  <c r="F14" i="63"/>
  <c r="E18" i="63" s="1"/>
  <c r="F14" i="62"/>
  <c r="E18" i="62" s="1"/>
  <c r="E20" i="180" l="1"/>
  <c r="F19" i="180"/>
  <c r="G19" i="180" s="1"/>
  <c r="G18" i="180"/>
  <c r="E20" i="178"/>
  <c r="F19" i="178"/>
  <c r="G19" i="178" s="1"/>
  <c r="G18" i="178"/>
  <c r="E20" i="175"/>
  <c r="F19" i="175"/>
  <c r="J18" i="175"/>
  <c r="I18" i="175"/>
  <c r="H18" i="175"/>
  <c r="E20" i="173"/>
  <c r="F19" i="173"/>
  <c r="G19" i="173" s="1"/>
  <c r="G18" i="173"/>
  <c r="E20" i="171"/>
  <c r="F19" i="171"/>
  <c r="G19" i="171" s="1"/>
  <c r="G18" i="171"/>
  <c r="F19" i="169"/>
  <c r="G19" i="169" s="1"/>
  <c r="J19" i="169" s="1"/>
  <c r="J18" i="169"/>
  <c r="I18" i="169"/>
  <c r="H18" i="169"/>
  <c r="H19" i="169"/>
  <c r="F20" i="169"/>
  <c r="G20" i="169" s="1"/>
  <c r="E21" i="169"/>
  <c r="E20" i="167"/>
  <c r="F19" i="167"/>
  <c r="G19" i="167" s="1"/>
  <c r="G18" i="167"/>
  <c r="E20" i="165"/>
  <c r="F19" i="165"/>
  <c r="G19" i="165" s="1"/>
  <c r="G18" i="165"/>
  <c r="E20" i="163"/>
  <c r="F19" i="163"/>
  <c r="G19" i="163" s="1"/>
  <c r="G18" i="163"/>
  <c r="E20" i="161"/>
  <c r="F19" i="161"/>
  <c r="G19" i="161" s="1"/>
  <c r="G18" i="161"/>
  <c r="E20" i="159"/>
  <c r="F19" i="159"/>
  <c r="G19" i="159" s="1"/>
  <c r="G18" i="159"/>
  <c r="E20" i="156"/>
  <c r="F19" i="156"/>
  <c r="J18" i="156"/>
  <c r="I18" i="156"/>
  <c r="H18" i="156"/>
  <c r="E20" i="154"/>
  <c r="F19" i="154"/>
  <c r="G19" i="154" s="1"/>
  <c r="G18" i="154"/>
  <c r="E20" i="152"/>
  <c r="F19" i="152"/>
  <c r="G19" i="152" s="1"/>
  <c r="G18" i="152"/>
  <c r="E20" i="150"/>
  <c r="F19" i="150"/>
  <c r="G19" i="150" s="1"/>
  <c r="G18" i="150"/>
  <c r="E20" i="148"/>
  <c r="F19" i="148"/>
  <c r="G19" i="148" s="1"/>
  <c r="G18" i="148"/>
  <c r="E20" i="146"/>
  <c r="F19" i="146"/>
  <c r="G19" i="146" s="1"/>
  <c r="G18" i="146"/>
  <c r="E20" i="142"/>
  <c r="F19" i="142"/>
  <c r="G19" i="142" s="1"/>
  <c r="G18" i="142"/>
  <c r="E20" i="140"/>
  <c r="F19" i="140"/>
  <c r="G19" i="140" s="1"/>
  <c r="G18" i="140"/>
  <c r="E20" i="138"/>
  <c r="F19" i="138"/>
  <c r="G19" i="138" s="1"/>
  <c r="G18" i="138"/>
  <c r="E20" i="136"/>
  <c r="F19" i="136"/>
  <c r="G19" i="136" s="1"/>
  <c r="G18" i="136"/>
  <c r="E20" i="134"/>
  <c r="F19" i="134"/>
  <c r="G19" i="134" s="1"/>
  <c r="G18" i="134"/>
  <c r="E20" i="132"/>
  <c r="F19" i="132"/>
  <c r="G19" i="132" s="1"/>
  <c r="E20" i="130"/>
  <c r="F19" i="130"/>
  <c r="G19" i="130" s="1"/>
  <c r="G18" i="130"/>
  <c r="E20" i="128"/>
  <c r="F19" i="128"/>
  <c r="G19" i="128" s="1"/>
  <c r="G18" i="128"/>
  <c r="E20" i="126"/>
  <c r="F19" i="126"/>
  <c r="J18" i="126"/>
  <c r="I18" i="126"/>
  <c r="H18" i="126"/>
  <c r="E20" i="124"/>
  <c r="F19" i="124"/>
  <c r="G19" i="124" s="1"/>
  <c r="G18" i="124"/>
  <c r="E20" i="122"/>
  <c r="F19" i="122"/>
  <c r="G19" i="122" s="1"/>
  <c r="G18" i="122"/>
  <c r="E20" i="120"/>
  <c r="F19" i="120"/>
  <c r="G19" i="120" s="1"/>
  <c r="G18" i="120"/>
  <c r="E20" i="118"/>
  <c r="F19" i="118"/>
  <c r="G19" i="118" s="1"/>
  <c r="G18" i="118"/>
  <c r="E20" i="116"/>
  <c r="F19" i="116"/>
  <c r="G19" i="116" s="1"/>
  <c r="G18" i="116"/>
  <c r="E20" i="114"/>
  <c r="F19" i="114"/>
  <c r="G19" i="114" s="1"/>
  <c r="G18" i="114"/>
  <c r="E20" i="112"/>
  <c r="F19" i="112"/>
  <c r="G19" i="112" s="1"/>
  <c r="G18" i="112"/>
  <c r="E20" i="110"/>
  <c r="F19" i="110"/>
  <c r="G19" i="110" s="1"/>
  <c r="G18" i="110"/>
  <c r="E20" i="108"/>
  <c r="F19" i="108"/>
  <c r="J18" i="108"/>
  <c r="I18" i="108"/>
  <c r="H18" i="108"/>
  <c r="E20" i="106"/>
  <c r="F19" i="106"/>
  <c r="G19" i="106" s="1"/>
  <c r="G18" i="106"/>
  <c r="E20" i="104"/>
  <c r="F19" i="104"/>
  <c r="G19" i="104" s="1"/>
  <c r="G18" i="104"/>
  <c r="E20" i="100"/>
  <c r="F19" i="100"/>
  <c r="J18" i="100"/>
  <c r="I18" i="100"/>
  <c r="H18" i="100"/>
  <c r="E20" i="98"/>
  <c r="F19" i="98"/>
  <c r="G19" i="98" s="1"/>
  <c r="G18" i="98"/>
  <c r="E20" i="96"/>
  <c r="F19" i="96"/>
  <c r="G19" i="96" s="1"/>
  <c r="G18" i="96"/>
  <c r="E20" i="94"/>
  <c r="F19" i="94"/>
  <c r="G19" i="94" s="1"/>
  <c r="G18" i="94"/>
  <c r="E20" i="92"/>
  <c r="F19" i="92"/>
  <c r="G19" i="92" s="1"/>
  <c r="G18" i="92"/>
  <c r="E20" i="90"/>
  <c r="F19" i="90"/>
  <c r="G19" i="90" s="1"/>
  <c r="G18" i="90"/>
  <c r="E20" i="88"/>
  <c r="F19" i="88"/>
  <c r="G19" i="88" s="1"/>
  <c r="G18" i="88"/>
  <c r="E20" i="86"/>
  <c r="F19" i="86"/>
  <c r="G19" i="86" s="1"/>
  <c r="G18" i="86"/>
  <c r="E20" i="83"/>
  <c r="F19" i="83"/>
  <c r="G19" i="83" s="1"/>
  <c r="G18" i="83"/>
  <c r="F20" i="81"/>
  <c r="G20" i="81" s="1"/>
  <c r="I20" i="81" s="1"/>
  <c r="F19" i="81"/>
  <c r="G19" i="81" s="1"/>
  <c r="I19" i="81" s="1"/>
  <c r="E22" i="81"/>
  <c r="F21" i="81"/>
  <c r="G21" i="81" s="1"/>
  <c r="J18" i="81"/>
  <c r="I18" i="81"/>
  <c r="H18" i="81"/>
  <c r="E20" i="79"/>
  <c r="F19" i="79"/>
  <c r="G19" i="79" s="1"/>
  <c r="G18" i="79"/>
  <c r="G18" i="77"/>
  <c r="E20" i="77"/>
  <c r="F19" i="77"/>
  <c r="G19" i="77" s="1"/>
  <c r="E20" i="75"/>
  <c r="F19" i="75"/>
  <c r="G19" i="75" s="1"/>
  <c r="G18" i="75"/>
  <c r="E20" i="73"/>
  <c r="F19" i="73"/>
  <c r="G19" i="73" s="1"/>
  <c r="G18" i="73"/>
  <c r="F18" i="71"/>
  <c r="E19" i="71"/>
  <c r="F18" i="69"/>
  <c r="E19" i="69"/>
  <c r="F18" i="67"/>
  <c r="E19" i="67"/>
  <c r="F18" i="65"/>
  <c r="E19" i="65"/>
  <c r="E19" i="63"/>
  <c r="F18" i="63"/>
  <c r="F18" i="62"/>
  <c r="E19" i="62"/>
  <c r="F14" i="60"/>
  <c r="E18" i="60" s="1"/>
  <c r="F14" i="58"/>
  <c r="E18" i="58" s="1"/>
  <c r="F14" i="56"/>
  <c r="E18" i="56" s="1"/>
  <c r="F14" i="54"/>
  <c r="E18" i="54" s="1"/>
  <c r="F14" i="52"/>
  <c r="E18" i="52" s="1"/>
  <c r="F14" i="49"/>
  <c r="E18" i="49" s="1"/>
  <c r="F14" i="50"/>
  <c r="E18" i="50" s="1"/>
  <c r="E19" i="50" s="1"/>
  <c r="F14" i="45"/>
  <c r="E18" i="45"/>
  <c r="F14" i="47"/>
  <c r="E18" i="47" s="1"/>
  <c r="F14" i="43"/>
  <c r="E18" i="43" s="1"/>
  <c r="F14" i="41"/>
  <c r="E18" i="41" s="1"/>
  <c r="F14" i="39"/>
  <c r="E18" i="39" s="1"/>
  <c r="F14" i="37"/>
  <c r="E18" i="37" s="1"/>
  <c r="F14" i="35"/>
  <c r="E18" i="35" s="1"/>
  <c r="E19" i="35" s="1"/>
  <c r="F14" i="32"/>
  <c r="E18" i="32" s="1"/>
  <c r="F14" i="30"/>
  <c r="E18" i="30" s="1"/>
  <c r="I38" i="26"/>
  <c r="F14" i="28"/>
  <c r="E18" i="28" s="1"/>
  <c r="F14" i="26"/>
  <c r="E18" i="26" s="1"/>
  <c r="E19" i="24"/>
  <c r="E20" i="24" s="1"/>
  <c r="E18" i="24"/>
  <c r="F18" i="24" s="1"/>
  <c r="F14" i="24"/>
  <c r="F14" i="22"/>
  <c r="E18" i="22" s="1"/>
  <c r="C36" i="21"/>
  <c r="C36" i="8"/>
  <c r="F14" i="19"/>
  <c r="E18" i="19" s="1"/>
  <c r="J18" i="180" l="1"/>
  <c r="I18" i="180"/>
  <c r="H18" i="180"/>
  <c r="H19" i="180"/>
  <c r="J19" i="180"/>
  <c r="I19" i="180"/>
  <c r="F20" i="180"/>
  <c r="E21" i="180"/>
  <c r="J18" i="178"/>
  <c r="I18" i="178"/>
  <c r="H18" i="178"/>
  <c r="H19" i="178"/>
  <c r="J19" i="178"/>
  <c r="I19" i="178"/>
  <c r="F20" i="178"/>
  <c r="E21" i="178"/>
  <c r="G19" i="175"/>
  <c r="F20" i="175"/>
  <c r="G20" i="175" s="1"/>
  <c r="E21" i="175"/>
  <c r="J18" i="173"/>
  <c r="I18" i="173"/>
  <c r="H18" i="173"/>
  <c r="H19" i="173"/>
  <c r="J19" i="173"/>
  <c r="I19" i="173"/>
  <c r="F20" i="173"/>
  <c r="E21" i="173"/>
  <c r="J18" i="171"/>
  <c r="I18" i="171"/>
  <c r="H18" i="171"/>
  <c r="H19" i="171"/>
  <c r="J19" i="171"/>
  <c r="I19" i="171"/>
  <c r="F20" i="171"/>
  <c r="E21" i="171"/>
  <c r="I19" i="169"/>
  <c r="E22" i="169"/>
  <c r="F21" i="169"/>
  <c r="G21" i="169" s="1"/>
  <c r="J20" i="169"/>
  <c r="I20" i="169"/>
  <c r="H20" i="169"/>
  <c r="J18" i="167"/>
  <c r="I18" i="167"/>
  <c r="H18" i="167"/>
  <c r="H19" i="167"/>
  <c r="J19" i="167"/>
  <c r="I19" i="167"/>
  <c r="F20" i="167"/>
  <c r="E21" i="167"/>
  <c r="J18" i="165"/>
  <c r="I18" i="165"/>
  <c r="H18" i="165"/>
  <c r="H19" i="165"/>
  <c r="J19" i="165"/>
  <c r="I19" i="165"/>
  <c r="F20" i="165"/>
  <c r="E21" i="165"/>
  <c r="J18" i="163"/>
  <c r="I18" i="163"/>
  <c r="H18" i="163"/>
  <c r="H19" i="163"/>
  <c r="J19" i="163"/>
  <c r="I19" i="163"/>
  <c r="F20" i="163"/>
  <c r="E21" i="163"/>
  <c r="J18" i="161"/>
  <c r="I18" i="161"/>
  <c r="H18" i="161"/>
  <c r="H19" i="161"/>
  <c r="J19" i="161"/>
  <c r="I19" i="161"/>
  <c r="F20" i="161"/>
  <c r="E21" i="161"/>
  <c r="J18" i="159"/>
  <c r="I18" i="159"/>
  <c r="H18" i="159"/>
  <c r="H19" i="159"/>
  <c r="J19" i="159"/>
  <c r="I19" i="159"/>
  <c r="F20" i="159"/>
  <c r="E21" i="159"/>
  <c r="G19" i="156"/>
  <c r="F20" i="156"/>
  <c r="G20" i="156" s="1"/>
  <c r="E21" i="156"/>
  <c r="J18" i="154"/>
  <c r="I18" i="154"/>
  <c r="H18" i="154"/>
  <c r="H19" i="154"/>
  <c r="J19" i="154"/>
  <c r="I19" i="154"/>
  <c r="F20" i="154"/>
  <c r="E21" i="154"/>
  <c r="J18" i="152"/>
  <c r="I18" i="152"/>
  <c r="H18" i="152"/>
  <c r="H19" i="152"/>
  <c r="J19" i="152"/>
  <c r="I19" i="152"/>
  <c r="F20" i="152"/>
  <c r="E21" i="152"/>
  <c r="J18" i="150"/>
  <c r="I18" i="150"/>
  <c r="H18" i="150"/>
  <c r="H19" i="150"/>
  <c r="J19" i="150"/>
  <c r="I19" i="150"/>
  <c r="F20" i="150"/>
  <c r="G20" i="150" s="1"/>
  <c r="E21" i="150"/>
  <c r="J18" i="148"/>
  <c r="I18" i="148"/>
  <c r="H18" i="148"/>
  <c r="H19" i="148"/>
  <c r="J19" i="148"/>
  <c r="I19" i="148"/>
  <c r="F20" i="148"/>
  <c r="E21" i="148"/>
  <c r="J18" i="146"/>
  <c r="I18" i="146"/>
  <c r="H18" i="146"/>
  <c r="H19" i="146"/>
  <c r="J19" i="146"/>
  <c r="I19" i="146"/>
  <c r="F20" i="146"/>
  <c r="E21" i="146"/>
  <c r="J18" i="142"/>
  <c r="I18" i="142"/>
  <c r="H18" i="142"/>
  <c r="H19" i="142"/>
  <c r="J19" i="142"/>
  <c r="I19" i="142"/>
  <c r="F20" i="142"/>
  <c r="E21" i="142"/>
  <c r="J18" i="140"/>
  <c r="I18" i="140"/>
  <c r="H18" i="140"/>
  <c r="H19" i="140"/>
  <c r="J19" i="140"/>
  <c r="I19" i="140"/>
  <c r="F20" i="140"/>
  <c r="E21" i="140"/>
  <c r="J18" i="138"/>
  <c r="I18" i="138"/>
  <c r="H18" i="138"/>
  <c r="H19" i="138"/>
  <c r="J19" i="138"/>
  <c r="I19" i="138"/>
  <c r="F20" i="138"/>
  <c r="G20" i="138" s="1"/>
  <c r="E21" i="138"/>
  <c r="J18" i="136"/>
  <c r="I18" i="136"/>
  <c r="H18" i="136"/>
  <c r="H19" i="136"/>
  <c r="J19" i="136"/>
  <c r="I19" i="136"/>
  <c r="F20" i="136"/>
  <c r="E21" i="136"/>
  <c r="J18" i="134"/>
  <c r="I18" i="134"/>
  <c r="H18" i="134"/>
  <c r="H19" i="134"/>
  <c r="J19" i="134"/>
  <c r="I19" i="134"/>
  <c r="F20" i="134"/>
  <c r="E21" i="134"/>
  <c r="J18" i="132"/>
  <c r="I18" i="132"/>
  <c r="H18" i="132"/>
  <c r="H19" i="132"/>
  <c r="J19" i="132"/>
  <c r="I19" i="132"/>
  <c r="F20" i="132"/>
  <c r="E21" i="132"/>
  <c r="J18" i="130"/>
  <c r="I18" i="130"/>
  <c r="H18" i="130"/>
  <c r="H19" i="130"/>
  <c r="J19" i="130"/>
  <c r="I19" i="130"/>
  <c r="F20" i="130"/>
  <c r="E21" i="130"/>
  <c r="J18" i="128"/>
  <c r="I18" i="128"/>
  <c r="H18" i="128"/>
  <c r="H19" i="128"/>
  <c r="J19" i="128"/>
  <c r="I19" i="128"/>
  <c r="F20" i="128"/>
  <c r="E21" i="128"/>
  <c r="G19" i="126"/>
  <c r="F20" i="126"/>
  <c r="G20" i="126" s="1"/>
  <c r="E21" i="126"/>
  <c r="J18" i="124"/>
  <c r="I18" i="124"/>
  <c r="H18" i="124"/>
  <c r="H19" i="124"/>
  <c r="J19" i="124"/>
  <c r="I19" i="124"/>
  <c r="F20" i="124"/>
  <c r="E21" i="124"/>
  <c r="J18" i="122"/>
  <c r="I18" i="122"/>
  <c r="H18" i="122"/>
  <c r="H19" i="122"/>
  <c r="J19" i="122"/>
  <c r="I19" i="122"/>
  <c r="F20" i="122"/>
  <c r="E21" i="122"/>
  <c r="J18" i="120"/>
  <c r="I18" i="120"/>
  <c r="H18" i="120"/>
  <c r="H19" i="120"/>
  <c r="J19" i="120"/>
  <c r="I19" i="120"/>
  <c r="F20" i="120"/>
  <c r="E21" i="120"/>
  <c r="J18" i="118"/>
  <c r="I18" i="118"/>
  <c r="H18" i="118"/>
  <c r="H19" i="118"/>
  <c r="J19" i="118"/>
  <c r="I19" i="118"/>
  <c r="F20" i="118"/>
  <c r="E21" i="118"/>
  <c r="J18" i="116"/>
  <c r="I18" i="116"/>
  <c r="H18" i="116"/>
  <c r="H19" i="116"/>
  <c r="J19" i="116"/>
  <c r="I19" i="116"/>
  <c r="F20" i="116"/>
  <c r="E21" i="116"/>
  <c r="J18" i="114"/>
  <c r="I18" i="114"/>
  <c r="H18" i="114"/>
  <c r="H19" i="114"/>
  <c r="J19" i="114"/>
  <c r="I19" i="114"/>
  <c r="F20" i="114"/>
  <c r="E21" i="114"/>
  <c r="J18" i="112"/>
  <c r="I18" i="112"/>
  <c r="H18" i="112"/>
  <c r="H19" i="112"/>
  <c r="J19" i="112"/>
  <c r="I19" i="112"/>
  <c r="F20" i="112"/>
  <c r="E21" i="112"/>
  <c r="I18" i="110"/>
  <c r="H18" i="110"/>
  <c r="J18" i="110"/>
  <c r="J19" i="110"/>
  <c r="I19" i="110"/>
  <c r="H19" i="110"/>
  <c r="F20" i="110"/>
  <c r="E21" i="110"/>
  <c r="G19" i="108"/>
  <c r="F20" i="108"/>
  <c r="G20" i="108" s="1"/>
  <c r="E21" i="108"/>
  <c r="J18" i="106"/>
  <c r="I18" i="106"/>
  <c r="H18" i="106"/>
  <c r="H19" i="106"/>
  <c r="J19" i="106"/>
  <c r="I19" i="106"/>
  <c r="F20" i="106"/>
  <c r="E21" i="106"/>
  <c r="J18" i="104"/>
  <c r="I18" i="104"/>
  <c r="H18" i="104"/>
  <c r="H19" i="104"/>
  <c r="J19" i="104"/>
  <c r="I19" i="104"/>
  <c r="F20" i="104"/>
  <c r="G20" i="104" s="1"/>
  <c r="E21" i="104"/>
  <c r="G19" i="100"/>
  <c r="F20" i="100"/>
  <c r="G20" i="100" s="1"/>
  <c r="E21" i="100"/>
  <c r="J18" i="98"/>
  <c r="I18" i="98"/>
  <c r="H18" i="98"/>
  <c r="H19" i="98"/>
  <c r="J19" i="98"/>
  <c r="I19" i="98"/>
  <c r="F20" i="98"/>
  <c r="E21" i="98"/>
  <c r="J18" i="96"/>
  <c r="I18" i="96"/>
  <c r="H18" i="96"/>
  <c r="H19" i="96"/>
  <c r="J19" i="96"/>
  <c r="I19" i="96"/>
  <c r="F20" i="96"/>
  <c r="G20" i="96" s="1"/>
  <c r="E21" i="96"/>
  <c r="J18" i="94"/>
  <c r="I18" i="94"/>
  <c r="H18" i="94"/>
  <c r="H19" i="94"/>
  <c r="J19" i="94"/>
  <c r="I19" i="94"/>
  <c r="F20" i="94"/>
  <c r="G20" i="94" s="1"/>
  <c r="E21" i="94"/>
  <c r="J18" i="92"/>
  <c r="I18" i="92"/>
  <c r="H18" i="92"/>
  <c r="H19" i="92"/>
  <c r="J19" i="92"/>
  <c r="I19" i="92"/>
  <c r="F20" i="92"/>
  <c r="E21" i="92"/>
  <c r="J18" i="90"/>
  <c r="I18" i="90"/>
  <c r="H18" i="90"/>
  <c r="H19" i="90"/>
  <c r="J19" i="90"/>
  <c r="I19" i="90"/>
  <c r="F20" i="90"/>
  <c r="E21" i="90"/>
  <c r="J18" i="88"/>
  <c r="I18" i="88"/>
  <c r="H18" i="88"/>
  <c r="H19" i="88"/>
  <c r="J19" i="88"/>
  <c r="I19" i="88"/>
  <c r="F20" i="88"/>
  <c r="E21" i="88"/>
  <c r="I18" i="86"/>
  <c r="H18" i="86"/>
  <c r="J18" i="86"/>
  <c r="H19" i="86"/>
  <c r="J19" i="86"/>
  <c r="I19" i="86"/>
  <c r="E21" i="86"/>
  <c r="F20" i="86"/>
  <c r="I18" i="83"/>
  <c r="H18" i="83"/>
  <c r="J18" i="83"/>
  <c r="H19" i="83"/>
  <c r="J19" i="83"/>
  <c r="I19" i="83"/>
  <c r="E21" i="83"/>
  <c r="F20" i="83"/>
  <c r="H19" i="81"/>
  <c r="J19" i="81"/>
  <c r="J20" i="81"/>
  <c r="H20" i="81"/>
  <c r="H21" i="81"/>
  <c r="I21" i="81"/>
  <c r="J21" i="81"/>
  <c r="F22" i="81"/>
  <c r="E23" i="81"/>
  <c r="I18" i="79"/>
  <c r="H18" i="79"/>
  <c r="J18" i="79"/>
  <c r="H19" i="79"/>
  <c r="I19" i="79"/>
  <c r="J19" i="79"/>
  <c r="E21" i="79"/>
  <c r="F20" i="79"/>
  <c r="H19" i="77"/>
  <c r="J19" i="77"/>
  <c r="I19" i="77"/>
  <c r="E21" i="77"/>
  <c r="F20" i="77"/>
  <c r="H18" i="77"/>
  <c r="J18" i="77"/>
  <c r="I18" i="77"/>
  <c r="J18" i="75"/>
  <c r="I18" i="75"/>
  <c r="H18" i="75"/>
  <c r="H19" i="75"/>
  <c r="J19" i="75"/>
  <c r="I19" i="75"/>
  <c r="F20" i="75"/>
  <c r="E21" i="75"/>
  <c r="J18" i="73"/>
  <c r="I18" i="73"/>
  <c r="H18" i="73"/>
  <c r="H19" i="73"/>
  <c r="I19" i="73"/>
  <c r="J19" i="73"/>
  <c r="F20" i="73"/>
  <c r="E21" i="73"/>
  <c r="E20" i="71"/>
  <c r="F19" i="71"/>
  <c r="G19" i="71" s="1"/>
  <c r="G18" i="71"/>
  <c r="E20" i="69"/>
  <c r="F19" i="69"/>
  <c r="G19" i="69" s="1"/>
  <c r="G18" i="69"/>
  <c r="E20" i="67"/>
  <c r="F19" i="67"/>
  <c r="G19" i="67" s="1"/>
  <c r="G18" i="67"/>
  <c r="E20" i="65"/>
  <c r="F19" i="65"/>
  <c r="G19" i="65" s="1"/>
  <c r="G18" i="65"/>
  <c r="G18" i="63"/>
  <c r="E20" i="63"/>
  <c r="F19" i="63"/>
  <c r="G19" i="63" s="1"/>
  <c r="E20" i="62"/>
  <c r="F19" i="62"/>
  <c r="G19" i="62" s="1"/>
  <c r="G18" i="62"/>
  <c r="F18" i="60"/>
  <c r="E19" i="60"/>
  <c r="F18" i="58"/>
  <c r="E19" i="58"/>
  <c r="F18" i="56"/>
  <c r="E19" i="56"/>
  <c r="F18" i="54"/>
  <c r="E19" i="54"/>
  <c r="E20" i="54" s="1"/>
  <c r="E21" i="54" s="1"/>
  <c r="G18" i="54"/>
  <c r="F20" i="54"/>
  <c r="G20" i="54" s="1"/>
  <c r="F19" i="54"/>
  <c r="G19" i="54" s="1"/>
  <c r="F18" i="52"/>
  <c r="E19" i="52"/>
  <c r="E20" i="52" s="1"/>
  <c r="E21" i="52" s="1"/>
  <c r="G18" i="52"/>
  <c r="F19" i="50"/>
  <c r="G19" i="50" s="1"/>
  <c r="E20" i="50"/>
  <c r="F18" i="50"/>
  <c r="F18" i="49"/>
  <c r="E19" i="49"/>
  <c r="F18" i="47"/>
  <c r="E19" i="47"/>
  <c r="E20" i="47" s="1"/>
  <c r="E21" i="47" s="1"/>
  <c r="G18" i="47"/>
  <c r="F18" i="45"/>
  <c r="E19" i="45"/>
  <c r="E20" i="45" s="1"/>
  <c r="E21" i="45" s="1"/>
  <c r="G18" i="45"/>
  <c r="F18" i="43"/>
  <c r="E19" i="43"/>
  <c r="F18" i="41"/>
  <c r="E19" i="41"/>
  <c r="E20" i="41" s="1"/>
  <c r="E21" i="41" s="1"/>
  <c r="G18" i="41"/>
  <c r="F18" i="39"/>
  <c r="E19" i="39"/>
  <c r="F18" i="37"/>
  <c r="E19" i="37"/>
  <c r="F19" i="35"/>
  <c r="G19" i="35" s="1"/>
  <c r="E20" i="35"/>
  <c r="F18" i="35"/>
  <c r="F18" i="32"/>
  <c r="E19" i="32"/>
  <c r="F18" i="30"/>
  <c r="G18" i="30" s="1"/>
  <c r="E19" i="30"/>
  <c r="E20" i="30" s="1"/>
  <c r="E21" i="30" s="1"/>
  <c r="E19" i="28"/>
  <c r="F18" i="28"/>
  <c r="F18" i="26"/>
  <c r="E19" i="26"/>
  <c r="G18" i="24"/>
  <c r="F20" i="24"/>
  <c r="G20" i="24" s="1"/>
  <c r="E21" i="24"/>
  <c r="F19" i="24"/>
  <c r="G19" i="24" s="1"/>
  <c r="F18" i="22"/>
  <c r="E19" i="22"/>
  <c r="F18" i="19"/>
  <c r="E19" i="19"/>
  <c r="I9" i="18"/>
  <c r="I7" i="18"/>
  <c r="I6" i="18"/>
  <c r="G20" i="180" l="1"/>
  <c r="E22" i="180"/>
  <c r="F21" i="180"/>
  <c r="G21" i="180" s="1"/>
  <c r="G20" i="178"/>
  <c r="E22" i="178"/>
  <c r="F21" i="178"/>
  <c r="G21" i="178" s="1"/>
  <c r="J20" i="175"/>
  <c r="I20" i="175"/>
  <c r="H20" i="175"/>
  <c r="H19" i="175"/>
  <c r="J19" i="175"/>
  <c r="I19" i="175"/>
  <c r="E22" i="175"/>
  <c r="F21" i="175"/>
  <c r="G21" i="175" s="1"/>
  <c r="G20" i="173"/>
  <c r="E22" i="173"/>
  <c r="F21" i="173"/>
  <c r="G21" i="173" s="1"/>
  <c r="G20" i="171"/>
  <c r="E22" i="171"/>
  <c r="F21" i="171"/>
  <c r="G21" i="171" s="1"/>
  <c r="H21" i="169"/>
  <c r="J21" i="169"/>
  <c r="I21" i="169"/>
  <c r="F22" i="169"/>
  <c r="E23" i="169"/>
  <c r="G20" i="167"/>
  <c r="E22" i="167"/>
  <c r="F21" i="167"/>
  <c r="G21" i="167" s="1"/>
  <c r="G20" i="165"/>
  <c r="E22" i="165"/>
  <c r="F21" i="165"/>
  <c r="G21" i="165" s="1"/>
  <c r="G20" i="163"/>
  <c r="E22" i="163"/>
  <c r="F21" i="163"/>
  <c r="G21" i="163" s="1"/>
  <c r="G20" i="161"/>
  <c r="E22" i="161"/>
  <c r="F21" i="161"/>
  <c r="G21" i="161" s="1"/>
  <c r="G20" i="159"/>
  <c r="E22" i="159"/>
  <c r="F21" i="159"/>
  <c r="G21" i="159" s="1"/>
  <c r="J20" i="156"/>
  <c r="I20" i="156"/>
  <c r="H20" i="156"/>
  <c r="H19" i="156"/>
  <c r="J19" i="156"/>
  <c r="I19" i="156"/>
  <c r="E22" i="156"/>
  <c r="F21" i="156"/>
  <c r="G21" i="156" s="1"/>
  <c r="G20" i="154"/>
  <c r="E22" i="154"/>
  <c r="F21" i="154"/>
  <c r="G21" i="154" s="1"/>
  <c r="G20" i="152"/>
  <c r="E22" i="152"/>
  <c r="F21" i="152"/>
  <c r="G21" i="152" s="1"/>
  <c r="E22" i="150"/>
  <c r="F21" i="150"/>
  <c r="G21" i="150" s="1"/>
  <c r="J20" i="150"/>
  <c r="I20" i="150"/>
  <c r="H20" i="150"/>
  <c r="G20" i="148"/>
  <c r="E22" i="148"/>
  <c r="F21" i="148"/>
  <c r="G21" i="148" s="1"/>
  <c r="G20" i="146"/>
  <c r="E22" i="146"/>
  <c r="F21" i="146"/>
  <c r="G21" i="146" s="1"/>
  <c r="G20" i="142"/>
  <c r="E22" i="142"/>
  <c r="F21" i="142"/>
  <c r="G21" i="142" s="1"/>
  <c r="G20" i="140"/>
  <c r="E22" i="140"/>
  <c r="F21" i="140"/>
  <c r="G21" i="140" s="1"/>
  <c r="E22" i="138"/>
  <c r="F21" i="138"/>
  <c r="G21" i="138" s="1"/>
  <c r="J20" i="138"/>
  <c r="I20" i="138"/>
  <c r="H20" i="138"/>
  <c r="G20" i="136"/>
  <c r="E22" i="136"/>
  <c r="F21" i="136"/>
  <c r="G21" i="136" s="1"/>
  <c r="G20" i="134"/>
  <c r="E22" i="134"/>
  <c r="F21" i="134"/>
  <c r="G21" i="134" s="1"/>
  <c r="G20" i="132"/>
  <c r="E22" i="132"/>
  <c r="F21" i="132"/>
  <c r="G21" i="132" s="1"/>
  <c r="G20" i="130"/>
  <c r="E22" i="130"/>
  <c r="F21" i="130"/>
  <c r="G21" i="130" s="1"/>
  <c r="G20" i="128"/>
  <c r="E22" i="128"/>
  <c r="F21" i="128"/>
  <c r="G21" i="128" s="1"/>
  <c r="J20" i="126"/>
  <c r="I20" i="126"/>
  <c r="H20" i="126"/>
  <c r="H19" i="126"/>
  <c r="J19" i="126"/>
  <c r="I19" i="126"/>
  <c r="E22" i="126"/>
  <c r="F21" i="126"/>
  <c r="G21" i="126" s="1"/>
  <c r="G20" i="124"/>
  <c r="E22" i="124"/>
  <c r="F21" i="124"/>
  <c r="G21" i="124" s="1"/>
  <c r="G20" i="122"/>
  <c r="E22" i="122"/>
  <c r="F21" i="122"/>
  <c r="G21" i="122" s="1"/>
  <c r="G20" i="120"/>
  <c r="E22" i="120"/>
  <c r="F21" i="120"/>
  <c r="G21" i="120" s="1"/>
  <c r="G20" i="118"/>
  <c r="E22" i="118"/>
  <c r="F21" i="118"/>
  <c r="G21" i="118" s="1"/>
  <c r="G20" i="116"/>
  <c r="E22" i="116"/>
  <c r="F21" i="116"/>
  <c r="G21" i="116" s="1"/>
  <c r="G20" i="114"/>
  <c r="E22" i="114"/>
  <c r="F21" i="114"/>
  <c r="G21" i="114" s="1"/>
  <c r="G20" i="112"/>
  <c r="E22" i="112"/>
  <c r="F21" i="112"/>
  <c r="G21" i="112" s="1"/>
  <c r="G20" i="110"/>
  <c r="E22" i="110"/>
  <c r="F21" i="110"/>
  <c r="G21" i="110" s="1"/>
  <c r="J20" i="108"/>
  <c r="I20" i="108"/>
  <c r="H20" i="108"/>
  <c r="H19" i="108"/>
  <c r="J19" i="108"/>
  <c r="I19" i="108"/>
  <c r="E22" i="108"/>
  <c r="F21" i="108"/>
  <c r="G21" i="108" s="1"/>
  <c r="G20" i="106"/>
  <c r="E22" i="106"/>
  <c r="F21" i="106"/>
  <c r="G21" i="106" s="1"/>
  <c r="E22" i="104"/>
  <c r="F21" i="104"/>
  <c r="G21" i="104" s="1"/>
  <c r="J20" i="104"/>
  <c r="I20" i="104"/>
  <c r="H20" i="104"/>
  <c r="J20" i="100"/>
  <c r="I20" i="100"/>
  <c r="H20" i="100"/>
  <c r="H19" i="100"/>
  <c r="J19" i="100"/>
  <c r="I19" i="100"/>
  <c r="E22" i="100"/>
  <c r="F21" i="100"/>
  <c r="G21" i="100" s="1"/>
  <c r="G20" i="98"/>
  <c r="E22" i="98"/>
  <c r="F21" i="98"/>
  <c r="G21" i="98" s="1"/>
  <c r="E22" i="96"/>
  <c r="F21" i="96"/>
  <c r="G21" i="96" s="1"/>
  <c r="J20" i="96"/>
  <c r="I20" i="96"/>
  <c r="H20" i="96"/>
  <c r="E22" i="94"/>
  <c r="F21" i="94"/>
  <c r="G21" i="94" s="1"/>
  <c r="J20" i="94"/>
  <c r="I20" i="94"/>
  <c r="H20" i="94"/>
  <c r="G20" i="92"/>
  <c r="E22" i="92"/>
  <c r="F21" i="92"/>
  <c r="G21" i="92" s="1"/>
  <c r="G20" i="90"/>
  <c r="E22" i="90"/>
  <c r="F21" i="90"/>
  <c r="G21" i="90" s="1"/>
  <c r="G20" i="88"/>
  <c r="E22" i="88"/>
  <c r="F21" i="88"/>
  <c r="G21" i="88" s="1"/>
  <c r="E22" i="86"/>
  <c r="F21" i="86"/>
  <c r="G21" i="86" s="1"/>
  <c r="G20" i="86"/>
  <c r="E22" i="83"/>
  <c r="F21" i="83"/>
  <c r="G21" i="83" s="1"/>
  <c r="G20" i="83"/>
  <c r="E24" i="81"/>
  <c r="F23" i="81"/>
  <c r="G23" i="81" s="1"/>
  <c r="G22" i="81"/>
  <c r="E22" i="79"/>
  <c r="F21" i="79"/>
  <c r="G21" i="79" s="1"/>
  <c r="G20" i="79"/>
  <c r="E22" i="77"/>
  <c r="F21" i="77"/>
  <c r="G21" i="77" s="1"/>
  <c r="G20" i="77"/>
  <c r="G20" i="75"/>
  <c r="E22" i="75"/>
  <c r="F21" i="75"/>
  <c r="G21" i="75" s="1"/>
  <c r="G20" i="73"/>
  <c r="E22" i="73"/>
  <c r="F21" i="73"/>
  <c r="G21" i="73" s="1"/>
  <c r="J18" i="71"/>
  <c r="I18" i="71"/>
  <c r="H18" i="71"/>
  <c r="H19" i="71"/>
  <c r="J19" i="71"/>
  <c r="I19" i="71"/>
  <c r="F20" i="71"/>
  <c r="E21" i="71"/>
  <c r="J18" i="69"/>
  <c r="I18" i="69"/>
  <c r="H18" i="69"/>
  <c r="H19" i="69"/>
  <c r="J19" i="69"/>
  <c r="I19" i="69"/>
  <c r="F20" i="69"/>
  <c r="E21" i="69"/>
  <c r="J18" i="67"/>
  <c r="I18" i="67"/>
  <c r="H18" i="67"/>
  <c r="J19" i="67"/>
  <c r="I19" i="67"/>
  <c r="H19" i="67"/>
  <c r="F20" i="67"/>
  <c r="E21" i="67"/>
  <c r="I18" i="65"/>
  <c r="H18" i="65"/>
  <c r="J18" i="65"/>
  <c r="H19" i="65"/>
  <c r="J19" i="65"/>
  <c r="I19" i="65"/>
  <c r="E21" i="65"/>
  <c r="F20" i="65"/>
  <c r="J19" i="63"/>
  <c r="I19" i="63"/>
  <c r="H19" i="63"/>
  <c r="F20" i="63"/>
  <c r="G20" i="63" s="1"/>
  <c r="E21" i="63"/>
  <c r="J18" i="63"/>
  <c r="I18" i="63"/>
  <c r="H18" i="63"/>
  <c r="J18" i="62"/>
  <c r="I18" i="62"/>
  <c r="H18" i="62"/>
  <c r="H19" i="62"/>
  <c r="J19" i="62"/>
  <c r="I19" i="62"/>
  <c r="F20" i="62"/>
  <c r="G20" i="62" s="1"/>
  <c r="E21" i="62"/>
  <c r="E20" i="60"/>
  <c r="F19" i="60"/>
  <c r="G19" i="60" s="1"/>
  <c r="G18" i="60"/>
  <c r="E20" i="58"/>
  <c r="F19" i="58"/>
  <c r="G19" i="58" s="1"/>
  <c r="G18" i="58"/>
  <c r="E20" i="56"/>
  <c r="F19" i="56"/>
  <c r="G19" i="56" s="1"/>
  <c r="G18" i="56"/>
  <c r="J20" i="54"/>
  <c r="I20" i="54"/>
  <c r="H20" i="54"/>
  <c r="E22" i="54"/>
  <c r="F21" i="54"/>
  <c r="G21" i="54" s="1"/>
  <c r="H19" i="54"/>
  <c r="I19" i="54"/>
  <c r="J19" i="54"/>
  <c r="J18" i="54"/>
  <c r="I18" i="54"/>
  <c r="H18" i="54"/>
  <c r="F20" i="52"/>
  <c r="G20" i="52" s="1"/>
  <c r="I20" i="52" s="1"/>
  <c r="F19" i="52"/>
  <c r="G19" i="52" s="1"/>
  <c r="H19" i="52" s="1"/>
  <c r="E22" i="52"/>
  <c r="F21" i="52"/>
  <c r="G21" i="52" s="1"/>
  <c r="J20" i="52"/>
  <c r="J18" i="52"/>
  <c r="I18" i="52"/>
  <c r="H18" i="52"/>
  <c r="G18" i="50"/>
  <c r="E21" i="50"/>
  <c r="F20" i="50"/>
  <c r="G20" i="50" s="1"/>
  <c r="J19" i="50"/>
  <c r="I19" i="50"/>
  <c r="H19" i="50"/>
  <c r="E20" i="49"/>
  <c r="F19" i="49"/>
  <c r="G19" i="49" s="1"/>
  <c r="G18" i="49"/>
  <c r="F20" i="47"/>
  <c r="G20" i="47" s="1"/>
  <c r="I20" i="47" s="1"/>
  <c r="F19" i="47"/>
  <c r="G19" i="47" s="1"/>
  <c r="I19" i="47" s="1"/>
  <c r="E22" i="47"/>
  <c r="F21" i="47"/>
  <c r="G21" i="47" s="1"/>
  <c r="J18" i="47"/>
  <c r="I18" i="47"/>
  <c r="H18" i="47"/>
  <c r="F20" i="45"/>
  <c r="G20" i="45" s="1"/>
  <c r="J20" i="45" s="1"/>
  <c r="F19" i="45"/>
  <c r="G19" i="45" s="1"/>
  <c r="J19" i="45" s="1"/>
  <c r="E22" i="45"/>
  <c r="F21" i="45"/>
  <c r="G21" i="45" s="1"/>
  <c r="J18" i="45"/>
  <c r="I18" i="45"/>
  <c r="H18" i="45"/>
  <c r="E20" i="43"/>
  <c r="F19" i="43"/>
  <c r="G19" i="43" s="1"/>
  <c r="G18" i="43"/>
  <c r="F20" i="41"/>
  <c r="G20" i="41" s="1"/>
  <c r="I20" i="41" s="1"/>
  <c r="F19" i="41"/>
  <c r="G19" i="41" s="1"/>
  <c r="J19" i="41" s="1"/>
  <c r="E22" i="41"/>
  <c r="F21" i="41"/>
  <c r="G21" i="41" s="1"/>
  <c r="J20" i="41"/>
  <c r="J18" i="41"/>
  <c r="I18" i="41"/>
  <c r="H18" i="41"/>
  <c r="E20" i="39"/>
  <c r="F19" i="39"/>
  <c r="G19" i="39" s="1"/>
  <c r="G18" i="39"/>
  <c r="F19" i="37"/>
  <c r="G19" i="37" s="1"/>
  <c r="E20" i="37"/>
  <c r="G18" i="37"/>
  <c r="G18" i="35"/>
  <c r="E21" i="35"/>
  <c r="F20" i="35"/>
  <c r="G20" i="35" s="1"/>
  <c r="J19" i="35"/>
  <c r="I19" i="35"/>
  <c r="H19" i="35"/>
  <c r="F19" i="32"/>
  <c r="G19" i="32" s="1"/>
  <c r="E20" i="32"/>
  <c r="G18" i="32"/>
  <c r="F20" i="30"/>
  <c r="G20" i="30" s="1"/>
  <c r="J20" i="30" s="1"/>
  <c r="F19" i="30"/>
  <c r="G19" i="30" s="1"/>
  <c r="H19" i="30" s="1"/>
  <c r="E22" i="30"/>
  <c r="F21" i="30"/>
  <c r="G21" i="30" s="1"/>
  <c r="J18" i="30"/>
  <c r="I18" i="30"/>
  <c r="H18" i="30"/>
  <c r="G18" i="28"/>
  <c r="E20" i="28"/>
  <c r="F19" i="28"/>
  <c r="G19" i="28" s="1"/>
  <c r="E20" i="26"/>
  <c r="F19" i="26"/>
  <c r="G19" i="26" s="1"/>
  <c r="G18" i="26"/>
  <c r="E22" i="24"/>
  <c r="F21" i="24"/>
  <c r="G21" i="24" s="1"/>
  <c r="J18" i="24"/>
  <c r="I18" i="24"/>
  <c r="H18" i="24"/>
  <c r="J20" i="24"/>
  <c r="I20" i="24"/>
  <c r="H20" i="24"/>
  <c r="H19" i="24"/>
  <c r="I19" i="24"/>
  <c r="J19" i="24"/>
  <c r="E20" i="22"/>
  <c r="F19" i="22"/>
  <c r="G19" i="22" s="1"/>
  <c r="G18" i="22"/>
  <c r="E20" i="19"/>
  <c r="F19" i="19"/>
  <c r="G19" i="19" s="1"/>
  <c r="G18" i="19"/>
  <c r="N54" i="18"/>
  <c r="N52" i="18"/>
  <c r="N48" i="18"/>
  <c r="N44" i="18"/>
  <c r="N40" i="18"/>
  <c r="N36" i="18"/>
  <c r="N50" i="18"/>
  <c r="N46" i="18"/>
  <c r="N42" i="18"/>
  <c r="N38" i="18"/>
  <c r="N34" i="18"/>
  <c r="N8" i="18"/>
  <c r="N11" i="18"/>
  <c r="N15" i="18"/>
  <c r="N19" i="18"/>
  <c r="N23" i="18"/>
  <c r="N27" i="18"/>
  <c r="N31" i="18"/>
  <c r="N37" i="18"/>
  <c r="N45" i="18"/>
  <c r="N53" i="18"/>
  <c r="N12" i="18"/>
  <c r="N16" i="18"/>
  <c r="N20" i="18"/>
  <c r="N24" i="18"/>
  <c r="N28" i="18"/>
  <c r="N32" i="18"/>
  <c r="N39" i="18"/>
  <c r="N47" i="18"/>
  <c r="N9" i="18"/>
  <c r="N13" i="18"/>
  <c r="N17" i="18"/>
  <c r="N21" i="18"/>
  <c r="N25" i="18"/>
  <c r="N29" i="18"/>
  <c r="N33" i="18"/>
  <c r="N41" i="18"/>
  <c r="N49" i="18"/>
  <c r="N3" i="18"/>
  <c r="N6" i="18"/>
  <c r="N4" i="18"/>
  <c r="N5" i="18"/>
  <c r="N7" i="18"/>
  <c r="N10" i="18"/>
  <c r="N14" i="18"/>
  <c r="N18" i="18"/>
  <c r="N22" i="18"/>
  <c r="N26" i="18"/>
  <c r="N30" i="18"/>
  <c r="N35" i="18"/>
  <c r="N43" i="18"/>
  <c r="N51" i="18"/>
  <c r="F22" i="180" l="1"/>
  <c r="E23" i="180"/>
  <c r="H21" i="180"/>
  <c r="J21" i="180"/>
  <c r="I21" i="180"/>
  <c r="J20" i="180"/>
  <c r="I20" i="180"/>
  <c r="H20" i="180"/>
  <c r="F22" i="178"/>
  <c r="G22" i="178" s="1"/>
  <c r="E23" i="178"/>
  <c r="H21" i="178"/>
  <c r="J21" i="178"/>
  <c r="I21" i="178"/>
  <c r="J20" i="178"/>
  <c r="I20" i="178"/>
  <c r="H20" i="178"/>
  <c r="H21" i="175"/>
  <c r="J21" i="175"/>
  <c r="I21" i="175"/>
  <c r="F22" i="175"/>
  <c r="E23" i="175"/>
  <c r="F22" i="173"/>
  <c r="G22" i="173" s="1"/>
  <c r="E23" i="173"/>
  <c r="H21" i="173"/>
  <c r="J21" i="173"/>
  <c r="I21" i="173"/>
  <c r="J20" i="173"/>
  <c r="I20" i="173"/>
  <c r="H20" i="173"/>
  <c r="F22" i="171"/>
  <c r="E23" i="171"/>
  <c r="H21" i="171"/>
  <c r="J21" i="171"/>
  <c r="I21" i="171"/>
  <c r="J20" i="171"/>
  <c r="I20" i="171"/>
  <c r="H20" i="171"/>
  <c r="E24" i="169"/>
  <c r="F23" i="169"/>
  <c r="G23" i="169" s="1"/>
  <c r="G22" i="169"/>
  <c r="F22" i="167"/>
  <c r="G22" i="167" s="1"/>
  <c r="E23" i="167"/>
  <c r="H21" i="167"/>
  <c r="J21" i="167"/>
  <c r="I21" i="167"/>
  <c r="J20" i="167"/>
  <c r="I20" i="167"/>
  <c r="H20" i="167"/>
  <c r="F22" i="165"/>
  <c r="G22" i="165" s="1"/>
  <c r="E23" i="165"/>
  <c r="H21" i="165"/>
  <c r="J21" i="165"/>
  <c r="I21" i="165"/>
  <c r="J20" i="165"/>
  <c r="I20" i="165"/>
  <c r="H20" i="165"/>
  <c r="F22" i="163"/>
  <c r="G22" i="163" s="1"/>
  <c r="E23" i="163"/>
  <c r="H21" i="163"/>
  <c r="J21" i="163"/>
  <c r="I21" i="163"/>
  <c r="J20" i="163"/>
  <c r="I20" i="163"/>
  <c r="H20" i="163"/>
  <c r="F22" i="161"/>
  <c r="G22" i="161" s="1"/>
  <c r="E23" i="161"/>
  <c r="H21" i="161"/>
  <c r="J21" i="161"/>
  <c r="I21" i="161"/>
  <c r="J20" i="161"/>
  <c r="I20" i="161"/>
  <c r="H20" i="161"/>
  <c r="F22" i="159"/>
  <c r="G22" i="159" s="1"/>
  <c r="E23" i="159"/>
  <c r="H21" i="159"/>
  <c r="J21" i="159"/>
  <c r="I21" i="159"/>
  <c r="J20" i="159"/>
  <c r="I20" i="159"/>
  <c r="H20" i="159"/>
  <c r="H21" i="156"/>
  <c r="J21" i="156"/>
  <c r="I21" i="156"/>
  <c r="F22" i="156"/>
  <c r="E23" i="156"/>
  <c r="F22" i="154"/>
  <c r="G22" i="154" s="1"/>
  <c r="E23" i="154"/>
  <c r="H21" i="154"/>
  <c r="J21" i="154"/>
  <c r="I21" i="154"/>
  <c r="J20" i="154"/>
  <c r="I20" i="154"/>
  <c r="H20" i="154"/>
  <c r="F22" i="152"/>
  <c r="G22" i="152" s="1"/>
  <c r="E23" i="152"/>
  <c r="H21" i="152"/>
  <c r="J21" i="152"/>
  <c r="I21" i="152"/>
  <c r="J20" i="152"/>
  <c r="I20" i="152"/>
  <c r="H20" i="152"/>
  <c r="H21" i="150"/>
  <c r="J21" i="150"/>
  <c r="I21" i="150"/>
  <c r="F22" i="150"/>
  <c r="E23" i="150"/>
  <c r="F22" i="148"/>
  <c r="E23" i="148"/>
  <c r="H21" i="148"/>
  <c r="J21" i="148"/>
  <c r="I21" i="148"/>
  <c r="J20" i="148"/>
  <c r="I20" i="148"/>
  <c r="H20" i="148"/>
  <c r="F22" i="146"/>
  <c r="E23" i="146"/>
  <c r="H21" i="146"/>
  <c r="J21" i="146"/>
  <c r="I21" i="146"/>
  <c r="J20" i="146"/>
  <c r="I20" i="146"/>
  <c r="H20" i="146"/>
  <c r="F22" i="142"/>
  <c r="E23" i="142"/>
  <c r="H21" i="142"/>
  <c r="J21" i="142"/>
  <c r="I21" i="142"/>
  <c r="I38" i="142" s="1"/>
  <c r="I39" i="142" s="1"/>
  <c r="J20" i="142"/>
  <c r="I20" i="142"/>
  <c r="H20" i="142"/>
  <c r="F22" i="140"/>
  <c r="G22" i="140" s="1"/>
  <c r="E23" i="140"/>
  <c r="H21" i="140"/>
  <c r="J21" i="140"/>
  <c r="I21" i="140"/>
  <c r="J20" i="140"/>
  <c r="I20" i="140"/>
  <c r="H20" i="140"/>
  <c r="H21" i="138"/>
  <c r="J21" i="138"/>
  <c r="I21" i="138"/>
  <c r="F22" i="138"/>
  <c r="E23" i="138"/>
  <c r="F22" i="136"/>
  <c r="G22" i="136" s="1"/>
  <c r="E23" i="136"/>
  <c r="H21" i="136"/>
  <c r="J21" i="136"/>
  <c r="I21" i="136"/>
  <c r="J20" i="136"/>
  <c r="I20" i="136"/>
  <c r="H20" i="136"/>
  <c r="F22" i="134"/>
  <c r="E23" i="134"/>
  <c r="H21" i="134"/>
  <c r="J21" i="134"/>
  <c r="I21" i="134"/>
  <c r="J20" i="134"/>
  <c r="I20" i="134"/>
  <c r="H20" i="134"/>
  <c r="F22" i="132"/>
  <c r="E23" i="132"/>
  <c r="J20" i="132"/>
  <c r="I20" i="132"/>
  <c r="H20" i="132"/>
  <c r="H21" i="132"/>
  <c r="J21" i="132"/>
  <c r="I21" i="132"/>
  <c r="F22" i="130"/>
  <c r="E23" i="130"/>
  <c r="H21" i="130"/>
  <c r="J21" i="130"/>
  <c r="I21" i="130"/>
  <c r="J20" i="130"/>
  <c r="I20" i="130"/>
  <c r="H20" i="130"/>
  <c r="F22" i="128"/>
  <c r="E23" i="128"/>
  <c r="H21" i="128"/>
  <c r="J21" i="128"/>
  <c r="I21" i="128"/>
  <c r="J20" i="128"/>
  <c r="I20" i="128"/>
  <c r="H20" i="128"/>
  <c r="H21" i="126"/>
  <c r="J21" i="126"/>
  <c r="I21" i="126"/>
  <c r="F22" i="126"/>
  <c r="E23" i="126"/>
  <c r="F22" i="124"/>
  <c r="E23" i="124"/>
  <c r="H21" i="124"/>
  <c r="J21" i="124"/>
  <c r="I21" i="124"/>
  <c r="J20" i="124"/>
  <c r="I20" i="124"/>
  <c r="H20" i="124"/>
  <c r="F22" i="122"/>
  <c r="G22" i="122" s="1"/>
  <c r="E23" i="122"/>
  <c r="H21" i="122"/>
  <c r="J21" i="122"/>
  <c r="I21" i="122"/>
  <c r="J20" i="122"/>
  <c r="I20" i="122"/>
  <c r="H20" i="122"/>
  <c r="F22" i="120"/>
  <c r="E23" i="120"/>
  <c r="H21" i="120"/>
  <c r="J21" i="120"/>
  <c r="I21" i="120"/>
  <c r="J20" i="120"/>
  <c r="I20" i="120"/>
  <c r="H20" i="120"/>
  <c r="F22" i="118"/>
  <c r="E23" i="118"/>
  <c r="H21" i="118"/>
  <c r="J21" i="118"/>
  <c r="I21" i="118"/>
  <c r="J20" i="118"/>
  <c r="I20" i="118"/>
  <c r="H20" i="118"/>
  <c r="F22" i="116"/>
  <c r="G22" i="116" s="1"/>
  <c r="E23" i="116"/>
  <c r="H21" i="116"/>
  <c r="J21" i="116"/>
  <c r="I21" i="116"/>
  <c r="J20" i="116"/>
  <c r="I20" i="116"/>
  <c r="H20" i="116"/>
  <c r="F22" i="114"/>
  <c r="G22" i="114" s="1"/>
  <c r="E23" i="114"/>
  <c r="H21" i="114"/>
  <c r="J21" i="114"/>
  <c r="I21" i="114"/>
  <c r="J20" i="114"/>
  <c r="I20" i="114"/>
  <c r="H20" i="114"/>
  <c r="F22" i="112"/>
  <c r="G22" i="112" s="1"/>
  <c r="E23" i="112"/>
  <c r="H21" i="112"/>
  <c r="J21" i="112"/>
  <c r="I21" i="112"/>
  <c r="J20" i="112"/>
  <c r="I20" i="112"/>
  <c r="H20" i="112"/>
  <c r="E23" i="110"/>
  <c r="F22" i="110"/>
  <c r="G22" i="110" s="1"/>
  <c r="H21" i="110"/>
  <c r="J21" i="110"/>
  <c r="I21" i="110"/>
  <c r="I20" i="110"/>
  <c r="H20" i="110"/>
  <c r="J20" i="110"/>
  <c r="H21" i="108"/>
  <c r="J21" i="108"/>
  <c r="I21" i="108"/>
  <c r="F22" i="108"/>
  <c r="E23" i="108"/>
  <c r="F22" i="106"/>
  <c r="G22" i="106" s="1"/>
  <c r="E23" i="106"/>
  <c r="H21" i="106"/>
  <c r="J21" i="106"/>
  <c r="I21" i="106"/>
  <c r="J20" i="106"/>
  <c r="I20" i="106"/>
  <c r="H20" i="106"/>
  <c r="H21" i="104"/>
  <c r="J21" i="104"/>
  <c r="I21" i="104"/>
  <c r="F22" i="104"/>
  <c r="E23" i="104"/>
  <c r="H21" i="100"/>
  <c r="J21" i="100"/>
  <c r="I21" i="100"/>
  <c r="F22" i="100"/>
  <c r="E23" i="100"/>
  <c r="F22" i="98"/>
  <c r="G22" i="98" s="1"/>
  <c r="E23" i="98"/>
  <c r="H21" i="98"/>
  <c r="J21" i="98"/>
  <c r="I21" i="98"/>
  <c r="J20" i="98"/>
  <c r="I20" i="98"/>
  <c r="H20" i="98"/>
  <c r="H21" i="96"/>
  <c r="J21" i="96"/>
  <c r="I21" i="96"/>
  <c r="F22" i="96"/>
  <c r="E23" i="96"/>
  <c r="H21" i="94"/>
  <c r="J21" i="94"/>
  <c r="I21" i="94"/>
  <c r="F22" i="94"/>
  <c r="E23" i="94"/>
  <c r="F22" i="92"/>
  <c r="G22" i="92" s="1"/>
  <c r="E23" i="92"/>
  <c r="H21" i="92"/>
  <c r="J21" i="92"/>
  <c r="I21" i="92"/>
  <c r="J20" i="92"/>
  <c r="I20" i="92"/>
  <c r="H20" i="92"/>
  <c r="F22" i="90"/>
  <c r="E23" i="90"/>
  <c r="H21" i="90"/>
  <c r="J21" i="90"/>
  <c r="I21" i="90"/>
  <c r="J20" i="90"/>
  <c r="I20" i="90"/>
  <c r="H20" i="90"/>
  <c r="F22" i="88"/>
  <c r="G22" i="88" s="1"/>
  <c r="E23" i="88"/>
  <c r="H21" i="88"/>
  <c r="J21" i="88"/>
  <c r="I21" i="88"/>
  <c r="J20" i="88"/>
  <c r="I20" i="88"/>
  <c r="H20" i="88"/>
  <c r="J20" i="86"/>
  <c r="I20" i="86"/>
  <c r="H20" i="86"/>
  <c r="J21" i="86"/>
  <c r="I21" i="86"/>
  <c r="H21" i="86"/>
  <c r="F22" i="86"/>
  <c r="E23" i="86"/>
  <c r="J20" i="83"/>
  <c r="I20" i="83"/>
  <c r="H20" i="83"/>
  <c r="J21" i="83"/>
  <c r="I21" i="83"/>
  <c r="H21" i="83"/>
  <c r="F22" i="83"/>
  <c r="E23" i="83"/>
  <c r="H23" i="81"/>
  <c r="I23" i="81"/>
  <c r="J23" i="81"/>
  <c r="F24" i="81"/>
  <c r="E25" i="81"/>
  <c r="J22" i="81"/>
  <c r="I22" i="81"/>
  <c r="H22" i="81"/>
  <c r="J20" i="79"/>
  <c r="I20" i="79"/>
  <c r="H20" i="79"/>
  <c r="H21" i="79"/>
  <c r="J21" i="79"/>
  <c r="I21" i="79"/>
  <c r="E23" i="79"/>
  <c r="F22" i="79"/>
  <c r="J20" i="77"/>
  <c r="H20" i="77"/>
  <c r="I20" i="77"/>
  <c r="J21" i="77"/>
  <c r="I21" i="77"/>
  <c r="H21" i="77"/>
  <c r="F22" i="77"/>
  <c r="E23" i="77"/>
  <c r="F22" i="75"/>
  <c r="E23" i="75"/>
  <c r="H21" i="75"/>
  <c r="J21" i="75"/>
  <c r="I21" i="75"/>
  <c r="J20" i="75"/>
  <c r="I20" i="75"/>
  <c r="H20" i="75"/>
  <c r="F22" i="73"/>
  <c r="G22" i="73" s="1"/>
  <c r="E23" i="73"/>
  <c r="H21" i="73"/>
  <c r="I21" i="73"/>
  <c r="J21" i="73"/>
  <c r="J20" i="73"/>
  <c r="I20" i="73"/>
  <c r="H20" i="73"/>
  <c r="G20" i="71"/>
  <c r="E22" i="71"/>
  <c r="F21" i="71"/>
  <c r="G21" i="71" s="1"/>
  <c r="G20" i="69"/>
  <c r="E22" i="69"/>
  <c r="F21" i="69"/>
  <c r="G21" i="69" s="1"/>
  <c r="G20" i="67"/>
  <c r="E22" i="67"/>
  <c r="F21" i="67"/>
  <c r="G21" i="67" s="1"/>
  <c r="E22" i="65"/>
  <c r="F21" i="65"/>
  <c r="G21" i="65" s="1"/>
  <c r="G20" i="65"/>
  <c r="I20" i="63"/>
  <c r="H20" i="63"/>
  <c r="J20" i="63"/>
  <c r="E22" i="63"/>
  <c r="F21" i="63"/>
  <c r="F21" i="62"/>
  <c r="G21" i="62" s="1"/>
  <c r="E22" i="62"/>
  <c r="J20" i="62"/>
  <c r="I20" i="62"/>
  <c r="H20" i="62"/>
  <c r="J18" i="60"/>
  <c r="I18" i="60"/>
  <c r="H18" i="60"/>
  <c r="H19" i="60"/>
  <c r="J19" i="60"/>
  <c r="I19" i="60"/>
  <c r="F20" i="60"/>
  <c r="E21" i="60"/>
  <c r="J18" i="58"/>
  <c r="I18" i="58"/>
  <c r="H18" i="58"/>
  <c r="H19" i="58"/>
  <c r="J19" i="58"/>
  <c r="I19" i="58"/>
  <c r="F20" i="58"/>
  <c r="E21" i="58"/>
  <c r="J18" i="56"/>
  <c r="I18" i="56"/>
  <c r="H18" i="56"/>
  <c r="H19" i="56"/>
  <c r="J19" i="56"/>
  <c r="I19" i="56"/>
  <c r="F20" i="56"/>
  <c r="E21" i="56"/>
  <c r="F22" i="54"/>
  <c r="E23" i="54"/>
  <c r="H21" i="54"/>
  <c r="I21" i="54"/>
  <c r="J21" i="54"/>
  <c r="J19" i="52"/>
  <c r="I19" i="52"/>
  <c r="H20" i="52"/>
  <c r="H21" i="52"/>
  <c r="J21" i="52"/>
  <c r="I21" i="52"/>
  <c r="F22" i="52"/>
  <c r="E23" i="52"/>
  <c r="H20" i="50"/>
  <c r="I20" i="50"/>
  <c r="J20" i="50"/>
  <c r="F21" i="50"/>
  <c r="G21" i="50" s="1"/>
  <c r="E22" i="50"/>
  <c r="H18" i="50"/>
  <c r="I18" i="50"/>
  <c r="J18" i="50"/>
  <c r="H20" i="45"/>
  <c r="J18" i="49"/>
  <c r="I18" i="49"/>
  <c r="H18" i="49"/>
  <c r="H19" i="49"/>
  <c r="J19" i="49"/>
  <c r="I19" i="49"/>
  <c r="F20" i="49"/>
  <c r="E21" i="49"/>
  <c r="H20" i="47"/>
  <c r="H19" i="47"/>
  <c r="J20" i="47"/>
  <c r="J19" i="47"/>
  <c r="H21" i="47"/>
  <c r="I21" i="47"/>
  <c r="J21" i="47"/>
  <c r="F22" i="47"/>
  <c r="E23" i="47"/>
  <c r="I20" i="45"/>
  <c r="I19" i="45"/>
  <c r="H19" i="45"/>
  <c r="F22" i="45"/>
  <c r="E23" i="45"/>
  <c r="H21" i="45"/>
  <c r="J21" i="45"/>
  <c r="I21" i="45"/>
  <c r="J18" i="43"/>
  <c r="I18" i="43"/>
  <c r="H18" i="43"/>
  <c r="H19" i="43"/>
  <c r="J19" i="43"/>
  <c r="I19" i="43"/>
  <c r="F20" i="43"/>
  <c r="E21" i="43"/>
  <c r="H20" i="41"/>
  <c r="H19" i="41"/>
  <c r="I19" i="41"/>
  <c r="H21" i="41"/>
  <c r="J21" i="41"/>
  <c r="I21" i="41"/>
  <c r="F22" i="41"/>
  <c r="E23" i="41"/>
  <c r="J18" i="39"/>
  <c r="I18" i="39"/>
  <c r="H18" i="39"/>
  <c r="H19" i="39"/>
  <c r="I19" i="39"/>
  <c r="J19" i="39"/>
  <c r="F20" i="39"/>
  <c r="E21" i="39"/>
  <c r="J18" i="37"/>
  <c r="I18" i="37"/>
  <c r="H18" i="37"/>
  <c r="F20" i="37"/>
  <c r="E21" i="37"/>
  <c r="H19" i="37"/>
  <c r="I19" i="37"/>
  <c r="J19" i="37"/>
  <c r="H20" i="35"/>
  <c r="I20" i="35"/>
  <c r="J20" i="35"/>
  <c r="F21" i="35"/>
  <c r="G21" i="35" s="1"/>
  <c r="E22" i="35"/>
  <c r="H18" i="35"/>
  <c r="I18" i="35"/>
  <c r="J18" i="35"/>
  <c r="J18" i="32"/>
  <c r="I18" i="32"/>
  <c r="H18" i="32"/>
  <c r="F20" i="32"/>
  <c r="E21" i="32"/>
  <c r="H19" i="32"/>
  <c r="I19" i="32"/>
  <c r="J19" i="32"/>
  <c r="H20" i="30"/>
  <c r="I19" i="30"/>
  <c r="J19" i="30"/>
  <c r="I20" i="30"/>
  <c r="H21" i="30"/>
  <c r="I21" i="30"/>
  <c r="J21" i="30"/>
  <c r="F22" i="30"/>
  <c r="E23" i="30"/>
  <c r="I19" i="28"/>
  <c r="H19" i="28"/>
  <c r="J19" i="28"/>
  <c r="F20" i="28"/>
  <c r="G20" i="28" s="1"/>
  <c r="E21" i="28"/>
  <c r="J18" i="28"/>
  <c r="I18" i="28"/>
  <c r="H18" i="28"/>
  <c r="J18" i="26"/>
  <c r="H18" i="26"/>
  <c r="I18" i="26"/>
  <c r="H19" i="26"/>
  <c r="I19" i="26"/>
  <c r="J19" i="26"/>
  <c r="F20" i="26"/>
  <c r="E21" i="26"/>
  <c r="H21" i="24"/>
  <c r="J21" i="24"/>
  <c r="I21" i="24"/>
  <c r="F22" i="24"/>
  <c r="E23" i="24"/>
  <c r="H19" i="22"/>
  <c r="J19" i="22"/>
  <c r="I19" i="22"/>
  <c r="J18" i="22"/>
  <c r="H18" i="22"/>
  <c r="I18" i="22"/>
  <c r="F20" i="22"/>
  <c r="E21" i="22"/>
  <c r="J18" i="19"/>
  <c r="I18" i="19"/>
  <c r="H18" i="19"/>
  <c r="H19" i="19"/>
  <c r="J19" i="19"/>
  <c r="I19" i="19"/>
  <c r="F20" i="19"/>
  <c r="E21" i="19"/>
  <c r="F54" i="18"/>
  <c r="G54" i="18"/>
  <c r="E24" i="180" l="1"/>
  <c r="F23" i="180"/>
  <c r="G23" i="180" s="1"/>
  <c r="G22" i="180"/>
  <c r="E24" i="178"/>
  <c r="F23" i="178"/>
  <c r="G23" i="178" s="1"/>
  <c r="J22" i="178"/>
  <c r="I22" i="178"/>
  <c r="H22" i="178"/>
  <c r="G22" i="175"/>
  <c r="E24" i="175"/>
  <c r="F23" i="175"/>
  <c r="G23" i="175" s="1"/>
  <c r="E24" i="173"/>
  <c r="F23" i="173"/>
  <c r="J22" i="173"/>
  <c r="I22" i="173"/>
  <c r="H22" i="173"/>
  <c r="E24" i="171"/>
  <c r="F23" i="171"/>
  <c r="G23" i="171" s="1"/>
  <c r="G22" i="171"/>
  <c r="F24" i="169"/>
  <c r="G24" i="169" s="1"/>
  <c r="E25" i="169"/>
  <c r="J22" i="169"/>
  <c r="I22" i="169"/>
  <c r="H22" i="169"/>
  <c r="H23" i="169"/>
  <c r="J23" i="169"/>
  <c r="I23" i="169"/>
  <c r="E24" i="167"/>
  <c r="F23" i="167"/>
  <c r="G23" i="167" s="1"/>
  <c r="J22" i="167"/>
  <c r="I22" i="167"/>
  <c r="H22" i="167"/>
  <c r="E24" i="165"/>
  <c r="F23" i="165"/>
  <c r="G23" i="165" s="1"/>
  <c r="J22" i="165"/>
  <c r="I22" i="165"/>
  <c r="H22" i="165"/>
  <c r="E24" i="163"/>
  <c r="F23" i="163"/>
  <c r="J22" i="163"/>
  <c r="I22" i="163"/>
  <c r="H22" i="163"/>
  <c r="E24" i="161"/>
  <c r="F23" i="161"/>
  <c r="J22" i="161"/>
  <c r="I22" i="161"/>
  <c r="H22" i="161"/>
  <c r="E24" i="159"/>
  <c r="F23" i="159"/>
  <c r="J22" i="159"/>
  <c r="I22" i="159"/>
  <c r="H22" i="159"/>
  <c r="G22" i="156"/>
  <c r="E24" i="156"/>
  <c r="F23" i="156"/>
  <c r="G23" i="156" s="1"/>
  <c r="E24" i="154"/>
  <c r="F23" i="154"/>
  <c r="J22" i="154"/>
  <c r="I22" i="154"/>
  <c r="H22" i="154"/>
  <c r="E24" i="152"/>
  <c r="F23" i="152"/>
  <c r="J22" i="152"/>
  <c r="I22" i="152"/>
  <c r="H22" i="152"/>
  <c r="E24" i="150"/>
  <c r="F23" i="150"/>
  <c r="G23" i="150" s="1"/>
  <c r="G22" i="150"/>
  <c r="E24" i="148"/>
  <c r="F23" i="148"/>
  <c r="G23" i="148" s="1"/>
  <c r="G22" i="148"/>
  <c r="E24" i="146"/>
  <c r="F23" i="146"/>
  <c r="G23" i="146" s="1"/>
  <c r="G22" i="146"/>
  <c r="E24" i="142"/>
  <c r="F23" i="142"/>
  <c r="G23" i="142" s="1"/>
  <c r="G22" i="142"/>
  <c r="E24" i="140"/>
  <c r="F23" i="140"/>
  <c r="J22" i="140"/>
  <c r="I22" i="140"/>
  <c r="H22" i="140"/>
  <c r="E24" i="138"/>
  <c r="F23" i="138"/>
  <c r="G23" i="138" s="1"/>
  <c r="G22" i="138"/>
  <c r="E24" i="136"/>
  <c r="F23" i="136"/>
  <c r="J22" i="136"/>
  <c r="I22" i="136"/>
  <c r="H22" i="136"/>
  <c r="G22" i="134"/>
  <c r="E24" i="134"/>
  <c r="F23" i="134"/>
  <c r="G23" i="134" s="1"/>
  <c r="E24" i="132"/>
  <c r="F23" i="132"/>
  <c r="G23" i="132" s="1"/>
  <c r="G22" i="132"/>
  <c r="E24" i="130"/>
  <c r="F23" i="130"/>
  <c r="G23" i="130" s="1"/>
  <c r="G22" i="130"/>
  <c r="E24" i="128"/>
  <c r="F23" i="128"/>
  <c r="G23" i="128" s="1"/>
  <c r="G22" i="128"/>
  <c r="G22" i="126"/>
  <c r="E24" i="126"/>
  <c r="F23" i="126"/>
  <c r="G23" i="126" s="1"/>
  <c r="E24" i="124"/>
  <c r="F23" i="124"/>
  <c r="G23" i="124" s="1"/>
  <c r="G22" i="124"/>
  <c r="E24" i="122"/>
  <c r="F23" i="122"/>
  <c r="J22" i="122"/>
  <c r="I22" i="122"/>
  <c r="H22" i="122"/>
  <c r="E24" i="120"/>
  <c r="F23" i="120"/>
  <c r="G23" i="120" s="1"/>
  <c r="G22" i="120"/>
  <c r="E24" i="118"/>
  <c r="F23" i="118"/>
  <c r="G23" i="118" s="1"/>
  <c r="G22" i="118"/>
  <c r="E24" i="116"/>
  <c r="F23" i="116"/>
  <c r="J22" i="116"/>
  <c r="I22" i="116"/>
  <c r="H22" i="116"/>
  <c r="E24" i="114"/>
  <c r="F23" i="114"/>
  <c r="J22" i="114"/>
  <c r="I22" i="114"/>
  <c r="H22" i="114"/>
  <c r="E24" i="112"/>
  <c r="F23" i="112"/>
  <c r="J22" i="112"/>
  <c r="I22" i="112"/>
  <c r="H22" i="112"/>
  <c r="I22" i="110"/>
  <c r="J22" i="110"/>
  <c r="H22" i="110"/>
  <c r="E24" i="110"/>
  <c r="F23" i="110"/>
  <c r="G22" i="108"/>
  <c r="E24" i="108"/>
  <c r="F23" i="108"/>
  <c r="G23" i="108" s="1"/>
  <c r="E24" i="106"/>
  <c r="F23" i="106"/>
  <c r="J22" i="106"/>
  <c r="I22" i="106"/>
  <c r="H22" i="106"/>
  <c r="E24" i="104"/>
  <c r="F23" i="104"/>
  <c r="G23" i="104" s="1"/>
  <c r="G22" i="104"/>
  <c r="G22" i="100"/>
  <c r="E24" i="100"/>
  <c r="F23" i="100"/>
  <c r="G23" i="100" s="1"/>
  <c r="E24" i="98"/>
  <c r="F23" i="98"/>
  <c r="J22" i="98"/>
  <c r="I22" i="98"/>
  <c r="H22" i="98"/>
  <c r="E24" i="96"/>
  <c r="F23" i="96"/>
  <c r="G23" i="96" s="1"/>
  <c r="G22" i="96"/>
  <c r="E24" i="94"/>
  <c r="F23" i="94"/>
  <c r="G23" i="94" s="1"/>
  <c r="G22" i="94"/>
  <c r="E24" i="92"/>
  <c r="F23" i="92"/>
  <c r="J22" i="92"/>
  <c r="I22" i="92"/>
  <c r="H22" i="92"/>
  <c r="E24" i="90"/>
  <c r="F23" i="90"/>
  <c r="G23" i="90" s="1"/>
  <c r="G22" i="90"/>
  <c r="E24" i="88"/>
  <c r="F23" i="88"/>
  <c r="J22" i="88"/>
  <c r="I22" i="88"/>
  <c r="H22" i="88"/>
  <c r="G22" i="86"/>
  <c r="E24" i="86"/>
  <c r="F23" i="86"/>
  <c r="G23" i="86" s="1"/>
  <c r="G22" i="83"/>
  <c r="E24" i="83"/>
  <c r="F23" i="83"/>
  <c r="G23" i="83" s="1"/>
  <c r="G24" i="81"/>
  <c r="E26" i="81"/>
  <c r="F25" i="81"/>
  <c r="G25" i="81" s="1"/>
  <c r="E24" i="79"/>
  <c r="F23" i="79"/>
  <c r="G23" i="79" s="1"/>
  <c r="G22" i="79"/>
  <c r="G22" i="77"/>
  <c r="E24" i="77"/>
  <c r="F23" i="77"/>
  <c r="G23" i="77" s="1"/>
  <c r="E24" i="75"/>
  <c r="F23" i="75"/>
  <c r="G23" i="75" s="1"/>
  <c r="G22" i="75"/>
  <c r="E24" i="73"/>
  <c r="F23" i="73"/>
  <c r="J22" i="73"/>
  <c r="I22" i="73"/>
  <c r="H22" i="73"/>
  <c r="F22" i="71"/>
  <c r="G22" i="71" s="1"/>
  <c r="E23" i="71"/>
  <c r="H21" i="71"/>
  <c r="J21" i="71"/>
  <c r="I21" i="71"/>
  <c r="J20" i="71"/>
  <c r="I20" i="71"/>
  <c r="H20" i="71"/>
  <c r="F22" i="69"/>
  <c r="G22" i="69" s="1"/>
  <c r="E23" i="69"/>
  <c r="H21" i="69"/>
  <c r="J21" i="69"/>
  <c r="I21" i="69"/>
  <c r="J20" i="69"/>
  <c r="I20" i="69"/>
  <c r="H20" i="69"/>
  <c r="E23" i="67"/>
  <c r="F22" i="67"/>
  <c r="H21" i="67"/>
  <c r="J21" i="67"/>
  <c r="I21" i="67"/>
  <c r="I20" i="67"/>
  <c r="H20" i="67"/>
  <c r="J20" i="67"/>
  <c r="J20" i="65"/>
  <c r="I20" i="65"/>
  <c r="H20" i="65"/>
  <c r="H21" i="65"/>
  <c r="J21" i="65"/>
  <c r="I21" i="65"/>
  <c r="E23" i="65"/>
  <c r="F22" i="65"/>
  <c r="G22" i="65" s="1"/>
  <c r="G21" i="63"/>
  <c r="E23" i="63"/>
  <c r="F22" i="63"/>
  <c r="G22" i="63" s="1"/>
  <c r="F22" i="62"/>
  <c r="E23" i="62"/>
  <c r="H21" i="62"/>
  <c r="J21" i="62"/>
  <c r="I21" i="62"/>
  <c r="G20" i="60"/>
  <c r="E22" i="60"/>
  <c r="F21" i="60"/>
  <c r="G21" i="60" s="1"/>
  <c r="G20" i="58"/>
  <c r="E22" i="58"/>
  <c r="F21" i="58"/>
  <c r="G21" i="58" s="1"/>
  <c r="G20" i="56"/>
  <c r="E22" i="56"/>
  <c r="F21" i="56"/>
  <c r="G21" i="56" s="1"/>
  <c r="E24" i="54"/>
  <c r="F23" i="54"/>
  <c r="G23" i="54" s="1"/>
  <c r="G22" i="54"/>
  <c r="E24" i="52"/>
  <c r="F23" i="52"/>
  <c r="G23" i="52" s="1"/>
  <c r="G22" i="52"/>
  <c r="J21" i="50"/>
  <c r="I21" i="50"/>
  <c r="H21" i="50"/>
  <c r="E23" i="50"/>
  <c r="F22" i="50"/>
  <c r="G22" i="50" s="1"/>
  <c r="G20" i="49"/>
  <c r="E22" i="49"/>
  <c r="F21" i="49"/>
  <c r="G21" i="49" s="1"/>
  <c r="E24" i="47"/>
  <c r="F23" i="47"/>
  <c r="G23" i="47" s="1"/>
  <c r="G22" i="47"/>
  <c r="E24" i="45"/>
  <c r="F23" i="45"/>
  <c r="G23" i="45" s="1"/>
  <c r="G22" i="45"/>
  <c r="G20" i="43"/>
  <c r="E22" i="43"/>
  <c r="F21" i="43"/>
  <c r="G21" i="43" s="1"/>
  <c r="E24" i="41"/>
  <c r="F23" i="41"/>
  <c r="G23" i="41" s="1"/>
  <c r="G22" i="41"/>
  <c r="G20" i="39"/>
  <c r="E22" i="39"/>
  <c r="F21" i="39"/>
  <c r="G21" i="39" s="1"/>
  <c r="E22" i="37"/>
  <c r="F21" i="37"/>
  <c r="G21" i="37" s="1"/>
  <c r="G20" i="37"/>
  <c r="J21" i="35"/>
  <c r="I21" i="35"/>
  <c r="H21" i="35"/>
  <c r="E23" i="35"/>
  <c r="F22" i="35"/>
  <c r="G22" i="35" s="1"/>
  <c r="E22" i="32"/>
  <c r="F21" i="32"/>
  <c r="G21" i="32" s="1"/>
  <c r="G20" i="32"/>
  <c r="E24" i="30"/>
  <c r="F23" i="30"/>
  <c r="G23" i="30" s="1"/>
  <c r="G22" i="30"/>
  <c r="I20" i="28"/>
  <c r="H20" i="28"/>
  <c r="J20" i="28"/>
  <c r="E22" i="28"/>
  <c r="F21" i="28"/>
  <c r="G21" i="28" s="1"/>
  <c r="G20" i="26"/>
  <c r="F21" i="26"/>
  <c r="G21" i="26" s="1"/>
  <c r="E22" i="26"/>
  <c r="E24" i="24"/>
  <c r="F23" i="24"/>
  <c r="G23" i="24" s="1"/>
  <c r="G22" i="24"/>
  <c r="G20" i="22"/>
  <c r="F21" i="22"/>
  <c r="G21" i="22" s="1"/>
  <c r="E22" i="22"/>
  <c r="G20" i="19"/>
  <c r="E22" i="19"/>
  <c r="F21" i="19"/>
  <c r="G21" i="19" s="1"/>
  <c r="H55" i="18"/>
  <c r="I55" i="18" s="1"/>
  <c r="F55" i="18"/>
  <c r="H23" i="180" l="1"/>
  <c r="J23" i="180"/>
  <c r="I23" i="180"/>
  <c r="F24" i="180"/>
  <c r="G24" i="180" s="1"/>
  <c r="E25" i="180"/>
  <c r="J22" i="180"/>
  <c r="I22" i="180"/>
  <c r="I38" i="180" s="1"/>
  <c r="I39" i="180" s="1"/>
  <c r="H22" i="180"/>
  <c r="H23" i="178"/>
  <c r="J23" i="178"/>
  <c r="I23" i="178"/>
  <c r="I38" i="178" s="1"/>
  <c r="I39" i="178" s="1"/>
  <c r="F24" i="178"/>
  <c r="E25" i="178"/>
  <c r="H23" i="175"/>
  <c r="J23" i="175"/>
  <c r="I23" i="175"/>
  <c r="F24" i="175"/>
  <c r="G24" i="175" s="1"/>
  <c r="E25" i="175"/>
  <c r="J22" i="175"/>
  <c r="I22" i="175"/>
  <c r="I38" i="175" s="1"/>
  <c r="I39" i="175" s="1"/>
  <c r="H22" i="175"/>
  <c r="G23" i="173"/>
  <c r="F24" i="173"/>
  <c r="G24" i="173" s="1"/>
  <c r="E25" i="173"/>
  <c r="H23" i="171"/>
  <c r="J23" i="171"/>
  <c r="I23" i="171"/>
  <c r="F24" i="171"/>
  <c r="E25" i="171"/>
  <c r="J22" i="171"/>
  <c r="I22" i="171"/>
  <c r="H22" i="171"/>
  <c r="E26" i="169"/>
  <c r="F25" i="169"/>
  <c r="G25" i="169" s="1"/>
  <c r="J24" i="169"/>
  <c r="I24" i="169"/>
  <c r="H24" i="169"/>
  <c r="F24" i="167"/>
  <c r="G24" i="167" s="1"/>
  <c r="E25" i="167"/>
  <c r="H23" i="167"/>
  <c r="J23" i="167"/>
  <c r="I23" i="167"/>
  <c r="H23" i="165"/>
  <c r="J23" i="165"/>
  <c r="I23" i="165"/>
  <c r="F24" i="165"/>
  <c r="G24" i="165" s="1"/>
  <c r="E25" i="165"/>
  <c r="G23" i="163"/>
  <c r="F24" i="163"/>
  <c r="G24" i="163" s="1"/>
  <c r="E25" i="163"/>
  <c r="G23" i="161"/>
  <c r="F24" i="161"/>
  <c r="G24" i="161" s="1"/>
  <c r="E25" i="161"/>
  <c r="G23" i="159"/>
  <c r="F24" i="159"/>
  <c r="G24" i="159" s="1"/>
  <c r="E25" i="159"/>
  <c r="H23" i="156"/>
  <c r="J23" i="156"/>
  <c r="I23" i="156"/>
  <c r="F24" i="156"/>
  <c r="G24" i="156" s="1"/>
  <c r="E25" i="156"/>
  <c r="J22" i="156"/>
  <c r="I22" i="156"/>
  <c r="H22" i="156"/>
  <c r="G23" i="154"/>
  <c r="F24" i="154"/>
  <c r="G24" i="154" s="1"/>
  <c r="E25" i="154"/>
  <c r="G23" i="152"/>
  <c r="F24" i="152"/>
  <c r="G24" i="152" s="1"/>
  <c r="E25" i="152"/>
  <c r="H23" i="150"/>
  <c r="J23" i="150"/>
  <c r="I23" i="150"/>
  <c r="F24" i="150"/>
  <c r="G24" i="150" s="1"/>
  <c r="E25" i="150"/>
  <c r="J22" i="150"/>
  <c r="I22" i="150"/>
  <c r="H22" i="150"/>
  <c r="H23" i="148"/>
  <c r="J23" i="148"/>
  <c r="I23" i="148"/>
  <c r="F24" i="148"/>
  <c r="E25" i="148"/>
  <c r="J22" i="148"/>
  <c r="I22" i="148"/>
  <c r="I38" i="148" s="1"/>
  <c r="I39" i="148" s="1"/>
  <c r="H22" i="148"/>
  <c r="H23" i="146"/>
  <c r="J23" i="146"/>
  <c r="I23" i="146"/>
  <c r="F24" i="146"/>
  <c r="G24" i="146" s="1"/>
  <c r="E25" i="146"/>
  <c r="J22" i="146"/>
  <c r="I22" i="146"/>
  <c r="I38" i="146" s="1"/>
  <c r="I39" i="146" s="1"/>
  <c r="H22" i="146"/>
  <c r="H23" i="142"/>
  <c r="J23" i="142"/>
  <c r="I23" i="142"/>
  <c r="F24" i="142"/>
  <c r="E25" i="142"/>
  <c r="J22" i="142"/>
  <c r="I22" i="142"/>
  <c r="H22" i="142"/>
  <c r="G23" i="140"/>
  <c r="F24" i="140"/>
  <c r="G24" i="140" s="1"/>
  <c r="E25" i="140"/>
  <c r="H23" i="138"/>
  <c r="J23" i="138"/>
  <c r="I23" i="138"/>
  <c r="F24" i="138"/>
  <c r="G24" i="138" s="1"/>
  <c r="E25" i="138"/>
  <c r="J22" i="138"/>
  <c r="I22" i="138"/>
  <c r="H22" i="138"/>
  <c r="G23" i="136"/>
  <c r="F24" i="136"/>
  <c r="G24" i="136" s="1"/>
  <c r="E25" i="136"/>
  <c r="H23" i="134"/>
  <c r="J23" i="134"/>
  <c r="I23" i="134"/>
  <c r="F24" i="134"/>
  <c r="G24" i="134" s="1"/>
  <c r="E25" i="134"/>
  <c r="J22" i="134"/>
  <c r="I22" i="134"/>
  <c r="H22" i="134"/>
  <c r="H23" i="132"/>
  <c r="J23" i="132"/>
  <c r="I23" i="132"/>
  <c r="J22" i="132"/>
  <c r="I22" i="132"/>
  <c r="H22" i="132"/>
  <c r="F24" i="132"/>
  <c r="E25" i="132"/>
  <c r="H23" i="130"/>
  <c r="J23" i="130"/>
  <c r="I23" i="130"/>
  <c r="F24" i="130"/>
  <c r="E25" i="130"/>
  <c r="J22" i="130"/>
  <c r="I22" i="130"/>
  <c r="H22" i="130"/>
  <c r="H23" i="128"/>
  <c r="J23" i="128"/>
  <c r="I23" i="128"/>
  <c r="F24" i="128"/>
  <c r="E25" i="128"/>
  <c r="J22" i="128"/>
  <c r="I22" i="128"/>
  <c r="H22" i="128"/>
  <c r="H23" i="126"/>
  <c r="J23" i="126"/>
  <c r="I23" i="126"/>
  <c r="F24" i="126"/>
  <c r="G24" i="126" s="1"/>
  <c r="E25" i="126"/>
  <c r="J22" i="126"/>
  <c r="I22" i="126"/>
  <c r="H22" i="126"/>
  <c r="H23" i="124"/>
  <c r="J23" i="124"/>
  <c r="I23" i="124"/>
  <c r="F24" i="124"/>
  <c r="E25" i="124"/>
  <c r="J22" i="124"/>
  <c r="I22" i="124"/>
  <c r="H22" i="124"/>
  <c r="G23" i="122"/>
  <c r="F24" i="122"/>
  <c r="G24" i="122" s="1"/>
  <c r="E25" i="122"/>
  <c r="H23" i="120"/>
  <c r="J23" i="120"/>
  <c r="I23" i="120"/>
  <c r="F24" i="120"/>
  <c r="E25" i="120"/>
  <c r="J22" i="120"/>
  <c r="I22" i="120"/>
  <c r="H22" i="120"/>
  <c r="H23" i="118"/>
  <c r="J23" i="118"/>
  <c r="I23" i="118"/>
  <c r="F24" i="118"/>
  <c r="E25" i="118"/>
  <c r="J22" i="118"/>
  <c r="I22" i="118"/>
  <c r="H22" i="118"/>
  <c r="G23" i="116"/>
  <c r="F24" i="116"/>
  <c r="G24" i="116" s="1"/>
  <c r="E25" i="116"/>
  <c r="G23" i="114"/>
  <c r="F24" i="114"/>
  <c r="G24" i="114" s="1"/>
  <c r="E25" i="114"/>
  <c r="G23" i="112"/>
  <c r="F24" i="112"/>
  <c r="G24" i="112" s="1"/>
  <c r="E25" i="112"/>
  <c r="G23" i="110"/>
  <c r="F24" i="110"/>
  <c r="G24" i="110" s="1"/>
  <c r="E25" i="110"/>
  <c r="H23" i="108"/>
  <c r="J23" i="108"/>
  <c r="I23" i="108"/>
  <c r="F24" i="108"/>
  <c r="G24" i="108" s="1"/>
  <c r="E25" i="108"/>
  <c r="J22" i="108"/>
  <c r="I22" i="108"/>
  <c r="H22" i="108"/>
  <c r="G23" i="106"/>
  <c r="F24" i="106"/>
  <c r="G24" i="106" s="1"/>
  <c r="E25" i="106"/>
  <c r="F24" i="104"/>
  <c r="G24" i="104" s="1"/>
  <c r="E25" i="104"/>
  <c r="J22" i="104"/>
  <c r="I22" i="104"/>
  <c r="H22" i="104"/>
  <c r="H23" i="104"/>
  <c r="J23" i="104"/>
  <c r="I23" i="104"/>
  <c r="H23" i="100"/>
  <c r="J23" i="100"/>
  <c r="I23" i="100"/>
  <c r="F24" i="100"/>
  <c r="G24" i="100" s="1"/>
  <c r="E25" i="100"/>
  <c r="J22" i="100"/>
  <c r="I22" i="100"/>
  <c r="H22" i="100"/>
  <c r="G23" i="98"/>
  <c r="F24" i="98"/>
  <c r="G24" i="98" s="1"/>
  <c r="E25" i="98"/>
  <c r="H23" i="96"/>
  <c r="J23" i="96"/>
  <c r="I23" i="96"/>
  <c r="F24" i="96"/>
  <c r="G24" i="96" s="1"/>
  <c r="E25" i="96"/>
  <c r="J22" i="96"/>
  <c r="I22" i="96"/>
  <c r="H22" i="96"/>
  <c r="F24" i="94"/>
  <c r="G24" i="94" s="1"/>
  <c r="E25" i="94"/>
  <c r="J22" i="94"/>
  <c r="I22" i="94"/>
  <c r="H22" i="94"/>
  <c r="H23" i="94"/>
  <c r="J23" i="94"/>
  <c r="I23" i="94"/>
  <c r="G23" i="92"/>
  <c r="F24" i="92"/>
  <c r="G24" i="92" s="1"/>
  <c r="E25" i="92"/>
  <c r="H23" i="90"/>
  <c r="J23" i="90"/>
  <c r="I23" i="90"/>
  <c r="F24" i="90"/>
  <c r="E25" i="90"/>
  <c r="J22" i="90"/>
  <c r="I22" i="90"/>
  <c r="H22" i="90"/>
  <c r="G23" i="88"/>
  <c r="F24" i="88"/>
  <c r="G24" i="88" s="1"/>
  <c r="E25" i="88"/>
  <c r="H23" i="86"/>
  <c r="J23" i="86"/>
  <c r="I23" i="86"/>
  <c r="F24" i="86"/>
  <c r="G24" i="86" s="1"/>
  <c r="E25" i="86"/>
  <c r="I22" i="86"/>
  <c r="H22" i="86"/>
  <c r="J22" i="86"/>
  <c r="J23" i="83"/>
  <c r="I23" i="83"/>
  <c r="H23" i="83"/>
  <c r="F24" i="83"/>
  <c r="G24" i="83" s="1"/>
  <c r="E25" i="83"/>
  <c r="J22" i="83"/>
  <c r="I22" i="83"/>
  <c r="H22" i="83"/>
  <c r="H25" i="81"/>
  <c r="I25" i="81"/>
  <c r="J25" i="81"/>
  <c r="F26" i="81"/>
  <c r="G26" i="81" s="1"/>
  <c r="E27" i="81"/>
  <c r="J24" i="81"/>
  <c r="I24" i="81"/>
  <c r="H24" i="81"/>
  <c r="J22" i="79"/>
  <c r="I22" i="79"/>
  <c r="H22" i="79"/>
  <c r="J23" i="79"/>
  <c r="I23" i="79"/>
  <c r="H23" i="79"/>
  <c r="F24" i="79"/>
  <c r="E25" i="79"/>
  <c r="H23" i="77"/>
  <c r="J23" i="77"/>
  <c r="I23" i="77"/>
  <c r="E25" i="77"/>
  <c r="F24" i="77"/>
  <c r="G24" i="77" s="1"/>
  <c r="I22" i="77"/>
  <c r="H22" i="77"/>
  <c r="J22" i="77"/>
  <c r="H23" i="75"/>
  <c r="J23" i="75"/>
  <c r="I23" i="75"/>
  <c r="F24" i="75"/>
  <c r="E25" i="75"/>
  <c r="J22" i="75"/>
  <c r="I22" i="75"/>
  <c r="H22" i="75"/>
  <c r="G23" i="73"/>
  <c r="F24" i="73"/>
  <c r="G24" i="73" s="1"/>
  <c r="E25" i="73"/>
  <c r="E24" i="71"/>
  <c r="F23" i="71"/>
  <c r="J22" i="71"/>
  <c r="I22" i="71"/>
  <c r="H22" i="71"/>
  <c r="E24" i="69"/>
  <c r="F23" i="69"/>
  <c r="J22" i="69"/>
  <c r="I22" i="69"/>
  <c r="H22" i="69"/>
  <c r="G22" i="67"/>
  <c r="E24" i="67"/>
  <c r="F23" i="67"/>
  <c r="G23" i="67" s="1"/>
  <c r="E24" i="65"/>
  <c r="F23" i="65"/>
  <c r="J22" i="65"/>
  <c r="I22" i="65"/>
  <c r="H22" i="65"/>
  <c r="I22" i="63"/>
  <c r="H22" i="63"/>
  <c r="J22" i="63"/>
  <c r="E24" i="63"/>
  <c r="F23" i="63"/>
  <c r="G23" i="63" s="1"/>
  <c r="H21" i="63"/>
  <c r="J21" i="63"/>
  <c r="I21" i="63"/>
  <c r="E24" i="62"/>
  <c r="F23" i="62"/>
  <c r="G23" i="62" s="1"/>
  <c r="G22" i="62"/>
  <c r="F22" i="60"/>
  <c r="G22" i="60" s="1"/>
  <c r="E23" i="60"/>
  <c r="H21" i="60"/>
  <c r="J21" i="60"/>
  <c r="I21" i="60"/>
  <c r="J20" i="60"/>
  <c r="I20" i="60"/>
  <c r="H20" i="60"/>
  <c r="F22" i="58"/>
  <c r="E23" i="58"/>
  <c r="H21" i="58"/>
  <c r="J21" i="58"/>
  <c r="I21" i="58"/>
  <c r="J20" i="58"/>
  <c r="I20" i="58"/>
  <c r="H20" i="58"/>
  <c r="F22" i="56"/>
  <c r="E23" i="56"/>
  <c r="J20" i="56"/>
  <c r="I20" i="56"/>
  <c r="H20" i="56"/>
  <c r="H21" i="56"/>
  <c r="J21" i="56"/>
  <c r="I21" i="56"/>
  <c r="H23" i="54"/>
  <c r="I23" i="54"/>
  <c r="J23" i="54"/>
  <c r="F24" i="54"/>
  <c r="G24" i="54" s="1"/>
  <c r="E25" i="54"/>
  <c r="J22" i="54"/>
  <c r="I22" i="54"/>
  <c r="H22" i="54"/>
  <c r="H23" i="52"/>
  <c r="I23" i="52"/>
  <c r="J23" i="52"/>
  <c r="F24" i="52"/>
  <c r="G24" i="52" s="1"/>
  <c r="E25" i="52"/>
  <c r="J22" i="52"/>
  <c r="I22" i="52"/>
  <c r="H22" i="52"/>
  <c r="F23" i="50"/>
  <c r="G23" i="50" s="1"/>
  <c r="E24" i="50"/>
  <c r="H22" i="50"/>
  <c r="I22" i="50"/>
  <c r="J22" i="50"/>
  <c r="F22" i="49"/>
  <c r="E23" i="49"/>
  <c r="H21" i="49"/>
  <c r="J21" i="49"/>
  <c r="I21" i="49"/>
  <c r="J20" i="49"/>
  <c r="I20" i="49"/>
  <c r="H20" i="49"/>
  <c r="H23" i="47"/>
  <c r="J23" i="47"/>
  <c r="I23" i="47"/>
  <c r="F24" i="47"/>
  <c r="G24" i="47" s="1"/>
  <c r="E25" i="47"/>
  <c r="J22" i="47"/>
  <c r="I22" i="47"/>
  <c r="H22" i="47"/>
  <c r="H23" i="45"/>
  <c r="I23" i="45"/>
  <c r="J23" i="45"/>
  <c r="F24" i="45"/>
  <c r="G24" i="45" s="1"/>
  <c r="E25" i="45"/>
  <c r="J22" i="45"/>
  <c r="I22" i="45"/>
  <c r="H22" i="45"/>
  <c r="F22" i="43"/>
  <c r="G22" i="43" s="1"/>
  <c r="E23" i="43"/>
  <c r="H21" i="43"/>
  <c r="J21" i="43"/>
  <c r="I21" i="43"/>
  <c r="J20" i="43"/>
  <c r="I20" i="43"/>
  <c r="H20" i="43"/>
  <c r="H23" i="41"/>
  <c r="J23" i="41"/>
  <c r="I23" i="41"/>
  <c r="F24" i="41"/>
  <c r="E25" i="41"/>
  <c r="J22" i="41"/>
  <c r="I22" i="41"/>
  <c r="H22" i="41"/>
  <c r="F22" i="39"/>
  <c r="E23" i="39"/>
  <c r="J20" i="39"/>
  <c r="I20" i="39"/>
  <c r="H20" i="39"/>
  <c r="H21" i="39"/>
  <c r="I21" i="39"/>
  <c r="J21" i="39"/>
  <c r="J20" i="37"/>
  <c r="H20" i="37"/>
  <c r="I20" i="37"/>
  <c r="H21" i="37"/>
  <c r="J21" i="37"/>
  <c r="I21" i="37"/>
  <c r="F22" i="37"/>
  <c r="G22" i="37" s="1"/>
  <c r="E23" i="37"/>
  <c r="H22" i="35"/>
  <c r="I22" i="35"/>
  <c r="J22" i="35"/>
  <c r="F23" i="35"/>
  <c r="G23" i="35" s="1"/>
  <c r="E24" i="35"/>
  <c r="H21" i="32"/>
  <c r="I21" i="32"/>
  <c r="J21" i="32"/>
  <c r="F22" i="32"/>
  <c r="G22" i="32" s="1"/>
  <c r="E23" i="32"/>
  <c r="J20" i="32"/>
  <c r="I20" i="32"/>
  <c r="H20" i="32"/>
  <c r="F24" i="30"/>
  <c r="G24" i="30" s="1"/>
  <c r="E25" i="30"/>
  <c r="H23" i="30"/>
  <c r="I23" i="30"/>
  <c r="J23" i="30"/>
  <c r="J22" i="30"/>
  <c r="I22" i="30"/>
  <c r="H22" i="30"/>
  <c r="H21" i="28"/>
  <c r="J21" i="28"/>
  <c r="I21" i="28"/>
  <c r="F22" i="28"/>
  <c r="G22" i="28" s="1"/>
  <c r="E23" i="28"/>
  <c r="H21" i="26"/>
  <c r="I21" i="26"/>
  <c r="J21" i="26"/>
  <c r="F22" i="26"/>
  <c r="G22" i="26" s="1"/>
  <c r="E23" i="26"/>
  <c r="J20" i="26"/>
  <c r="I20" i="26"/>
  <c r="H20" i="26"/>
  <c r="H23" i="24"/>
  <c r="J23" i="24"/>
  <c r="I23" i="24"/>
  <c r="F24" i="24"/>
  <c r="G24" i="24" s="1"/>
  <c r="E25" i="24"/>
  <c r="J22" i="24"/>
  <c r="I22" i="24"/>
  <c r="H22" i="24"/>
  <c r="F22" i="22"/>
  <c r="G22" i="22" s="1"/>
  <c r="E23" i="22"/>
  <c r="H21" i="22"/>
  <c r="I21" i="22"/>
  <c r="J21" i="22"/>
  <c r="J20" i="22"/>
  <c r="I20" i="22"/>
  <c r="H20" i="22"/>
  <c r="F22" i="19"/>
  <c r="E23" i="19"/>
  <c r="H21" i="19"/>
  <c r="J21" i="19"/>
  <c r="I21" i="19"/>
  <c r="J20" i="19"/>
  <c r="I20" i="19"/>
  <c r="H20" i="19"/>
  <c r="G55" i="18"/>
  <c r="H56" i="18"/>
  <c r="I56" i="18" s="1"/>
  <c r="J56" i="18" s="1"/>
  <c r="F56" i="18"/>
  <c r="J55" i="18"/>
  <c r="J24" i="180" l="1"/>
  <c r="I24" i="180"/>
  <c r="H24" i="180"/>
  <c r="E26" i="180"/>
  <c r="F25" i="180"/>
  <c r="G25" i="180" s="1"/>
  <c r="G24" i="178"/>
  <c r="E26" i="178"/>
  <c r="F25" i="178"/>
  <c r="G25" i="178" s="1"/>
  <c r="E26" i="175"/>
  <c r="F25" i="175"/>
  <c r="G25" i="175" s="1"/>
  <c r="J24" i="175"/>
  <c r="I24" i="175"/>
  <c r="H24" i="175"/>
  <c r="J24" i="173"/>
  <c r="I24" i="173"/>
  <c r="H24" i="173"/>
  <c r="H23" i="173"/>
  <c r="J23" i="173"/>
  <c r="I23" i="173"/>
  <c r="I38" i="173" s="1"/>
  <c r="I39" i="173" s="1"/>
  <c r="E26" i="173"/>
  <c r="F25" i="173"/>
  <c r="G24" i="171"/>
  <c r="E26" i="171"/>
  <c r="F25" i="171"/>
  <c r="G25" i="171" s="1"/>
  <c r="H25" i="169"/>
  <c r="J25" i="169"/>
  <c r="I25" i="169"/>
  <c r="F26" i="169"/>
  <c r="G26" i="169" s="1"/>
  <c r="E27" i="169"/>
  <c r="J24" i="167"/>
  <c r="I24" i="167"/>
  <c r="H24" i="167"/>
  <c r="E26" i="167"/>
  <c r="F25" i="167"/>
  <c r="G25" i="167" s="1"/>
  <c r="J24" i="165"/>
  <c r="I24" i="165"/>
  <c r="H24" i="165"/>
  <c r="E26" i="165"/>
  <c r="F25" i="165"/>
  <c r="G25" i="165" s="1"/>
  <c r="H23" i="163"/>
  <c r="J23" i="163"/>
  <c r="I23" i="163"/>
  <c r="E26" i="163"/>
  <c r="F25" i="163"/>
  <c r="J24" i="163"/>
  <c r="I24" i="163"/>
  <c r="H24" i="163"/>
  <c r="H23" i="161"/>
  <c r="J23" i="161"/>
  <c r="I23" i="161"/>
  <c r="E26" i="161"/>
  <c r="F25" i="161"/>
  <c r="G25" i="161" s="1"/>
  <c r="J24" i="161"/>
  <c r="I24" i="161"/>
  <c r="H24" i="161"/>
  <c r="H23" i="159"/>
  <c r="J23" i="159"/>
  <c r="I23" i="159"/>
  <c r="E26" i="159"/>
  <c r="F25" i="159"/>
  <c r="G25" i="159" s="1"/>
  <c r="J24" i="159"/>
  <c r="I24" i="159"/>
  <c r="H24" i="159"/>
  <c r="E26" i="156"/>
  <c r="F25" i="156"/>
  <c r="G25" i="156" s="1"/>
  <c r="J24" i="156"/>
  <c r="I24" i="156"/>
  <c r="H24" i="156"/>
  <c r="H23" i="154"/>
  <c r="J23" i="154"/>
  <c r="I23" i="154"/>
  <c r="E26" i="154"/>
  <c r="F25" i="154"/>
  <c r="J24" i="154"/>
  <c r="I24" i="154"/>
  <c r="H24" i="154"/>
  <c r="H23" i="152"/>
  <c r="J23" i="152"/>
  <c r="I23" i="152"/>
  <c r="E26" i="152"/>
  <c r="F25" i="152"/>
  <c r="G25" i="152" s="1"/>
  <c r="J24" i="152"/>
  <c r="I24" i="152"/>
  <c r="H24" i="152"/>
  <c r="J24" i="150"/>
  <c r="I24" i="150"/>
  <c r="H24" i="150"/>
  <c r="E26" i="150"/>
  <c r="F25" i="150"/>
  <c r="G25" i="150" s="1"/>
  <c r="G24" i="148"/>
  <c r="E26" i="148"/>
  <c r="F25" i="148"/>
  <c r="G25" i="148" s="1"/>
  <c r="J24" i="146"/>
  <c r="I24" i="146"/>
  <c r="H24" i="146"/>
  <c r="E26" i="146"/>
  <c r="F25" i="146"/>
  <c r="G25" i="146" s="1"/>
  <c r="G24" i="142"/>
  <c r="E26" i="142"/>
  <c r="F25" i="142"/>
  <c r="G25" i="142" s="1"/>
  <c r="H23" i="140"/>
  <c r="J23" i="140"/>
  <c r="I23" i="140"/>
  <c r="E26" i="140"/>
  <c r="F25" i="140"/>
  <c r="J24" i="140"/>
  <c r="I24" i="140"/>
  <c r="H24" i="140"/>
  <c r="J24" i="138"/>
  <c r="I24" i="138"/>
  <c r="H24" i="138"/>
  <c r="E26" i="138"/>
  <c r="F25" i="138"/>
  <c r="G25" i="138" s="1"/>
  <c r="H23" i="136"/>
  <c r="J23" i="136"/>
  <c r="I23" i="136"/>
  <c r="E26" i="136"/>
  <c r="F25" i="136"/>
  <c r="J24" i="136"/>
  <c r="I24" i="136"/>
  <c r="H24" i="136"/>
  <c r="J24" i="134"/>
  <c r="I24" i="134"/>
  <c r="H24" i="134"/>
  <c r="E26" i="134"/>
  <c r="F25" i="134"/>
  <c r="G25" i="134" s="1"/>
  <c r="G24" i="132"/>
  <c r="E26" i="132"/>
  <c r="F25" i="132"/>
  <c r="G25" i="132" s="1"/>
  <c r="G24" i="130"/>
  <c r="E26" i="130"/>
  <c r="F25" i="130"/>
  <c r="G25" i="130" s="1"/>
  <c r="G24" i="128"/>
  <c r="E26" i="128"/>
  <c r="F25" i="128"/>
  <c r="G25" i="128" s="1"/>
  <c r="E26" i="126"/>
  <c r="F25" i="126"/>
  <c r="G25" i="126" s="1"/>
  <c r="J24" i="126"/>
  <c r="I24" i="126"/>
  <c r="H24" i="126"/>
  <c r="G24" i="124"/>
  <c r="E26" i="124"/>
  <c r="F25" i="124"/>
  <c r="G25" i="124" s="1"/>
  <c r="H23" i="122"/>
  <c r="J23" i="122"/>
  <c r="I23" i="122"/>
  <c r="E26" i="122"/>
  <c r="F25" i="122"/>
  <c r="G25" i="122" s="1"/>
  <c r="J24" i="122"/>
  <c r="I24" i="122"/>
  <c r="H24" i="122"/>
  <c r="G24" i="120"/>
  <c r="E26" i="120"/>
  <c r="F25" i="120"/>
  <c r="G25" i="120" s="1"/>
  <c r="G24" i="118"/>
  <c r="E26" i="118"/>
  <c r="F25" i="118"/>
  <c r="G25" i="118" s="1"/>
  <c r="H23" i="116"/>
  <c r="J23" i="116"/>
  <c r="I23" i="116"/>
  <c r="E26" i="116"/>
  <c r="F25" i="116"/>
  <c r="J24" i="116"/>
  <c r="I24" i="116"/>
  <c r="H24" i="116"/>
  <c r="H23" i="114"/>
  <c r="J23" i="114"/>
  <c r="I23" i="114"/>
  <c r="E26" i="114"/>
  <c r="F25" i="114"/>
  <c r="G25" i="114" s="1"/>
  <c r="J24" i="114"/>
  <c r="I24" i="114"/>
  <c r="H24" i="114"/>
  <c r="H23" i="112"/>
  <c r="J23" i="112"/>
  <c r="I23" i="112"/>
  <c r="E26" i="112"/>
  <c r="F25" i="112"/>
  <c r="G25" i="112" s="1"/>
  <c r="J24" i="112"/>
  <c r="I24" i="112"/>
  <c r="H24" i="112"/>
  <c r="J23" i="110"/>
  <c r="H23" i="110"/>
  <c r="I23" i="110"/>
  <c r="E26" i="110"/>
  <c r="F25" i="110"/>
  <c r="I24" i="110"/>
  <c r="H24" i="110"/>
  <c r="J24" i="110"/>
  <c r="E26" i="108"/>
  <c r="F25" i="108"/>
  <c r="G25" i="108" s="1"/>
  <c r="J24" i="108"/>
  <c r="I24" i="108"/>
  <c r="H24" i="108"/>
  <c r="H23" i="106"/>
  <c r="J23" i="106"/>
  <c r="I23" i="106"/>
  <c r="E26" i="106"/>
  <c r="F25" i="106"/>
  <c r="J24" i="106"/>
  <c r="I24" i="106"/>
  <c r="H24" i="106"/>
  <c r="E26" i="104"/>
  <c r="F25" i="104"/>
  <c r="G25" i="104" s="1"/>
  <c r="J24" i="104"/>
  <c r="I24" i="104"/>
  <c r="H24" i="104"/>
  <c r="E26" i="100"/>
  <c r="F25" i="100"/>
  <c r="G25" i="100" s="1"/>
  <c r="J24" i="100"/>
  <c r="I24" i="100"/>
  <c r="H24" i="100"/>
  <c r="H23" i="98"/>
  <c r="J23" i="98"/>
  <c r="I23" i="98"/>
  <c r="E26" i="98"/>
  <c r="F25" i="98"/>
  <c r="J24" i="98"/>
  <c r="I24" i="98"/>
  <c r="H24" i="98"/>
  <c r="J24" i="96"/>
  <c r="I24" i="96"/>
  <c r="H24" i="96"/>
  <c r="E26" i="96"/>
  <c r="F25" i="96"/>
  <c r="G25" i="96" s="1"/>
  <c r="E26" i="94"/>
  <c r="F25" i="94"/>
  <c r="G25" i="94" s="1"/>
  <c r="J24" i="94"/>
  <c r="I24" i="94"/>
  <c r="H24" i="94"/>
  <c r="H23" i="92"/>
  <c r="J23" i="92"/>
  <c r="I23" i="92"/>
  <c r="E26" i="92"/>
  <c r="F25" i="92"/>
  <c r="G25" i="92" s="1"/>
  <c r="J24" i="92"/>
  <c r="I24" i="92"/>
  <c r="H24" i="92"/>
  <c r="G24" i="90"/>
  <c r="E26" i="90"/>
  <c r="F25" i="90"/>
  <c r="G25" i="90" s="1"/>
  <c r="H23" i="88"/>
  <c r="J23" i="88"/>
  <c r="I23" i="88"/>
  <c r="E26" i="88"/>
  <c r="F25" i="88"/>
  <c r="J24" i="88"/>
  <c r="I24" i="88"/>
  <c r="H24" i="88"/>
  <c r="E26" i="86"/>
  <c r="F25" i="86"/>
  <c r="I24" i="86"/>
  <c r="H24" i="86"/>
  <c r="J24" i="86"/>
  <c r="E26" i="83"/>
  <c r="F25" i="83"/>
  <c r="J24" i="83"/>
  <c r="I24" i="83"/>
  <c r="H24" i="83"/>
  <c r="J26" i="81"/>
  <c r="I26" i="81"/>
  <c r="H26" i="81"/>
  <c r="E28" i="81"/>
  <c r="F27" i="81"/>
  <c r="G27" i="81" s="1"/>
  <c r="G24" i="79"/>
  <c r="E26" i="79"/>
  <c r="F25" i="79"/>
  <c r="G25" i="79" s="1"/>
  <c r="J24" i="77"/>
  <c r="I24" i="77"/>
  <c r="H24" i="77"/>
  <c r="E26" i="77"/>
  <c r="F25" i="77"/>
  <c r="G24" i="75"/>
  <c r="E26" i="75"/>
  <c r="F25" i="75"/>
  <c r="G25" i="75" s="1"/>
  <c r="H23" i="73"/>
  <c r="I23" i="73"/>
  <c r="J23" i="73"/>
  <c r="E26" i="73"/>
  <c r="F25" i="73"/>
  <c r="J24" i="73"/>
  <c r="I24" i="73"/>
  <c r="H24" i="73"/>
  <c r="G23" i="71"/>
  <c r="F24" i="71"/>
  <c r="G24" i="71" s="1"/>
  <c r="E25" i="71"/>
  <c r="G23" i="69"/>
  <c r="F24" i="69"/>
  <c r="G24" i="69" s="1"/>
  <c r="E25" i="69"/>
  <c r="H23" i="67"/>
  <c r="J23" i="67"/>
  <c r="I23" i="67"/>
  <c r="J22" i="67"/>
  <c r="I22" i="67"/>
  <c r="H22" i="67"/>
  <c r="E25" i="67"/>
  <c r="F24" i="67"/>
  <c r="G24" i="67" s="1"/>
  <c r="G23" i="65"/>
  <c r="F24" i="65"/>
  <c r="G24" i="65" s="1"/>
  <c r="E25" i="65"/>
  <c r="E25" i="63"/>
  <c r="F24" i="63"/>
  <c r="H23" i="63"/>
  <c r="J23" i="63"/>
  <c r="I23" i="63"/>
  <c r="H23" i="62"/>
  <c r="J23" i="62"/>
  <c r="I23" i="62"/>
  <c r="J22" i="62"/>
  <c r="I22" i="62"/>
  <c r="H22" i="62"/>
  <c r="F24" i="62"/>
  <c r="E25" i="62"/>
  <c r="E24" i="60"/>
  <c r="F23" i="60"/>
  <c r="J22" i="60"/>
  <c r="I22" i="60"/>
  <c r="H22" i="60"/>
  <c r="E24" i="58"/>
  <c r="F23" i="58"/>
  <c r="G23" i="58" s="1"/>
  <c r="G22" i="58"/>
  <c r="E24" i="56"/>
  <c r="F23" i="56"/>
  <c r="G23" i="56" s="1"/>
  <c r="G22" i="56"/>
  <c r="E26" i="54"/>
  <c r="F25" i="54"/>
  <c r="J24" i="54"/>
  <c r="I24" i="54"/>
  <c r="H24" i="54"/>
  <c r="E26" i="52"/>
  <c r="F25" i="52"/>
  <c r="J24" i="52"/>
  <c r="I24" i="52"/>
  <c r="H24" i="52"/>
  <c r="E25" i="50"/>
  <c r="F24" i="50"/>
  <c r="J23" i="50"/>
  <c r="I23" i="50"/>
  <c r="H23" i="50"/>
  <c r="E24" i="49"/>
  <c r="F23" i="49"/>
  <c r="G23" i="49" s="1"/>
  <c r="G22" i="49"/>
  <c r="E26" i="47"/>
  <c r="F25" i="47"/>
  <c r="J24" i="47"/>
  <c r="I24" i="47"/>
  <c r="H24" i="47"/>
  <c r="J24" i="45"/>
  <c r="I24" i="45"/>
  <c r="H24" i="45"/>
  <c r="E26" i="45"/>
  <c r="F25" i="45"/>
  <c r="G25" i="45" s="1"/>
  <c r="E24" i="43"/>
  <c r="F23" i="43"/>
  <c r="J22" i="43"/>
  <c r="I22" i="43"/>
  <c r="H22" i="43"/>
  <c r="G24" i="41"/>
  <c r="E26" i="41"/>
  <c r="F25" i="41"/>
  <c r="G25" i="41" s="1"/>
  <c r="E24" i="39"/>
  <c r="F23" i="39"/>
  <c r="G23" i="39" s="1"/>
  <c r="G22" i="39"/>
  <c r="J22" i="37"/>
  <c r="I22" i="37"/>
  <c r="H22" i="37"/>
  <c r="F23" i="37"/>
  <c r="G23" i="37" s="1"/>
  <c r="E24" i="37"/>
  <c r="E25" i="35"/>
  <c r="F24" i="35"/>
  <c r="G24" i="35" s="1"/>
  <c r="J23" i="35"/>
  <c r="I23" i="35"/>
  <c r="H23" i="35"/>
  <c r="J22" i="32"/>
  <c r="I22" i="32"/>
  <c r="H22" i="32"/>
  <c r="E24" i="32"/>
  <c r="F23" i="32"/>
  <c r="G23" i="32" s="1"/>
  <c r="E26" i="30"/>
  <c r="F25" i="30"/>
  <c r="J24" i="30"/>
  <c r="I24" i="30"/>
  <c r="H24" i="30"/>
  <c r="E24" i="28"/>
  <c r="F23" i="28"/>
  <c r="J22" i="28"/>
  <c r="I22" i="28"/>
  <c r="H22" i="28"/>
  <c r="J22" i="26"/>
  <c r="H22" i="26"/>
  <c r="I22" i="26"/>
  <c r="E24" i="26"/>
  <c r="F23" i="26"/>
  <c r="G23" i="26" s="1"/>
  <c r="J24" i="24"/>
  <c r="I24" i="24"/>
  <c r="H24" i="24"/>
  <c r="E26" i="24"/>
  <c r="F25" i="24"/>
  <c r="G25" i="24" s="1"/>
  <c r="E24" i="22"/>
  <c r="F23" i="22"/>
  <c r="J22" i="22"/>
  <c r="H22" i="22"/>
  <c r="I22" i="22"/>
  <c r="E24" i="19"/>
  <c r="F23" i="19"/>
  <c r="G23" i="19" s="1"/>
  <c r="G22" i="19"/>
  <c r="G56" i="18"/>
  <c r="H57" i="18" s="1"/>
  <c r="I57" i="18" s="1"/>
  <c r="F57" i="18"/>
  <c r="M56" i="18"/>
  <c r="K56" i="18"/>
  <c r="L56" i="18"/>
  <c r="M55" i="18"/>
  <c r="K55" i="18"/>
  <c r="L55" i="18"/>
  <c r="F26" i="180" l="1"/>
  <c r="G26" i="180" s="1"/>
  <c r="E27" i="180"/>
  <c r="H25" i="180"/>
  <c r="J25" i="180"/>
  <c r="I25" i="180"/>
  <c r="F26" i="178"/>
  <c r="G26" i="178" s="1"/>
  <c r="E27" i="178"/>
  <c r="J24" i="178"/>
  <c r="I24" i="178"/>
  <c r="H24" i="178"/>
  <c r="H25" i="178"/>
  <c r="J25" i="178"/>
  <c r="I25" i="178"/>
  <c r="H25" i="175"/>
  <c r="J25" i="175"/>
  <c r="I25" i="175"/>
  <c r="F26" i="175"/>
  <c r="G26" i="175" s="1"/>
  <c r="E27" i="175"/>
  <c r="F26" i="173"/>
  <c r="G26" i="173" s="1"/>
  <c r="E27" i="173"/>
  <c r="G25" i="173"/>
  <c r="H25" i="171"/>
  <c r="J25" i="171"/>
  <c r="I25" i="171"/>
  <c r="F26" i="171"/>
  <c r="G26" i="171" s="1"/>
  <c r="E27" i="171"/>
  <c r="J24" i="171"/>
  <c r="I24" i="171"/>
  <c r="H24" i="171"/>
  <c r="E28" i="169"/>
  <c r="F27" i="169"/>
  <c r="G27" i="169" s="1"/>
  <c r="J26" i="169"/>
  <c r="I26" i="169"/>
  <c r="H26" i="169"/>
  <c r="H25" i="167"/>
  <c r="J25" i="167"/>
  <c r="I25" i="167"/>
  <c r="F26" i="167"/>
  <c r="G26" i="167" s="1"/>
  <c r="E27" i="167"/>
  <c r="H25" i="165"/>
  <c r="J25" i="165"/>
  <c r="I25" i="165"/>
  <c r="F26" i="165"/>
  <c r="G26" i="165" s="1"/>
  <c r="E27" i="165"/>
  <c r="G25" i="163"/>
  <c r="F26" i="163"/>
  <c r="G26" i="163" s="1"/>
  <c r="E27" i="163"/>
  <c r="I38" i="161"/>
  <c r="I39" i="161" s="1"/>
  <c r="H25" i="161"/>
  <c r="J25" i="161"/>
  <c r="I25" i="161"/>
  <c r="F26" i="161"/>
  <c r="G26" i="161" s="1"/>
  <c r="E27" i="161"/>
  <c r="H25" i="159"/>
  <c r="J25" i="159"/>
  <c r="I25" i="159"/>
  <c r="F26" i="159"/>
  <c r="G26" i="159" s="1"/>
  <c r="E27" i="159"/>
  <c r="H25" i="156"/>
  <c r="J25" i="156"/>
  <c r="I25" i="156"/>
  <c r="F26" i="156"/>
  <c r="G26" i="156" s="1"/>
  <c r="E27" i="156"/>
  <c r="G25" i="154"/>
  <c r="F26" i="154"/>
  <c r="G26" i="154" s="1"/>
  <c r="E27" i="154"/>
  <c r="H25" i="152"/>
  <c r="J25" i="152"/>
  <c r="I25" i="152"/>
  <c r="F26" i="152"/>
  <c r="G26" i="152" s="1"/>
  <c r="E27" i="152"/>
  <c r="H25" i="150"/>
  <c r="J25" i="150"/>
  <c r="I25" i="150"/>
  <c r="F26" i="150"/>
  <c r="G26" i="150" s="1"/>
  <c r="E27" i="150"/>
  <c r="H25" i="148"/>
  <c r="J25" i="148"/>
  <c r="I25" i="148"/>
  <c r="J24" i="148"/>
  <c r="I24" i="148"/>
  <c r="H24" i="148"/>
  <c r="F26" i="148"/>
  <c r="E27" i="148"/>
  <c r="F26" i="146"/>
  <c r="G26" i="146" s="1"/>
  <c r="E27" i="146"/>
  <c r="H25" i="146"/>
  <c r="J25" i="146"/>
  <c r="I25" i="146"/>
  <c r="H25" i="142"/>
  <c r="J25" i="142"/>
  <c r="I25" i="142"/>
  <c r="J24" i="142"/>
  <c r="I24" i="142"/>
  <c r="H24" i="142"/>
  <c r="F26" i="142"/>
  <c r="G26" i="142" s="1"/>
  <c r="E27" i="142"/>
  <c r="G25" i="140"/>
  <c r="F26" i="140"/>
  <c r="G26" i="140" s="1"/>
  <c r="E27" i="140"/>
  <c r="H25" i="138"/>
  <c r="J25" i="138"/>
  <c r="I25" i="138"/>
  <c r="F26" i="138"/>
  <c r="G26" i="138" s="1"/>
  <c r="E27" i="138"/>
  <c r="G25" i="136"/>
  <c r="F26" i="136"/>
  <c r="G26" i="136" s="1"/>
  <c r="E27" i="136"/>
  <c r="H25" i="134"/>
  <c r="J25" i="134"/>
  <c r="I25" i="134"/>
  <c r="F26" i="134"/>
  <c r="G26" i="134" s="1"/>
  <c r="E27" i="134"/>
  <c r="J24" i="132"/>
  <c r="I24" i="132"/>
  <c r="H24" i="132"/>
  <c r="H25" i="132"/>
  <c r="J25" i="132"/>
  <c r="I25" i="132"/>
  <c r="F26" i="132"/>
  <c r="E27" i="132"/>
  <c r="H25" i="130"/>
  <c r="J25" i="130"/>
  <c r="I25" i="130"/>
  <c r="F26" i="130"/>
  <c r="G26" i="130" s="1"/>
  <c r="E27" i="130"/>
  <c r="J24" i="130"/>
  <c r="I24" i="130"/>
  <c r="H24" i="130"/>
  <c r="H25" i="128"/>
  <c r="J25" i="128"/>
  <c r="I25" i="128"/>
  <c r="F26" i="128"/>
  <c r="G26" i="128" s="1"/>
  <c r="E27" i="128"/>
  <c r="J24" i="128"/>
  <c r="I24" i="128"/>
  <c r="H24" i="128"/>
  <c r="H25" i="126"/>
  <c r="J25" i="126"/>
  <c r="I25" i="126"/>
  <c r="F26" i="126"/>
  <c r="G26" i="126" s="1"/>
  <c r="E27" i="126"/>
  <c r="H25" i="124"/>
  <c r="J25" i="124"/>
  <c r="I25" i="124"/>
  <c r="F26" i="124"/>
  <c r="G26" i="124" s="1"/>
  <c r="E27" i="124"/>
  <c r="J24" i="124"/>
  <c r="I24" i="124"/>
  <c r="H24" i="124"/>
  <c r="H25" i="122"/>
  <c r="J25" i="122"/>
  <c r="I25" i="122"/>
  <c r="F26" i="122"/>
  <c r="G26" i="122" s="1"/>
  <c r="E27" i="122"/>
  <c r="H25" i="120"/>
  <c r="J25" i="120"/>
  <c r="I25" i="120"/>
  <c r="F26" i="120"/>
  <c r="G26" i="120" s="1"/>
  <c r="E27" i="120"/>
  <c r="J24" i="120"/>
  <c r="I24" i="120"/>
  <c r="H24" i="120"/>
  <c r="H25" i="118"/>
  <c r="J25" i="118"/>
  <c r="I25" i="118"/>
  <c r="F26" i="118"/>
  <c r="G26" i="118" s="1"/>
  <c r="E27" i="118"/>
  <c r="J24" i="118"/>
  <c r="I24" i="118"/>
  <c r="H24" i="118"/>
  <c r="G25" i="116"/>
  <c r="F26" i="116"/>
  <c r="G26" i="116" s="1"/>
  <c r="E27" i="116"/>
  <c r="H25" i="114"/>
  <c r="J25" i="114"/>
  <c r="I25" i="114"/>
  <c r="F26" i="114"/>
  <c r="G26" i="114" s="1"/>
  <c r="E27" i="114"/>
  <c r="H25" i="112"/>
  <c r="J25" i="112"/>
  <c r="I25" i="112"/>
  <c r="F26" i="112"/>
  <c r="G26" i="112" s="1"/>
  <c r="E27" i="112"/>
  <c r="G25" i="110"/>
  <c r="F26" i="110"/>
  <c r="G26" i="110" s="1"/>
  <c r="E27" i="110"/>
  <c r="H25" i="108"/>
  <c r="J25" i="108"/>
  <c r="I25" i="108"/>
  <c r="F26" i="108"/>
  <c r="G26" i="108" s="1"/>
  <c r="E27" i="108"/>
  <c r="G25" i="106"/>
  <c r="F26" i="106"/>
  <c r="G26" i="106" s="1"/>
  <c r="E27" i="106"/>
  <c r="H25" i="104"/>
  <c r="J25" i="104"/>
  <c r="I25" i="104"/>
  <c r="F26" i="104"/>
  <c r="G26" i="104" s="1"/>
  <c r="E27" i="104"/>
  <c r="H25" i="100"/>
  <c r="J25" i="100"/>
  <c r="I25" i="100"/>
  <c r="F26" i="100"/>
  <c r="G26" i="100" s="1"/>
  <c r="E27" i="100"/>
  <c r="G25" i="98"/>
  <c r="F26" i="98"/>
  <c r="G26" i="98" s="1"/>
  <c r="E27" i="98"/>
  <c r="H25" i="96"/>
  <c r="J25" i="96"/>
  <c r="I25" i="96"/>
  <c r="F26" i="96"/>
  <c r="G26" i="96" s="1"/>
  <c r="E27" i="96"/>
  <c r="H25" i="94"/>
  <c r="J25" i="94"/>
  <c r="I25" i="94"/>
  <c r="F26" i="94"/>
  <c r="G26" i="94" s="1"/>
  <c r="E27" i="94"/>
  <c r="H25" i="92"/>
  <c r="J25" i="92"/>
  <c r="I25" i="92"/>
  <c r="F26" i="92"/>
  <c r="G26" i="92" s="1"/>
  <c r="E27" i="92"/>
  <c r="H25" i="90"/>
  <c r="J25" i="90"/>
  <c r="I25" i="90"/>
  <c r="F26" i="90"/>
  <c r="G26" i="90" s="1"/>
  <c r="E27" i="90"/>
  <c r="J24" i="90"/>
  <c r="I24" i="90"/>
  <c r="H24" i="90"/>
  <c r="G25" i="88"/>
  <c r="F26" i="88"/>
  <c r="G26" i="88" s="1"/>
  <c r="E27" i="88"/>
  <c r="G25" i="86"/>
  <c r="F26" i="86"/>
  <c r="G26" i="86" s="1"/>
  <c r="E27" i="86"/>
  <c r="G25" i="83"/>
  <c r="F26" i="83"/>
  <c r="G26" i="83" s="1"/>
  <c r="E27" i="83"/>
  <c r="H27" i="81"/>
  <c r="I27" i="81"/>
  <c r="J27" i="81"/>
  <c r="F28" i="81"/>
  <c r="G28" i="81" s="1"/>
  <c r="E29" i="81"/>
  <c r="H25" i="79"/>
  <c r="J25" i="79"/>
  <c r="I25" i="79"/>
  <c r="F26" i="79"/>
  <c r="G26" i="79" s="1"/>
  <c r="E27" i="79"/>
  <c r="I24" i="79"/>
  <c r="H24" i="79"/>
  <c r="J24" i="79"/>
  <c r="G25" i="77"/>
  <c r="E27" i="77"/>
  <c r="F26" i="77"/>
  <c r="G26" i="77" s="1"/>
  <c r="H25" i="75"/>
  <c r="J25" i="75"/>
  <c r="I25" i="75"/>
  <c r="F26" i="75"/>
  <c r="G26" i="75" s="1"/>
  <c r="E27" i="75"/>
  <c r="J24" i="75"/>
  <c r="I24" i="75"/>
  <c r="H24" i="75"/>
  <c r="G25" i="73"/>
  <c r="F26" i="73"/>
  <c r="G26" i="73" s="1"/>
  <c r="E27" i="73"/>
  <c r="H23" i="71"/>
  <c r="J23" i="71"/>
  <c r="I23" i="71"/>
  <c r="E26" i="71"/>
  <c r="F25" i="71"/>
  <c r="G25" i="71" s="1"/>
  <c r="J24" i="71"/>
  <c r="I24" i="71"/>
  <c r="H24" i="71"/>
  <c r="H23" i="69"/>
  <c r="J23" i="69"/>
  <c r="I23" i="69"/>
  <c r="E26" i="69"/>
  <c r="F25" i="69"/>
  <c r="G25" i="69" s="1"/>
  <c r="J24" i="69"/>
  <c r="I24" i="69"/>
  <c r="H24" i="69"/>
  <c r="J24" i="67"/>
  <c r="I24" i="67"/>
  <c r="H24" i="67"/>
  <c r="E26" i="67"/>
  <c r="F25" i="67"/>
  <c r="G25" i="67" s="1"/>
  <c r="H23" i="65"/>
  <c r="J23" i="65"/>
  <c r="I23" i="65"/>
  <c r="J24" i="65"/>
  <c r="I24" i="65"/>
  <c r="H24" i="65"/>
  <c r="E26" i="65"/>
  <c r="F25" i="65"/>
  <c r="G25" i="65" s="1"/>
  <c r="G24" i="63"/>
  <c r="E26" i="63"/>
  <c r="F25" i="63"/>
  <c r="G25" i="63" s="1"/>
  <c r="G24" i="62"/>
  <c r="E26" i="62"/>
  <c r="F25" i="62"/>
  <c r="G25" i="62" s="1"/>
  <c r="G23" i="60"/>
  <c r="F24" i="60"/>
  <c r="G24" i="60" s="1"/>
  <c r="E25" i="60"/>
  <c r="H23" i="58"/>
  <c r="J23" i="58"/>
  <c r="I23" i="58"/>
  <c r="F24" i="58"/>
  <c r="E25" i="58"/>
  <c r="J22" i="58"/>
  <c r="I22" i="58"/>
  <c r="H22" i="58"/>
  <c r="H23" i="56"/>
  <c r="J23" i="56"/>
  <c r="I23" i="56"/>
  <c r="J22" i="56"/>
  <c r="I22" i="56"/>
  <c r="H22" i="56"/>
  <c r="F24" i="56"/>
  <c r="E25" i="56"/>
  <c r="G25" i="54"/>
  <c r="F26" i="54"/>
  <c r="G26" i="54" s="1"/>
  <c r="E27" i="54"/>
  <c r="G25" i="52"/>
  <c r="F26" i="52"/>
  <c r="G26" i="52" s="1"/>
  <c r="E27" i="52"/>
  <c r="G24" i="50"/>
  <c r="F25" i="50"/>
  <c r="G25" i="50" s="1"/>
  <c r="E26" i="50"/>
  <c r="H23" i="49"/>
  <c r="J23" i="49"/>
  <c r="I23" i="49"/>
  <c r="F24" i="49"/>
  <c r="E25" i="49"/>
  <c r="J22" i="49"/>
  <c r="I22" i="49"/>
  <c r="H22" i="49"/>
  <c r="F26" i="47"/>
  <c r="G26" i="47" s="1"/>
  <c r="E27" i="47"/>
  <c r="G25" i="47"/>
  <c r="H25" i="45"/>
  <c r="I25" i="45"/>
  <c r="J25" i="45"/>
  <c r="F26" i="45"/>
  <c r="G26" i="45" s="1"/>
  <c r="E27" i="45"/>
  <c r="G23" i="43"/>
  <c r="F24" i="43"/>
  <c r="G24" i="43" s="1"/>
  <c r="E25" i="43"/>
  <c r="H25" i="41"/>
  <c r="J25" i="41"/>
  <c r="I25" i="41"/>
  <c r="F26" i="41"/>
  <c r="G26" i="41" s="1"/>
  <c r="E27" i="41"/>
  <c r="J24" i="41"/>
  <c r="I24" i="41"/>
  <c r="H24" i="41"/>
  <c r="H23" i="39"/>
  <c r="I23" i="39"/>
  <c r="J23" i="39"/>
  <c r="F24" i="39"/>
  <c r="E25" i="39"/>
  <c r="J22" i="39"/>
  <c r="I22" i="39"/>
  <c r="H22" i="39"/>
  <c r="F24" i="37"/>
  <c r="E25" i="37"/>
  <c r="H23" i="37"/>
  <c r="J23" i="37"/>
  <c r="I23" i="37"/>
  <c r="F25" i="35"/>
  <c r="G25" i="35" s="1"/>
  <c r="E26" i="35"/>
  <c r="H24" i="35"/>
  <c r="I24" i="35"/>
  <c r="J24" i="35"/>
  <c r="H23" i="32"/>
  <c r="I23" i="32"/>
  <c r="J23" i="32"/>
  <c r="F24" i="32"/>
  <c r="G24" i="32" s="1"/>
  <c r="E25" i="32"/>
  <c r="F26" i="30"/>
  <c r="G26" i="30" s="1"/>
  <c r="E27" i="30"/>
  <c r="G25" i="30"/>
  <c r="F24" i="28"/>
  <c r="G24" i="28" s="1"/>
  <c r="E25" i="28"/>
  <c r="G23" i="28"/>
  <c r="F24" i="26"/>
  <c r="E25" i="26"/>
  <c r="H23" i="26"/>
  <c r="J23" i="26"/>
  <c r="I23" i="26"/>
  <c r="H25" i="24"/>
  <c r="I25" i="24"/>
  <c r="J25" i="24"/>
  <c r="F26" i="24"/>
  <c r="G26" i="24" s="1"/>
  <c r="E27" i="24"/>
  <c r="G23" i="22"/>
  <c r="F24" i="22"/>
  <c r="G24" i="22" s="1"/>
  <c r="E25" i="22"/>
  <c r="F24" i="19"/>
  <c r="G24" i="19" s="1"/>
  <c r="E25" i="19"/>
  <c r="J22" i="19"/>
  <c r="I22" i="19"/>
  <c r="H22" i="19"/>
  <c r="H23" i="19"/>
  <c r="I23" i="19"/>
  <c r="J23" i="19"/>
  <c r="J57" i="18"/>
  <c r="G57" i="18"/>
  <c r="H58" i="18" s="1"/>
  <c r="I58" i="18" s="1"/>
  <c r="F58" i="18"/>
  <c r="E28" i="180" l="1"/>
  <c r="F27" i="180"/>
  <c r="G27" i="180" s="1"/>
  <c r="J26" i="180"/>
  <c r="I26" i="180"/>
  <c r="H26" i="180"/>
  <c r="E28" i="178"/>
  <c r="F27" i="178"/>
  <c r="G27" i="178" s="1"/>
  <c r="J26" i="178"/>
  <c r="I26" i="178"/>
  <c r="H26" i="178"/>
  <c r="E28" i="175"/>
  <c r="F27" i="175"/>
  <c r="G27" i="175" s="1"/>
  <c r="J26" i="175"/>
  <c r="I26" i="175"/>
  <c r="H26" i="175"/>
  <c r="H25" i="173"/>
  <c r="J25" i="173"/>
  <c r="I25" i="173"/>
  <c r="E28" i="173"/>
  <c r="F27" i="173"/>
  <c r="G27" i="173" s="1"/>
  <c r="J26" i="173"/>
  <c r="I26" i="173"/>
  <c r="H26" i="173"/>
  <c r="E28" i="171"/>
  <c r="F27" i="171"/>
  <c r="G27" i="171" s="1"/>
  <c r="J26" i="171"/>
  <c r="I26" i="171"/>
  <c r="H26" i="171"/>
  <c r="H27" i="169"/>
  <c r="J27" i="169"/>
  <c r="I27" i="169"/>
  <c r="F28" i="169"/>
  <c r="G28" i="169" s="1"/>
  <c r="E29" i="169"/>
  <c r="J26" i="167"/>
  <c r="I26" i="167"/>
  <c r="H26" i="167"/>
  <c r="E28" i="167"/>
  <c r="F27" i="167"/>
  <c r="G27" i="167" s="1"/>
  <c r="E28" i="165"/>
  <c r="F27" i="165"/>
  <c r="G27" i="165" s="1"/>
  <c r="J26" i="165"/>
  <c r="I26" i="165"/>
  <c r="H26" i="165"/>
  <c r="J26" i="163"/>
  <c r="I26" i="163"/>
  <c r="H26" i="163"/>
  <c r="E28" i="163"/>
  <c r="F27" i="163"/>
  <c r="G27" i="163" s="1"/>
  <c r="H25" i="163"/>
  <c r="J25" i="163"/>
  <c r="I25" i="163"/>
  <c r="E28" i="161"/>
  <c r="F27" i="161"/>
  <c r="G27" i="161" s="1"/>
  <c r="J26" i="161"/>
  <c r="I26" i="161"/>
  <c r="H26" i="161"/>
  <c r="E28" i="159"/>
  <c r="F27" i="159"/>
  <c r="G27" i="159" s="1"/>
  <c r="J26" i="159"/>
  <c r="I26" i="159"/>
  <c r="H26" i="159"/>
  <c r="E28" i="156"/>
  <c r="F27" i="156"/>
  <c r="G27" i="156" s="1"/>
  <c r="J26" i="156"/>
  <c r="I26" i="156"/>
  <c r="H26" i="156"/>
  <c r="E28" i="154"/>
  <c r="F27" i="154"/>
  <c r="G27" i="154" s="1"/>
  <c r="H25" i="154"/>
  <c r="J25" i="154"/>
  <c r="I25" i="154"/>
  <c r="J26" i="154"/>
  <c r="I26" i="154"/>
  <c r="H26" i="154"/>
  <c r="E28" i="152"/>
  <c r="F27" i="152"/>
  <c r="G27" i="152" s="1"/>
  <c r="J26" i="152"/>
  <c r="I26" i="152"/>
  <c r="H26" i="152"/>
  <c r="J26" i="150"/>
  <c r="I26" i="150"/>
  <c r="H26" i="150"/>
  <c r="E28" i="150"/>
  <c r="F27" i="150"/>
  <c r="G27" i="150" s="1"/>
  <c r="G26" i="148"/>
  <c r="E28" i="148"/>
  <c r="F27" i="148"/>
  <c r="G27" i="148" s="1"/>
  <c r="E28" i="146"/>
  <c r="F27" i="146"/>
  <c r="G27" i="146" s="1"/>
  <c r="J26" i="146"/>
  <c r="I26" i="146"/>
  <c r="H26" i="146"/>
  <c r="E28" i="142"/>
  <c r="F27" i="142"/>
  <c r="G27" i="142" s="1"/>
  <c r="J26" i="142"/>
  <c r="I26" i="142"/>
  <c r="H26" i="142"/>
  <c r="E28" i="140"/>
  <c r="F27" i="140"/>
  <c r="G27" i="140" s="1"/>
  <c r="H25" i="140"/>
  <c r="J25" i="140"/>
  <c r="I25" i="140"/>
  <c r="J26" i="140"/>
  <c r="I26" i="140"/>
  <c r="H26" i="140"/>
  <c r="J26" i="138"/>
  <c r="I26" i="138"/>
  <c r="H26" i="138"/>
  <c r="E28" i="138"/>
  <c r="F27" i="138"/>
  <c r="G27" i="138" s="1"/>
  <c r="E28" i="136"/>
  <c r="F27" i="136"/>
  <c r="G27" i="136" s="1"/>
  <c r="H25" i="136"/>
  <c r="J25" i="136"/>
  <c r="I25" i="136"/>
  <c r="J26" i="136"/>
  <c r="I26" i="136"/>
  <c r="H26" i="136"/>
  <c r="E28" i="134"/>
  <c r="F27" i="134"/>
  <c r="G27" i="134" s="1"/>
  <c r="J26" i="134"/>
  <c r="I26" i="134"/>
  <c r="H26" i="134"/>
  <c r="G26" i="132"/>
  <c r="E28" i="132"/>
  <c r="F27" i="132"/>
  <c r="G27" i="132" s="1"/>
  <c r="E28" i="130"/>
  <c r="F27" i="130"/>
  <c r="G27" i="130" s="1"/>
  <c r="J26" i="130"/>
  <c r="I26" i="130"/>
  <c r="H26" i="130"/>
  <c r="E28" i="128"/>
  <c r="F27" i="128"/>
  <c r="G27" i="128" s="1"/>
  <c r="J26" i="128"/>
  <c r="I26" i="128"/>
  <c r="H26" i="128"/>
  <c r="E28" i="126"/>
  <c r="F27" i="126"/>
  <c r="G27" i="126" s="1"/>
  <c r="J26" i="126"/>
  <c r="I26" i="126"/>
  <c r="H26" i="126"/>
  <c r="E28" i="124"/>
  <c r="F27" i="124"/>
  <c r="G27" i="124" s="1"/>
  <c r="J26" i="124"/>
  <c r="I26" i="124"/>
  <c r="H26" i="124"/>
  <c r="E28" i="122"/>
  <c r="F27" i="122"/>
  <c r="G27" i="122" s="1"/>
  <c r="J26" i="122"/>
  <c r="I26" i="122"/>
  <c r="H26" i="122"/>
  <c r="E28" i="120"/>
  <c r="F27" i="120"/>
  <c r="G27" i="120" s="1"/>
  <c r="J26" i="120"/>
  <c r="I26" i="120"/>
  <c r="H26" i="120"/>
  <c r="E28" i="118"/>
  <c r="F27" i="118"/>
  <c r="G27" i="118" s="1"/>
  <c r="J26" i="118"/>
  <c r="I26" i="118"/>
  <c r="H26" i="118"/>
  <c r="E28" i="116"/>
  <c r="F27" i="116"/>
  <c r="G27" i="116" s="1"/>
  <c r="H25" i="116"/>
  <c r="J25" i="116"/>
  <c r="I25" i="116"/>
  <c r="J26" i="116"/>
  <c r="I26" i="116"/>
  <c r="H26" i="116"/>
  <c r="E28" i="114"/>
  <c r="F27" i="114"/>
  <c r="G27" i="114" s="1"/>
  <c r="J26" i="114"/>
  <c r="I26" i="114"/>
  <c r="H26" i="114"/>
  <c r="E28" i="112"/>
  <c r="F27" i="112"/>
  <c r="G27" i="112" s="1"/>
  <c r="J26" i="112"/>
  <c r="I26" i="112"/>
  <c r="H26" i="112"/>
  <c r="I26" i="110"/>
  <c r="H26" i="110"/>
  <c r="J26" i="110"/>
  <c r="H25" i="110"/>
  <c r="J25" i="110"/>
  <c r="I25" i="110"/>
  <c r="E28" i="110"/>
  <c r="F27" i="110"/>
  <c r="G27" i="110" s="1"/>
  <c r="E28" i="108"/>
  <c r="F27" i="108"/>
  <c r="G27" i="108" s="1"/>
  <c r="J26" i="108"/>
  <c r="I26" i="108"/>
  <c r="H26" i="108"/>
  <c r="E28" i="106"/>
  <c r="F27" i="106"/>
  <c r="G27" i="106" s="1"/>
  <c r="H25" i="106"/>
  <c r="J25" i="106"/>
  <c r="I25" i="106"/>
  <c r="J26" i="106"/>
  <c r="I26" i="106"/>
  <c r="H26" i="106"/>
  <c r="E28" i="104"/>
  <c r="F27" i="104"/>
  <c r="G27" i="104" s="1"/>
  <c r="J26" i="104"/>
  <c r="I26" i="104"/>
  <c r="H26" i="104"/>
  <c r="E28" i="100"/>
  <c r="F27" i="100"/>
  <c r="G27" i="100" s="1"/>
  <c r="J26" i="100"/>
  <c r="I26" i="100"/>
  <c r="H26" i="100"/>
  <c r="E28" i="98"/>
  <c r="F27" i="98"/>
  <c r="G27" i="98" s="1"/>
  <c r="H25" i="98"/>
  <c r="J25" i="98"/>
  <c r="I25" i="98"/>
  <c r="J26" i="98"/>
  <c r="I26" i="98"/>
  <c r="H26" i="98"/>
  <c r="E28" i="96"/>
  <c r="F27" i="96"/>
  <c r="G27" i="96" s="1"/>
  <c r="J26" i="96"/>
  <c r="I26" i="96"/>
  <c r="H26" i="96"/>
  <c r="E28" i="94"/>
  <c r="F27" i="94"/>
  <c r="G27" i="94" s="1"/>
  <c r="J26" i="94"/>
  <c r="I26" i="94"/>
  <c r="H26" i="94"/>
  <c r="E28" i="92"/>
  <c r="F27" i="92"/>
  <c r="G27" i="92" s="1"/>
  <c r="J26" i="92"/>
  <c r="I26" i="92"/>
  <c r="H26" i="92"/>
  <c r="E28" i="90"/>
  <c r="F27" i="90"/>
  <c r="G27" i="90" s="1"/>
  <c r="J26" i="90"/>
  <c r="I26" i="90"/>
  <c r="H26" i="90"/>
  <c r="E28" i="88"/>
  <c r="F27" i="88"/>
  <c r="G27" i="88" s="1"/>
  <c r="H25" i="88"/>
  <c r="J25" i="88"/>
  <c r="I25" i="88"/>
  <c r="J26" i="88"/>
  <c r="I26" i="88"/>
  <c r="H26" i="88"/>
  <c r="J26" i="86"/>
  <c r="I26" i="86"/>
  <c r="H26" i="86"/>
  <c r="H25" i="86"/>
  <c r="J25" i="86"/>
  <c r="I25" i="86"/>
  <c r="E28" i="86"/>
  <c r="F27" i="86"/>
  <c r="G27" i="86" s="1"/>
  <c r="H25" i="83"/>
  <c r="J25" i="83"/>
  <c r="I25" i="83"/>
  <c r="E28" i="83"/>
  <c r="F27" i="83"/>
  <c r="G27" i="83" s="1"/>
  <c r="J26" i="83"/>
  <c r="I26" i="83"/>
  <c r="H26" i="83"/>
  <c r="E30" i="81"/>
  <c r="F29" i="81"/>
  <c r="G29" i="81" s="1"/>
  <c r="J28" i="81"/>
  <c r="I28" i="81"/>
  <c r="H28" i="81"/>
  <c r="E28" i="79"/>
  <c r="F27" i="79"/>
  <c r="G27" i="79" s="1"/>
  <c r="I26" i="79"/>
  <c r="H26" i="79"/>
  <c r="J26" i="79"/>
  <c r="H25" i="77"/>
  <c r="J25" i="77"/>
  <c r="I25" i="77"/>
  <c r="J26" i="77"/>
  <c r="I26" i="77"/>
  <c r="H26" i="77"/>
  <c r="E28" i="77"/>
  <c r="F27" i="77"/>
  <c r="G27" i="77" s="1"/>
  <c r="E28" i="75"/>
  <c r="F27" i="75"/>
  <c r="G27" i="75" s="1"/>
  <c r="J26" i="75"/>
  <c r="I26" i="75"/>
  <c r="H26" i="75"/>
  <c r="E28" i="73"/>
  <c r="F27" i="73"/>
  <c r="G27" i="73" s="1"/>
  <c r="H25" i="73"/>
  <c r="I25" i="73"/>
  <c r="J25" i="73"/>
  <c r="J26" i="73"/>
  <c r="I26" i="73"/>
  <c r="H26" i="73"/>
  <c r="H25" i="71"/>
  <c r="J25" i="71"/>
  <c r="I25" i="71"/>
  <c r="F26" i="71"/>
  <c r="G26" i="71" s="1"/>
  <c r="E27" i="71"/>
  <c r="H25" i="69"/>
  <c r="J25" i="69"/>
  <c r="I25" i="69"/>
  <c r="F26" i="69"/>
  <c r="G26" i="69" s="1"/>
  <c r="E27" i="69"/>
  <c r="H25" i="67"/>
  <c r="J25" i="67"/>
  <c r="I25" i="67"/>
  <c r="F26" i="67"/>
  <c r="G26" i="67" s="1"/>
  <c r="E27" i="67"/>
  <c r="F26" i="65"/>
  <c r="G26" i="65" s="1"/>
  <c r="E27" i="65"/>
  <c r="H25" i="65"/>
  <c r="J25" i="65"/>
  <c r="I25" i="65"/>
  <c r="J24" i="63"/>
  <c r="I24" i="63"/>
  <c r="H24" i="63"/>
  <c r="J25" i="63"/>
  <c r="I25" i="63"/>
  <c r="H25" i="63"/>
  <c r="F26" i="63"/>
  <c r="G26" i="63" s="1"/>
  <c r="E27" i="63"/>
  <c r="F26" i="62"/>
  <c r="G26" i="62" s="1"/>
  <c r="E27" i="62"/>
  <c r="J24" i="62"/>
  <c r="I24" i="62"/>
  <c r="H24" i="62"/>
  <c r="H25" i="62"/>
  <c r="J25" i="62"/>
  <c r="I25" i="62"/>
  <c r="H23" i="60"/>
  <c r="J23" i="60"/>
  <c r="I23" i="60"/>
  <c r="E26" i="60"/>
  <c r="F25" i="60"/>
  <c r="J24" i="60"/>
  <c r="I24" i="60"/>
  <c r="H24" i="60"/>
  <c r="G24" i="58"/>
  <c r="E26" i="58"/>
  <c r="F25" i="58"/>
  <c r="G25" i="58" s="1"/>
  <c r="G24" i="56"/>
  <c r="E26" i="56"/>
  <c r="F25" i="56"/>
  <c r="G25" i="56" s="1"/>
  <c r="H25" i="54"/>
  <c r="I25" i="54"/>
  <c r="J25" i="54"/>
  <c r="E28" i="54"/>
  <c r="F27" i="54"/>
  <c r="G27" i="54" s="1"/>
  <c r="J26" i="54"/>
  <c r="I26" i="54"/>
  <c r="H26" i="54"/>
  <c r="H25" i="52"/>
  <c r="I25" i="52"/>
  <c r="J25" i="52"/>
  <c r="E28" i="52"/>
  <c r="F27" i="52"/>
  <c r="G27" i="52" s="1"/>
  <c r="J26" i="52"/>
  <c r="I26" i="52"/>
  <c r="H26" i="52"/>
  <c r="H24" i="50"/>
  <c r="J24" i="50"/>
  <c r="I24" i="50"/>
  <c r="E27" i="50"/>
  <c r="F26" i="50"/>
  <c r="G26" i="50" s="1"/>
  <c r="J25" i="50"/>
  <c r="I25" i="50"/>
  <c r="H25" i="50"/>
  <c r="G24" i="49"/>
  <c r="E26" i="49"/>
  <c r="F25" i="49"/>
  <c r="G25" i="49" s="1"/>
  <c r="J26" i="47"/>
  <c r="I26" i="47"/>
  <c r="H26" i="47"/>
  <c r="H25" i="47"/>
  <c r="I25" i="47"/>
  <c r="J25" i="47"/>
  <c r="E28" i="47"/>
  <c r="F27" i="47"/>
  <c r="G27" i="47" s="1"/>
  <c r="J26" i="45"/>
  <c r="I26" i="45"/>
  <c r="H26" i="45"/>
  <c r="E28" i="45"/>
  <c r="F27" i="45"/>
  <c r="G27" i="45" s="1"/>
  <c r="H23" i="43"/>
  <c r="J23" i="43"/>
  <c r="I23" i="43"/>
  <c r="E26" i="43"/>
  <c r="F25" i="43"/>
  <c r="J24" i="43"/>
  <c r="I24" i="43"/>
  <c r="H24" i="43"/>
  <c r="E28" i="41"/>
  <c r="F27" i="41"/>
  <c r="G27" i="41" s="1"/>
  <c r="J26" i="41"/>
  <c r="I26" i="41"/>
  <c r="H26" i="41"/>
  <c r="G24" i="39"/>
  <c r="E26" i="39"/>
  <c r="F25" i="39"/>
  <c r="G25" i="39" s="1"/>
  <c r="G24" i="37"/>
  <c r="F25" i="37"/>
  <c r="G25" i="37" s="1"/>
  <c r="E26" i="37"/>
  <c r="E27" i="35"/>
  <c r="F26" i="35"/>
  <c r="G26" i="35" s="1"/>
  <c r="J25" i="35"/>
  <c r="I25" i="35"/>
  <c r="H25" i="35"/>
  <c r="E26" i="32"/>
  <c r="F25" i="32"/>
  <c r="G25" i="32" s="1"/>
  <c r="J24" i="32"/>
  <c r="I24" i="32"/>
  <c r="H24" i="32"/>
  <c r="J26" i="30"/>
  <c r="I26" i="30"/>
  <c r="H26" i="30"/>
  <c r="H25" i="30"/>
  <c r="J25" i="30"/>
  <c r="I25" i="30"/>
  <c r="E28" i="30"/>
  <c r="F27" i="30"/>
  <c r="G27" i="30" s="1"/>
  <c r="H23" i="28"/>
  <c r="J23" i="28"/>
  <c r="I23" i="28"/>
  <c r="E26" i="28"/>
  <c r="F25" i="28"/>
  <c r="G25" i="28" s="1"/>
  <c r="J24" i="28"/>
  <c r="I24" i="28"/>
  <c r="H24" i="28"/>
  <c r="E26" i="26"/>
  <c r="F25" i="26"/>
  <c r="G25" i="26" s="1"/>
  <c r="G24" i="26"/>
  <c r="E28" i="24"/>
  <c r="F27" i="24"/>
  <c r="G27" i="24" s="1"/>
  <c r="J26" i="24"/>
  <c r="I26" i="24"/>
  <c r="H26" i="24"/>
  <c r="H23" i="22"/>
  <c r="J23" i="22"/>
  <c r="I23" i="22"/>
  <c r="F25" i="22"/>
  <c r="E26" i="22"/>
  <c r="J24" i="22"/>
  <c r="I24" i="22"/>
  <c r="H24" i="22"/>
  <c r="E26" i="19"/>
  <c r="F25" i="19"/>
  <c r="J24" i="19"/>
  <c r="I24" i="19"/>
  <c r="H24" i="19"/>
  <c r="J58" i="18"/>
  <c r="M57" i="18"/>
  <c r="K57" i="18"/>
  <c r="L57" i="18"/>
  <c r="G58" i="18"/>
  <c r="H59" i="18"/>
  <c r="I59" i="18" s="1"/>
  <c r="J59" i="18" s="1"/>
  <c r="F59" i="18"/>
  <c r="H27" i="180" l="1"/>
  <c r="J27" i="180"/>
  <c r="I27" i="180"/>
  <c r="F28" i="180"/>
  <c r="G28" i="180" s="1"/>
  <c r="E29" i="180"/>
  <c r="H27" i="178"/>
  <c r="J27" i="178"/>
  <c r="I27" i="178"/>
  <c r="F28" i="178"/>
  <c r="G28" i="178" s="1"/>
  <c r="E29" i="178"/>
  <c r="H27" i="175"/>
  <c r="J27" i="175"/>
  <c r="I27" i="175"/>
  <c r="F28" i="175"/>
  <c r="G28" i="175" s="1"/>
  <c r="E29" i="175"/>
  <c r="H27" i="173"/>
  <c r="J27" i="173"/>
  <c r="I27" i="173"/>
  <c r="F28" i="173"/>
  <c r="G28" i="173" s="1"/>
  <c r="E29" i="173"/>
  <c r="H27" i="171"/>
  <c r="J27" i="171"/>
  <c r="I27" i="171"/>
  <c r="F28" i="171"/>
  <c r="G28" i="171" s="1"/>
  <c r="E29" i="171"/>
  <c r="J28" i="169"/>
  <c r="I28" i="169"/>
  <c r="H28" i="169"/>
  <c r="E30" i="169"/>
  <c r="F29" i="169"/>
  <c r="G29" i="169" s="1"/>
  <c r="F28" i="167"/>
  <c r="G28" i="167" s="1"/>
  <c r="E29" i="167"/>
  <c r="H27" i="167"/>
  <c r="J27" i="167"/>
  <c r="I27" i="167"/>
  <c r="H27" i="165"/>
  <c r="J27" i="165"/>
  <c r="I27" i="165"/>
  <c r="F28" i="165"/>
  <c r="G28" i="165" s="1"/>
  <c r="E29" i="165"/>
  <c r="F28" i="163"/>
  <c r="G28" i="163" s="1"/>
  <c r="E29" i="163"/>
  <c r="H27" i="163"/>
  <c r="J27" i="163"/>
  <c r="I27" i="163"/>
  <c r="H27" i="161"/>
  <c r="J27" i="161"/>
  <c r="I27" i="161"/>
  <c r="F28" i="161"/>
  <c r="G28" i="161" s="1"/>
  <c r="E29" i="161"/>
  <c r="H27" i="159"/>
  <c r="J27" i="159"/>
  <c r="I27" i="159"/>
  <c r="F28" i="159"/>
  <c r="G28" i="159" s="1"/>
  <c r="E29" i="159"/>
  <c r="H27" i="156"/>
  <c r="J27" i="156"/>
  <c r="I27" i="156"/>
  <c r="F28" i="156"/>
  <c r="G28" i="156" s="1"/>
  <c r="E29" i="156"/>
  <c r="H27" i="154"/>
  <c r="J27" i="154"/>
  <c r="I27" i="154"/>
  <c r="F28" i="154"/>
  <c r="G28" i="154" s="1"/>
  <c r="E29" i="154"/>
  <c r="H27" i="152"/>
  <c r="J27" i="152"/>
  <c r="I27" i="152"/>
  <c r="F28" i="152"/>
  <c r="G28" i="152" s="1"/>
  <c r="E29" i="152"/>
  <c r="H27" i="150"/>
  <c r="J27" i="150"/>
  <c r="I27" i="150"/>
  <c r="F28" i="150"/>
  <c r="G28" i="150" s="1"/>
  <c r="E29" i="150"/>
  <c r="F28" i="148"/>
  <c r="G28" i="148" s="1"/>
  <c r="E29" i="148"/>
  <c r="J26" i="148"/>
  <c r="I26" i="148"/>
  <c r="H26" i="148"/>
  <c r="H27" i="148"/>
  <c r="J27" i="148"/>
  <c r="I27" i="148"/>
  <c r="H27" i="146"/>
  <c r="J27" i="146"/>
  <c r="I27" i="146"/>
  <c r="F28" i="146"/>
  <c r="G28" i="146" s="1"/>
  <c r="E29" i="146"/>
  <c r="H27" i="142"/>
  <c r="J27" i="142"/>
  <c r="I27" i="142"/>
  <c r="F28" i="142"/>
  <c r="G28" i="142" s="1"/>
  <c r="E29" i="142"/>
  <c r="H27" i="140"/>
  <c r="J27" i="140"/>
  <c r="I27" i="140"/>
  <c r="F28" i="140"/>
  <c r="G28" i="140" s="1"/>
  <c r="E29" i="140"/>
  <c r="H27" i="138"/>
  <c r="J27" i="138"/>
  <c r="I27" i="138"/>
  <c r="F28" i="138"/>
  <c r="G28" i="138" s="1"/>
  <c r="E29" i="138"/>
  <c r="H27" i="136"/>
  <c r="J27" i="136"/>
  <c r="I27" i="136"/>
  <c r="F28" i="136"/>
  <c r="G28" i="136" s="1"/>
  <c r="E29" i="136"/>
  <c r="H27" i="134"/>
  <c r="J27" i="134"/>
  <c r="I27" i="134"/>
  <c r="F28" i="134"/>
  <c r="G28" i="134" s="1"/>
  <c r="E29" i="134"/>
  <c r="F28" i="132"/>
  <c r="G28" i="132" s="1"/>
  <c r="E29" i="132"/>
  <c r="J26" i="132"/>
  <c r="I26" i="132"/>
  <c r="H26" i="132"/>
  <c r="H27" i="132"/>
  <c r="J27" i="132"/>
  <c r="I27" i="132"/>
  <c r="H27" i="130"/>
  <c r="J27" i="130"/>
  <c r="I27" i="130"/>
  <c r="F28" i="130"/>
  <c r="G28" i="130" s="1"/>
  <c r="E29" i="130"/>
  <c r="H27" i="128"/>
  <c r="J27" i="128"/>
  <c r="I27" i="128"/>
  <c r="F28" i="128"/>
  <c r="G28" i="128" s="1"/>
  <c r="E29" i="128"/>
  <c r="H27" i="126"/>
  <c r="J27" i="126"/>
  <c r="I27" i="126"/>
  <c r="F28" i="126"/>
  <c r="G28" i="126" s="1"/>
  <c r="E29" i="126"/>
  <c r="H27" i="124"/>
  <c r="J27" i="124"/>
  <c r="I27" i="124"/>
  <c r="F28" i="124"/>
  <c r="G28" i="124" s="1"/>
  <c r="E29" i="124"/>
  <c r="H27" i="122"/>
  <c r="J27" i="122"/>
  <c r="I27" i="122"/>
  <c r="F28" i="122"/>
  <c r="G28" i="122" s="1"/>
  <c r="E29" i="122"/>
  <c r="H27" i="120"/>
  <c r="J27" i="120"/>
  <c r="I27" i="120"/>
  <c r="F28" i="120"/>
  <c r="G28" i="120" s="1"/>
  <c r="E29" i="120"/>
  <c r="H27" i="118"/>
  <c r="J27" i="118"/>
  <c r="I27" i="118"/>
  <c r="F28" i="118"/>
  <c r="G28" i="118" s="1"/>
  <c r="E29" i="118"/>
  <c r="H27" i="116"/>
  <c r="J27" i="116"/>
  <c r="I27" i="116"/>
  <c r="F28" i="116"/>
  <c r="G28" i="116" s="1"/>
  <c r="E29" i="116"/>
  <c r="H27" i="114"/>
  <c r="J27" i="114"/>
  <c r="I27" i="114"/>
  <c r="F28" i="114"/>
  <c r="G28" i="114" s="1"/>
  <c r="E29" i="114"/>
  <c r="H27" i="112"/>
  <c r="J27" i="112"/>
  <c r="I27" i="112"/>
  <c r="F28" i="112"/>
  <c r="G28" i="112" s="1"/>
  <c r="E29" i="112"/>
  <c r="F28" i="110"/>
  <c r="G28" i="110" s="1"/>
  <c r="E29" i="110"/>
  <c r="J27" i="110"/>
  <c r="I27" i="110"/>
  <c r="H27" i="110"/>
  <c r="H27" i="108"/>
  <c r="J27" i="108"/>
  <c r="I27" i="108"/>
  <c r="F28" i="108"/>
  <c r="G28" i="108" s="1"/>
  <c r="E29" i="108"/>
  <c r="H27" i="106"/>
  <c r="J27" i="106"/>
  <c r="I27" i="106"/>
  <c r="F28" i="106"/>
  <c r="G28" i="106" s="1"/>
  <c r="E29" i="106"/>
  <c r="H27" i="104"/>
  <c r="J27" i="104"/>
  <c r="I27" i="104"/>
  <c r="F28" i="104"/>
  <c r="G28" i="104" s="1"/>
  <c r="E29" i="104"/>
  <c r="H27" i="100"/>
  <c r="J27" i="100"/>
  <c r="I27" i="100"/>
  <c r="F28" i="100"/>
  <c r="G28" i="100" s="1"/>
  <c r="E29" i="100"/>
  <c r="H27" i="98"/>
  <c r="J27" i="98"/>
  <c r="I27" i="98"/>
  <c r="F28" i="98"/>
  <c r="G28" i="98" s="1"/>
  <c r="E29" i="98"/>
  <c r="H27" i="96"/>
  <c r="J27" i="96"/>
  <c r="I27" i="96"/>
  <c r="F28" i="96"/>
  <c r="G28" i="96" s="1"/>
  <c r="E29" i="96"/>
  <c r="H27" i="94"/>
  <c r="J27" i="94"/>
  <c r="I27" i="94"/>
  <c r="F28" i="94"/>
  <c r="G28" i="94" s="1"/>
  <c r="E29" i="94"/>
  <c r="H27" i="92"/>
  <c r="J27" i="92"/>
  <c r="I27" i="92"/>
  <c r="F28" i="92"/>
  <c r="G28" i="92" s="1"/>
  <c r="E29" i="92"/>
  <c r="H27" i="90"/>
  <c r="J27" i="90"/>
  <c r="I27" i="90"/>
  <c r="F28" i="90"/>
  <c r="G28" i="90" s="1"/>
  <c r="E29" i="90"/>
  <c r="H27" i="88"/>
  <c r="J27" i="88"/>
  <c r="I27" i="88"/>
  <c r="F28" i="88"/>
  <c r="G28" i="88" s="1"/>
  <c r="E29" i="88"/>
  <c r="F28" i="86"/>
  <c r="G28" i="86" s="1"/>
  <c r="E29" i="86"/>
  <c r="H27" i="86"/>
  <c r="J27" i="86"/>
  <c r="I27" i="86"/>
  <c r="H27" i="83"/>
  <c r="J27" i="83"/>
  <c r="I27" i="83"/>
  <c r="F28" i="83"/>
  <c r="G28" i="83" s="1"/>
  <c r="E29" i="83"/>
  <c r="H29" i="81"/>
  <c r="J29" i="81"/>
  <c r="I29" i="81"/>
  <c r="F30" i="81"/>
  <c r="G30" i="81" s="1"/>
  <c r="E31" i="81"/>
  <c r="H27" i="79"/>
  <c r="J27" i="79"/>
  <c r="I27" i="79"/>
  <c r="F28" i="79"/>
  <c r="G28" i="79" s="1"/>
  <c r="E29" i="79"/>
  <c r="F28" i="77"/>
  <c r="G28" i="77" s="1"/>
  <c r="E29" i="77"/>
  <c r="H27" i="77"/>
  <c r="J27" i="77"/>
  <c r="I27" i="77"/>
  <c r="H27" i="75"/>
  <c r="J27" i="75"/>
  <c r="I27" i="75"/>
  <c r="F28" i="75"/>
  <c r="G28" i="75" s="1"/>
  <c r="E29" i="75"/>
  <c r="H27" i="73"/>
  <c r="J27" i="73"/>
  <c r="I27" i="73"/>
  <c r="F28" i="73"/>
  <c r="G28" i="73" s="1"/>
  <c r="E29" i="73"/>
  <c r="E28" i="71"/>
  <c r="F27" i="71"/>
  <c r="G27" i="71" s="1"/>
  <c r="J26" i="71"/>
  <c r="I26" i="71"/>
  <c r="H26" i="71"/>
  <c r="E28" i="69"/>
  <c r="F27" i="69"/>
  <c r="G27" i="69" s="1"/>
  <c r="J26" i="69"/>
  <c r="I26" i="69"/>
  <c r="H26" i="69"/>
  <c r="J26" i="67"/>
  <c r="I26" i="67"/>
  <c r="H26" i="67"/>
  <c r="E28" i="67"/>
  <c r="F27" i="67"/>
  <c r="G27" i="67" s="1"/>
  <c r="E28" i="65"/>
  <c r="F27" i="65"/>
  <c r="G27" i="65" s="1"/>
  <c r="J26" i="65"/>
  <c r="I26" i="65"/>
  <c r="H26" i="65"/>
  <c r="I26" i="63"/>
  <c r="H26" i="63"/>
  <c r="J26" i="63"/>
  <c r="E28" i="63"/>
  <c r="F27" i="63"/>
  <c r="G27" i="63" s="1"/>
  <c r="E28" i="62"/>
  <c r="F27" i="62"/>
  <c r="G27" i="62" s="1"/>
  <c r="J26" i="62"/>
  <c r="I26" i="62"/>
  <c r="H26" i="62"/>
  <c r="G25" i="60"/>
  <c r="F26" i="60"/>
  <c r="G26" i="60" s="1"/>
  <c r="E27" i="60"/>
  <c r="H25" i="58"/>
  <c r="J25" i="58"/>
  <c r="I25" i="58"/>
  <c r="F26" i="58"/>
  <c r="G26" i="58" s="1"/>
  <c r="E27" i="58"/>
  <c r="J24" i="58"/>
  <c r="I24" i="58"/>
  <c r="H24" i="58"/>
  <c r="J24" i="56"/>
  <c r="I24" i="56"/>
  <c r="H24" i="56"/>
  <c r="H25" i="56"/>
  <c r="J25" i="56"/>
  <c r="I25" i="56"/>
  <c r="F26" i="56"/>
  <c r="G26" i="56" s="1"/>
  <c r="E27" i="56"/>
  <c r="H27" i="54"/>
  <c r="J27" i="54"/>
  <c r="I27" i="54"/>
  <c r="F28" i="54"/>
  <c r="G28" i="54" s="1"/>
  <c r="E29" i="54"/>
  <c r="H27" i="52"/>
  <c r="J27" i="52"/>
  <c r="I27" i="52"/>
  <c r="F28" i="52"/>
  <c r="G28" i="52" s="1"/>
  <c r="E29" i="52"/>
  <c r="F27" i="50"/>
  <c r="G27" i="50" s="1"/>
  <c r="E28" i="50"/>
  <c r="H26" i="50"/>
  <c r="I26" i="50"/>
  <c r="J26" i="50"/>
  <c r="H25" i="49"/>
  <c r="J25" i="49"/>
  <c r="I25" i="49"/>
  <c r="F26" i="49"/>
  <c r="G26" i="49" s="1"/>
  <c r="E27" i="49"/>
  <c r="J24" i="49"/>
  <c r="I24" i="49"/>
  <c r="H24" i="49"/>
  <c r="F28" i="47"/>
  <c r="G28" i="47" s="1"/>
  <c r="E29" i="47"/>
  <c r="H27" i="47"/>
  <c r="J27" i="47"/>
  <c r="I27" i="47"/>
  <c r="F28" i="45"/>
  <c r="G28" i="45" s="1"/>
  <c r="E29" i="45"/>
  <c r="H27" i="45"/>
  <c r="J27" i="45"/>
  <c r="I27" i="45"/>
  <c r="G25" i="43"/>
  <c r="F26" i="43"/>
  <c r="G26" i="43" s="1"/>
  <c r="E27" i="43"/>
  <c r="H27" i="41"/>
  <c r="I27" i="41"/>
  <c r="J27" i="41"/>
  <c r="F28" i="41"/>
  <c r="G28" i="41" s="1"/>
  <c r="E29" i="41"/>
  <c r="H25" i="39"/>
  <c r="I25" i="39"/>
  <c r="J25" i="39"/>
  <c r="F26" i="39"/>
  <c r="G26" i="39" s="1"/>
  <c r="E27" i="39"/>
  <c r="J24" i="39"/>
  <c r="I24" i="39"/>
  <c r="H24" i="39"/>
  <c r="F26" i="37"/>
  <c r="G26" i="37" s="1"/>
  <c r="E27" i="37"/>
  <c r="J24" i="37"/>
  <c r="I24" i="37"/>
  <c r="H24" i="37"/>
  <c r="H25" i="37"/>
  <c r="J25" i="37"/>
  <c r="I25" i="37"/>
  <c r="H26" i="35"/>
  <c r="J26" i="35"/>
  <c r="I26" i="35"/>
  <c r="F27" i="35"/>
  <c r="G27" i="35" s="1"/>
  <c r="E28" i="35"/>
  <c r="H25" i="32"/>
  <c r="I25" i="32"/>
  <c r="J25" i="32"/>
  <c r="F26" i="32"/>
  <c r="G26" i="32" s="1"/>
  <c r="E27" i="32"/>
  <c r="F28" i="30"/>
  <c r="G28" i="30" s="1"/>
  <c r="E29" i="30"/>
  <c r="H27" i="30"/>
  <c r="J27" i="30"/>
  <c r="I27" i="30"/>
  <c r="H25" i="28"/>
  <c r="J25" i="28"/>
  <c r="I25" i="28"/>
  <c r="F26" i="28"/>
  <c r="G26" i="28" s="1"/>
  <c r="E27" i="28"/>
  <c r="J24" i="26"/>
  <c r="H24" i="26"/>
  <c r="I24" i="26"/>
  <c r="H25" i="26"/>
  <c r="J25" i="26"/>
  <c r="I25" i="26"/>
  <c r="F26" i="26"/>
  <c r="G26" i="26" s="1"/>
  <c r="E27" i="26"/>
  <c r="F28" i="24"/>
  <c r="G28" i="24" s="1"/>
  <c r="E29" i="24"/>
  <c r="H27" i="24"/>
  <c r="I27" i="24"/>
  <c r="J27" i="24"/>
  <c r="F26" i="22"/>
  <c r="G26" i="22" s="1"/>
  <c r="E27" i="22"/>
  <c r="G25" i="22"/>
  <c r="G25" i="19"/>
  <c r="F26" i="19"/>
  <c r="G26" i="19" s="1"/>
  <c r="E27" i="19"/>
  <c r="M59" i="18"/>
  <c r="K59" i="18"/>
  <c r="L59" i="18"/>
  <c r="G59" i="18"/>
  <c r="H60" i="18" s="1"/>
  <c r="I60" i="18" s="1"/>
  <c r="J60" i="18" s="1"/>
  <c r="F60" i="18"/>
  <c r="M58" i="18"/>
  <c r="K58" i="18"/>
  <c r="L58" i="18"/>
  <c r="J28" i="180" l="1"/>
  <c r="I28" i="180"/>
  <c r="H28" i="180"/>
  <c r="E30" i="180"/>
  <c r="F29" i="180"/>
  <c r="G29" i="180" s="1"/>
  <c r="E30" i="178"/>
  <c r="F29" i="178"/>
  <c r="G29" i="178" s="1"/>
  <c r="J28" i="178"/>
  <c r="I28" i="178"/>
  <c r="H28" i="178"/>
  <c r="E30" i="175"/>
  <c r="F29" i="175"/>
  <c r="G29" i="175" s="1"/>
  <c r="J28" i="175"/>
  <c r="I28" i="175"/>
  <c r="H28" i="175"/>
  <c r="E30" i="173"/>
  <c r="F29" i="173"/>
  <c r="G29" i="173" s="1"/>
  <c r="J28" i="173"/>
  <c r="I28" i="173"/>
  <c r="H28" i="173"/>
  <c r="E30" i="171"/>
  <c r="F29" i="171"/>
  <c r="G29" i="171" s="1"/>
  <c r="J28" i="171"/>
  <c r="I28" i="171"/>
  <c r="H28" i="171"/>
  <c r="F30" i="169"/>
  <c r="G30" i="169" s="1"/>
  <c r="E31" i="169"/>
  <c r="H29" i="169"/>
  <c r="J29" i="169"/>
  <c r="I29" i="169"/>
  <c r="E30" i="167"/>
  <c r="F29" i="167"/>
  <c r="G29" i="167" s="1"/>
  <c r="J28" i="167"/>
  <c r="I28" i="167"/>
  <c r="H28" i="167"/>
  <c r="E30" i="165"/>
  <c r="F29" i="165"/>
  <c r="G29" i="165" s="1"/>
  <c r="J28" i="165"/>
  <c r="I28" i="165"/>
  <c r="H28" i="165"/>
  <c r="E30" i="163"/>
  <c r="F29" i="163"/>
  <c r="G29" i="163" s="1"/>
  <c r="J28" i="163"/>
  <c r="I28" i="163"/>
  <c r="H28" i="163"/>
  <c r="J28" i="161"/>
  <c r="I28" i="161"/>
  <c r="H28" i="161"/>
  <c r="E30" i="161"/>
  <c r="F29" i="161"/>
  <c r="G29" i="161" s="1"/>
  <c r="J28" i="159"/>
  <c r="I28" i="159"/>
  <c r="H28" i="159"/>
  <c r="E30" i="159"/>
  <c r="F29" i="159"/>
  <c r="G29" i="159" s="1"/>
  <c r="J28" i="156"/>
  <c r="I28" i="156"/>
  <c r="H28" i="156"/>
  <c r="E30" i="156"/>
  <c r="F29" i="156"/>
  <c r="G29" i="156" s="1"/>
  <c r="J28" i="154"/>
  <c r="I28" i="154"/>
  <c r="H28" i="154"/>
  <c r="E30" i="154"/>
  <c r="F29" i="154"/>
  <c r="G29" i="154" s="1"/>
  <c r="J28" i="152"/>
  <c r="I28" i="152"/>
  <c r="H28" i="152"/>
  <c r="E30" i="152"/>
  <c r="F29" i="152"/>
  <c r="G29" i="152" s="1"/>
  <c r="J28" i="150"/>
  <c r="I28" i="150"/>
  <c r="H28" i="150"/>
  <c r="E30" i="150"/>
  <c r="F29" i="150"/>
  <c r="G29" i="150" s="1"/>
  <c r="E30" i="148"/>
  <c r="F29" i="148"/>
  <c r="G29" i="148" s="1"/>
  <c r="J28" i="148"/>
  <c r="I28" i="148"/>
  <c r="H28" i="148"/>
  <c r="J28" i="146"/>
  <c r="I28" i="146"/>
  <c r="H28" i="146"/>
  <c r="E30" i="146"/>
  <c r="F29" i="146"/>
  <c r="G29" i="146" s="1"/>
  <c r="J28" i="142"/>
  <c r="I28" i="142"/>
  <c r="H28" i="142"/>
  <c r="E30" i="142"/>
  <c r="F29" i="142"/>
  <c r="G29" i="142" s="1"/>
  <c r="J28" i="140"/>
  <c r="I28" i="140"/>
  <c r="H28" i="140"/>
  <c r="E30" i="140"/>
  <c r="F29" i="140"/>
  <c r="G29" i="140" s="1"/>
  <c r="J28" i="138"/>
  <c r="I28" i="138"/>
  <c r="H28" i="138"/>
  <c r="E30" i="138"/>
  <c r="F29" i="138"/>
  <c r="G29" i="138" s="1"/>
  <c r="E30" i="136"/>
  <c r="F29" i="136"/>
  <c r="G29" i="136" s="1"/>
  <c r="J28" i="136"/>
  <c r="I28" i="136"/>
  <c r="H28" i="136"/>
  <c r="J28" i="134"/>
  <c r="I28" i="134"/>
  <c r="H28" i="134"/>
  <c r="E30" i="134"/>
  <c r="F29" i="134"/>
  <c r="G29" i="134" s="1"/>
  <c r="E30" i="132"/>
  <c r="F29" i="132"/>
  <c r="G29" i="132" s="1"/>
  <c r="J28" i="132"/>
  <c r="I28" i="132"/>
  <c r="H28" i="132"/>
  <c r="E30" i="130"/>
  <c r="F29" i="130"/>
  <c r="G29" i="130" s="1"/>
  <c r="J28" i="130"/>
  <c r="I28" i="130"/>
  <c r="H28" i="130"/>
  <c r="E30" i="128"/>
  <c r="F29" i="128"/>
  <c r="G29" i="128" s="1"/>
  <c r="J28" i="128"/>
  <c r="I28" i="128"/>
  <c r="H28" i="128"/>
  <c r="J28" i="126"/>
  <c r="I28" i="126"/>
  <c r="H28" i="126"/>
  <c r="E30" i="126"/>
  <c r="F29" i="126"/>
  <c r="G29" i="126" s="1"/>
  <c r="E30" i="124"/>
  <c r="F29" i="124"/>
  <c r="G29" i="124" s="1"/>
  <c r="J28" i="124"/>
  <c r="I28" i="124"/>
  <c r="H28" i="124"/>
  <c r="E30" i="122"/>
  <c r="F29" i="122"/>
  <c r="G29" i="122" s="1"/>
  <c r="J28" i="122"/>
  <c r="I28" i="122"/>
  <c r="H28" i="122"/>
  <c r="E30" i="120"/>
  <c r="F29" i="120"/>
  <c r="G29" i="120" s="1"/>
  <c r="J28" i="120"/>
  <c r="I28" i="120"/>
  <c r="H28" i="120"/>
  <c r="E30" i="118"/>
  <c r="F29" i="118"/>
  <c r="G29" i="118" s="1"/>
  <c r="J28" i="118"/>
  <c r="I28" i="118"/>
  <c r="H28" i="118"/>
  <c r="J28" i="116"/>
  <c r="I28" i="116"/>
  <c r="H28" i="116"/>
  <c r="E30" i="116"/>
  <c r="F29" i="116"/>
  <c r="G29" i="116" s="1"/>
  <c r="J28" i="114"/>
  <c r="I28" i="114"/>
  <c r="H28" i="114"/>
  <c r="E30" i="114"/>
  <c r="F29" i="114"/>
  <c r="G29" i="114" s="1"/>
  <c r="J28" i="112"/>
  <c r="I28" i="112"/>
  <c r="H28" i="112"/>
  <c r="E30" i="112"/>
  <c r="F29" i="112"/>
  <c r="G29" i="112" s="1"/>
  <c r="E30" i="110"/>
  <c r="F29" i="110"/>
  <c r="G29" i="110" s="1"/>
  <c r="J28" i="110"/>
  <c r="I28" i="110"/>
  <c r="H28" i="110"/>
  <c r="J28" i="108"/>
  <c r="I28" i="108"/>
  <c r="H28" i="108"/>
  <c r="E30" i="108"/>
  <c r="F29" i="108"/>
  <c r="G29" i="108" s="1"/>
  <c r="J28" i="106"/>
  <c r="I28" i="106"/>
  <c r="H28" i="106"/>
  <c r="E30" i="106"/>
  <c r="F29" i="106"/>
  <c r="G29" i="106" s="1"/>
  <c r="J28" i="104"/>
  <c r="I28" i="104"/>
  <c r="H28" i="104"/>
  <c r="E30" i="104"/>
  <c r="F29" i="104"/>
  <c r="G29" i="104" s="1"/>
  <c r="J28" i="100"/>
  <c r="I28" i="100"/>
  <c r="H28" i="100"/>
  <c r="E30" i="100"/>
  <c r="F29" i="100"/>
  <c r="G29" i="100" s="1"/>
  <c r="J28" i="98"/>
  <c r="I28" i="98"/>
  <c r="H28" i="98"/>
  <c r="E30" i="98"/>
  <c r="F29" i="98"/>
  <c r="G29" i="98" s="1"/>
  <c r="J28" i="96"/>
  <c r="I28" i="96"/>
  <c r="H28" i="96"/>
  <c r="E30" i="96"/>
  <c r="F29" i="96"/>
  <c r="G29" i="96" s="1"/>
  <c r="J28" i="94"/>
  <c r="I28" i="94"/>
  <c r="H28" i="94"/>
  <c r="E30" i="94"/>
  <c r="F29" i="94"/>
  <c r="G29" i="94" s="1"/>
  <c r="J28" i="92"/>
  <c r="I28" i="92"/>
  <c r="H28" i="92"/>
  <c r="E30" i="92"/>
  <c r="F29" i="92"/>
  <c r="G29" i="92" s="1"/>
  <c r="E30" i="90"/>
  <c r="F29" i="90"/>
  <c r="G29" i="90" s="1"/>
  <c r="J28" i="90"/>
  <c r="I28" i="90"/>
  <c r="H28" i="90"/>
  <c r="E30" i="88"/>
  <c r="F29" i="88"/>
  <c r="G29" i="88" s="1"/>
  <c r="J28" i="88"/>
  <c r="I28" i="88"/>
  <c r="H28" i="88"/>
  <c r="E30" i="86"/>
  <c r="F29" i="86"/>
  <c r="G29" i="86" s="1"/>
  <c r="J28" i="86"/>
  <c r="I28" i="86"/>
  <c r="H28" i="86"/>
  <c r="J28" i="83"/>
  <c r="I28" i="83"/>
  <c r="H28" i="83"/>
  <c r="E30" i="83"/>
  <c r="F29" i="83"/>
  <c r="G29" i="83" s="1"/>
  <c r="E32" i="81"/>
  <c r="F31" i="81"/>
  <c r="G31" i="81" s="1"/>
  <c r="J30" i="81"/>
  <c r="I30" i="81"/>
  <c r="H30" i="81"/>
  <c r="E30" i="79"/>
  <c r="F29" i="79"/>
  <c r="G29" i="79" s="1"/>
  <c r="J28" i="79"/>
  <c r="I28" i="79"/>
  <c r="H28" i="79"/>
  <c r="E30" i="77"/>
  <c r="F29" i="77"/>
  <c r="G29" i="77" s="1"/>
  <c r="J28" i="77"/>
  <c r="I28" i="77"/>
  <c r="H28" i="77"/>
  <c r="E30" i="75"/>
  <c r="F29" i="75"/>
  <c r="G29" i="75" s="1"/>
  <c r="J28" i="75"/>
  <c r="I28" i="75"/>
  <c r="H28" i="75"/>
  <c r="J28" i="73"/>
  <c r="I28" i="73"/>
  <c r="H28" i="73"/>
  <c r="E30" i="73"/>
  <c r="F29" i="73"/>
  <c r="G29" i="73" s="1"/>
  <c r="H27" i="71"/>
  <c r="J27" i="71"/>
  <c r="I27" i="71"/>
  <c r="F28" i="71"/>
  <c r="G28" i="71" s="1"/>
  <c r="E29" i="71"/>
  <c r="H27" i="69"/>
  <c r="J27" i="69"/>
  <c r="I27" i="69"/>
  <c r="F28" i="69"/>
  <c r="G28" i="69" s="1"/>
  <c r="E29" i="69"/>
  <c r="H27" i="67"/>
  <c r="J27" i="67"/>
  <c r="I27" i="67"/>
  <c r="F28" i="67"/>
  <c r="G28" i="67" s="1"/>
  <c r="E29" i="67"/>
  <c r="H27" i="65"/>
  <c r="J27" i="65"/>
  <c r="I27" i="65"/>
  <c r="F28" i="65"/>
  <c r="G28" i="65" s="1"/>
  <c r="E29" i="65"/>
  <c r="H27" i="63"/>
  <c r="J27" i="63"/>
  <c r="I27" i="63"/>
  <c r="E29" i="63"/>
  <c r="F28" i="63"/>
  <c r="G28" i="63" s="1"/>
  <c r="H27" i="62"/>
  <c r="J27" i="62"/>
  <c r="I27" i="62"/>
  <c r="F28" i="62"/>
  <c r="G28" i="62" s="1"/>
  <c r="E29" i="62"/>
  <c r="E28" i="60"/>
  <c r="F27" i="60"/>
  <c r="G27" i="60" s="1"/>
  <c r="H25" i="60"/>
  <c r="J25" i="60"/>
  <c r="I25" i="60"/>
  <c r="J26" i="60"/>
  <c r="I26" i="60"/>
  <c r="H26" i="60"/>
  <c r="E28" i="58"/>
  <c r="F27" i="58"/>
  <c r="G27" i="58" s="1"/>
  <c r="J26" i="58"/>
  <c r="I26" i="58"/>
  <c r="H26" i="58"/>
  <c r="E28" i="56"/>
  <c r="F27" i="56"/>
  <c r="G27" i="56" s="1"/>
  <c r="J26" i="56"/>
  <c r="I26" i="56"/>
  <c r="H26" i="56"/>
  <c r="J28" i="54"/>
  <c r="I28" i="54"/>
  <c r="H28" i="54"/>
  <c r="E30" i="54"/>
  <c r="F29" i="54"/>
  <c r="G29" i="54" s="1"/>
  <c r="E30" i="52"/>
  <c r="F29" i="52"/>
  <c r="G29" i="52" s="1"/>
  <c r="J28" i="52"/>
  <c r="I28" i="52"/>
  <c r="H28" i="52"/>
  <c r="E29" i="50"/>
  <c r="F28" i="50"/>
  <c r="G28" i="50" s="1"/>
  <c r="J27" i="50"/>
  <c r="I27" i="50"/>
  <c r="H27" i="50"/>
  <c r="E28" i="49"/>
  <c r="F27" i="49"/>
  <c r="G27" i="49" s="1"/>
  <c r="J26" i="49"/>
  <c r="I26" i="49"/>
  <c r="H26" i="49"/>
  <c r="E30" i="47"/>
  <c r="F29" i="47"/>
  <c r="G29" i="47" s="1"/>
  <c r="J28" i="47"/>
  <c r="I28" i="47"/>
  <c r="H28" i="47"/>
  <c r="E30" i="45"/>
  <c r="F29" i="45"/>
  <c r="G29" i="45" s="1"/>
  <c r="J28" i="45"/>
  <c r="I28" i="45"/>
  <c r="H28" i="45"/>
  <c r="E28" i="43"/>
  <c r="F27" i="43"/>
  <c r="G27" i="43" s="1"/>
  <c r="H25" i="43"/>
  <c r="J25" i="43"/>
  <c r="I25" i="43"/>
  <c r="J26" i="43"/>
  <c r="I26" i="43"/>
  <c r="H26" i="43"/>
  <c r="E30" i="41"/>
  <c r="F29" i="41"/>
  <c r="G29" i="41" s="1"/>
  <c r="J28" i="41"/>
  <c r="I28" i="41"/>
  <c r="H28" i="41"/>
  <c r="J26" i="39"/>
  <c r="I26" i="39"/>
  <c r="H26" i="39"/>
  <c r="E28" i="39"/>
  <c r="F27" i="39"/>
  <c r="G27" i="39" s="1"/>
  <c r="E28" i="37"/>
  <c r="F27" i="37"/>
  <c r="G27" i="37" s="1"/>
  <c r="J26" i="37"/>
  <c r="H26" i="37"/>
  <c r="I26" i="37"/>
  <c r="E29" i="35"/>
  <c r="F28" i="35"/>
  <c r="G28" i="35" s="1"/>
  <c r="J27" i="35"/>
  <c r="I27" i="35"/>
  <c r="H27" i="35"/>
  <c r="J26" i="32"/>
  <c r="I26" i="32"/>
  <c r="H26" i="32"/>
  <c r="E28" i="32"/>
  <c r="F27" i="32"/>
  <c r="G27" i="32" s="1"/>
  <c r="E30" i="30"/>
  <c r="F29" i="30"/>
  <c r="G29" i="30" s="1"/>
  <c r="J28" i="30"/>
  <c r="I28" i="30"/>
  <c r="H28" i="30"/>
  <c r="E28" i="28"/>
  <c r="F27" i="28"/>
  <c r="G27" i="28" s="1"/>
  <c r="J26" i="28"/>
  <c r="I26" i="28"/>
  <c r="H26" i="28"/>
  <c r="J26" i="26"/>
  <c r="I26" i="26"/>
  <c r="H26" i="26"/>
  <c r="F27" i="26"/>
  <c r="G27" i="26" s="1"/>
  <c r="E28" i="26"/>
  <c r="E30" i="24"/>
  <c r="F29" i="24"/>
  <c r="G29" i="24" s="1"/>
  <c r="J28" i="24"/>
  <c r="I28" i="24"/>
  <c r="H28" i="24"/>
  <c r="H25" i="22"/>
  <c r="I25" i="22"/>
  <c r="J25" i="22"/>
  <c r="E28" i="22"/>
  <c r="F27" i="22"/>
  <c r="G27" i="22" s="1"/>
  <c r="J26" i="22"/>
  <c r="H26" i="22"/>
  <c r="I26" i="22"/>
  <c r="J26" i="19"/>
  <c r="I26" i="19"/>
  <c r="H26" i="19"/>
  <c r="H25" i="19"/>
  <c r="I25" i="19"/>
  <c r="J25" i="19"/>
  <c r="E28" i="19"/>
  <c r="F27" i="19"/>
  <c r="G27" i="19" s="1"/>
  <c r="M60" i="18"/>
  <c r="K60" i="18"/>
  <c r="L60" i="18"/>
  <c r="G60" i="18"/>
  <c r="H61" i="18"/>
  <c r="I61" i="18" s="1"/>
  <c r="J61" i="18" s="1"/>
  <c r="F61" i="18"/>
  <c r="F30" i="180" l="1"/>
  <c r="G30" i="180" s="1"/>
  <c r="E31" i="180"/>
  <c r="H29" i="180"/>
  <c r="J29" i="180"/>
  <c r="I29" i="180"/>
  <c r="H29" i="178"/>
  <c r="J29" i="178"/>
  <c r="I29" i="178"/>
  <c r="F30" i="178"/>
  <c r="G30" i="178" s="1"/>
  <c r="E31" i="178"/>
  <c r="H29" i="175"/>
  <c r="J29" i="175"/>
  <c r="I29" i="175"/>
  <c r="F30" i="175"/>
  <c r="G30" i="175" s="1"/>
  <c r="E31" i="175"/>
  <c r="H29" i="173"/>
  <c r="J29" i="173"/>
  <c r="I29" i="173"/>
  <c r="F30" i="173"/>
  <c r="G30" i="173" s="1"/>
  <c r="E31" i="173"/>
  <c r="H29" i="171"/>
  <c r="J29" i="171"/>
  <c r="I29" i="171"/>
  <c r="F30" i="171"/>
  <c r="G30" i="171" s="1"/>
  <c r="E31" i="171"/>
  <c r="E32" i="169"/>
  <c r="F31" i="169"/>
  <c r="G31" i="169" s="1"/>
  <c r="J30" i="169"/>
  <c r="I30" i="169"/>
  <c r="H30" i="169"/>
  <c r="H29" i="167"/>
  <c r="J29" i="167"/>
  <c r="I29" i="167"/>
  <c r="F30" i="167"/>
  <c r="G30" i="167" s="1"/>
  <c r="E31" i="167"/>
  <c r="H29" i="165"/>
  <c r="J29" i="165"/>
  <c r="I29" i="165"/>
  <c r="F30" i="165"/>
  <c r="G30" i="165" s="1"/>
  <c r="E31" i="165"/>
  <c r="H29" i="163"/>
  <c r="J29" i="163"/>
  <c r="I29" i="163"/>
  <c r="F30" i="163"/>
  <c r="G30" i="163" s="1"/>
  <c r="E31" i="163"/>
  <c r="F30" i="161"/>
  <c r="G30" i="161" s="1"/>
  <c r="E31" i="161"/>
  <c r="H29" i="161"/>
  <c r="J29" i="161"/>
  <c r="I29" i="161"/>
  <c r="F30" i="159"/>
  <c r="G30" i="159" s="1"/>
  <c r="E31" i="159"/>
  <c r="H29" i="159"/>
  <c r="J29" i="159"/>
  <c r="I29" i="159"/>
  <c r="F30" i="156"/>
  <c r="G30" i="156" s="1"/>
  <c r="E31" i="156"/>
  <c r="H29" i="156"/>
  <c r="J29" i="156"/>
  <c r="I29" i="156"/>
  <c r="H29" i="154"/>
  <c r="J29" i="154"/>
  <c r="I29" i="154"/>
  <c r="F30" i="154"/>
  <c r="G30" i="154" s="1"/>
  <c r="E31" i="154"/>
  <c r="F30" i="152"/>
  <c r="G30" i="152" s="1"/>
  <c r="E31" i="152"/>
  <c r="H29" i="152"/>
  <c r="J29" i="152"/>
  <c r="I29" i="152"/>
  <c r="F30" i="150"/>
  <c r="G30" i="150" s="1"/>
  <c r="E31" i="150"/>
  <c r="H29" i="150"/>
  <c r="J29" i="150"/>
  <c r="I29" i="150"/>
  <c r="H29" i="148"/>
  <c r="J29" i="148"/>
  <c r="I29" i="148"/>
  <c r="F30" i="148"/>
  <c r="G30" i="148" s="1"/>
  <c r="E31" i="148"/>
  <c r="F30" i="146"/>
  <c r="G30" i="146" s="1"/>
  <c r="E31" i="146"/>
  <c r="H29" i="146"/>
  <c r="J29" i="146"/>
  <c r="I29" i="146"/>
  <c r="F30" i="142"/>
  <c r="G30" i="142" s="1"/>
  <c r="E31" i="142"/>
  <c r="H29" i="142"/>
  <c r="J29" i="142"/>
  <c r="I29" i="142"/>
  <c r="H29" i="140"/>
  <c r="J29" i="140"/>
  <c r="I29" i="140"/>
  <c r="F30" i="140"/>
  <c r="G30" i="140" s="1"/>
  <c r="E31" i="140"/>
  <c r="F30" i="138"/>
  <c r="G30" i="138" s="1"/>
  <c r="E31" i="138"/>
  <c r="H29" i="138"/>
  <c r="J29" i="138"/>
  <c r="I29" i="138"/>
  <c r="H29" i="136"/>
  <c r="J29" i="136"/>
  <c r="I29" i="136"/>
  <c r="F30" i="136"/>
  <c r="G30" i="136" s="1"/>
  <c r="E31" i="136"/>
  <c r="F30" i="134"/>
  <c r="G30" i="134" s="1"/>
  <c r="E31" i="134"/>
  <c r="H29" i="134"/>
  <c r="J29" i="134"/>
  <c r="I29" i="134"/>
  <c r="H29" i="132"/>
  <c r="J29" i="132"/>
  <c r="I29" i="132"/>
  <c r="F30" i="132"/>
  <c r="G30" i="132" s="1"/>
  <c r="E31" i="132"/>
  <c r="H29" i="130"/>
  <c r="J29" i="130"/>
  <c r="I29" i="130"/>
  <c r="F30" i="130"/>
  <c r="G30" i="130" s="1"/>
  <c r="E31" i="130"/>
  <c r="H29" i="128"/>
  <c r="J29" i="128"/>
  <c r="I29" i="128"/>
  <c r="F30" i="128"/>
  <c r="G30" i="128" s="1"/>
  <c r="E31" i="128"/>
  <c r="F30" i="126"/>
  <c r="G30" i="126" s="1"/>
  <c r="E31" i="126"/>
  <c r="H29" i="126"/>
  <c r="J29" i="126"/>
  <c r="I29" i="126"/>
  <c r="H29" i="124"/>
  <c r="J29" i="124"/>
  <c r="I29" i="124"/>
  <c r="F30" i="124"/>
  <c r="G30" i="124" s="1"/>
  <c r="E31" i="124"/>
  <c r="H29" i="122"/>
  <c r="J29" i="122"/>
  <c r="I29" i="122"/>
  <c r="F30" i="122"/>
  <c r="G30" i="122" s="1"/>
  <c r="E31" i="122"/>
  <c r="H29" i="120"/>
  <c r="J29" i="120"/>
  <c r="I29" i="120"/>
  <c r="F30" i="120"/>
  <c r="G30" i="120" s="1"/>
  <c r="E31" i="120"/>
  <c r="H29" i="118"/>
  <c r="J29" i="118"/>
  <c r="I29" i="118"/>
  <c r="F30" i="118"/>
  <c r="G30" i="118" s="1"/>
  <c r="E31" i="118"/>
  <c r="H29" i="116"/>
  <c r="J29" i="116"/>
  <c r="I29" i="116"/>
  <c r="F30" i="116"/>
  <c r="G30" i="116" s="1"/>
  <c r="E31" i="116"/>
  <c r="F30" i="114"/>
  <c r="G30" i="114" s="1"/>
  <c r="E31" i="114"/>
  <c r="H29" i="114"/>
  <c r="J29" i="114"/>
  <c r="I29" i="114"/>
  <c r="F30" i="112"/>
  <c r="G30" i="112" s="1"/>
  <c r="E31" i="112"/>
  <c r="H29" i="112"/>
  <c r="J29" i="112"/>
  <c r="I29" i="112"/>
  <c r="J29" i="110"/>
  <c r="I29" i="110"/>
  <c r="H29" i="110"/>
  <c r="F30" i="110"/>
  <c r="G30" i="110" s="1"/>
  <c r="E31" i="110"/>
  <c r="F30" i="108"/>
  <c r="G30" i="108" s="1"/>
  <c r="E31" i="108"/>
  <c r="H29" i="108"/>
  <c r="J29" i="108"/>
  <c r="I29" i="108"/>
  <c r="H29" i="106"/>
  <c r="J29" i="106"/>
  <c r="I29" i="106"/>
  <c r="F30" i="106"/>
  <c r="G30" i="106" s="1"/>
  <c r="E31" i="106"/>
  <c r="F30" i="104"/>
  <c r="G30" i="104" s="1"/>
  <c r="E31" i="104"/>
  <c r="H29" i="104"/>
  <c r="J29" i="104"/>
  <c r="I29" i="104"/>
  <c r="F30" i="100"/>
  <c r="G30" i="100" s="1"/>
  <c r="E31" i="100"/>
  <c r="H29" i="100"/>
  <c r="J29" i="100"/>
  <c r="I29" i="100"/>
  <c r="H29" i="98"/>
  <c r="J29" i="98"/>
  <c r="I29" i="98"/>
  <c r="F30" i="98"/>
  <c r="G30" i="98" s="1"/>
  <c r="E31" i="98"/>
  <c r="F30" i="96"/>
  <c r="G30" i="96" s="1"/>
  <c r="E31" i="96"/>
  <c r="H29" i="96"/>
  <c r="J29" i="96"/>
  <c r="I29" i="96"/>
  <c r="F30" i="94"/>
  <c r="G30" i="94" s="1"/>
  <c r="E31" i="94"/>
  <c r="H29" i="94"/>
  <c r="J29" i="94"/>
  <c r="I29" i="94"/>
  <c r="F30" i="92"/>
  <c r="G30" i="92" s="1"/>
  <c r="E31" i="92"/>
  <c r="H29" i="92"/>
  <c r="J29" i="92"/>
  <c r="I29" i="92"/>
  <c r="H29" i="90"/>
  <c r="J29" i="90"/>
  <c r="I29" i="90"/>
  <c r="F30" i="90"/>
  <c r="G30" i="90" s="1"/>
  <c r="E31" i="90"/>
  <c r="H29" i="88"/>
  <c r="J29" i="88"/>
  <c r="I29" i="88"/>
  <c r="F30" i="88"/>
  <c r="G30" i="88" s="1"/>
  <c r="E31" i="88"/>
  <c r="H29" i="86"/>
  <c r="J29" i="86"/>
  <c r="I29" i="86"/>
  <c r="F30" i="86"/>
  <c r="G30" i="86" s="1"/>
  <c r="E31" i="86"/>
  <c r="H29" i="83"/>
  <c r="J29" i="83"/>
  <c r="I29" i="83"/>
  <c r="F30" i="83"/>
  <c r="G30" i="83" s="1"/>
  <c r="E31" i="83"/>
  <c r="H31" i="81"/>
  <c r="I31" i="81"/>
  <c r="J31" i="81"/>
  <c r="F32" i="81"/>
  <c r="G32" i="81" s="1"/>
  <c r="E33" i="81"/>
  <c r="H29" i="79"/>
  <c r="J29" i="79"/>
  <c r="I29" i="79"/>
  <c r="F30" i="79"/>
  <c r="G30" i="79" s="1"/>
  <c r="E31" i="79"/>
  <c r="H29" i="77"/>
  <c r="J29" i="77"/>
  <c r="I29" i="77"/>
  <c r="F30" i="77"/>
  <c r="G30" i="77" s="1"/>
  <c r="E31" i="77"/>
  <c r="H29" i="75"/>
  <c r="J29" i="75"/>
  <c r="I29" i="75"/>
  <c r="F30" i="75"/>
  <c r="G30" i="75" s="1"/>
  <c r="E31" i="75"/>
  <c r="H29" i="73"/>
  <c r="J29" i="73"/>
  <c r="I29" i="73"/>
  <c r="F30" i="73"/>
  <c r="G30" i="73" s="1"/>
  <c r="E31" i="73"/>
  <c r="J28" i="71"/>
  <c r="I28" i="71"/>
  <c r="H28" i="71"/>
  <c r="E30" i="71"/>
  <c r="F29" i="71"/>
  <c r="G29" i="71" s="1"/>
  <c r="J28" i="69"/>
  <c r="I28" i="69"/>
  <c r="H28" i="69"/>
  <c r="E30" i="69"/>
  <c r="F29" i="69"/>
  <c r="G29" i="69" s="1"/>
  <c r="J28" i="67"/>
  <c r="I28" i="67"/>
  <c r="H28" i="67"/>
  <c r="E30" i="67"/>
  <c r="F29" i="67"/>
  <c r="G29" i="67" s="1"/>
  <c r="J28" i="65"/>
  <c r="I28" i="65"/>
  <c r="H28" i="65"/>
  <c r="E30" i="65"/>
  <c r="F29" i="65"/>
  <c r="G29" i="65" s="1"/>
  <c r="E30" i="63"/>
  <c r="F29" i="63"/>
  <c r="G29" i="63" s="1"/>
  <c r="J28" i="63"/>
  <c r="I28" i="63"/>
  <c r="H28" i="63"/>
  <c r="E30" i="62"/>
  <c r="F29" i="62"/>
  <c r="G29" i="62" s="1"/>
  <c r="J28" i="62"/>
  <c r="I28" i="62"/>
  <c r="H28" i="62"/>
  <c r="H27" i="60"/>
  <c r="J27" i="60"/>
  <c r="I27" i="60"/>
  <c r="F28" i="60"/>
  <c r="G28" i="60" s="1"/>
  <c r="E29" i="60"/>
  <c r="H27" i="58"/>
  <c r="J27" i="58"/>
  <c r="I27" i="58"/>
  <c r="F28" i="58"/>
  <c r="G28" i="58" s="1"/>
  <c r="E29" i="58"/>
  <c r="H27" i="56"/>
  <c r="I27" i="56"/>
  <c r="J27" i="56"/>
  <c r="F28" i="56"/>
  <c r="G28" i="56" s="1"/>
  <c r="E29" i="56"/>
  <c r="H29" i="54"/>
  <c r="J29" i="54"/>
  <c r="I29" i="54"/>
  <c r="F30" i="54"/>
  <c r="G30" i="54" s="1"/>
  <c r="E31" i="54"/>
  <c r="H29" i="52"/>
  <c r="I29" i="52"/>
  <c r="J29" i="52"/>
  <c r="F30" i="52"/>
  <c r="G30" i="52" s="1"/>
  <c r="E31" i="52"/>
  <c r="H28" i="50"/>
  <c r="I28" i="50"/>
  <c r="J28" i="50"/>
  <c r="F29" i="50"/>
  <c r="G29" i="50" s="1"/>
  <c r="E30" i="50"/>
  <c r="H27" i="49"/>
  <c r="J27" i="49"/>
  <c r="I27" i="49"/>
  <c r="F28" i="49"/>
  <c r="G28" i="49" s="1"/>
  <c r="E29" i="49"/>
  <c r="H29" i="47"/>
  <c r="J29" i="47"/>
  <c r="I29" i="47"/>
  <c r="F30" i="47"/>
  <c r="G30" i="47" s="1"/>
  <c r="E31" i="47"/>
  <c r="H29" i="45"/>
  <c r="I29" i="45"/>
  <c r="J29" i="45"/>
  <c r="F30" i="45"/>
  <c r="G30" i="45" s="1"/>
  <c r="E31" i="45"/>
  <c r="H27" i="43"/>
  <c r="J27" i="43"/>
  <c r="I27" i="43"/>
  <c r="F28" i="43"/>
  <c r="G28" i="43" s="1"/>
  <c r="E29" i="43"/>
  <c r="H29" i="41"/>
  <c r="J29" i="41"/>
  <c r="I29" i="41"/>
  <c r="F30" i="41"/>
  <c r="G30" i="41" s="1"/>
  <c r="E31" i="41"/>
  <c r="F28" i="39"/>
  <c r="G28" i="39" s="1"/>
  <c r="E29" i="39"/>
  <c r="H27" i="39"/>
  <c r="I27" i="39"/>
  <c r="J27" i="39"/>
  <c r="F28" i="37"/>
  <c r="G28" i="37" s="1"/>
  <c r="E29" i="37"/>
  <c r="H27" i="37"/>
  <c r="J27" i="37"/>
  <c r="I27" i="37"/>
  <c r="H28" i="35"/>
  <c r="J28" i="35"/>
  <c r="I28" i="35"/>
  <c r="F29" i="35"/>
  <c r="G29" i="35" s="1"/>
  <c r="E30" i="35"/>
  <c r="H27" i="32"/>
  <c r="I27" i="32"/>
  <c r="J27" i="32"/>
  <c r="F28" i="32"/>
  <c r="G28" i="32" s="1"/>
  <c r="E29" i="32"/>
  <c r="H29" i="30"/>
  <c r="I29" i="30"/>
  <c r="J29" i="30"/>
  <c r="F30" i="30"/>
  <c r="G30" i="30" s="1"/>
  <c r="E31" i="30"/>
  <c r="H27" i="28"/>
  <c r="J27" i="28"/>
  <c r="I27" i="28"/>
  <c r="F28" i="28"/>
  <c r="G28" i="28" s="1"/>
  <c r="I28" i="28" s="1"/>
  <c r="E29" i="28"/>
  <c r="F28" i="26"/>
  <c r="G28" i="26" s="1"/>
  <c r="E29" i="26"/>
  <c r="H27" i="26"/>
  <c r="J27" i="26"/>
  <c r="I27" i="26"/>
  <c r="H29" i="24"/>
  <c r="I29" i="24"/>
  <c r="J29" i="24"/>
  <c r="F30" i="24"/>
  <c r="G30" i="24" s="1"/>
  <c r="E31" i="24"/>
  <c r="H27" i="22"/>
  <c r="J27" i="22"/>
  <c r="I27" i="22"/>
  <c r="F28" i="22"/>
  <c r="G28" i="22" s="1"/>
  <c r="E29" i="22"/>
  <c r="F28" i="19"/>
  <c r="G28" i="19" s="1"/>
  <c r="E29" i="19"/>
  <c r="H27" i="19"/>
  <c r="I27" i="19"/>
  <c r="J27" i="19"/>
  <c r="M61" i="18"/>
  <c r="K61" i="18"/>
  <c r="L61" i="18"/>
  <c r="G61" i="18"/>
  <c r="H62" i="18"/>
  <c r="I62" i="18" s="1"/>
  <c r="J62" i="18" s="1"/>
  <c r="F62" i="18"/>
  <c r="E32" i="180" l="1"/>
  <c r="F31" i="180"/>
  <c r="G31" i="180" s="1"/>
  <c r="J30" i="180"/>
  <c r="I30" i="180"/>
  <c r="H30" i="180"/>
  <c r="J30" i="178"/>
  <c r="I30" i="178"/>
  <c r="H30" i="178"/>
  <c r="E32" i="178"/>
  <c r="F31" i="178"/>
  <c r="G31" i="178" s="1"/>
  <c r="J30" i="175"/>
  <c r="I30" i="175"/>
  <c r="H30" i="175"/>
  <c r="E32" i="175"/>
  <c r="F31" i="175"/>
  <c r="G31" i="175" s="1"/>
  <c r="J30" i="173"/>
  <c r="I30" i="173"/>
  <c r="H30" i="173"/>
  <c r="E32" i="173"/>
  <c r="F31" i="173"/>
  <c r="G31" i="173" s="1"/>
  <c r="J30" i="171"/>
  <c r="I30" i="171"/>
  <c r="H30" i="171"/>
  <c r="E32" i="171"/>
  <c r="F31" i="171"/>
  <c r="G31" i="171" s="1"/>
  <c r="H31" i="169"/>
  <c r="J31" i="169"/>
  <c r="I31" i="169"/>
  <c r="F32" i="169"/>
  <c r="G32" i="169" s="1"/>
  <c r="E33" i="169"/>
  <c r="J30" i="167"/>
  <c r="I30" i="167"/>
  <c r="H30" i="167"/>
  <c r="E32" i="167"/>
  <c r="F31" i="167"/>
  <c r="G31" i="167" s="1"/>
  <c r="J30" i="165"/>
  <c r="I30" i="165"/>
  <c r="H30" i="165"/>
  <c r="E32" i="165"/>
  <c r="F31" i="165"/>
  <c r="G31" i="165" s="1"/>
  <c r="J30" i="163"/>
  <c r="I30" i="163"/>
  <c r="H30" i="163"/>
  <c r="E32" i="163"/>
  <c r="F31" i="163"/>
  <c r="G31" i="163" s="1"/>
  <c r="E32" i="161"/>
  <c r="F31" i="161"/>
  <c r="G31" i="161" s="1"/>
  <c r="J30" i="161"/>
  <c r="I30" i="161"/>
  <c r="H30" i="161"/>
  <c r="E32" i="159"/>
  <c r="F31" i="159"/>
  <c r="G31" i="159" s="1"/>
  <c r="J30" i="159"/>
  <c r="I30" i="159"/>
  <c r="H30" i="159"/>
  <c r="E32" i="156"/>
  <c r="F31" i="156"/>
  <c r="G31" i="156" s="1"/>
  <c r="J30" i="156"/>
  <c r="I30" i="156"/>
  <c r="H30" i="156"/>
  <c r="J30" i="154"/>
  <c r="I30" i="154"/>
  <c r="H30" i="154"/>
  <c r="E32" i="154"/>
  <c r="F31" i="154"/>
  <c r="G31" i="154" s="1"/>
  <c r="E32" i="152"/>
  <c r="F31" i="152"/>
  <c r="G31" i="152" s="1"/>
  <c r="J30" i="152"/>
  <c r="I30" i="152"/>
  <c r="H30" i="152"/>
  <c r="E32" i="150"/>
  <c r="F31" i="150"/>
  <c r="G31" i="150" s="1"/>
  <c r="J30" i="150"/>
  <c r="I30" i="150"/>
  <c r="H30" i="150"/>
  <c r="J30" i="148"/>
  <c r="I30" i="148"/>
  <c r="H30" i="148"/>
  <c r="E32" i="148"/>
  <c r="F31" i="148"/>
  <c r="G31" i="148" s="1"/>
  <c r="E32" i="146"/>
  <c r="F31" i="146"/>
  <c r="G31" i="146" s="1"/>
  <c r="J30" i="146"/>
  <c r="I30" i="146"/>
  <c r="H30" i="146"/>
  <c r="E32" i="142"/>
  <c r="F31" i="142"/>
  <c r="G31" i="142" s="1"/>
  <c r="J30" i="142"/>
  <c r="I30" i="142"/>
  <c r="H30" i="142"/>
  <c r="J30" i="140"/>
  <c r="I30" i="140"/>
  <c r="H30" i="140"/>
  <c r="E32" i="140"/>
  <c r="F31" i="140"/>
  <c r="G31" i="140" s="1"/>
  <c r="E32" i="138"/>
  <c r="F31" i="138"/>
  <c r="G31" i="138" s="1"/>
  <c r="J30" i="138"/>
  <c r="I30" i="138"/>
  <c r="H30" i="138"/>
  <c r="J30" i="136"/>
  <c r="I30" i="136"/>
  <c r="H30" i="136"/>
  <c r="E32" i="136"/>
  <c r="F31" i="136"/>
  <c r="G31" i="136" s="1"/>
  <c r="E32" i="134"/>
  <c r="F31" i="134"/>
  <c r="G31" i="134" s="1"/>
  <c r="J30" i="134"/>
  <c r="I30" i="134"/>
  <c r="H30" i="134"/>
  <c r="J30" i="132"/>
  <c r="I30" i="132"/>
  <c r="H30" i="132"/>
  <c r="E32" i="132"/>
  <c r="F31" i="132"/>
  <c r="G31" i="132" s="1"/>
  <c r="J30" i="130"/>
  <c r="I30" i="130"/>
  <c r="H30" i="130"/>
  <c r="E32" i="130"/>
  <c r="F31" i="130"/>
  <c r="G31" i="130" s="1"/>
  <c r="J30" i="128"/>
  <c r="I30" i="128"/>
  <c r="H30" i="128"/>
  <c r="E32" i="128"/>
  <c r="F31" i="128"/>
  <c r="G31" i="128" s="1"/>
  <c r="E32" i="126"/>
  <c r="F31" i="126"/>
  <c r="G31" i="126" s="1"/>
  <c r="J30" i="126"/>
  <c r="I30" i="126"/>
  <c r="H30" i="126"/>
  <c r="J30" i="124"/>
  <c r="I30" i="124"/>
  <c r="H30" i="124"/>
  <c r="E32" i="124"/>
  <c r="F31" i="124"/>
  <c r="G31" i="124" s="1"/>
  <c r="J30" i="122"/>
  <c r="I30" i="122"/>
  <c r="H30" i="122"/>
  <c r="E32" i="122"/>
  <c r="F31" i="122"/>
  <c r="G31" i="122" s="1"/>
  <c r="J30" i="120"/>
  <c r="I30" i="120"/>
  <c r="H30" i="120"/>
  <c r="E32" i="120"/>
  <c r="F31" i="120"/>
  <c r="G31" i="120" s="1"/>
  <c r="J30" i="118"/>
  <c r="I30" i="118"/>
  <c r="H30" i="118"/>
  <c r="E32" i="118"/>
  <c r="F31" i="118"/>
  <c r="G31" i="118" s="1"/>
  <c r="J30" i="116"/>
  <c r="I30" i="116"/>
  <c r="H30" i="116"/>
  <c r="E32" i="116"/>
  <c r="F31" i="116"/>
  <c r="G31" i="116" s="1"/>
  <c r="E32" i="114"/>
  <c r="F31" i="114"/>
  <c r="G31" i="114" s="1"/>
  <c r="J30" i="114"/>
  <c r="I30" i="114"/>
  <c r="H30" i="114"/>
  <c r="E32" i="112"/>
  <c r="F31" i="112"/>
  <c r="G31" i="112" s="1"/>
  <c r="J30" i="112"/>
  <c r="I30" i="112"/>
  <c r="H30" i="112"/>
  <c r="I30" i="110"/>
  <c r="H30" i="110"/>
  <c r="J30" i="110"/>
  <c r="E32" i="110"/>
  <c r="F31" i="110"/>
  <c r="G31" i="110" s="1"/>
  <c r="E32" i="108"/>
  <c r="F31" i="108"/>
  <c r="G31" i="108" s="1"/>
  <c r="J30" i="108"/>
  <c r="I30" i="108"/>
  <c r="H30" i="108"/>
  <c r="J30" i="106"/>
  <c r="I30" i="106"/>
  <c r="H30" i="106"/>
  <c r="E32" i="106"/>
  <c r="F31" i="106"/>
  <c r="G31" i="106" s="1"/>
  <c r="E32" i="104"/>
  <c r="F31" i="104"/>
  <c r="G31" i="104" s="1"/>
  <c r="J30" i="104"/>
  <c r="I30" i="104"/>
  <c r="H30" i="104"/>
  <c r="E32" i="100"/>
  <c r="F31" i="100"/>
  <c r="G31" i="100" s="1"/>
  <c r="J30" i="100"/>
  <c r="I30" i="100"/>
  <c r="H30" i="100"/>
  <c r="J30" i="98"/>
  <c r="I30" i="98"/>
  <c r="H30" i="98"/>
  <c r="E32" i="98"/>
  <c r="F31" i="98"/>
  <c r="G31" i="98" s="1"/>
  <c r="E32" i="96"/>
  <c r="F31" i="96"/>
  <c r="G31" i="96" s="1"/>
  <c r="J30" i="96"/>
  <c r="I30" i="96"/>
  <c r="H30" i="96"/>
  <c r="E32" i="94"/>
  <c r="F31" i="94"/>
  <c r="G31" i="94" s="1"/>
  <c r="J30" i="94"/>
  <c r="I30" i="94"/>
  <c r="H30" i="94"/>
  <c r="E32" i="92"/>
  <c r="F31" i="92"/>
  <c r="G31" i="92" s="1"/>
  <c r="J30" i="92"/>
  <c r="I30" i="92"/>
  <c r="H30" i="92"/>
  <c r="J30" i="90"/>
  <c r="I30" i="90"/>
  <c r="H30" i="90"/>
  <c r="E32" i="90"/>
  <c r="F31" i="90"/>
  <c r="G31" i="90" s="1"/>
  <c r="J30" i="88"/>
  <c r="I30" i="88"/>
  <c r="H30" i="88"/>
  <c r="E32" i="88"/>
  <c r="F31" i="88"/>
  <c r="G31" i="88" s="1"/>
  <c r="J30" i="86"/>
  <c r="I30" i="86"/>
  <c r="H30" i="86"/>
  <c r="E32" i="86"/>
  <c r="F31" i="86"/>
  <c r="G31" i="86" s="1"/>
  <c r="J30" i="83"/>
  <c r="I30" i="83"/>
  <c r="H30" i="83"/>
  <c r="E32" i="83"/>
  <c r="F31" i="83"/>
  <c r="G31" i="83" s="1"/>
  <c r="J32" i="81"/>
  <c r="I32" i="81"/>
  <c r="H32" i="81"/>
  <c r="E34" i="81"/>
  <c r="F33" i="81"/>
  <c r="G33" i="81" s="1"/>
  <c r="J30" i="79"/>
  <c r="I30" i="79"/>
  <c r="H30" i="79"/>
  <c r="E32" i="79"/>
  <c r="F31" i="79"/>
  <c r="G31" i="79" s="1"/>
  <c r="J30" i="77"/>
  <c r="I30" i="77"/>
  <c r="H30" i="77"/>
  <c r="E32" i="77"/>
  <c r="F31" i="77"/>
  <c r="G31" i="77" s="1"/>
  <c r="J30" i="75"/>
  <c r="I30" i="75"/>
  <c r="H30" i="75"/>
  <c r="E32" i="75"/>
  <c r="F31" i="75"/>
  <c r="G31" i="75" s="1"/>
  <c r="J30" i="73"/>
  <c r="I30" i="73"/>
  <c r="H30" i="73"/>
  <c r="E32" i="73"/>
  <c r="F31" i="73"/>
  <c r="G31" i="73" s="1"/>
  <c r="F30" i="71"/>
  <c r="G30" i="71" s="1"/>
  <c r="E31" i="71"/>
  <c r="H29" i="71"/>
  <c r="J29" i="71"/>
  <c r="I29" i="71"/>
  <c r="F30" i="69"/>
  <c r="G30" i="69" s="1"/>
  <c r="E31" i="69"/>
  <c r="H29" i="69"/>
  <c r="J29" i="69"/>
  <c r="I29" i="69"/>
  <c r="F30" i="67"/>
  <c r="G30" i="67" s="1"/>
  <c r="E31" i="67"/>
  <c r="H29" i="67"/>
  <c r="J29" i="67"/>
  <c r="I29" i="67"/>
  <c r="H29" i="65"/>
  <c r="J29" i="65"/>
  <c r="I29" i="65"/>
  <c r="F30" i="65"/>
  <c r="G30" i="65" s="1"/>
  <c r="E31" i="65"/>
  <c r="J29" i="63"/>
  <c r="I29" i="63"/>
  <c r="H29" i="63"/>
  <c r="F30" i="63"/>
  <c r="G30" i="63" s="1"/>
  <c r="E31" i="63"/>
  <c r="H29" i="62"/>
  <c r="J29" i="62"/>
  <c r="I29" i="62"/>
  <c r="F30" i="62"/>
  <c r="G30" i="62" s="1"/>
  <c r="E31" i="62"/>
  <c r="J28" i="60"/>
  <c r="I28" i="60"/>
  <c r="H28" i="60"/>
  <c r="E30" i="60"/>
  <c r="F29" i="60"/>
  <c r="G29" i="60" s="1"/>
  <c r="E30" i="58"/>
  <c r="F29" i="58"/>
  <c r="G29" i="58" s="1"/>
  <c r="J28" i="58"/>
  <c r="I28" i="58"/>
  <c r="H28" i="58"/>
  <c r="J28" i="56"/>
  <c r="I28" i="56"/>
  <c r="H28" i="56"/>
  <c r="E30" i="56"/>
  <c r="F29" i="56"/>
  <c r="G29" i="56" s="1"/>
  <c r="J30" i="54"/>
  <c r="I30" i="54"/>
  <c r="H30" i="54"/>
  <c r="E32" i="54"/>
  <c r="F31" i="54"/>
  <c r="G31" i="54" s="1"/>
  <c r="J30" i="52"/>
  <c r="I30" i="52"/>
  <c r="H30" i="52"/>
  <c r="E32" i="52"/>
  <c r="F31" i="52"/>
  <c r="G31" i="52" s="1"/>
  <c r="J29" i="50"/>
  <c r="I29" i="50"/>
  <c r="H29" i="50"/>
  <c r="E31" i="50"/>
  <c r="F30" i="50"/>
  <c r="G30" i="50" s="1"/>
  <c r="E30" i="49"/>
  <c r="F29" i="49"/>
  <c r="G29" i="49" s="1"/>
  <c r="J28" i="49"/>
  <c r="I28" i="49"/>
  <c r="H28" i="49"/>
  <c r="J30" i="47"/>
  <c r="I30" i="47"/>
  <c r="H30" i="47"/>
  <c r="E32" i="47"/>
  <c r="F31" i="47"/>
  <c r="G31" i="47" s="1"/>
  <c r="J30" i="45"/>
  <c r="I30" i="45"/>
  <c r="H30" i="45"/>
  <c r="E32" i="45"/>
  <c r="F31" i="45"/>
  <c r="G31" i="45" s="1"/>
  <c r="J28" i="43"/>
  <c r="I28" i="43"/>
  <c r="H28" i="43"/>
  <c r="E30" i="43"/>
  <c r="F29" i="43"/>
  <c r="G29" i="43" s="1"/>
  <c r="E32" i="41"/>
  <c r="F31" i="41"/>
  <c r="G31" i="41" s="1"/>
  <c r="J30" i="41"/>
  <c r="I30" i="41"/>
  <c r="H30" i="41"/>
  <c r="E30" i="39"/>
  <c r="F29" i="39"/>
  <c r="G29" i="39" s="1"/>
  <c r="J28" i="39"/>
  <c r="I28" i="39"/>
  <c r="H28" i="39"/>
  <c r="F29" i="37"/>
  <c r="G29" i="37" s="1"/>
  <c r="E30" i="37"/>
  <c r="J28" i="37"/>
  <c r="I28" i="37"/>
  <c r="H28" i="37"/>
  <c r="J29" i="35"/>
  <c r="I29" i="35"/>
  <c r="H29" i="35"/>
  <c r="E31" i="35"/>
  <c r="F30" i="35"/>
  <c r="G30" i="35" s="1"/>
  <c r="J28" i="32"/>
  <c r="I28" i="32"/>
  <c r="H28" i="32"/>
  <c r="E30" i="32"/>
  <c r="F29" i="32"/>
  <c r="G29" i="32" s="1"/>
  <c r="J30" i="30"/>
  <c r="I30" i="30"/>
  <c r="H30" i="30"/>
  <c r="E32" i="30"/>
  <c r="F31" i="30"/>
  <c r="G31" i="30" s="1"/>
  <c r="J28" i="28"/>
  <c r="H28" i="28"/>
  <c r="E30" i="28"/>
  <c r="F29" i="28"/>
  <c r="G29" i="28" s="1"/>
  <c r="F29" i="26"/>
  <c r="G29" i="26" s="1"/>
  <c r="E30" i="26"/>
  <c r="J28" i="26"/>
  <c r="I28" i="26"/>
  <c r="H28" i="26"/>
  <c r="J30" i="24"/>
  <c r="I30" i="24"/>
  <c r="H30" i="24"/>
  <c r="E32" i="24"/>
  <c r="F31" i="24"/>
  <c r="G31" i="24" s="1"/>
  <c r="J28" i="22"/>
  <c r="I28" i="22"/>
  <c r="H28" i="22"/>
  <c r="F29" i="22"/>
  <c r="G29" i="22" s="1"/>
  <c r="E30" i="22"/>
  <c r="E30" i="19"/>
  <c r="F29" i="19"/>
  <c r="G29" i="19" s="1"/>
  <c r="J28" i="19"/>
  <c r="I28" i="19"/>
  <c r="H28" i="19"/>
  <c r="M62" i="18"/>
  <c r="K62" i="18"/>
  <c r="L62" i="18"/>
  <c r="G62" i="18"/>
  <c r="H63" i="18"/>
  <c r="I63" i="18" s="1"/>
  <c r="J63" i="18" s="1"/>
  <c r="F63" i="18"/>
  <c r="H31" i="180" l="1"/>
  <c r="J31" i="180"/>
  <c r="I31" i="180"/>
  <c r="F32" i="180"/>
  <c r="G32" i="180" s="1"/>
  <c r="E33" i="180"/>
  <c r="F32" i="178"/>
  <c r="G32" i="178" s="1"/>
  <c r="E33" i="178"/>
  <c r="H31" i="178"/>
  <c r="J31" i="178"/>
  <c r="I31" i="178"/>
  <c r="F32" i="175"/>
  <c r="G32" i="175" s="1"/>
  <c r="E33" i="175"/>
  <c r="H31" i="175"/>
  <c r="J31" i="175"/>
  <c r="I31" i="175"/>
  <c r="F32" i="173"/>
  <c r="G32" i="173" s="1"/>
  <c r="E33" i="173"/>
  <c r="H31" i="173"/>
  <c r="J31" i="173"/>
  <c r="I31" i="173"/>
  <c r="F32" i="171"/>
  <c r="G32" i="171" s="1"/>
  <c r="E33" i="171"/>
  <c r="H31" i="171"/>
  <c r="J31" i="171"/>
  <c r="I31" i="171"/>
  <c r="J32" i="169"/>
  <c r="I32" i="169"/>
  <c r="H32" i="169"/>
  <c r="E34" i="169"/>
  <c r="F33" i="169"/>
  <c r="G33" i="169" s="1"/>
  <c r="F32" i="167"/>
  <c r="G32" i="167" s="1"/>
  <c r="E33" i="167"/>
  <c r="H31" i="167"/>
  <c r="J31" i="167"/>
  <c r="I31" i="167"/>
  <c r="F32" i="165"/>
  <c r="G32" i="165" s="1"/>
  <c r="E33" i="165"/>
  <c r="H31" i="165"/>
  <c r="J31" i="165"/>
  <c r="I31" i="165"/>
  <c r="F32" i="163"/>
  <c r="G32" i="163" s="1"/>
  <c r="E33" i="163"/>
  <c r="H31" i="163"/>
  <c r="J31" i="163"/>
  <c r="I31" i="163"/>
  <c r="H31" i="161"/>
  <c r="J31" i="161"/>
  <c r="I31" i="161"/>
  <c r="F32" i="161"/>
  <c r="G32" i="161" s="1"/>
  <c r="E33" i="161"/>
  <c r="H31" i="159"/>
  <c r="J31" i="159"/>
  <c r="I31" i="159"/>
  <c r="F32" i="159"/>
  <c r="G32" i="159" s="1"/>
  <c r="E33" i="159"/>
  <c r="H31" i="156"/>
  <c r="J31" i="156"/>
  <c r="I31" i="156"/>
  <c r="F32" i="156"/>
  <c r="G32" i="156" s="1"/>
  <c r="E33" i="156"/>
  <c r="F32" i="154"/>
  <c r="G32" i="154" s="1"/>
  <c r="E33" i="154"/>
  <c r="H31" i="154"/>
  <c r="J31" i="154"/>
  <c r="I31" i="154"/>
  <c r="H31" i="152"/>
  <c r="J31" i="152"/>
  <c r="I31" i="152"/>
  <c r="F32" i="152"/>
  <c r="G32" i="152" s="1"/>
  <c r="E33" i="152"/>
  <c r="H31" i="150"/>
  <c r="J31" i="150"/>
  <c r="I31" i="150"/>
  <c r="F32" i="150"/>
  <c r="G32" i="150" s="1"/>
  <c r="E33" i="150"/>
  <c r="F32" i="148"/>
  <c r="G32" i="148" s="1"/>
  <c r="E33" i="148"/>
  <c r="H31" i="148"/>
  <c r="J31" i="148"/>
  <c r="I31" i="148"/>
  <c r="H31" i="146"/>
  <c r="J31" i="146"/>
  <c r="I31" i="146"/>
  <c r="F32" i="146"/>
  <c r="G32" i="146" s="1"/>
  <c r="E33" i="146"/>
  <c r="H31" i="142"/>
  <c r="J31" i="142"/>
  <c r="I31" i="142"/>
  <c r="F32" i="142"/>
  <c r="G32" i="142" s="1"/>
  <c r="E33" i="142"/>
  <c r="F32" i="140"/>
  <c r="G32" i="140" s="1"/>
  <c r="E33" i="140"/>
  <c r="H31" i="140"/>
  <c r="J31" i="140"/>
  <c r="I31" i="140"/>
  <c r="H31" i="138"/>
  <c r="J31" i="138"/>
  <c r="I31" i="138"/>
  <c r="F32" i="138"/>
  <c r="G32" i="138" s="1"/>
  <c r="E33" i="138"/>
  <c r="F32" i="136"/>
  <c r="G32" i="136" s="1"/>
  <c r="E33" i="136"/>
  <c r="H31" i="136"/>
  <c r="J31" i="136"/>
  <c r="I31" i="136"/>
  <c r="H31" i="134"/>
  <c r="J31" i="134"/>
  <c r="I31" i="134"/>
  <c r="F32" i="134"/>
  <c r="G32" i="134" s="1"/>
  <c r="E33" i="134"/>
  <c r="F32" i="132"/>
  <c r="G32" i="132" s="1"/>
  <c r="E33" i="132"/>
  <c r="H31" i="132"/>
  <c r="J31" i="132"/>
  <c r="I31" i="132"/>
  <c r="F32" i="130"/>
  <c r="G32" i="130" s="1"/>
  <c r="E33" i="130"/>
  <c r="H31" i="130"/>
  <c r="J31" i="130"/>
  <c r="I31" i="130"/>
  <c r="F32" i="128"/>
  <c r="G32" i="128" s="1"/>
  <c r="E33" i="128"/>
  <c r="H31" i="128"/>
  <c r="J31" i="128"/>
  <c r="I31" i="128"/>
  <c r="H31" i="126"/>
  <c r="J31" i="126"/>
  <c r="I31" i="126"/>
  <c r="F32" i="126"/>
  <c r="G32" i="126" s="1"/>
  <c r="E33" i="126"/>
  <c r="F32" i="124"/>
  <c r="G32" i="124" s="1"/>
  <c r="E33" i="124"/>
  <c r="H31" i="124"/>
  <c r="J31" i="124"/>
  <c r="I31" i="124"/>
  <c r="F32" i="122"/>
  <c r="G32" i="122" s="1"/>
  <c r="E33" i="122"/>
  <c r="H31" i="122"/>
  <c r="J31" i="122"/>
  <c r="I31" i="122"/>
  <c r="F32" i="120"/>
  <c r="G32" i="120" s="1"/>
  <c r="E33" i="120"/>
  <c r="H31" i="120"/>
  <c r="J31" i="120"/>
  <c r="I31" i="120"/>
  <c r="F32" i="118"/>
  <c r="G32" i="118" s="1"/>
  <c r="E33" i="118"/>
  <c r="H31" i="118"/>
  <c r="J31" i="118"/>
  <c r="I31" i="118"/>
  <c r="F32" i="116"/>
  <c r="G32" i="116" s="1"/>
  <c r="E33" i="116"/>
  <c r="H31" i="116"/>
  <c r="J31" i="116"/>
  <c r="I31" i="116"/>
  <c r="H31" i="114"/>
  <c r="J31" i="114"/>
  <c r="I31" i="114"/>
  <c r="F32" i="114"/>
  <c r="G32" i="114" s="1"/>
  <c r="E33" i="114"/>
  <c r="H31" i="112"/>
  <c r="J31" i="112"/>
  <c r="I31" i="112"/>
  <c r="F32" i="112"/>
  <c r="G32" i="112" s="1"/>
  <c r="E33" i="112"/>
  <c r="F32" i="110"/>
  <c r="G32" i="110" s="1"/>
  <c r="E33" i="110"/>
  <c r="H31" i="110"/>
  <c r="J31" i="110"/>
  <c r="I31" i="110"/>
  <c r="H31" i="108"/>
  <c r="J31" i="108"/>
  <c r="I31" i="108"/>
  <c r="F32" i="108"/>
  <c r="G32" i="108" s="1"/>
  <c r="E33" i="108"/>
  <c r="F32" i="106"/>
  <c r="G32" i="106" s="1"/>
  <c r="E33" i="106"/>
  <c r="H31" i="106"/>
  <c r="J31" i="106"/>
  <c r="I31" i="106"/>
  <c r="H31" i="104"/>
  <c r="J31" i="104"/>
  <c r="I31" i="104"/>
  <c r="F32" i="104"/>
  <c r="G32" i="104" s="1"/>
  <c r="E33" i="104"/>
  <c r="H31" i="100"/>
  <c r="J31" i="100"/>
  <c r="I31" i="100"/>
  <c r="F32" i="100"/>
  <c r="G32" i="100" s="1"/>
  <c r="E33" i="100"/>
  <c r="F32" i="98"/>
  <c r="G32" i="98" s="1"/>
  <c r="E33" i="98"/>
  <c r="H31" i="98"/>
  <c r="J31" i="98"/>
  <c r="I31" i="98"/>
  <c r="H31" i="96"/>
  <c r="J31" i="96"/>
  <c r="I31" i="96"/>
  <c r="F32" i="96"/>
  <c r="G32" i="96" s="1"/>
  <c r="E33" i="96"/>
  <c r="H31" i="94"/>
  <c r="J31" i="94"/>
  <c r="I31" i="94"/>
  <c r="F32" i="94"/>
  <c r="G32" i="94" s="1"/>
  <c r="E33" i="94"/>
  <c r="H31" i="92"/>
  <c r="J31" i="92"/>
  <c r="I31" i="92"/>
  <c r="F32" i="92"/>
  <c r="G32" i="92" s="1"/>
  <c r="E33" i="92"/>
  <c r="F32" i="90"/>
  <c r="G32" i="90" s="1"/>
  <c r="E33" i="90"/>
  <c r="H31" i="90"/>
  <c r="J31" i="90"/>
  <c r="I31" i="90"/>
  <c r="F32" i="88"/>
  <c r="G32" i="88" s="1"/>
  <c r="E33" i="88"/>
  <c r="H31" i="88"/>
  <c r="J31" i="88"/>
  <c r="I31" i="88"/>
  <c r="F32" i="86"/>
  <c r="G32" i="86" s="1"/>
  <c r="E33" i="86"/>
  <c r="H31" i="86"/>
  <c r="J31" i="86"/>
  <c r="I31" i="86"/>
  <c r="F32" i="83"/>
  <c r="G32" i="83" s="1"/>
  <c r="E33" i="83"/>
  <c r="H31" i="83"/>
  <c r="J31" i="83"/>
  <c r="I31" i="83"/>
  <c r="F34" i="81"/>
  <c r="G34" i="81" s="1"/>
  <c r="E35" i="81"/>
  <c r="H33" i="81"/>
  <c r="I33" i="81"/>
  <c r="J33" i="81"/>
  <c r="F32" i="79"/>
  <c r="G32" i="79" s="1"/>
  <c r="E33" i="79"/>
  <c r="H31" i="79"/>
  <c r="J31" i="79"/>
  <c r="I31" i="79"/>
  <c r="F32" i="77"/>
  <c r="G32" i="77" s="1"/>
  <c r="E33" i="77"/>
  <c r="H31" i="77"/>
  <c r="J31" i="77"/>
  <c r="I31" i="77"/>
  <c r="F32" i="75"/>
  <c r="G32" i="75" s="1"/>
  <c r="E33" i="75"/>
  <c r="H31" i="75"/>
  <c r="J31" i="75"/>
  <c r="I31" i="75"/>
  <c r="F32" i="73"/>
  <c r="G32" i="73" s="1"/>
  <c r="E33" i="73"/>
  <c r="H31" i="73"/>
  <c r="J31" i="73"/>
  <c r="I31" i="73"/>
  <c r="E32" i="71"/>
  <c r="F31" i="71"/>
  <c r="G31" i="71" s="1"/>
  <c r="J30" i="71"/>
  <c r="I30" i="71"/>
  <c r="H30" i="71"/>
  <c r="E32" i="69"/>
  <c r="F31" i="69"/>
  <c r="G31" i="69" s="1"/>
  <c r="J30" i="69"/>
  <c r="I30" i="69"/>
  <c r="H30" i="69"/>
  <c r="E32" i="67"/>
  <c r="F31" i="67"/>
  <c r="G31" i="67" s="1"/>
  <c r="J30" i="67"/>
  <c r="I30" i="67"/>
  <c r="H30" i="67"/>
  <c r="J30" i="65"/>
  <c r="I30" i="65"/>
  <c r="H30" i="65"/>
  <c r="E32" i="65"/>
  <c r="F31" i="65"/>
  <c r="G31" i="65" s="1"/>
  <c r="J30" i="63"/>
  <c r="I30" i="63"/>
  <c r="H30" i="63"/>
  <c r="E32" i="63"/>
  <c r="F31" i="63"/>
  <c r="G31" i="63" s="1"/>
  <c r="J30" i="62"/>
  <c r="I30" i="62"/>
  <c r="H30" i="62"/>
  <c r="E32" i="62"/>
  <c r="F31" i="62"/>
  <c r="G31" i="62" s="1"/>
  <c r="H29" i="60"/>
  <c r="J29" i="60"/>
  <c r="I29" i="60"/>
  <c r="F30" i="60"/>
  <c r="G30" i="60" s="1"/>
  <c r="E31" i="60"/>
  <c r="H29" i="58"/>
  <c r="J29" i="58"/>
  <c r="I29" i="58"/>
  <c r="F30" i="58"/>
  <c r="G30" i="58" s="1"/>
  <c r="E31" i="58"/>
  <c r="F30" i="56"/>
  <c r="G30" i="56" s="1"/>
  <c r="E31" i="56"/>
  <c r="H29" i="56"/>
  <c r="I29" i="56"/>
  <c r="J29" i="56"/>
  <c r="H31" i="54"/>
  <c r="J31" i="54"/>
  <c r="I31" i="54"/>
  <c r="F32" i="54"/>
  <c r="G32" i="54" s="1"/>
  <c r="E33" i="54"/>
  <c r="H31" i="52"/>
  <c r="J31" i="52"/>
  <c r="I31" i="52"/>
  <c r="F32" i="52"/>
  <c r="G32" i="52" s="1"/>
  <c r="E33" i="52"/>
  <c r="F31" i="50"/>
  <c r="G31" i="50" s="1"/>
  <c r="E32" i="50"/>
  <c r="H30" i="50"/>
  <c r="I30" i="50"/>
  <c r="J30" i="50"/>
  <c r="H29" i="49"/>
  <c r="J29" i="49"/>
  <c r="I29" i="49"/>
  <c r="F30" i="49"/>
  <c r="G30" i="49" s="1"/>
  <c r="E31" i="49"/>
  <c r="H31" i="47"/>
  <c r="J31" i="47"/>
  <c r="I31" i="47"/>
  <c r="F32" i="47"/>
  <c r="G32" i="47" s="1"/>
  <c r="E33" i="47"/>
  <c r="F32" i="45"/>
  <c r="G32" i="45" s="1"/>
  <c r="E33" i="45"/>
  <c r="H31" i="45"/>
  <c r="J31" i="45"/>
  <c r="I31" i="45"/>
  <c r="H29" i="43"/>
  <c r="J29" i="43"/>
  <c r="I29" i="43"/>
  <c r="F30" i="43"/>
  <c r="G30" i="43" s="1"/>
  <c r="E31" i="43"/>
  <c r="H31" i="41"/>
  <c r="I31" i="41"/>
  <c r="J31" i="41"/>
  <c r="F32" i="41"/>
  <c r="G32" i="41" s="1"/>
  <c r="E33" i="41"/>
  <c r="H29" i="39"/>
  <c r="I29" i="39"/>
  <c r="J29" i="39"/>
  <c r="F30" i="39"/>
  <c r="G30" i="39" s="1"/>
  <c r="E31" i="39"/>
  <c r="F30" i="37"/>
  <c r="G30" i="37" s="1"/>
  <c r="E31" i="37"/>
  <c r="H29" i="37"/>
  <c r="I29" i="37"/>
  <c r="J29" i="37"/>
  <c r="F31" i="35"/>
  <c r="G31" i="35" s="1"/>
  <c r="E32" i="35"/>
  <c r="H30" i="35"/>
  <c r="J30" i="35"/>
  <c r="I30" i="35"/>
  <c r="F30" i="32"/>
  <c r="G30" i="32" s="1"/>
  <c r="E31" i="32"/>
  <c r="H29" i="32"/>
  <c r="I29" i="32"/>
  <c r="J29" i="32"/>
  <c r="H31" i="30"/>
  <c r="I31" i="30"/>
  <c r="J31" i="30"/>
  <c r="F32" i="30"/>
  <c r="G32" i="30" s="1"/>
  <c r="E33" i="30"/>
  <c r="F30" i="28"/>
  <c r="G30" i="28" s="1"/>
  <c r="E31" i="28"/>
  <c r="H29" i="28"/>
  <c r="J29" i="28"/>
  <c r="I29" i="28"/>
  <c r="H29" i="26"/>
  <c r="J29" i="26"/>
  <c r="I29" i="26"/>
  <c r="F30" i="26"/>
  <c r="G30" i="26" s="1"/>
  <c r="E31" i="26"/>
  <c r="F32" i="24"/>
  <c r="G32" i="24" s="1"/>
  <c r="E33" i="24"/>
  <c r="H31" i="24"/>
  <c r="I31" i="24"/>
  <c r="J31" i="24"/>
  <c r="F30" i="22"/>
  <c r="G30" i="22" s="1"/>
  <c r="E31" i="22"/>
  <c r="H29" i="22"/>
  <c r="I29" i="22"/>
  <c r="J29" i="22"/>
  <c r="H29" i="19"/>
  <c r="J29" i="19"/>
  <c r="I29" i="19"/>
  <c r="F30" i="19"/>
  <c r="G30" i="19" s="1"/>
  <c r="E31" i="19"/>
  <c r="M63" i="18"/>
  <c r="K63" i="18"/>
  <c r="L63" i="18"/>
  <c r="G63" i="18"/>
  <c r="H64" i="18" s="1"/>
  <c r="I64" i="18" s="1"/>
  <c r="J64" i="18" s="1"/>
  <c r="F64" i="18"/>
  <c r="J32" i="180" l="1"/>
  <c r="I32" i="180"/>
  <c r="H32" i="180"/>
  <c r="E34" i="180"/>
  <c r="F33" i="180"/>
  <c r="G33" i="180" s="1"/>
  <c r="E34" i="178"/>
  <c r="F33" i="178"/>
  <c r="G33" i="178" s="1"/>
  <c r="J32" i="178"/>
  <c r="I32" i="178"/>
  <c r="H32" i="178"/>
  <c r="E34" i="175"/>
  <c r="F33" i="175"/>
  <c r="G33" i="175" s="1"/>
  <c r="J32" i="175"/>
  <c r="I32" i="175"/>
  <c r="H32" i="175"/>
  <c r="E34" i="173"/>
  <c r="F33" i="173"/>
  <c r="G33" i="173" s="1"/>
  <c r="J32" i="173"/>
  <c r="I32" i="173"/>
  <c r="H32" i="173"/>
  <c r="E34" i="171"/>
  <c r="F33" i="171"/>
  <c r="G33" i="171" s="1"/>
  <c r="J32" i="171"/>
  <c r="I32" i="171"/>
  <c r="H32" i="171"/>
  <c r="F34" i="169"/>
  <c r="G34" i="169" s="1"/>
  <c r="E35" i="169"/>
  <c r="H33" i="169"/>
  <c r="J33" i="169"/>
  <c r="I33" i="169"/>
  <c r="E34" i="167"/>
  <c r="F33" i="167"/>
  <c r="G33" i="167" s="1"/>
  <c r="J32" i="167"/>
  <c r="I32" i="167"/>
  <c r="H32" i="167"/>
  <c r="E34" i="165"/>
  <c r="F33" i="165"/>
  <c r="G33" i="165" s="1"/>
  <c r="J32" i="165"/>
  <c r="I32" i="165"/>
  <c r="H32" i="165"/>
  <c r="E34" i="163"/>
  <c r="F33" i="163"/>
  <c r="G33" i="163" s="1"/>
  <c r="J32" i="163"/>
  <c r="I32" i="163"/>
  <c r="H32" i="163"/>
  <c r="J32" i="161"/>
  <c r="I32" i="161"/>
  <c r="H32" i="161"/>
  <c r="E34" i="161"/>
  <c r="F33" i="161"/>
  <c r="G33" i="161" s="1"/>
  <c r="J32" i="159"/>
  <c r="I32" i="159"/>
  <c r="H32" i="159"/>
  <c r="E34" i="159"/>
  <c r="F33" i="159"/>
  <c r="G33" i="159" s="1"/>
  <c r="J32" i="156"/>
  <c r="I32" i="156"/>
  <c r="H32" i="156"/>
  <c r="E34" i="156"/>
  <c r="F33" i="156"/>
  <c r="G33" i="156" s="1"/>
  <c r="E34" i="154"/>
  <c r="F33" i="154"/>
  <c r="G33" i="154" s="1"/>
  <c r="J32" i="154"/>
  <c r="I32" i="154"/>
  <c r="H32" i="154"/>
  <c r="J32" i="152"/>
  <c r="I32" i="152"/>
  <c r="H32" i="152"/>
  <c r="E34" i="152"/>
  <c r="F33" i="152"/>
  <c r="G33" i="152" s="1"/>
  <c r="J32" i="150"/>
  <c r="I32" i="150"/>
  <c r="H32" i="150"/>
  <c r="E34" i="150"/>
  <c r="F33" i="150"/>
  <c r="G33" i="150" s="1"/>
  <c r="E34" i="148"/>
  <c r="F33" i="148"/>
  <c r="G33" i="148" s="1"/>
  <c r="J32" i="148"/>
  <c r="I32" i="148"/>
  <c r="H32" i="148"/>
  <c r="J32" i="146"/>
  <c r="I32" i="146"/>
  <c r="H32" i="146"/>
  <c r="E34" i="146"/>
  <c r="F33" i="146"/>
  <c r="G33" i="146" s="1"/>
  <c r="J32" i="142"/>
  <c r="I32" i="142"/>
  <c r="H32" i="142"/>
  <c r="E34" i="142"/>
  <c r="F33" i="142"/>
  <c r="G33" i="142" s="1"/>
  <c r="E34" i="140"/>
  <c r="F33" i="140"/>
  <c r="G33" i="140" s="1"/>
  <c r="J32" i="140"/>
  <c r="I32" i="140"/>
  <c r="H32" i="140"/>
  <c r="J32" i="138"/>
  <c r="I32" i="138"/>
  <c r="H32" i="138"/>
  <c r="E34" i="138"/>
  <c r="F33" i="138"/>
  <c r="G33" i="138" s="1"/>
  <c r="E34" i="136"/>
  <c r="F33" i="136"/>
  <c r="G33" i="136" s="1"/>
  <c r="J32" i="136"/>
  <c r="I32" i="136"/>
  <c r="H32" i="136"/>
  <c r="J32" i="134"/>
  <c r="I32" i="134"/>
  <c r="H32" i="134"/>
  <c r="E34" i="134"/>
  <c r="F33" i="134"/>
  <c r="G33" i="134" s="1"/>
  <c r="E34" i="132"/>
  <c r="F33" i="132"/>
  <c r="G33" i="132" s="1"/>
  <c r="J32" i="132"/>
  <c r="I32" i="132"/>
  <c r="H32" i="132"/>
  <c r="E34" i="130"/>
  <c r="F33" i="130"/>
  <c r="G33" i="130" s="1"/>
  <c r="J32" i="130"/>
  <c r="I32" i="130"/>
  <c r="H32" i="130"/>
  <c r="E34" i="128"/>
  <c r="F33" i="128"/>
  <c r="G33" i="128" s="1"/>
  <c r="J32" i="128"/>
  <c r="I32" i="128"/>
  <c r="H32" i="128"/>
  <c r="J32" i="126"/>
  <c r="I32" i="126"/>
  <c r="H32" i="126"/>
  <c r="E34" i="126"/>
  <c r="F33" i="126"/>
  <c r="G33" i="126" s="1"/>
  <c r="E34" i="124"/>
  <c r="F33" i="124"/>
  <c r="G33" i="124" s="1"/>
  <c r="J32" i="124"/>
  <c r="I32" i="124"/>
  <c r="H32" i="124"/>
  <c r="E34" i="122"/>
  <c r="F33" i="122"/>
  <c r="G33" i="122" s="1"/>
  <c r="J32" i="122"/>
  <c r="I32" i="122"/>
  <c r="H32" i="122"/>
  <c r="E34" i="120"/>
  <c r="F33" i="120"/>
  <c r="G33" i="120" s="1"/>
  <c r="J32" i="120"/>
  <c r="I32" i="120"/>
  <c r="H32" i="120"/>
  <c r="E34" i="118"/>
  <c r="F33" i="118"/>
  <c r="G33" i="118" s="1"/>
  <c r="J32" i="118"/>
  <c r="I32" i="118"/>
  <c r="H32" i="118"/>
  <c r="E34" i="116"/>
  <c r="F33" i="116"/>
  <c r="G33" i="116" s="1"/>
  <c r="J32" i="116"/>
  <c r="I32" i="116"/>
  <c r="H32" i="116"/>
  <c r="J32" i="114"/>
  <c r="I32" i="114"/>
  <c r="H32" i="114"/>
  <c r="E34" i="114"/>
  <c r="F33" i="114"/>
  <c r="G33" i="114" s="1"/>
  <c r="J32" i="112"/>
  <c r="I32" i="112"/>
  <c r="H32" i="112"/>
  <c r="E34" i="112"/>
  <c r="F33" i="112"/>
  <c r="G33" i="112" s="1"/>
  <c r="E34" i="110"/>
  <c r="F33" i="110"/>
  <c r="G33" i="110" s="1"/>
  <c r="I32" i="110"/>
  <c r="J32" i="110"/>
  <c r="H32" i="110"/>
  <c r="J32" i="108"/>
  <c r="I32" i="108"/>
  <c r="H32" i="108"/>
  <c r="E34" i="108"/>
  <c r="F33" i="108"/>
  <c r="G33" i="108" s="1"/>
  <c r="E34" i="106"/>
  <c r="F33" i="106"/>
  <c r="G33" i="106" s="1"/>
  <c r="J32" i="106"/>
  <c r="I32" i="106"/>
  <c r="H32" i="106"/>
  <c r="J32" i="104"/>
  <c r="I32" i="104"/>
  <c r="H32" i="104"/>
  <c r="E34" i="104"/>
  <c r="F33" i="104"/>
  <c r="G33" i="104" s="1"/>
  <c r="J32" i="100"/>
  <c r="I32" i="100"/>
  <c r="H32" i="100"/>
  <c r="E34" i="100"/>
  <c r="F33" i="100"/>
  <c r="G33" i="100" s="1"/>
  <c r="E34" i="98"/>
  <c r="F33" i="98"/>
  <c r="G33" i="98" s="1"/>
  <c r="J32" i="98"/>
  <c r="I32" i="98"/>
  <c r="H32" i="98"/>
  <c r="J32" i="96"/>
  <c r="I32" i="96"/>
  <c r="H32" i="96"/>
  <c r="E34" i="96"/>
  <c r="F33" i="96"/>
  <c r="G33" i="96" s="1"/>
  <c r="J32" i="94"/>
  <c r="I32" i="94"/>
  <c r="H32" i="94"/>
  <c r="E34" i="94"/>
  <c r="F33" i="94"/>
  <c r="G33" i="94" s="1"/>
  <c r="J32" i="92"/>
  <c r="I32" i="92"/>
  <c r="H32" i="92"/>
  <c r="E34" i="92"/>
  <c r="F33" i="92"/>
  <c r="G33" i="92" s="1"/>
  <c r="E34" i="90"/>
  <c r="F33" i="90"/>
  <c r="G33" i="90" s="1"/>
  <c r="J32" i="90"/>
  <c r="I32" i="90"/>
  <c r="H32" i="90"/>
  <c r="E34" i="88"/>
  <c r="F33" i="88"/>
  <c r="G33" i="88" s="1"/>
  <c r="J32" i="88"/>
  <c r="I32" i="88"/>
  <c r="H32" i="88"/>
  <c r="E34" i="86"/>
  <c r="F33" i="86"/>
  <c r="G33" i="86" s="1"/>
  <c r="J32" i="86"/>
  <c r="I32" i="86"/>
  <c r="H32" i="86"/>
  <c r="E34" i="83"/>
  <c r="F33" i="83"/>
  <c r="G33" i="83" s="1"/>
  <c r="J32" i="83"/>
  <c r="I32" i="83"/>
  <c r="H32" i="83"/>
  <c r="E36" i="81"/>
  <c r="F35" i="81"/>
  <c r="G35" i="81" s="1"/>
  <c r="J34" i="81"/>
  <c r="I34" i="81"/>
  <c r="H34" i="81"/>
  <c r="E34" i="79"/>
  <c r="F33" i="79"/>
  <c r="G33" i="79" s="1"/>
  <c r="J32" i="79"/>
  <c r="I32" i="79"/>
  <c r="H32" i="79"/>
  <c r="E34" i="77"/>
  <c r="F33" i="77"/>
  <c r="G33" i="77" s="1"/>
  <c r="J32" i="77"/>
  <c r="I32" i="77"/>
  <c r="H32" i="77"/>
  <c r="E34" i="75"/>
  <c r="F33" i="75"/>
  <c r="G33" i="75" s="1"/>
  <c r="J32" i="75"/>
  <c r="I32" i="75"/>
  <c r="H32" i="75"/>
  <c r="E34" i="73"/>
  <c r="F33" i="73"/>
  <c r="G33" i="73" s="1"/>
  <c r="J32" i="73"/>
  <c r="I32" i="73"/>
  <c r="H32" i="73"/>
  <c r="H31" i="71"/>
  <c r="J31" i="71"/>
  <c r="I31" i="71"/>
  <c r="F32" i="71"/>
  <c r="G32" i="71" s="1"/>
  <c r="E33" i="71"/>
  <c r="H31" i="69"/>
  <c r="J31" i="69"/>
  <c r="I31" i="69"/>
  <c r="F32" i="69"/>
  <c r="G32" i="69" s="1"/>
  <c r="E33" i="69"/>
  <c r="F32" i="67"/>
  <c r="G32" i="67" s="1"/>
  <c r="E33" i="67"/>
  <c r="H31" i="67"/>
  <c r="J31" i="67"/>
  <c r="I31" i="67"/>
  <c r="F32" i="65"/>
  <c r="G32" i="65" s="1"/>
  <c r="E33" i="65"/>
  <c r="H31" i="65"/>
  <c r="J31" i="65"/>
  <c r="I31" i="65"/>
  <c r="F32" i="63"/>
  <c r="G32" i="63" s="1"/>
  <c r="E33" i="63"/>
  <c r="J31" i="63"/>
  <c r="I31" i="63"/>
  <c r="H31" i="63"/>
  <c r="F32" i="62"/>
  <c r="G32" i="62" s="1"/>
  <c r="E33" i="62"/>
  <c r="H31" i="62"/>
  <c r="J31" i="62"/>
  <c r="I31" i="62"/>
  <c r="J30" i="60"/>
  <c r="I30" i="60"/>
  <c r="H30" i="60"/>
  <c r="E32" i="60"/>
  <c r="F31" i="60"/>
  <c r="G31" i="60" s="1"/>
  <c r="J30" i="58"/>
  <c r="I30" i="58"/>
  <c r="H30" i="58"/>
  <c r="E32" i="58"/>
  <c r="F31" i="58"/>
  <c r="G31" i="58" s="1"/>
  <c r="E32" i="56"/>
  <c r="F31" i="56"/>
  <c r="G31" i="56" s="1"/>
  <c r="J30" i="56"/>
  <c r="I30" i="56"/>
  <c r="H30" i="56"/>
  <c r="J32" i="54"/>
  <c r="I32" i="54"/>
  <c r="H32" i="54"/>
  <c r="E34" i="54"/>
  <c r="F33" i="54"/>
  <c r="G33" i="54" s="1"/>
  <c r="J32" i="52"/>
  <c r="I32" i="52"/>
  <c r="H32" i="52"/>
  <c r="E34" i="52"/>
  <c r="F33" i="52"/>
  <c r="G33" i="52" s="1"/>
  <c r="E33" i="50"/>
  <c r="F32" i="50"/>
  <c r="G32" i="50" s="1"/>
  <c r="J31" i="50"/>
  <c r="I31" i="50"/>
  <c r="H31" i="50"/>
  <c r="J30" i="49"/>
  <c r="I30" i="49"/>
  <c r="H30" i="49"/>
  <c r="E32" i="49"/>
  <c r="F31" i="49"/>
  <c r="G31" i="49" s="1"/>
  <c r="J32" i="47"/>
  <c r="I32" i="47"/>
  <c r="H32" i="47"/>
  <c r="E34" i="47"/>
  <c r="F33" i="47"/>
  <c r="G33" i="47" s="1"/>
  <c r="E34" i="45"/>
  <c r="F33" i="45"/>
  <c r="G33" i="45" s="1"/>
  <c r="J32" i="45"/>
  <c r="I32" i="45"/>
  <c r="H32" i="45"/>
  <c r="J30" i="43"/>
  <c r="I30" i="43"/>
  <c r="H30" i="43"/>
  <c r="E32" i="43"/>
  <c r="F31" i="43"/>
  <c r="G31" i="43" s="1"/>
  <c r="J32" i="41"/>
  <c r="I32" i="41"/>
  <c r="H32" i="41"/>
  <c r="E34" i="41"/>
  <c r="F33" i="41"/>
  <c r="G33" i="41" s="1"/>
  <c r="J30" i="39"/>
  <c r="I30" i="39"/>
  <c r="H30" i="39"/>
  <c r="E32" i="39"/>
  <c r="F31" i="39"/>
  <c r="G31" i="39" s="1"/>
  <c r="E32" i="37"/>
  <c r="F31" i="37"/>
  <c r="G31" i="37" s="1"/>
  <c r="J30" i="37"/>
  <c r="H30" i="37"/>
  <c r="I30" i="37"/>
  <c r="E33" i="35"/>
  <c r="F32" i="35"/>
  <c r="G32" i="35" s="1"/>
  <c r="J31" i="35"/>
  <c r="I31" i="35"/>
  <c r="H31" i="35"/>
  <c r="E32" i="32"/>
  <c r="F31" i="32"/>
  <c r="G31" i="32" s="1"/>
  <c r="J30" i="32"/>
  <c r="I30" i="32"/>
  <c r="H30" i="32"/>
  <c r="J32" i="30"/>
  <c r="I32" i="30"/>
  <c r="H32" i="30"/>
  <c r="E34" i="30"/>
  <c r="F33" i="30"/>
  <c r="G33" i="30" s="1"/>
  <c r="E32" i="28"/>
  <c r="F31" i="28"/>
  <c r="G31" i="28" s="1"/>
  <c r="J30" i="28"/>
  <c r="I30" i="28"/>
  <c r="H30" i="28"/>
  <c r="J30" i="26"/>
  <c r="I30" i="26"/>
  <c r="H30" i="26"/>
  <c r="F31" i="26"/>
  <c r="G31" i="26" s="1"/>
  <c r="E32" i="26"/>
  <c r="E34" i="24"/>
  <c r="F33" i="24"/>
  <c r="G33" i="24" s="1"/>
  <c r="J32" i="24"/>
  <c r="I32" i="24"/>
  <c r="H32" i="24"/>
  <c r="E32" i="22"/>
  <c r="F31" i="22"/>
  <c r="G31" i="22" s="1"/>
  <c r="J30" i="22"/>
  <c r="H30" i="22"/>
  <c r="I30" i="22"/>
  <c r="J30" i="19"/>
  <c r="I30" i="19"/>
  <c r="H30" i="19"/>
  <c r="E32" i="19"/>
  <c r="F31" i="19"/>
  <c r="G31" i="19" s="1"/>
  <c r="M64" i="18"/>
  <c r="K64" i="18"/>
  <c r="L64" i="18"/>
  <c r="G64" i="18"/>
  <c r="H65" i="18" s="1"/>
  <c r="I65" i="18" s="1"/>
  <c r="J65" i="18" s="1"/>
  <c r="F65" i="18"/>
  <c r="F34" i="180" l="1"/>
  <c r="G34" i="180" s="1"/>
  <c r="E35" i="180"/>
  <c r="H33" i="180"/>
  <c r="J33" i="180"/>
  <c r="I33" i="180"/>
  <c r="H33" i="178"/>
  <c r="J33" i="178"/>
  <c r="I33" i="178"/>
  <c r="F34" i="178"/>
  <c r="G34" i="178" s="1"/>
  <c r="E35" i="178"/>
  <c r="H33" i="175"/>
  <c r="J33" i="175"/>
  <c r="I33" i="175"/>
  <c r="F34" i="175"/>
  <c r="G34" i="175" s="1"/>
  <c r="E35" i="175"/>
  <c r="H33" i="173"/>
  <c r="J33" i="173"/>
  <c r="I33" i="173"/>
  <c r="F34" i="173"/>
  <c r="G34" i="173" s="1"/>
  <c r="E35" i="173"/>
  <c r="H33" i="171"/>
  <c r="J33" i="171"/>
  <c r="I33" i="171"/>
  <c r="F34" i="171"/>
  <c r="G34" i="171" s="1"/>
  <c r="E35" i="171"/>
  <c r="E36" i="169"/>
  <c r="F35" i="169"/>
  <c r="G35" i="169" s="1"/>
  <c r="J34" i="169"/>
  <c r="I34" i="169"/>
  <c r="H34" i="169"/>
  <c r="H33" i="167"/>
  <c r="J33" i="167"/>
  <c r="I33" i="167"/>
  <c r="F34" i="167"/>
  <c r="G34" i="167" s="1"/>
  <c r="E35" i="167"/>
  <c r="H33" i="165"/>
  <c r="J33" i="165"/>
  <c r="I33" i="165"/>
  <c r="F34" i="165"/>
  <c r="G34" i="165" s="1"/>
  <c r="E35" i="165"/>
  <c r="H33" i="163"/>
  <c r="J33" i="163"/>
  <c r="I33" i="163"/>
  <c r="F34" i="163"/>
  <c r="G34" i="163" s="1"/>
  <c r="E35" i="163"/>
  <c r="F34" i="161"/>
  <c r="G34" i="161" s="1"/>
  <c r="E35" i="161"/>
  <c r="H33" i="161"/>
  <c r="J33" i="161"/>
  <c r="I33" i="161"/>
  <c r="F34" i="159"/>
  <c r="G34" i="159" s="1"/>
  <c r="E35" i="159"/>
  <c r="H33" i="159"/>
  <c r="J33" i="159"/>
  <c r="I33" i="159"/>
  <c r="F34" i="156"/>
  <c r="G34" i="156" s="1"/>
  <c r="E35" i="156"/>
  <c r="H33" i="156"/>
  <c r="J33" i="156"/>
  <c r="I33" i="156"/>
  <c r="H33" i="154"/>
  <c r="J33" i="154"/>
  <c r="I33" i="154"/>
  <c r="F34" i="154"/>
  <c r="G34" i="154" s="1"/>
  <c r="E35" i="154"/>
  <c r="F34" i="152"/>
  <c r="G34" i="152" s="1"/>
  <c r="E35" i="152"/>
  <c r="H33" i="152"/>
  <c r="J33" i="152"/>
  <c r="I33" i="152"/>
  <c r="F34" i="150"/>
  <c r="G34" i="150" s="1"/>
  <c r="E35" i="150"/>
  <c r="H33" i="150"/>
  <c r="J33" i="150"/>
  <c r="I33" i="150"/>
  <c r="H33" i="148"/>
  <c r="J33" i="148"/>
  <c r="I33" i="148"/>
  <c r="F34" i="148"/>
  <c r="G34" i="148" s="1"/>
  <c r="E35" i="148"/>
  <c r="F34" i="146"/>
  <c r="G34" i="146" s="1"/>
  <c r="E35" i="146"/>
  <c r="H33" i="146"/>
  <c r="J33" i="146"/>
  <c r="I33" i="146"/>
  <c r="F34" i="142"/>
  <c r="G34" i="142" s="1"/>
  <c r="E35" i="142"/>
  <c r="H33" i="142"/>
  <c r="J33" i="142"/>
  <c r="I33" i="142"/>
  <c r="H33" i="140"/>
  <c r="J33" i="140"/>
  <c r="I33" i="140"/>
  <c r="F34" i="140"/>
  <c r="G34" i="140" s="1"/>
  <c r="E35" i="140"/>
  <c r="F34" i="138"/>
  <c r="G34" i="138" s="1"/>
  <c r="E35" i="138"/>
  <c r="H33" i="138"/>
  <c r="J33" i="138"/>
  <c r="I33" i="138"/>
  <c r="H33" i="136"/>
  <c r="J33" i="136"/>
  <c r="I33" i="136"/>
  <c r="F34" i="136"/>
  <c r="G34" i="136" s="1"/>
  <c r="E35" i="136"/>
  <c r="F34" i="134"/>
  <c r="G34" i="134" s="1"/>
  <c r="E35" i="134"/>
  <c r="H33" i="134"/>
  <c r="J33" i="134"/>
  <c r="I33" i="134"/>
  <c r="H33" i="132"/>
  <c r="J33" i="132"/>
  <c r="I33" i="132"/>
  <c r="F34" i="132"/>
  <c r="G34" i="132" s="1"/>
  <c r="E35" i="132"/>
  <c r="H33" i="130"/>
  <c r="J33" i="130"/>
  <c r="I33" i="130"/>
  <c r="F34" i="130"/>
  <c r="G34" i="130" s="1"/>
  <c r="E35" i="130"/>
  <c r="H33" i="128"/>
  <c r="J33" i="128"/>
  <c r="I33" i="128"/>
  <c r="F34" i="128"/>
  <c r="G34" i="128" s="1"/>
  <c r="E35" i="128"/>
  <c r="F34" i="126"/>
  <c r="G34" i="126" s="1"/>
  <c r="E35" i="126"/>
  <c r="H33" i="126"/>
  <c r="J33" i="126"/>
  <c r="I33" i="126"/>
  <c r="H33" i="124"/>
  <c r="J33" i="124"/>
  <c r="I33" i="124"/>
  <c r="F34" i="124"/>
  <c r="G34" i="124" s="1"/>
  <c r="E35" i="124"/>
  <c r="H33" i="122"/>
  <c r="J33" i="122"/>
  <c r="I33" i="122"/>
  <c r="F34" i="122"/>
  <c r="G34" i="122" s="1"/>
  <c r="E35" i="122"/>
  <c r="H33" i="120"/>
  <c r="J33" i="120"/>
  <c r="I33" i="120"/>
  <c r="F34" i="120"/>
  <c r="G34" i="120" s="1"/>
  <c r="E35" i="120"/>
  <c r="H33" i="118"/>
  <c r="J33" i="118"/>
  <c r="I33" i="118"/>
  <c r="F34" i="118"/>
  <c r="G34" i="118" s="1"/>
  <c r="E35" i="118"/>
  <c r="H33" i="116"/>
  <c r="J33" i="116"/>
  <c r="I33" i="116"/>
  <c r="F34" i="116"/>
  <c r="G34" i="116" s="1"/>
  <c r="E35" i="116"/>
  <c r="F34" i="114"/>
  <c r="G34" i="114" s="1"/>
  <c r="E35" i="114"/>
  <c r="H33" i="114"/>
  <c r="J33" i="114"/>
  <c r="I33" i="114"/>
  <c r="F34" i="112"/>
  <c r="G34" i="112" s="1"/>
  <c r="E35" i="112"/>
  <c r="H33" i="112"/>
  <c r="J33" i="112"/>
  <c r="I33" i="112"/>
  <c r="H33" i="110"/>
  <c r="J33" i="110"/>
  <c r="I33" i="110"/>
  <c r="E35" i="110"/>
  <c r="F34" i="110"/>
  <c r="G34" i="110" s="1"/>
  <c r="F34" i="108"/>
  <c r="G34" i="108" s="1"/>
  <c r="E35" i="108"/>
  <c r="H33" i="108"/>
  <c r="J33" i="108"/>
  <c r="I33" i="108"/>
  <c r="H33" i="106"/>
  <c r="J33" i="106"/>
  <c r="I33" i="106"/>
  <c r="F34" i="106"/>
  <c r="G34" i="106" s="1"/>
  <c r="E35" i="106"/>
  <c r="F34" i="104"/>
  <c r="G34" i="104" s="1"/>
  <c r="E35" i="104"/>
  <c r="H33" i="104"/>
  <c r="J33" i="104"/>
  <c r="I33" i="104"/>
  <c r="F34" i="100"/>
  <c r="G34" i="100" s="1"/>
  <c r="E35" i="100"/>
  <c r="H33" i="100"/>
  <c r="J33" i="100"/>
  <c r="I33" i="100"/>
  <c r="H33" i="98"/>
  <c r="J33" i="98"/>
  <c r="I33" i="98"/>
  <c r="F34" i="98"/>
  <c r="G34" i="98" s="1"/>
  <c r="E35" i="98"/>
  <c r="F34" i="96"/>
  <c r="G34" i="96" s="1"/>
  <c r="E35" i="96"/>
  <c r="H33" i="96"/>
  <c r="J33" i="96"/>
  <c r="I33" i="96"/>
  <c r="F34" i="94"/>
  <c r="G34" i="94" s="1"/>
  <c r="E35" i="94"/>
  <c r="H33" i="94"/>
  <c r="J33" i="94"/>
  <c r="I33" i="94"/>
  <c r="F34" i="92"/>
  <c r="G34" i="92" s="1"/>
  <c r="E35" i="92"/>
  <c r="H33" i="92"/>
  <c r="J33" i="92"/>
  <c r="I33" i="92"/>
  <c r="H33" i="90"/>
  <c r="J33" i="90"/>
  <c r="I33" i="90"/>
  <c r="F34" i="90"/>
  <c r="G34" i="90" s="1"/>
  <c r="E35" i="90"/>
  <c r="H33" i="88"/>
  <c r="J33" i="88"/>
  <c r="I33" i="88"/>
  <c r="F34" i="88"/>
  <c r="G34" i="88" s="1"/>
  <c r="E35" i="88"/>
  <c r="H33" i="86"/>
  <c r="J33" i="86"/>
  <c r="I33" i="86"/>
  <c r="F34" i="86"/>
  <c r="G34" i="86" s="1"/>
  <c r="E35" i="86"/>
  <c r="H33" i="83"/>
  <c r="J33" i="83"/>
  <c r="I33" i="83"/>
  <c r="F34" i="83"/>
  <c r="G34" i="83" s="1"/>
  <c r="E35" i="83"/>
  <c r="H35" i="81"/>
  <c r="J35" i="81"/>
  <c r="I35" i="81"/>
  <c r="F36" i="81"/>
  <c r="E37" i="81"/>
  <c r="H33" i="79"/>
  <c r="J33" i="79"/>
  <c r="I33" i="79"/>
  <c r="F34" i="79"/>
  <c r="G34" i="79" s="1"/>
  <c r="E35" i="79"/>
  <c r="H33" i="77"/>
  <c r="J33" i="77"/>
  <c r="I33" i="77"/>
  <c r="F34" i="77"/>
  <c r="G34" i="77" s="1"/>
  <c r="E35" i="77"/>
  <c r="H33" i="75"/>
  <c r="J33" i="75"/>
  <c r="I33" i="75"/>
  <c r="F34" i="75"/>
  <c r="G34" i="75" s="1"/>
  <c r="E35" i="75"/>
  <c r="H33" i="73"/>
  <c r="J33" i="73"/>
  <c r="I33" i="73"/>
  <c r="F34" i="73"/>
  <c r="G34" i="73" s="1"/>
  <c r="E35" i="73"/>
  <c r="J32" i="71"/>
  <c r="I32" i="71"/>
  <c r="H32" i="71"/>
  <c r="E34" i="71"/>
  <c r="F33" i="71"/>
  <c r="G33" i="71" s="1"/>
  <c r="J32" i="69"/>
  <c r="I32" i="69"/>
  <c r="H32" i="69"/>
  <c r="E34" i="69"/>
  <c r="F33" i="69"/>
  <c r="G33" i="69" s="1"/>
  <c r="E34" i="67"/>
  <c r="F33" i="67"/>
  <c r="G33" i="67" s="1"/>
  <c r="J32" i="67"/>
  <c r="I32" i="67"/>
  <c r="H32" i="67"/>
  <c r="E34" i="65"/>
  <c r="F33" i="65"/>
  <c r="G33" i="65" s="1"/>
  <c r="J32" i="65"/>
  <c r="I32" i="65"/>
  <c r="H32" i="65"/>
  <c r="E34" i="63"/>
  <c r="F33" i="63"/>
  <c r="G33" i="63" s="1"/>
  <c r="J32" i="63"/>
  <c r="I32" i="63"/>
  <c r="H32" i="63"/>
  <c r="E34" i="62"/>
  <c r="F33" i="62"/>
  <c r="G33" i="62" s="1"/>
  <c r="J32" i="62"/>
  <c r="I32" i="62"/>
  <c r="H32" i="62"/>
  <c r="F32" i="60"/>
  <c r="G32" i="60" s="1"/>
  <c r="E33" i="60"/>
  <c r="H31" i="60"/>
  <c r="J31" i="60"/>
  <c r="I31" i="60"/>
  <c r="F32" i="58"/>
  <c r="G32" i="58" s="1"/>
  <c r="E33" i="58"/>
  <c r="H31" i="58"/>
  <c r="J31" i="58"/>
  <c r="I31" i="58"/>
  <c r="H31" i="56"/>
  <c r="I31" i="56"/>
  <c r="J31" i="56"/>
  <c r="F32" i="56"/>
  <c r="G32" i="56" s="1"/>
  <c r="E33" i="56"/>
  <c r="F34" i="54"/>
  <c r="G34" i="54" s="1"/>
  <c r="E35" i="54"/>
  <c r="H33" i="54"/>
  <c r="J33" i="54"/>
  <c r="I33" i="54"/>
  <c r="F34" i="52"/>
  <c r="G34" i="52" s="1"/>
  <c r="E35" i="52"/>
  <c r="H33" i="52"/>
  <c r="J33" i="52"/>
  <c r="I33" i="52"/>
  <c r="H32" i="50"/>
  <c r="I32" i="50"/>
  <c r="J32" i="50"/>
  <c r="F33" i="50"/>
  <c r="G33" i="50" s="1"/>
  <c r="E34" i="50"/>
  <c r="F32" i="49"/>
  <c r="G32" i="49" s="1"/>
  <c r="E33" i="49"/>
  <c r="H31" i="49"/>
  <c r="J31" i="49"/>
  <c r="I31" i="49"/>
  <c r="F34" i="47"/>
  <c r="G34" i="47" s="1"/>
  <c r="E35" i="47"/>
  <c r="H33" i="47"/>
  <c r="J33" i="47"/>
  <c r="I33" i="47"/>
  <c r="H33" i="45"/>
  <c r="J33" i="45"/>
  <c r="I33" i="45"/>
  <c r="F34" i="45"/>
  <c r="G34" i="45" s="1"/>
  <c r="E35" i="45"/>
  <c r="F32" i="43"/>
  <c r="G32" i="43" s="1"/>
  <c r="E33" i="43"/>
  <c r="H31" i="43"/>
  <c r="J31" i="43"/>
  <c r="I31" i="43"/>
  <c r="F34" i="41"/>
  <c r="G34" i="41" s="1"/>
  <c r="E35" i="41"/>
  <c r="H33" i="41"/>
  <c r="J33" i="41"/>
  <c r="I33" i="41"/>
  <c r="F32" i="39"/>
  <c r="G32" i="39" s="1"/>
  <c r="E33" i="39"/>
  <c r="H31" i="39"/>
  <c r="I31" i="39"/>
  <c r="J31" i="39"/>
  <c r="H31" i="37"/>
  <c r="J31" i="37"/>
  <c r="I31" i="37"/>
  <c r="F32" i="37"/>
  <c r="G32" i="37" s="1"/>
  <c r="E33" i="37"/>
  <c r="H32" i="35"/>
  <c r="J32" i="35"/>
  <c r="I32" i="35"/>
  <c r="F33" i="35"/>
  <c r="G33" i="35" s="1"/>
  <c r="E34" i="35"/>
  <c r="H31" i="32"/>
  <c r="I31" i="32"/>
  <c r="J31" i="32"/>
  <c r="F32" i="32"/>
  <c r="G32" i="32" s="1"/>
  <c r="E33" i="32"/>
  <c r="F34" i="30"/>
  <c r="G34" i="30" s="1"/>
  <c r="E35" i="30"/>
  <c r="H33" i="30"/>
  <c r="I33" i="30"/>
  <c r="J33" i="30"/>
  <c r="H31" i="28"/>
  <c r="J31" i="28"/>
  <c r="I31" i="28"/>
  <c r="F32" i="28"/>
  <c r="G32" i="28" s="1"/>
  <c r="E33" i="28"/>
  <c r="F32" i="26"/>
  <c r="G32" i="26" s="1"/>
  <c r="E33" i="26"/>
  <c r="H31" i="26"/>
  <c r="J31" i="26"/>
  <c r="I31" i="26"/>
  <c r="H33" i="24"/>
  <c r="I33" i="24"/>
  <c r="J33" i="24"/>
  <c r="F34" i="24"/>
  <c r="G34" i="24" s="1"/>
  <c r="E35" i="24"/>
  <c r="H31" i="22"/>
  <c r="J31" i="22"/>
  <c r="I31" i="22"/>
  <c r="F32" i="22"/>
  <c r="G32" i="22" s="1"/>
  <c r="E33" i="22"/>
  <c r="F32" i="19"/>
  <c r="G32" i="19" s="1"/>
  <c r="E33" i="19"/>
  <c r="H31" i="19"/>
  <c r="J31" i="19"/>
  <c r="I31" i="19"/>
  <c r="M65" i="18"/>
  <c r="K65" i="18"/>
  <c r="L65" i="18"/>
  <c r="F66" i="18"/>
  <c r="G65" i="18"/>
  <c r="H66" i="18" s="1"/>
  <c r="I66" i="18" s="1"/>
  <c r="J66" i="18" s="1"/>
  <c r="E36" i="180" l="1"/>
  <c r="F35" i="180"/>
  <c r="G35" i="180" s="1"/>
  <c r="J34" i="180"/>
  <c r="I34" i="180"/>
  <c r="H34" i="180"/>
  <c r="J34" i="178"/>
  <c r="I34" i="178"/>
  <c r="H34" i="178"/>
  <c r="E36" i="178"/>
  <c r="F35" i="178"/>
  <c r="G35" i="178" s="1"/>
  <c r="J34" i="175"/>
  <c r="I34" i="175"/>
  <c r="H34" i="175"/>
  <c r="E36" i="175"/>
  <c r="F35" i="175"/>
  <c r="G35" i="175" s="1"/>
  <c r="J34" i="173"/>
  <c r="I34" i="173"/>
  <c r="H34" i="173"/>
  <c r="E36" i="173"/>
  <c r="F35" i="173"/>
  <c r="G35" i="173" s="1"/>
  <c r="J34" i="171"/>
  <c r="I34" i="171"/>
  <c r="H34" i="171"/>
  <c r="E36" i="171"/>
  <c r="F35" i="171"/>
  <c r="G35" i="171" s="1"/>
  <c r="H35" i="169"/>
  <c r="J35" i="169"/>
  <c r="I35" i="169"/>
  <c r="F36" i="169"/>
  <c r="E37" i="169"/>
  <c r="J34" i="167"/>
  <c r="I34" i="167"/>
  <c r="H34" i="167"/>
  <c r="E36" i="167"/>
  <c r="F35" i="167"/>
  <c r="G35" i="167" s="1"/>
  <c r="J34" i="165"/>
  <c r="I34" i="165"/>
  <c r="H34" i="165"/>
  <c r="E36" i="165"/>
  <c r="F35" i="165"/>
  <c r="G35" i="165" s="1"/>
  <c r="J34" i="163"/>
  <c r="I34" i="163"/>
  <c r="H34" i="163"/>
  <c r="E36" i="163"/>
  <c r="F35" i="163"/>
  <c r="G35" i="163" s="1"/>
  <c r="E36" i="161"/>
  <c r="F35" i="161"/>
  <c r="G35" i="161" s="1"/>
  <c r="J34" i="161"/>
  <c r="I34" i="161"/>
  <c r="H34" i="161"/>
  <c r="E36" i="159"/>
  <c r="F35" i="159"/>
  <c r="G35" i="159" s="1"/>
  <c r="J34" i="159"/>
  <c r="I34" i="159"/>
  <c r="H34" i="159"/>
  <c r="E36" i="156"/>
  <c r="F35" i="156"/>
  <c r="G35" i="156" s="1"/>
  <c r="J34" i="156"/>
  <c r="I34" i="156"/>
  <c r="H34" i="156"/>
  <c r="J34" i="154"/>
  <c r="I34" i="154"/>
  <c r="H34" i="154"/>
  <c r="E36" i="154"/>
  <c r="F35" i="154"/>
  <c r="G35" i="154" s="1"/>
  <c r="E36" i="152"/>
  <c r="F35" i="152"/>
  <c r="G35" i="152" s="1"/>
  <c r="J34" i="152"/>
  <c r="I34" i="152"/>
  <c r="H34" i="152"/>
  <c r="E36" i="150"/>
  <c r="F35" i="150"/>
  <c r="G35" i="150" s="1"/>
  <c r="J34" i="150"/>
  <c r="I34" i="150"/>
  <c r="H34" i="150"/>
  <c r="J34" i="148"/>
  <c r="I34" i="148"/>
  <c r="H34" i="148"/>
  <c r="E36" i="148"/>
  <c r="F35" i="148"/>
  <c r="G35" i="148" s="1"/>
  <c r="E36" i="146"/>
  <c r="F35" i="146"/>
  <c r="G35" i="146" s="1"/>
  <c r="J34" i="146"/>
  <c r="I34" i="146"/>
  <c r="H34" i="146"/>
  <c r="E36" i="142"/>
  <c r="F35" i="142"/>
  <c r="G35" i="142" s="1"/>
  <c r="J34" i="142"/>
  <c r="I34" i="142"/>
  <c r="H34" i="142"/>
  <c r="J34" i="140"/>
  <c r="I34" i="140"/>
  <c r="H34" i="140"/>
  <c r="E36" i="140"/>
  <c r="F35" i="140"/>
  <c r="G35" i="140" s="1"/>
  <c r="E36" i="138"/>
  <c r="F35" i="138"/>
  <c r="G35" i="138" s="1"/>
  <c r="J34" i="138"/>
  <c r="I34" i="138"/>
  <c r="H34" i="138"/>
  <c r="J34" i="136"/>
  <c r="I34" i="136"/>
  <c r="H34" i="136"/>
  <c r="E36" i="136"/>
  <c r="F35" i="136"/>
  <c r="G35" i="136" s="1"/>
  <c r="E36" i="134"/>
  <c r="F35" i="134"/>
  <c r="G35" i="134" s="1"/>
  <c r="J34" i="134"/>
  <c r="I34" i="134"/>
  <c r="H34" i="134"/>
  <c r="J34" i="132"/>
  <c r="I34" i="132"/>
  <c r="H34" i="132"/>
  <c r="E36" i="132"/>
  <c r="F35" i="132"/>
  <c r="G35" i="132" s="1"/>
  <c r="J34" i="130"/>
  <c r="I34" i="130"/>
  <c r="H34" i="130"/>
  <c r="E36" i="130"/>
  <c r="F35" i="130"/>
  <c r="G35" i="130" s="1"/>
  <c r="J34" i="128"/>
  <c r="I34" i="128"/>
  <c r="H34" i="128"/>
  <c r="E36" i="128"/>
  <c r="F35" i="128"/>
  <c r="G35" i="128" s="1"/>
  <c r="E36" i="126"/>
  <c r="F35" i="126"/>
  <c r="G35" i="126" s="1"/>
  <c r="J34" i="126"/>
  <c r="I34" i="126"/>
  <c r="H34" i="126"/>
  <c r="J34" i="124"/>
  <c r="I34" i="124"/>
  <c r="H34" i="124"/>
  <c r="E36" i="124"/>
  <c r="F35" i="124"/>
  <c r="G35" i="124" s="1"/>
  <c r="J34" i="122"/>
  <c r="I34" i="122"/>
  <c r="H34" i="122"/>
  <c r="E36" i="122"/>
  <c r="F35" i="122"/>
  <c r="G35" i="122" s="1"/>
  <c r="J34" i="120"/>
  <c r="I34" i="120"/>
  <c r="H34" i="120"/>
  <c r="E36" i="120"/>
  <c r="F35" i="120"/>
  <c r="G35" i="120" s="1"/>
  <c r="J34" i="118"/>
  <c r="I34" i="118"/>
  <c r="H34" i="118"/>
  <c r="E36" i="118"/>
  <c r="F35" i="118"/>
  <c r="G35" i="118" s="1"/>
  <c r="J34" i="116"/>
  <c r="I34" i="116"/>
  <c r="H34" i="116"/>
  <c r="E36" i="116"/>
  <c r="F35" i="116"/>
  <c r="G35" i="116" s="1"/>
  <c r="E36" i="114"/>
  <c r="F35" i="114"/>
  <c r="G35" i="114" s="1"/>
  <c r="J34" i="114"/>
  <c r="I34" i="114"/>
  <c r="H34" i="114"/>
  <c r="E36" i="112"/>
  <c r="F35" i="112"/>
  <c r="G35" i="112" s="1"/>
  <c r="J34" i="112"/>
  <c r="I34" i="112"/>
  <c r="H34" i="112"/>
  <c r="E36" i="110"/>
  <c r="F35" i="110"/>
  <c r="G35" i="110" s="1"/>
  <c r="J34" i="110"/>
  <c r="I34" i="110"/>
  <c r="H34" i="110"/>
  <c r="E36" i="108"/>
  <c r="F35" i="108"/>
  <c r="G35" i="108" s="1"/>
  <c r="J34" i="108"/>
  <c r="I34" i="108"/>
  <c r="H34" i="108"/>
  <c r="J34" i="106"/>
  <c r="I34" i="106"/>
  <c r="H34" i="106"/>
  <c r="E36" i="106"/>
  <c r="F35" i="106"/>
  <c r="G35" i="106" s="1"/>
  <c r="E36" i="104"/>
  <c r="F35" i="104"/>
  <c r="G35" i="104" s="1"/>
  <c r="J34" i="104"/>
  <c r="I34" i="104"/>
  <c r="H34" i="104"/>
  <c r="E36" i="100"/>
  <c r="F35" i="100"/>
  <c r="G35" i="100" s="1"/>
  <c r="J34" i="100"/>
  <c r="I34" i="100"/>
  <c r="H34" i="100"/>
  <c r="J34" i="98"/>
  <c r="I34" i="98"/>
  <c r="H34" i="98"/>
  <c r="E36" i="98"/>
  <c r="F35" i="98"/>
  <c r="G35" i="98" s="1"/>
  <c r="E36" i="96"/>
  <c r="F35" i="96"/>
  <c r="G35" i="96" s="1"/>
  <c r="J34" i="96"/>
  <c r="I34" i="96"/>
  <c r="H34" i="96"/>
  <c r="E36" i="94"/>
  <c r="F35" i="94"/>
  <c r="G35" i="94" s="1"/>
  <c r="J34" i="94"/>
  <c r="I34" i="94"/>
  <c r="H34" i="94"/>
  <c r="E36" i="92"/>
  <c r="F35" i="92"/>
  <c r="G35" i="92" s="1"/>
  <c r="J34" i="92"/>
  <c r="I34" i="92"/>
  <c r="H34" i="92"/>
  <c r="J34" i="90"/>
  <c r="I34" i="90"/>
  <c r="H34" i="90"/>
  <c r="E36" i="90"/>
  <c r="F35" i="90"/>
  <c r="G35" i="90" s="1"/>
  <c r="J34" i="88"/>
  <c r="I34" i="88"/>
  <c r="H34" i="88"/>
  <c r="E36" i="88"/>
  <c r="F35" i="88"/>
  <c r="G35" i="88" s="1"/>
  <c r="J34" i="86"/>
  <c r="I34" i="86"/>
  <c r="H34" i="86"/>
  <c r="E36" i="86"/>
  <c r="F35" i="86"/>
  <c r="G35" i="86" s="1"/>
  <c r="J34" i="83"/>
  <c r="I34" i="83"/>
  <c r="H34" i="83"/>
  <c r="E36" i="83"/>
  <c r="F35" i="83"/>
  <c r="G35" i="83" s="1"/>
  <c r="G36" i="81"/>
  <c r="F38" i="81"/>
  <c r="J34" i="79"/>
  <c r="I34" i="79"/>
  <c r="H34" i="79"/>
  <c r="E36" i="79"/>
  <c r="F35" i="79"/>
  <c r="G35" i="79" s="1"/>
  <c r="J34" i="77"/>
  <c r="I34" i="77"/>
  <c r="H34" i="77"/>
  <c r="E36" i="77"/>
  <c r="F35" i="77"/>
  <c r="G35" i="77" s="1"/>
  <c r="J34" i="75"/>
  <c r="I34" i="75"/>
  <c r="H34" i="75"/>
  <c r="E36" i="75"/>
  <c r="F35" i="75"/>
  <c r="G35" i="75" s="1"/>
  <c r="J34" i="73"/>
  <c r="I34" i="73"/>
  <c r="H34" i="73"/>
  <c r="E36" i="73"/>
  <c r="F35" i="73"/>
  <c r="G35" i="73" s="1"/>
  <c r="F34" i="71"/>
  <c r="G34" i="71" s="1"/>
  <c r="E35" i="71"/>
  <c r="H33" i="71"/>
  <c r="J33" i="71"/>
  <c r="I33" i="71"/>
  <c r="H33" i="69"/>
  <c r="J33" i="69"/>
  <c r="I33" i="69"/>
  <c r="F34" i="69"/>
  <c r="G34" i="69" s="1"/>
  <c r="E35" i="69"/>
  <c r="H33" i="67"/>
  <c r="J33" i="67"/>
  <c r="I33" i="67"/>
  <c r="F34" i="67"/>
  <c r="G34" i="67" s="1"/>
  <c r="E35" i="67"/>
  <c r="H33" i="65"/>
  <c r="J33" i="65"/>
  <c r="I33" i="65"/>
  <c r="F34" i="65"/>
  <c r="G34" i="65" s="1"/>
  <c r="E35" i="65"/>
  <c r="H33" i="63"/>
  <c r="J33" i="63"/>
  <c r="I33" i="63"/>
  <c r="F34" i="63"/>
  <c r="G34" i="63" s="1"/>
  <c r="E35" i="63"/>
  <c r="H33" i="62"/>
  <c r="J33" i="62"/>
  <c r="I33" i="62"/>
  <c r="F34" i="62"/>
  <c r="G34" i="62" s="1"/>
  <c r="E35" i="62"/>
  <c r="E34" i="60"/>
  <c r="F33" i="60"/>
  <c r="G33" i="60" s="1"/>
  <c r="J32" i="60"/>
  <c r="I32" i="60"/>
  <c r="H32" i="60"/>
  <c r="J32" i="58"/>
  <c r="I32" i="58"/>
  <c r="H32" i="58"/>
  <c r="E34" i="58"/>
  <c r="F33" i="58"/>
  <c r="G33" i="58" s="1"/>
  <c r="J32" i="56"/>
  <c r="I32" i="56"/>
  <c r="H32" i="56"/>
  <c r="E34" i="56"/>
  <c r="F33" i="56"/>
  <c r="G33" i="56" s="1"/>
  <c r="E36" i="54"/>
  <c r="F35" i="54"/>
  <c r="G35" i="54" s="1"/>
  <c r="J34" i="54"/>
  <c r="I34" i="54"/>
  <c r="H34" i="54"/>
  <c r="E36" i="52"/>
  <c r="F35" i="52"/>
  <c r="G35" i="52" s="1"/>
  <c r="J34" i="52"/>
  <c r="I34" i="52"/>
  <c r="H34" i="52"/>
  <c r="J33" i="50"/>
  <c r="I33" i="50"/>
  <c r="H33" i="50"/>
  <c r="E35" i="50"/>
  <c r="F34" i="50"/>
  <c r="G34" i="50" s="1"/>
  <c r="E34" i="49"/>
  <c r="F33" i="49"/>
  <c r="G33" i="49" s="1"/>
  <c r="J32" i="49"/>
  <c r="I32" i="49"/>
  <c r="H32" i="49"/>
  <c r="E36" i="47"/>
  <c r="F35" i="47"/>
  <c r="G35" i="47" s="1"/>
  <c r="J34" i="47"/>
  <c r="I34" i="47"/>
  <c r="H34" i="47"/>
  <c r="J34" i="45"/>
  <c r="I34" i="45"/>
  <c r="H34" i="45"/>
  <c r="E36" i="45"/>
  <c r="F35" i="45"/>
  <c r="G35" i="45" s="1"/>
  <c r="J32" i="43"/>
  <c r="I32" i="43"/>
  <c r="H32" i="43"/>
  <c r="E34" i="43"/>
  <c r="F33" i="43"/>
  <c r="G33" i="43" s="1"/>
  <c r="E36" i="41"/>
  <c r="F35" i="41"/>
  <c r="G35" i="41" s="1"/>
  <c r="J34" i="41"/>
  <c r="I34" i="41"/>
  <c r="H34" i="41"/>
  <c r="E34" i="39"/>
  <c r="F33" i="39"/>
  <c r="G33" i="39" s="1"/>
  <c r="J32" i="39"/>
  <c r="I32" i="39"/>
  <c r="H32" i="39"/>
  <c r="J32" i="37"/>
  <c r="I32" i="37"/>
  <c r="H32" i="37"/>
  <c r="F33" i="37"/>
  <c r="G33" i="37" s="1"/>
  <c r="E34" i="37"/>
  <c r="J33" i="35"/>
  <c r="I33" i="35"/>
  <c r="H33" i="35"/>
  <c r="E35" i="35"/>
  <c r="F34" i="35"/>
  <c r="G34" i="35" s="1"/>
  <c r="J32" i="32"/>
  <c r="I32" i="32"/>
  <c r="H32" i="32"/>
  <c r="E34" i="32"/>
  <c r="F33" i="32"/>
  <c r="G33" i="32" s="1"/>
  <c r="E36" i="30"/>
  <c r="F35" i="30"/>
  <c r="G35" i="30" s="1"/>
  <c r="J34" i="30"/>
  <c r="I34" i="30"/>
  <c r="H34" i="30"/>
  <c r="J32" i="28"/>
  <c r="I32" i="28"/>
  <c r="H32" i="28"/>
  <c r="E34" i="28"/>
  <c r="F33" i="28"/>
  <c r="G33" i="28" s="1"/>
  <c r="E34" i="26"/>
  <c r="F33" i="26"/>
  <c r="G33" i="26" s="1"/>
  <c r="J32" i="26"/>
  <c r="H32" i="26"/>
  <c r="I32" i="26"/>
  <c r="J34" i="24"/>
  <c r="I34" i="24"/>
  <c r="H34" i="24"/>
  <c r="E36" i="24"/>
  <c r="F35" i="24"/>
  <c r="G35" i="24" s="1"/>
  <c r="J32" i="22"/>
  <c r="I32" i="22"/>
  <c r="H32" i="22"/>
  <c r="F33" i="22"/>
  <c r="G33" i="22" s="1"/>
  <c r="E34" i="22"/>
  <c r="E34" i="19"/>
  <c r="F33" i="19"/>
  <c r="G33" i="19" s="1"/>
  <c r="J32" i="19"/>
  <c r="I32" i="19"/>
  <c r="H32" i="19"/>
  <c r="M66" i="18"/>
  <c r="K66" i="18"/>
  <c r="L66" i="18"/>
  <c r="F67" i="18"/>
  <c r="G66" i="18"/>
  <c r="H67" i="18"/>
  <c r="I67" i="18" s="1"/>
  <c r="J67" i="18" s="1"/>
  <c r="H35" i="180" l="1"/>
  <c r="J35" i="180"/>
  <c r="I35" i="180"/>
  <c r="F36" i="180"/>
  <c r="E37" i="180"/>
  <c r="F36" i="178"/>
  <c r="E37" i="178"/>
  <c r="H35" i="178"/>
  <c r="J35" i="178"/>
  <c r="I35" i="178"/>
  <c r="F36" i="175"/>
  <c r="E37" i="175"/>
  <c r="H35" i="175"/>
  <c r="J35" i="175"/>
  <c r="I35" i="175"/>
  <c r="F36" i="173"/>
  <c r="E37" i="173"/>
  <c r="H35" i="173"/>
  <c r="J35" i="173"/>
  <c r="I35" i="173"/>
  <c r="F36" i="171"/>
  <c r="E37" i="171"/>
  <c r="H35" i="171"/>
  <c r="J35" i="171"/>
  <c r="I35" i="171"/>
  <c r="G36" i="169"/>
  <c r="F38" i="169"/>
  <c r="F36" i="167"/>
  <c r="E37" i="167"/>
  <c r="H35" i="167"/>
  <c r="J35" i="167"/>
  <c r="I35" i="167"/>
  <c r="F36" i="165"/>
  <c r="E37" i="165"/>
  <c r="H35" i="165"/>
  <c r="J35" i="165"/>
  <c r="I35" i="165"/>
  <c r="F36" i="163"/>
  <c r="E37" i="163"/>
  <c r="H35" i="163"/>
  <c r="J35" i="163"/>
  <c r="I35" i="163"/>
  <c r="H35" i="161"/>
  <c r="J35" i="161"/>
  <c r="I35" i="161"/>
  <c r="F36" i="161"/>
  <c r="E37" i="161"/>
  <c r="H35" i="159"/>
  <c r="J35" i="159"/>
  <c r="I35" i="159"/>
  <c r="F36" i="159"/>
  <c r="E37" i="159"/>
  <c r="H35" i="156"/>
  <c r="J35" i="156"/>
  <c r="I35" i="156"/>
  <c r="F36" i="156"/>
  <c r="E37" i="156"/>
  <c r="F36" i="154"/>
  <c r="E37" i="154"/>
  <c r="H35" i="154"/>
  <c r="J35" i="154"/>
  <c r="I35" i="154"/>
  <c r="H35" i="152"/>
  <c r="J35" i="152"/>
  <c r="I35" i="152"/>
  <c r="F36" i="152"/>
  <c r="E37" i="152"/>
  <c r="H35" i="150"/>
  <c r="J35" i="150"/>
  <c r="I35" i="150"/>
  <c r="F36" i="150"/>
  <c r="E37" i="150"/>
  <c r="F36" i="148"/>
  <c r="E37" i="148"/>
  <c r="H35" i="148"/>
  <c r="J35" i="148"/>
  <c r="I35" i="148"/>
  <c r="H35" i="146"/>
  <c r="J35" i="146"/>
  <c r="I35" i="146"/>
  <c r="F36" i="146"/>
  <c r="E37" i="146"/>
  <c r="H35" i="142"/>
  <c r="J35" i="142"/>
  <c r="I35" i="142"/>
  <c r="F36" i="142"/>
  <c r="E37" i="142"/>
  <c r="F36" i="140"/>
  <c r="E37" i="140"/>
  <c r="H35" i="140"/>
  <c r="J35" i="140"/>
  <c r="I35" i="140"/>
  <c r="H35" i="138"/>
  <c r="J35" i="138"/>
  <c r="I35" i="138"/>
  <c r="F36" i="138"/>
  <c r="E37" i="138"/>
  <c r="F36" i="136"/>
  <c r="E37" i="136"/>
  <c r="H35" i="136"/>
  <c r="J35" i="136"/>
  <c r="I35" i="136"/>
  <c r="H35" i="134"/>
  <c r="J35" i="134"/>
  <c r="I35" i="134"/>
  <c r="F36" i="134"/>
  <c r="E37" i="134"/>
  <c r="F36" i="132"/>
  <c r="E37" i="132"/>
  <c r="H35" i="132"/>
  <c r="J35" i="132"/>
  <c r="I35" i="132"/>
  <c r="F36" i="130"/>
  <c r="E37" i="130"/>
  <c r="H35" i="130"/>
  <c r="J35" i="130"/>
  <c r="I35" i="130"/>
  <c r="F36" i="128"/>
  <c r="E37" i="128"/>
  <c r="H35" i="128"/>
  <c r="J35" i="128"/>
  <c r="I35" i="128"/>
  <c r="H35" i="126"/>
  <c r="J35" i="126"/>
  <c r="I35" i="126"/>
  <c r="F36" i="126"/>
  <c r="E37" i="126"/>
  <c r="F36" i="124"/>
  <c r="E37" i="124"/>
  <c r="H35" i="124"/>
  <c r="J35" i="124"/>
  <c r="I35" i="124"/>
  <c r="F36" i="122"/>
  <c r="E37" i="122"/>
  <c r="H35" i="122"/>
  <c r="J35" i="122"/>
  <c r="I35" i="122"/>
  <c r="F36" i="120"/>
  <c r="E37" i="120"/>
  <c r="H35" i="120"/>
  <c r="J35" i="120"/>
  <c r="I35" i="120"/>
  <c r="F36" i="118"/>
  <c r="E37" i="118"/>
  <c r="H35" i="118"/>
  <c r="J35" i="118"/>
  <c r="I35" i="118"/>
  <c r="F36" i="116"/>
  <c r="E37" i="116"/>
  <c r="H35" i="116"/>
  <c r="J35" i="116"/>
  <c r="I35" i="116"/>
  <c r="H35" i="114"/>
  <c r="J35" i="114"/>
  <c r="I35" i="114"/>
  <c r="F36" i="114"/>
  <c r="E37" i="114"/>
  <c r="H35" i="112"/>
  <c r="J35" i="112"/>
  <c r="I35" i="112"/>
  <c r="F36" i="112"/>
  <c r="E37" i="112"/>
  <c r="H35" i="110"/>
  <c r="J35" i="110"/>
  <c r="I35" i="110"/>
  <c r="F36" i="110"/>
  <c r="E37" i="110"/>
  <c r="H35" i="108"/>
  <c r="J35" i="108"/>
  <c r="I35" i="108"/>
  <c r="F36" i="108"/>
  <c r="E37" i="108"/>
  <c r="F36" i="106"/>
  <c r="E37" i="106"/>
  <c r="H35" i="106"/>
  <c r="J35" i="106"/>
  <c r="I35" i="106"/>
  <c r="H35" i="104"/>
  <c r="J35" i="104"/>
  <c r="I35" i="104"/>
  <c r="F36" i="104"/>
  <c r="E37" i="104"/>
  <c r="H35" i="100"/>
  <c r="J35" i="100"/>
  <c r="I35" i="100"/>
  <c r="F36" i="100"/>
  <c r="E37" i="100"/>
  <c r="F36" i="98"/>
  <c r="E37" i="98"/>
  <c r="H35" i="98"/>
  <c r="J35" i="98"/>
  <c r="I35" i="98"/>
  <c r="H35" i="96"/>
  <c r="J35" i="96"/>
  <c r="I35" i="96"/>
  <c r="F36" i="96"/>
  <c r="E37" i="96"/>
  <c r="H35" i="94"/>
  <c r="J35" i="94"/>
  <c r="I35" i="94"/>
  <c r="F36" i="94"/>
  <c r="E37" i="94"/>
  <c r="F36" i="92"/>
  <c r="E37" i="92"/>
  <c r="H35" i="92"/>
  <c r="J35" i="92"/>
  <c r="I35" i="92"/>
  <c r="F36" i="90"/>
  <c r="E37" i="90"/>
  <c r="H35" i="90"/>
  <c r="J35" i="90"/>
  <c r="I35" i="90"/>
  <c r="F36" i="88"/>
  <c r="E37" i="88"/>
  <c r="H35" i="88"/>
  <c r="J35" i="88"/>
  <c r="I35" i="88"/>
  <c r="F36" i="86"/>
  <c r="E37" i="86"/>
  <c r="H35" i="86"/>
  <c r="J35" i="86"/>
  <c r="I35" i="86"/>
  <c r="F36" i="83"/>
  <c r="E37" i="83"/>
  <c r="H35" i="83"/>
  <c r="J35" i="83"/>
  <c r="I35" i="83"/>
  <c r="J36" i="81"/>
  <c r="J38" i="81" s="1"/>
  <c r="J39" i="81" s="1"/>
  <c r="I36" i="81"/>
  <c r="I38" i="81" s="1"/>
  <c r="I39" i="81" s="1"/>
  <c r="H36" i="81"/>
  <c r="H38" i="81" s="1"/>
  <c r="H39" i="81" s="1"/>
  <c r="H42" i="81" s="1"/>
  <c r="G38" i="81"/>
  <c r="G39" i="81" s="1"/>
  <c r="G42" i="81" s="1"/>
  <c r="F36" i="79"/>
  <c r="E37" i="79"/>
  <c r="H35" i="79"/>
  <c r="J35" i="79"/>
  <c r="I35" i="79"/>
  <c r="F36" i="77"/>
  <c r="E37" i="77"/>
  <c r="H35" i="77"/>
  <c r="J35" i="77"/>
  <c r="I35" i="77"/>
  <c r="H35" i="75"/>
  <c r="J35" i="75"/>
  <c r="I35" i="75"/>
  <c r="F36" i="75"/>
  <c r="E37" i="75"/>
  <c r="F36" i="73"/>
  <c r="E37" i="73"/>
  <c r="H35" i="73"/>
  <c r="J35" i="73"/>
  <c r="I35" i="73"/>
  <c r="E36" i="71"/>
  <c r="F35" i="71"/>
  <c r="G35" i="71" s="1"/>
  <c r="J34" i="71"/>
  <c r="I34" i="71"/>
  <c r="H34" i="71"/>
  <c r="J34" i="69"/>
  <c r="I34" i="69"/>
  <c r="H34" i="69"/>
  <c r="E36" i="69"/>
  <c r="F35" i="69"/>
  <c r="G35" i="69" s="1"/>
  <c r="J34" i="67"/>
  <c r="I34" i="67"/>
  <c r="H34" i="67"/>
  <c r="E36" i="67"/>
  <c r="F35" i="67"/>
  <c r="G35" i="67" s="1"/>
  <c r="J34" i="65"/>
  <c r="I34" i="65"/>
  <c r="H34" i="65"/>
  <c r="E36" i="65"/>
  <c r="F35" i="65"/>
  <c r="G35" i="65" s="1"/>
  <c r="J34" i="63"/>
  <c r="I34" i="63"/>
  <c r="H34" i="63"/>
  <c r="E36" i="63"/>
  <c r="F35" i="63"/>
  <c r="G35" i="63" s="1"/>
  <c r="J34" i="62"/>
  <c r="I34" i="62"/>
  <c r="H34" i="62"/>
  <c r="E36" i="62"/>
  <c r="F35" i="62"/>
  <c r="G35" i="62" s="1"/>
  <c r="H33" i="60"/>
  <c r="J33" i="60"/>
  <c r="I33" i="60"/>
  <c r="F34" i="60"/>
  <c r="G34" i="60" s="1"/>
  <c r="E35" i="60"/>
  <c r="H33" i="58"/>
  <c r="J33" i="58"/>
  <c r="I33" i="58"/>
  <c r="F34" i="58"/>
  <c r="G34" i="58" s="1"/>
  <c r="E35" i="58"/>
  <c r="F34" i="56"/>
  <c r="G34" i="56" s="1"/>
  <c r="E35" i="56"/>
  <c r="H33" i="56"/>
  <c r="I33" i="56"/>
  <c r="J33" i="56"/>
  <c r="H35" i="54"/>
  <c r="J35" i="54"/>
  <c r="I35" i="54"/>
  <c r="F36" i="54"/>
  <c r="E37" i="54"/>
  <c r="H35" i="52"/>
  <c r="J35" i="52"/>
  <c r="I35" i="52"/>
  <c r="F36" i="52"/>
  <c r="E37" i="52"/>
  <c r="F35" i="50"/>
  <c r="G35" i="50" s="1"/>
  <c r="E36" i="50"/>
  <c r="H34" i="50"/>
  <c r="I34" i="50"/>
  <c r="J34" i="50"/>
  <c r="H33" i="49"/>
  <c r="J33" i="49"/>
  <c r="I33" i="49"/>
  <c r="F34" i="49"/>
  <c r="G34" i="49" s="1"/>
  <c r="E35" i="49"/>
  <c r="H35" i="47"/>
  <c r="J35" i="47"/>
  <c r="I35" i="47"/>
  <c r="F36" i="47"/>
  <c r="E37" i="47"/>
  <c r="F36" i="45"/>
  <c r="E37" i="45"/>
  <c r="H35" i="45"/>
  <c r="J35" i="45"/>
  <c r="I35" i="45"/>
  <c r="F34" i="43"/>
  <c r="G34" i="43" s="1"/>
  <c r="E35" i="43"/>
  <c r="H33" i="43"/>
  <c r="J33" i="43"/>
  <c r="I33" i="43"/>
  <c r="H35" i="41"/>
  <c r="J35" i="41"/>
  <c r="I35" i="41"/>
  <c r="F36" i="41"/>
  <c r="E37" i="41"/>
  <c r="H33" i="39"/>
  <c r="I33" i="39"/>
  <c r="J33" i="39"/>
  <c r="F34" i="39"/>
  <c r="G34" i="39" s="1"/>
  <c r="E35" i="39"/>
  <c r="H33" i="37"/>
  <c r="J33" i="37"/>
  <c r="I33" i="37"/>
  <c r="F34" i="37"/>
  <c r="G34" i="37" s="1"/>
  <c r="E35" i="37"/>
  <c r="F35" i="35"/>
  <c r="G35" i="35" s="1"/>
  <c r="E36" i="35"/>
  <c r="H34" i="35"/>
  <c r="J34" i="35"/>
  <c r="I34" i="35"/>
  <c r="F34" i="32"/>
  <c r="G34" i="32" s="1"/>
  <c r="E35" i="32"/>
  <c r="H33" i="32"/>
  <c r="I33" i="32"/>
  <c r="J33" i="32"/>
  <c r="H35" i="30"/>
  <c r="I35" i="30"/>
  <c r="J35" i="30"/>
  <c r="F36" i="30"/>
  <c r="E37" i="30"/>
  <c r="F34" i="28"/>
  <c r="G34" i="28" s="1"/>
  <c r="E35" i="28"/>
  <c r="H33" i="28"/>
  <c r="J33" i="28"/>
  <c r="I33" i="28"/>
  <c r="H33" i="26"/>
  <c r="J33" i="26"/>
  <c r="I33" i="26"/>
  <c r="F34" i="26"/>
  <c r="G34" i="26" s="1"/>
  <c r="E35" i="26"/>
  <c r="F36" i="24"/>
  <c r="E37" i="24"/>
  <c r="H35" i="24"/>
  <c r="J35" i="24"/>
  <c r="I35" i="24"/>
  <c r="H33" i="22"/>
  <c r="I33" i="22"/>
  <c r="J33" i="22"/>
  <c r="F34" i="22"/>
  <c r="G34" i="22" s="1"/>
  <c r="E35" i="22"/>
  <c r="H33" i="19"/>
  <c r="J33" i="19"/>
  <c r="I33" i="19"/>
  <c r="F34" i="19"/>
  <c r="G34" i="19" s="1"/>
  <c r="E35" i="19"/>
  <c r="F68" i="18"/>
  <c r="G67" i="18"/>
  <c r="H68" i="18"/>
  <c r="I68" i="18" s="1"/>
  <c r="J68" i="18" s="1"/>
  <c r="M67" i="18"/>
  <c r="K67" i="18"/>
  <c r="L67" i="18"/>
  <c r="G36" i="180" l="1"/>
  <c r="F38" i="180"/>
  <c r="G36" i="178"/>
  <c r="F38" i="178"/>
  <c r="G36" i="175"/>
  <c r="F38" i="175"/>
  <c r="G36" i="173"/>
  <c r="F38" i="173"/>
  <c r="G36" i="171"/>
  <c r="F38" i="171"/>
  <c r="J36" i="169"/>
  <c r="J38" i="169" s="1"/>
  <c r="J39" i="169" s="1"/>
  <c r="I36" i="169"/>
  <c r="I38" i="169" s="1"/>
  <c r="I39" i="169" s="1"/>
  <c r="H36" i="169"/>
  <c r="H38" i="169" s="1"/>
  <c r="H39" i="169" s="1"/>
  <c r="H42" i="169" s="1"/>
  <c r="G38" i="169"/>
  <c r="G39" i="169" s="1"/>
  <c r="G42" i="169" s="1"/>
  <c r="G36" i="167"/>
  <c r="F38" i="167"/>
  <c r="G36" i="165"/>
  <c r="F38" i="165"/>
  <c r="G36" i="163"/>
  <c r="F38" i="163"/>
  <c r="G36" i="161"/>
  <c r="F38" i="161"/>
  <c r="G36" i="159"/>
  <c r="F38" i="159"/>
  <c r="G36" i="156"/>
  <c r="F38" i="156"/>
  <c r="G36" i="154"/>
  <c r="F38" i="154"/>
  <c r="G36" i="152"/>
  <c r="F38" i="152"/>
  <c r="G36" i="150"/>
  <c r="F38" i="150"/>
  <c r="G36" i="148"/>
  <c r="F38" i="148"/>
  <c r="G36" i="146"/>
  <c r="F38" i="146"/>
  <c r="G36" i="142"/>
  <c r="F38" i="142"/>
  <c r="G36" i="140"/>
  <c r="F38" i="140"/>
  <c r="G36" i="138"/>
  <c r="F38" i="138"/>
  <c r="G36" i="136"/>
  <c r="F38" i="136"/>
  <c r="G36" i="134"/>
  <c r="F38" i="134"/>
  <c r="G36" i="132"/>
  <c r="F38" i="132"/>
  <c r="G36" i="130"/>
  <c r="F38" i="130"/>
  <c r="G36" i="128"/>
  <c r="F38" i="128"/>
  <c r="G36" i="126"/>
  <c r="F38" i="126"/>
  <c r="G36" i="124"/>
  <c r="F38" i="124"/>
  <c r="G36" i="122"/>
  <c r="F38" i="122"/>
  <c r="G36" i="120"/>
  <c r="F38" i="120"/>
  <c r="G36" i="118"/>
  <c r="F38" i="118"/>
  <c r="G36" i="116"/>
  <c r="F38" i="116"/>
  <c r="G36" i="114"/>
  <c r="F38" i="114"/>
  <c r="G36" i="112"/>
  <c r="F38" i="112"/>
  <c r="G36" i="110"/>
  <c r="F38" i="110"/>
  <c r="G36" i="108"/>
  <c r="F38" i="108"/>
  <c r="G36" i="106"/>
  <c r="F38" i="106"/>
  <c r="G36" i="104"/>
  <c r="F38" i="104"/>
  <c r="G36" i="100"/>
  <c r="F38" i="100"/>
  <c r="G36" i="98"/>
  <c r="F38" i="98"/>
  <c r="G36" i="96"/>
  <c r="F38" i="96"/>
  <c r="G36" i="94"/>
  <c r="F38" i="94"/>
  <c r="G36" i="92"/>
  <c r="F38" i="92"/>
  <c r="G36" i="90"/>
  <c r="F38" i="90"/>
  <c r="G36" i="88"/>
  <c r="F38" i="88"/>
  <c r="G36" i="86"/>
  <c r="F38" i="86"/>
  <c r="G36" i="83"/>
  <c r="F38" i="83"/>
  <c r="G36" i="79"/>
  <c r="F38" i="79"/>
  <c r="G36" i="77"/>
  <c r="F38" i="77"/>
  <c r="G36" i="75"/>
  <c r="F38" i="75"/>
  <c r="G36" i="73"/>
  <c r="F38" i="73"/>
  <c r="H35" i="71"/>
  <c r="J35" i="71"/>
  <c r="I35" i="71"/>
  <c r="F36" i="71"/>
  <c r="E37" i="71"/>
  <c r="F36" i="69"/>
  <c r="E37" i="69"/>
  <c r="H35" i="69"/>
  <c r="J35" i="69"/>
  <c r="I35" i="69"/>
  <c r="F36" i="67"/>
  <c r="E37" i="67"/>
  <c r="H35" i="67"/>
  <c r="J35" i="67"/>
  <c r="I35" i="67"/>
  <c r="F36" i="65"/>
  <c r="E37" i="65"/>
  <c r="H35" i="65"/>
  <c r="J35" i="65"/>
  <c r="I35" i="65"/>
  <c r="F36" i="63"/>
  <c r="E37" i="63"/>
  <c r="H35" i="63"/>
  <c r="J35" i="63"/>
  <c r="I35" i="63"/>
  <c r="F36" i="62"/>
  <c r="E37" i="62"/>
  <c r="H35" i="62"/>
  <c r="J35" i="62"/>
  <c r="I35" i="62"/>
  <c r="E36" i="60"/>
  <c r="F35" i="60"/>
  <c r="G35" i="60" s="1"/>
  <c r="J34" i="60"/>
  <c r="I34" i="60"/>
  <c r="H34" i="60"/>
  <c r="J34" i="58"/>
  <c r="I34" i="58"/>
  <c r="H34" i="58"/>
  <c r="E36" i="58"/>
  <c r="F35" i="58"/>
  <c r="G35" i="58" s="1"/>
  <c r="E36" i="56"/>
  <c r="F35" i="56"/>
  <c r="G35" i="56" s="1"/>
  <c r="J34" i="56"/>
  <c r="I34" i="56"/>
  <c r="H34" i="56"/>
  <c r="G36" i="54"/>
  <c r="F38" i="54"/>
  <c r="G36" i="52"/>
  <c r="F38" i="52"/>
  <c r="E37" i="50"/>
  <c r="F36" i="50"/>
  <c r="J35" i="50"/>
  <c r="I35" i="50"/>
  <c r="H35" i="50"/>
  <c r="J34" i="49"/>
  <c r="I34" i="49"/>
  <c r="H34" i="49"/>
  <c r="E36" i="49"/>
  <c r="F35" i="49"/>
  <c r="G35" i="49" s="1"/>
  <c r="G36" i="47"/>
  <c r="F38" i="47"/>
  <c r="G36" i="45"/>
  <c r="F38" i="45"/>
  <c r="E36" i="43"/>
  <c r="F35" i="43"/>
  <c r="G35" i="43" s="1"/>
  <c r="J34" i="43"/>
  <c r="I34" i="43"/>
  <c r="H34" i="43"/>
  <c r="G36" i="41"/>
  <c r="F38" i="41"/>
  <c r="J34" i="39"/>
  <c r="I34" i="39"/>
  <c r="H34" i="39"/>
  <c r="E36" i="39"/>
  <c r="F35" i="39"/>
  <c r="G35" i="39" s="1"/>
  <c r="J34" i="37"/>
  <c r="I34" i="37"/>
  <c r="H34" i="37"/>
  <c r="F35" i="37"/>
  <c r="G35" i="37" s="1"/>
  <c r="E36" i="37"/>
  <c r="E37" i="35"/>
  <c r="F36" i="35"/>
  <c r="J35" i="35"/>
  <c r="I35" i="35"/>
  <c r="H35" i="35"/>
  <c r="E36" i="32"/>
  <c r="F35" i="32"/>
  <c r="G35" i="32" s="1"/>
  <c r="J34" i="32"/>
  <c r="I34" i="32"/>
  <c r="H34" i="32"/>
  <c r="G36" i="30"/>
  <c r="F38" i="30"/>
  <c r="E36" i="28"/>
  <c r="F35" i="28"/>
  <c r="G35" i="28" s="1"/>
  <c r="J34" i="28"/>
  <c r="I34" i="28"/>
  <c r="H34" i="28"/>
  <c r="J34" i="26"/>
  <c r="I34" i="26"/>
  <c r="H34" i="26"/>
  <c r="F35" i="26"/>
  <c r="G35" i="26" s="1"/>
  <c r="E36" i="26"/>
  <c r="G36" i="24"/>
  <c r="F38" i="24"/>
  <c r="J34" i="22"/>
  <c r="H34" i="22"/>
  <c r="I34" i="22"/>
  <c r="F35" i="22"/>
  <c r="G35" i="22" s="1"/>
  <c r="E36" i="22"/>
  <c r="J34" i="19"/>
  <c r="I34" i="19"/>
  <c r="H34" i="19"/>
  <c r="E36" i="19"/>
  <c r="F35" i="19"/>
  <c r="G35" i="19" s="1"/>
  <c r="M68" i="18"/>
  <c r="K68" i="18"/>
  <c r="L68" i="18"/>
  <c r="F69" i="18"/>
  <c r="G68" i="18"/>
  <c r="H69" i="18"/>
  <c r="I69" i="18" s="1"/>
  <c r="J69" i="18" s="1"/>
  <c r="J36" i="180" l="1"/>
  <c r="J38" i="180" s="1"/>
  <c r="J39" i="180" s="1"/>
  <c r="I36" i="180"/>
  <c r="H36" i="180"/>
  <c r="H38" i="180" s="1"/>
  <c r="H39" i="180" s="1"/>
  <c r="H42" i="180" s="1"/>
  <c r="G38" i="180"/>
  <c r="G39" i="180" s="1"/>
  <c r="G42" i="180" s="1"/>
  <c r="J36" i="178"/>
  <c r="J38" i="178" s="1"/>
  <c r="J39" i="178" s="1"/>
  <c r="I36" i="178"/>
  <c r="H36" i="178"/>
  <c r="H38" i="178" s="1"/>
  <c r="H39" i="178" s="1"/>
  <c r="H42" i="178" s="1"/>
  <c r="G38" i="178"/>
  <c r="G39" i="178" s="1"/>
  <c r="G42" i="178" s="1"/>
  <c r="J36" i="175"/>
  <c r="J38" i="175" s="1"/>
  <c r="J39" i="175" s="1"/>
  <c r="I36" i="175"/>
  <c r="H36" i="175"/>
  <c r="H38" i="175" s="1"/>
  <c r="H39" i="175" s="1"/>
  <c r="H42" i="175" s="1"/>
  <c r="G38" i="175"/>
  <c r="G39" i="175" s="1"/>
  <c r="G42" i="175" s="1"/>
  <c r="J36" i="173"/>
  <c r="J38" i="173" s="1"/>
  <c r="J39" i="173" s="1"/>
  <c r="I36" i="173"/>
  <c r="H36" i="173"/>
  <c r="H38" i="173" s="1"/>
  <c r="H39" i="173" s="1"/>
  <c r="H42" i="173" s="1"/>
  <c r="G38" i="173"/>
  <c r="G39" i="173" s="1"/>
  <c r="G42" i="173" s="1"/>
  <c r="J36" i="171"/>
  <c r="J38" i="171" s="1"/>
  <c r="J39" i="171" s="1"/>
  <c r="I36" i="171"/>
  <c r="I38" i="171" s="1"/>
  <c r="I39" i="171" s="1"/>
  <c r="H36" i="171"/>
  <c r="H38" i="171" s="1"/>
  <c r="H39" i="171" s="1"/>
  <c r="H42" i="171" s="1"/>
  <c r="G38" i="171"/>
  <c r="G39" i="171" s="1"/>
  <c r="G42" i="171" s="1"/>
  <c r="J36" i="167"/>
  <c r="J38" i="167" s="1"/>
  <c r="J39" i="167" s="1"/>
  <c r="I36" i="167"/>
  <c r="I38" i="167" s="1"/>
  <c r="I39" i="167" s="1"/>
  <c r="H36" i="167"/>
  <c r="H38" i="167" s="1"/>
  <c r="H39" i="167" s="1"/>
  <c r="H42" i="167" s="1"/>
  <c r="G38" i="167"/>
  <c r="G39" i="167" s="1"/>
  <c r="G42" i="167" s="1"/>
  <c r="J36" i="165"/>
  <c r="J38" i="165" s="1"/>
  <c r="J39" i="165" s="1"/>
  <c r="I36" i="165"/>
  <c r="I38" i="165" s="1"/>
  <c r="I39" i="165" s="1"/>
  <c r="H36" i="165"/>
  <c r="H38" i="165" s="1"/>
  <c r="H39" i="165" s="1"/>
  <c r="H42" i="165" s="1"/>
  <c r="G38" i="165"/>
  <c r="G39" i="165" s="1"/>
  <c r="G42" i="165" s="1"/>
  <c r="J36" i="163"/>
  <c r="J38" i="163" s="1"/>
  <c r="J39" i="163" s="1"/>
  <c r="I36" i="163"/>
  <c r="I38" i="163" s="1"/>
  <c r="I39" i="163" s="1"/>
  <c r="H36" i="163"/>
  <c r="H38" i="163" s="1"/>
  <c r="H39" i="163" s="1"/>
  <c r="H42" i="163" s="1"/>
  <c r="G38" i="163"/>
  <c r="G39" i="163" s="1"/>
  <c r="G42" i="163" s="1"/>
  <c r="J36" i="161"/>
  <c r="J38" i="161" s="1"/>
  <c r="J39" i="161" s="1"/>
  <c r="I36" i="161"/>
  <c r="H36" i="161"/>
  <c r="H38" i="161" s="1"/>
  <c r="H39" i="161" s="1"/>
  <c r="H42" i="161" s="1"/>
  <c r="G38" i="161"/>
  <c r="G39" i="161" s="1"/>
  <c r="G42" i="161" s="1"/>
  <c r="J36" i="159"/>
  <c r="J38" i="159" s="1"/>
  <c r="J39" i="159" s="1"/>
  <c r="I36" i="159"/>
  <c r="I38" i="159" s="1"/>
  <c r="I39" i="159" s="1"/>
  <c r="H36" i="159"/>
  <c r="H38" i="159" s="1"/>
  <c r="H39" i="159" s="1"/>
  <c r="H42" i="159" s="1"/>
  <c r="G38" i="159"/>
  <c r="G39" i="159" s="1"/>
  <c r="G42" i="159" s="1"/>
  <c r="J36" i="156"/>
  <c r="J38" i="156" s="1"/>
  <c r="J39" i="156" s="1"/>
  <c r="I36" i="156"/>
  <c r="I38" i="156" s="1"/>
  <c r="I39" i="156" s="1"/>
  <c r="H36" i="156"/>
  <c r="H38" i="156" s="1"/>
  <c r="H39" i="156" s="1"/>
  <c r="H42" i="156" s="1"/>
  <c r="G38" i="156"/>
  <c r="G39" i="156" s="1"/>
  <c r="G42" i="156" s="1"/>
  <c r="J36" i="154"/>
  <c r="J38" i="154" s="1"/>
  <c r="J39" i="154" s="1"/>
  <c r="I36" i="154"/>
  <c r="I38" i="154" s="1"/>
  <c r="I39" i="154" s="1"/>
  <c r="H36" i="154"/>
  <c r="H38" i="154" s="1"/>
  <c r="H39" i="154" s="1"/>
  <c r="H42" i="154" s="1"/>
  <c r="G38" i="154"/>
  <c r="G39" i="154" s="1"/>
  <c r="G42" i="154" s="1"/>
  <c r="J36" i="152"/>
  <c r="J38" i="152" s="1"/>
  <c r="J39" i="152" s="1"/>
  <c r="I36" i="152"/>
  <c r="I38" i="152" s="1"/>
  <c r="I39" i="152" s="1"/>
  <c r="H36" i="152"/>
  <c r="H38" i="152" s="1"/>
  <c r="H39" i="152" s="1"/>
  <c r="H42" i="152" s="1"/>
  <c r="G38" i="152"/>
  <c r="G39" i="152" s="1"/>
  <c r="G42" i="152" s="1"/>
  <c r="J36" i="150"/>
  <c r="J38" i="150" s="1"/>
  <c r="J39" i="150" s="1"/>
  <c r="I36" i="150"/>
  <c r="I38" i="150" s="1"/>
  <c r="I39" i="150" s="1"/>
  <c r="H36" i="150"/>
  <c r="H38" i="150" s="1"/>
  <c r="H39" i="150" s="1"/>
  <c r="H42" i="150" s="1"/>
  <c r="G38" i="150"/>
  <c r="G39" i="150" s="1"/>
  <c r="G42" i="150" s="1"/>
  <c r="J36" i="148"/>
  <c r="J38" i="148" s="1"/>
  <c r="J39" i="148" s="1"/>
  <c r="I36" i="148"/>
  <c r="H36" i="148"/>
  <c r="H38" i="148" s="1"/>
  <c r="H39" i="148" s="1"/>
  <c r="H42" i="148" s="1"/>
  <c r="G38" i="148"/>
  <c r="G39" i="148" s="1"/>
  <c r="G42" i="148" s="1"/>
  <c r="J36" i="146"/>
  <c r="J38" i="146" s="1"/>
  <c r="J39" i="146" s="1"/>
  <c r="I36" i="146"/>
  <c r="H36" i="146"/>
  <c r="H38" i="146" s="1"/>
  <c r="H39" i="146" s="1"/>
  <c r="H42" i="146" s="1"/>
  <c r="G38" i="146"/>
  <c r="G39" i="146" s="1"/>
  <c r="G42" i="146" s="1"/>
  <c r="J36" i="142"/>
  <c r="J38" i="142" s="1"/>
  <c r="J39" i="142" s="1"/>
  <c r="I36" i="142"/>
  <c r="H36" i="142"/>
  <c r="H38" i="142" s="1"/>
  <c r="H39" i="142" s="1"/>
  <c r="H42" i="142" s="1"/>
  <c r="G38" i="142"/>
  <c r="G39" i="142" s="1"/>
  <c r="G42" i="142" s="1"/>
  <c r="J36" i="140"/>
  <c r="J38" i="140" s="1"/>
  <c r="J39" i="140" s="1"/>
  <c r="I36" i="140"/>
  <c r="I38" i="140" s="1"/>
  <c r="I39" i="140" s="1"/>
  <c r="H36" i="140"/>
  <c r="H38" i="140" s="1"/>
  <c r="H39" i="140" s="1"/>
  <c r="H42" i="140" s="1"/>
  <c r="G38" i="140"/>
  <c r="G39" i="140" s="1"/>
  <c r="G42" i="140" s="1"/>
  <c r="J36" i="138"/>
  <c r="J38" i="138" s="1"/>
  <c r="J39" i="138" s="1"/>
  <c r="I36" i="138"/>
  <c r="I38" i="138" s="1"/>
  <c r="I39" i="138" s="1"/>
  <c r="H36" i="138"/>
  <c r="H38" i="138" s="1"/>
  <c r="H39" i="138" s="1"/>
  <c r="H42" i="138" s="1"/>
  <c r="G38" i="138"/>
  <c r="G39" i="138" s="1"/>
  <c r="G42" i="138" s="1"/>
  <c r="J36" i="136"/>
  <c r="J38" i="136" s="1"/>
  <c r="J39" i="136" s="1"/>
  <c r="I36" i="136"/>
  <c r="I38" i="136" s="1"/>
  <c r="I39" i="136" s="1"/>
  <c r="H36" i="136"/>
  <c r="H38" i="136" s="1"/>
  <c r="H39" i="136" s="1"/>
  <c r="H42" i="136" s="1"/>
  <c r="G38" i="136"/>
  <c r="G39" i="136" s="1"/>
  <c r="G42" i="136" s="1"/>
  <c r="J36" i="134"/>
  <c r="J38" i="134" s="1"/>
  <c r="J39" i="134" s="1"/>
  <c r="I36" i="134"/>
  <c r="I38" i="134" s="1"/>
  <c r="I39" i="134" s="1"/>
  <c r="H36" i="134"/>
  <c r="H38" i="134" s="1"/>
  <c r="H39" i="134" s="1"/>
  <c r="H42" i="134" s="1"/>
  <c r="G38" i="134"/>
  <c r="G39" i="134" s="1"/>
  <c r="G42" i="134" s="1"/>
  <c r="J36" i="132"/>
  <c r="J38" i="132" s="1"/>
  <c r="J39" i="132" s="1"/>
  <c r="I36" i="132"/>
  <c r="I38" i="132" s="1"/>
  <c r="I39" i="132" s="1"/>
  <c r="H36" i="132"/>
  <c r="H38" i="132" s="1"/>
  <c r="H39" i="132" s="1"/>
  <c r="H42" i="132" s="1"/>
  <c r="G38" i="132"/>
  <c r="G39" i="132" s="1"/>
  <c r="G42" i="132" s="1"/>
  <c r="J36" i="130"/>
  <c r="J38" i="130" s="1"/>
  <c r="J39" i="130" s="1"/>
  <c r="I36" i="130"/>
  <c r="I38" i="130" s="1"/>
  <c r="I39" i="130" s="1"/>
  <c r="H36" i="130"/>
  <c r="H38" i="130" s="1"/>
  <c r="H39" i="130" s="1"/>
  <c r="H42" i="130" s="1"/>
  <c r="G38" i="130"/>
  <c r="G39" i="130" s="1"/>
  <c r="G42" i="130" s="1"/>
  <c r="J36" i="128"/>
  <c r="J38" i="128" s="1"/>
  <c r="J39" i="128" s="1"/>
  <c r="I36" i="128"/>
  <c r="I38" i="128" s="1"/>
  <c r="I39" i="128" s="1"/>
  <c r="H36" i="128"/>
  <c r="H38" i="128" s="1"/>
  <c r="H39" i="128" s="1"/>
  <c r="H42" i="128" s="1"/>
  <c r="G38" i="128"/>
  <c r="G39" i="128" s="1"/>
  <c r="G42" i="128" s="1"/>
  <c r="J36" i="126"/>
  <c r="J38" i="126" s="1"/>
  <c r="J39" i="126" s="1"/>
  <c r="I36" i="126"/>
  <c r="I38" i="126" s="1"/>
  <c r="I39" i="126" s="1"/>
  <c r="H36" i="126"/>
  <c r="H38" i="126" s="1"/>
  <c r="H39" i="126" s="1"/>
  <c r="H42" i="126" s="1"/>
  <c r="G38" i="126"/>
  <c r="G39" i="126" s="1"/>
  <c r="G42" i="126" s="1"/>
  <c r="J36" i="124"/>
  <c r="J38" i="124" s="1"/>
  <c r="J39" i="124" s="1"/>
  <c r="I36" i="124"/>
  <c r="I38" i="124" s="1"/>
  <c r="I39" i="124" s="1"/>
  <c r="H36" i="124"/>
  <c r="H38" i="124" s="1"/>
  <c r="H39" i="124" s="1"/>
  <c r="H42" i="124" s="1"/>
  <c r="G38" i="124"/>
  <c r="G39" i="124" s="1"/>
  <c r="G42" i="124" s="1"/>
  <c r="J36" i="122"/>
  <c r="J38" i="122" s="1"/>
  <c r="J39" i="122" s="1"/>
  <c r="I36" i="122"/>
  <c r="I38" i="122" s="1"/>
  <c r="I39" i="122" s="1"/>
  <c r="H36" i="122"/>
  <c r="H38" i="122" s="1"/>
  <c r="H39" i="122" s="1"/>
  <c r="H42" i="122" s="1"/>
  <c r="G38" i="122"/>
  <c r="G39" i="122" s="1"/>
  <c r="G42" i="122" s="1"/>
  <c r="J36" i="120"/>
  <c r="J38" i="120" s="1"/>
  <c r="J39" i="120" s="1"/>
  <c r="I36" i="120"/>
  <c r="I38" i="120" s="1"/>
  <c r="I39" i="120" s="1"/>
  <c r="H36" i="120"/>
  <c r="H38" i="120" s="1"/>
  <c r="H39" i="120" s="1"/>
  <c r="H42" i="120" s="1"/>
  <c r="G38" i="120"/>
  <c r="G39" i="120" s="1"/>
  <c r="G42" i="120" s="1"/>
  <c r="J36" i="118"/>
  <c r="J38" i="118" s="1"/>
  <c r="J39" i="118" s="1"/>
  <c r="I36" i="118"/>
  <c r="I38" i="118" s="1"/>
  <c r="I39" i="118" s="1"/>
  <c r="H36" i="118"/>
  <c r="H38" i="118" s="1"/>
  <c r="H39" i="118" s="1"/>
  <c r="H42" i="118" s="1"/>
  <c r="G38" i="118"/>
  <c r="G39" i="118" s="1"/>
  <c r="G42" i="118" s="1"/>
  <c r="J36" i="116"/>
  <c r="J38" i="116" s="1"/>
  <c r="J39" i="116" s="1"/>
  <c r="I36" i="116"/>
  <c r="I38" i="116" s="1"/>
  <c r="I39" i="116" s="1"/>
  <c r="H36" i="116"/>
  <c r="H38" i="116" s="1"/>
  <c r="H39" i="116" s="1"/>
  <c r="H42" i="116" s="1"/>
  <c r="G38" i="116"/>
  <c r="G39" i="116" s="1"/>
  <c r="G42" i="116" s="1"/>
  <c r="J36" i="114"/>
  <c r="J38" i="114" s="1"/>
  <c r="J39" i="114" s="1"/>
  <c r="I36" i="114"/>
  <c r="I38" i="114" s="1"/>
  <c r="I39" i="114" s="1"/>
  <c r="H36" i="114"/>
  <c r="H38" i="114" s="1"/>
  <c r="H39" i="114" s="1"/>
  <c r="H42" i="114" s="1"/>
  <c r="G38" i="114"/>
  <c r="G39" i="114" s="1"/>
  <c r="G42" i="114" s="1"/>
  <c r="J36" i="112"/>
  <c r="J38" i="112" s="1"/>
  <c r="J39" i="112" s="1"/>
  <c r="I36" i="112"/>
  <c r="I38" i="112" s="1"/>
  <c r="I39" i="112" s="1"/>
  <c r="H36" i="112"/>
  <c r="H38" i="112" s="1"/>
  <c r="H39" i="112" s="1"/>
  <c r="H42" i="112" s="1"/>
  <c r="G38" i="112"/>
  <c r="G39" i="112" s="1"/>
  <c r="G42" i="112" s="1"/>
  <c r="J36" i="110"/>
  <c r="J38" i="110" s="1"/>
  <c r="J39" i="110" s="1"/>
  <c r="I36" i="110"/>
  <c r="I38" i="110" s="1"/>
  <c r="I39" i="110" s="1"/>
  <c r="H36" i="110"/>
  <c r="H38" i="110" s="1"/>
  <c r="H39" i="110" s="1"/>
  <c r="H42" i="110" s="1"/>
  <c r="G38" i="110"/>
  <c r="G39" i="110" s="1"/>
  <c r="G42" i="110" s="1"/>
  <c r="J36" i="108"/>
  <c r="J38" i="108" s="1"/>
  <c r="J39" i="108" s="1"/>
  <c r="I36" i="108"/>
  <c r="I38" i="108" s="1"/>
  <c r="I39" i="108" s="1"/>
  <c r="H36" i="108"/>
  <c r="H38" i="108" s="1"/>
  <c r="H39" i="108" s="1"/>
  <c r="H42" i="108" s="1"/>
  <c r="G38" i="108"/>
  <c r="G39" i="108" s="1"/>
  <c r="G42" i="108" s="1"/>
  <c r="J36" i="106"/>
  <c r="J38" i="106" s="1"/>
  <c r="J39" i="106" s="1"/>
  <c r="I36" i="106"/>
  <c r="I38" i="106" s="1"/>
  <c r="I39" i="106" s="1"/>
  <c r="H36" i="106"/>
  <c r="H38" i="106" s="1"/>
  <c r="H39" i="106" s="1"/>
  <c r="H42" i="106" s="1"/>
  <c r="G38" i="106"/>
  <c r="G39" i="106" s="1"/>
  <c r="G42" i="106" s="1"/>
  <c r="J36" i="104"/>
  <c r="J38" i="104" s="1"/>
  <c r="J39" i="104" s="1"/>
  <c r="I36" i="104"/>
  <c r="I38" i="104" s="1"/>
  <c r="I39" i="104" s="1"/>
  <c r="H36" i="104"/>
  <c r="H38" i="104" s="1"/>
  <c r="H39" i="104" s="1"/>
  <c r="H42" i="104" s="1"/>
  <c r="G38" i="104"/>
  <c r="G39" i="104" s="1"/>
  <c r="G42" i="104" s="1"/>
  <c r="J36" i="100"/>
  <c r="J38" i="100" s="1"/>
  <c r="J39" i="100" s="1"/>
  <c r="I36" i="100"/>
  <c r="I38" i="100" s="1"/>
  <c r="I39" i="100" s="1"/>
  <c r="H36" i="100"/>
  <c r="H38" i="100" s="1"/>
  <c r="H39" i="100" s="1"/>
  <c r="H42" i="100" s="1"/>
  <c r="G38" i="100"/>
  <c r="G39" i="100" s="1"/>
  <c r="G42" i="100" s="1"/>
  <c r="J36" i="98"/>
  <c r="J38" i="98" s="1"/>
  <c r="J39" i="98" s="1"/>
  <c r="I36" i="98"/>
  <c r="I38" i="98" s="1"/>
  <c r="I39" i="98" s="1"/>
  <c r="H36" i="98"/>
  <c r="H38" i="98" s="1"/>
  <c r="H39" i="98" s="1"/>
  <c r="H42" i="98" s="1"/>
  <c r="G38" i="98"/>
  <c r="G39" i="98" s="1"/>
  <c r="G42" i="98" s="1"/>
  <c r="J36" i="96"/>
  <c r="J38" i="96" s="1"/>
  <c r="J39" i="96" s="1"/>
  <c r="I36" i="96"/>
  <c r="I38" i="96" s="1"/>
  <c r="I39" i="96" s="1"/>
  <c r="H36" i="96"/>
  <c r="H38" i="96" s="1"/>
  <c r="H39" i="96" s="1"/>
  <c r="H42" i="96" s="1"/>
  <c r="G38" i="96"/>
  <c r="G39" i="96" s="1"/>
  <c r="G42" i="96" s="1"/>
  <c r="J36" i="94"/>
  <c r="J38" i="94" s="1"/>
  <c r="J39" i="94" s="1"/>
  <c r="I36" i="94"/>
  <c r="I38" i="94" s="1"/>
  <c r="I39" i="94" s="1"/>
  <c r="H36" i="94"/>
  <c r="H38" i="94" s="1"/>
  <c r="H39" i="94" s="1"/>
  <c r="H42" i="94" s="1"/>
  <c r="G38" i="94"/>
  <c r="G39" i="94" s="1"/>
  <c r="G42" i="94" s="1"/>
  <c r="J36" i="92"/>
  <c r="J38" i="92" s="1"/>
  <c r="J39" i="92" s="1"/>
  <c r="I36" i="92"/>
  <c r="H36" i="92"/>
  <c r="H38" i="92" s="1"/>
  <c r="H39" i="92" s="1"/>
  <c r="H42" i="92" s="1"/>
  <c r="G38" i="92"/>
  <c r="G39" i="92" s="1"/>
  <c r="G42" i="92" s="1"/>
  <c r="J36" i="90"/>
  <c r="J38" i="90" s="1"/>
  <c r="J39" i="90" s="1"/>
  <c r="I36" i="90"/>
  <c r="I38" i="90" s="1"/>
  <c r="I39" i="90" s="1"/>
  <c r="H36" i="90"/>
  <c r="H38" i="90" s="1"/>
  <c r="H39" i="90" s="1"/>
  <c r="H42" i="90" s="1"/>
  <c r="G38" i="90"/>
  <c r="G39" i="90" s="1"/>
  <c r="G42" i="90" s="1"/>
  <c r="J36" i="88"/>
  <c r="J38" i="88" s="1"/>
  <c r="J39" i="88" s="1"/>
  <c r="I36" i="88"/>
  <c r="H36" i="88"/>
  <c r="H38" i="88" s="1"/>
  <c r="H39" i="88" s="1"/>
  <c r="H42" i="88" s="1"/>
  <c r="G38" i="88"/>
  <c r="G39" i="88" s="1"/>
  <c r="G42" i="88" s="1"/>
  <c r="J36" i="86"/>
  <c r="J38" i="86" s="1"/>
  <c r="J39" i="86" s="1"/>
  <c r="I36" i="86"/>
  <c r="I38" i="86" s="1"/>
  <c r="I39" i="86" s="1"/>
  <c r="H36" i="86"/>
  <c r="H38" i="86" s="1"/>
  <c r="H39" i="86" s="1"/>
  <c r="H42" i="86" s="1"/>
  <c r="G38" i="86"/>
  <c r="G39" i="86" s="1"/>
  <c r="G42" i="86" s="1"/>
  <c r="J36" i="83"/>
  <c r="J38" i="83" s="1"/>
  <c r="J39" i="83" s="1"/>
  <c r="I36" i="83"/>
  <c r="H36" i="83"/>
  <c r="H38" i="83" s="1"/>
  <c r="H39" i="83" s="1"/>
  <c r="H42" i="83" s="1"/>
  <c r="G38" i="83"/>
  <c r="G39" i="83" s="1"/>
  <c r="G42" i="83" s="1"/>
  <c r="J36" i="79"/>
  <c r="J38" i="79" s="1"/>
  <c r="J39" i="79" s="1"/>
  <c r="I36" i="79"/>
  <c r="I38" i="79" s="1"/>
  <c r="I39" i="79" s="1"/>
  <c r="H36" i="79"/>
  <c r="H38" i="79" s="1"/>
  <c r="H39" i="79" s="1"/>
  <c r="H42" i="79" s="1"/>
  <c r="G38" i="79"/>
  <c r="G39" i="79" s="1"/>
  <c r="G42" i="79" s="1"/>
  <c r="J36" i="77"/>
  <c r="J38" i="77" s="1"/>
  <c r="J39" i="77" s="1"/>
  <c r="I36" i="77"/>
  <c r="I38" i="77" s="1"/>
  <c r="I39" i="77" s="1"/>
  <c r="H36" i="77"/>
  <c r="H38" i="77" s="1"/>
  <c r="H39" i="77" s="1"/>
  <c r="H42" i="77" s="1"/>
  <c r="G38" i="77"/>
  <c r="G39" i="77" s="1"/>
  <c r="G42" i="77" s="1"/>
  <c r="J36" i="75"/>
  <c r="J38" i="75" s="1"/>
  <c r="J39" i="75" s="1"/>
  <c r="I36" i="75"/>
  <c r="I38" i="75" s="1"/>
  <c r="I39" i="75" s="1"/>
  <c r="H36" i="75"/>
  <c r="H38" i="75" s="1"/>
  <c r="H39" i="75" s="1"/>
  <c r="H42" i="75" s="1"/>
  <c r="G38" i="75"/>
  <c r="G39" i="75" s="1"/>
  <c r="G42" i="75" s="1"/>
  <c r="J36" i="73"/>
  <c r="J38" i="73" s="1"/>
  <c r="J39" i="73" s="1"/>
  <c r="I36" i="73"/>
  <c r="I38" i="73" s="1"/>
  <c r="I39" i="73" s="1"/>
  <c r="H36" i="73"/>
  <c r="H38" i="73" s="1"/>
  <c r="H39" i="73" s="1"/>
  <c r="H42" i="73" s="1"/>
  <c r="G38" i="73"/>
  <c r="G39" i="73" s="1"/>
  <c r="G42" i="73" s="1"/>
  <c r="G36" i="71"/>
  <c r="F38" i="71"/>
  <c r="G36" i="69"/>
  <c r="F38" i="69"/>
  <c r="G36" i="67"/>
  <c r="F38" i="67"/>
  <c r="G36" i="65"/>
  <c r="F38" i="65"/>
  <c r="G36" i="63"/>
  <c r="F38" i="63"/>
  <c r="G36" i="62"/>
  <c r="F38" i="62"/>
  <c r="H35" i="60"/>
  <c r="J35" i="60"/>
  <c r="I35" i="60"/>
  <c r="F36" i="60"/>
  <c r="E37" i="60"/>
  <c r="H35" i="58"/>
  <c r="J35" i="58"/>
  <c r="I35" i="58"/>
  <c r="F36" i="58"/>
  <c r="E37" i="58"/>
  <c r="H35" i="56"/>
  <c r="I35" i="56"/>
  <c r="J35" i="56"/>
  <c r="F36" i="56"/>
  <c r="E37" i="56"/>
  <c r="J36" i="54"/>
  <c r="I36" i="54"/>
  <c r="H36" i="54"/>
  <c r="H38" i="54" s="1"/>
  <c r="H39" i="54" s="1"/>
  <c r="H42" i="54" s="1"/>
  <c r="G38" i="54"/>
  <c r="G39" i="54" s="1"/>
  <c r="G42" i="54" s="1"/>
  <c r="J36" i="52"/>
  <c r="J38" i="52" s="1"/>
  <c r="J39" i="52" s="1"/>
  <c r="I36" i="52"/>
  <c r="I38" i="52" s="1"/>
  <c r="I39" i="52" s="1"/>
  <c r="H36" i="52"/>
  <c r="H38" i="52" s="1"/>
  <c r="H39" i="52" s="1"/>
  <c r="H42" i="52" s="1"/>
  <c r="G38" i="52"/>
  <c r="G39" i="52" s="1"/>
  <c r="G42" i="52" s="1"/>
  <c r="G36" i="50"/>
  <c r="F38" i="50"/>
  <c r="F36" i="49"/>
  <c r="E37" i="49"/>
  <c r="H35" i="49"/>
  <c r="J35" i="49"/>
  <c r="I35" i="49"/>
  <c r="J36" i="47"/>
  <c r="J38" i="47" s="1"/>
  <c r="J39" i="47" s="1"/>
  <c r="I36" i="47"/>
  <c r="I38" i="47" s="1"/>
  <c r="I39" i="47" s="1"/>
  <c r="H36" i="47"/>
  <c r="H38" i="47" s="1"/>
  <c r="H39" i="47" s="1"/>
  <c r="H42" i="47" s="1"/>
  <c r="G38" i="47"/>
  <c r="G39" i="47" s="1"/>
  <c r="G42" i="47" s="1"/>
  <c r="J36" i="45"/>
  <c r="I36" i="45"/>
  <c r="H36" i="45"/>
  <c r="H38" i="45" s="1"/>
  <c r="G38" i="45"/>
  <c r="G39" i="45" s="1"/>
  <c r="G42" i="45" s="1"/>
  <c r="H35" i="43"/>
  <c r="J35" i="43"/>
  <c r="I35" i="43"/>
  <c r="F36" i="43"/>
  <c r="E37" i="43"/>
  <c r="J36" i="41"/>
  <c r="I36" i="41"/>
  <c r="H36" i="41"/>
  <c r="H38" i="41" s="1"/>
  <c r="H39" i="41" s="1"/>
  <c r="H42" i="41" s="1"/>
  <c r="G38" i="41"/>
  <c r="G39" i="41" s="1"/>
  <c r="G42" i="41" s="1"/>
  <c r="F36" i="39"/>
  <c r="E37" i="39"/>
  <c r="H35" i="39"/>
  <c r="I35" i="39"/>
  <c r="J35" i="39"/>
  <c r="H35" i="37"/>
  <c r="J35" i="37"/>
  <c r="I35" i="37"/>
  <c r="F36" i="37"/>
  <c r="E37" i="37"/>
  <c r="G36" i="35"/>
  <c r="F38" i="35"/>
  <c r="H35" i="32"/>
  <c r="I35" i="32"/>
  <c r="J35" i="32"/>
  <c r="F36" i="32"/>
  <c r="E37" i="32"/>
  <c r="J36" i="30"/>
  <c r="J38" i="30" s="1"/>
  <c r="J39" i="30" s="1"/>
  <c r="I36" i="30"/>
  <c r="I38" i="30" s="1"/>
  <c r="I39" i="30" s="1"/>
  <c r="H36" i="30"/>
  <c r="H38" i="30" s="1"/>
  <c r="H39" i="30" s="1"/>
  <c r="H42" i="30" s="1"/>
  <c r="G38" i="30"/>
  <c r="G39" i="30" s="1"/>
  <c r="G42" i="30" s="1"/>
  <c r="H35" i="28"/>
  <c r="J35" i="28"/>
  <c r="I35" i="28"/>
  <c r="F36" i="28"/>
  <c r="E37" i="28"/>
  <c r="H35" i="26"/>
  <c r="I35" i="26"/>
  <c r="J35" i="26"/>
  <c r="F36" i="26"/>
  <c r="E37" i="26"/>
  <c r="J36" i="24"/>
  <c r="J38" i="24" s="1"/>
  <c r="J39" i="24" s="1"/>
  <c r="I36" i="24"/>
  <c r="I38" i="24" s="1"/>
  <c r="I39" i="24" s="1"/>
  <c r="H36" i="24"/>
  <c r="H38" i="24" s="1"/>
  <c r="H39" i="24" s="1"/>
  <c r="H42" i="24" s="1"/>
  <c r="G38" i="24"/>
  <c r="G39" i="24" s="1"/>
  <c r="G42" i="24" s="1"/>
  <c r="H35" i="22"/>
  <c r="J35" i="22"/>
  <c r="I35" i="22"/>
  <c r="F36" i="22"/>
  <c r="E37" i="22"/>
  <c r="F36" i="19"/>
  <c r="E37" i="19"/>
  <c r="H35" i="19"/>
  <c r="J35" i="19"/>
  <c r="I35" i="19"/>
  <c r="F70" i="18"/>
  <c r="G69" i="18"/>
  <c r="H70" i="18"/>
  <c r="I70" i="18" s="1"/>
  <c r="J70" i="18" s="1"/>
  <c r="M69" i="18"/>
  <c r="K69" i="18"/>
  <c r="L69" i="18"/>
  <c r="J36" i="71" l="1"/>
  <c r="J38" i="71" s="1"/>
  <c r="J39" i="71" s="1"/>
  <c r="I36" i="71"/>
  <c r="I38" i="71" s="1"/>
  <c r="I39" i="71" s="1"/>
  <c r="H36" i="71"/>
  <c r="H38" i="71" s="1"/>
  <c r="H39" i="71" s="1"/>
  <c r="H42" i="71" s="1"/>
  <c r="G38" i="71"/>
  <c r="G39" i="71" s="1"/>
  <c r="G42" i="71" s="1"/>
  <c r="J36" i="69"/>
  <c r="J38" i="69" s="1"/>
  <c r="J39" i="69" s="1"/>
  <c r="I36" i="69"/>
  <c r="I38" i="69" s="1"/>
  <c r="I39" i="69" s="1"/>
  <c r="H36" i="69"/>
  <c r="H38" i="69" s="1"/>
  <c r="H39" i="69" s="1"/>
  <c r="H42" i="69" s="1"/>
  <c r="G38" i="69"/>
  <c r="G39" i="69" s="1"/>
  <c r="G42" i="69" s="1"/>
  <c r="J36" i="67"/>
  <c r="J38" i="67" s="1"/>
  <c r="J39" i="67" s="1"/>
  <c r="I36" i="67"/>
  <c r="I38" i="67" s="1"/>
  <c r="I39" i="67" s="1"/>
  <c r="H36" i="67"/>
  <c r="H38" i="67" s="1"/>
  <c r="H39" i="67" s="1"/>
  <c r="H42" i="67" s="1"/>
  <c r="G38" i="67"/>
  <c r="G39" i="67" s="1"/>
  <c r="G42" i="67" s="1"/>
  <c r="J36" i="65"/>
  <c r="J38" i="65" s="1"/>
  <c r="J39" i="65" s="1"/>
  <c r="I36" i="65"/>
  <c r="I38" i="65" s="1"/>
  <c r="I39" i="65" s="1"/>
  <c r="H36" i="65"/>
  <c r="H38" i="65" s="1"/>
  <c r="H39" i="65" s="1"/>
  <c r="H42" i="65" s="1"/>
  <c r="G38" i="65"/>
  <c r="G39" i="65" s="1"/>
  <c r="G42" i="65" s="1"/>
  <c r="J36" i="63"/>
  <c r="J38" i="63" s="1"/>
  <c r="J39" i="63" s="1"/>
  <c r="I36" i="63"/>
  <c r="I38" i="63" s="1"/>
  <c r="I39" i="63" s="1"/>
  <c r="H36" i="63"/>
  <c r="H38" i="63" s="1"/>
  <c r="H39" i="63" s="1"/>
  <c r="H42" i="63" s="1"/>
  <c r="G38" i="63"/>
  <c r="G39" i="63" s="1"/>
  <c r="G42" i="63" s="1"/>
  <c r="J36" i="62"/>
  <c r="J38" i="62" s="1"/>
  <c r="J39" i="62" s="1"/>
  <c r="I36" i="62"/>
  <c r="I38" i="62" s="1"/>
  <c r="I39" i="62" s="1"/>
  <c r="H36" i="62"/>
  <c r="H38" i="62" s="1"/>
  <c r="H39" i="62" s="1"/>
  <c r="H42" i="62" s="1"/>
  <c r="G38" i="62"/>
  <c r="G39" i="62" s="1"/>
  <c r="G42" i="62" s="1"/>
  <c r="G36" i="60"/>
  <c r="F38" i="60"/>
  <c r="G36" i="58"/>
  <c r="F38" i="58"/>
  <c r="G36" i="56"/>
  <c r="F38" i="56"/>
  <c r="H36" i="50"/>
  <c r="H38" i="50" s="1"/>
  <c r="H39" i="50" s="1"/>
  <c r="H42" i="50" s="1"/>
  <c r="I36" i="50"/>
  <c r="I38" i="50" s="1"/>
  <c r="J36" i="50"/>
  <c r="J38" i="50" s="1"/>
  <c r="G38" i="50"/>
  <c r="G39" i="50" s="1"/>
  <c r="G42" i="50" s="1"/>
  <c r="H39" i="45"/>
  <c r="H42" i="45" s="1"/>
  <c r="G36" i="49"/>
  <c r="F38" i="49"/>
  <c r="G36" i="43"/>
  <c r="F38" i="43"/>
  <c r="G36" i="39"/>
  <c r="F38" i="39"/>
  <c r="G36" i="37"/>
  <c r="F38" i="37"/>
  <c r="H36" i="35"/>
  <c r="H38" i="35" s="1"/>
  <c r="H39" i="35" s="1"/>
  <c r="H42" i="35" s="1"/>
  <c r="J36" i="35"/>
  <c r="J38" i="35" s="1"/>
  <c r="I36" i="35"/>
  <c r="I38" i="35" s="1"/>
  <c r="G38" i="35"/>
  <c r="G39" i="35" s="1"/>
  <c r="G42" i="35" s="1"/>
  <c r="G36" i="32"/>
  <c r="F38" i="32"/>
  <c r="G36" i="28"/>
  <c r="F38" i="28"/>
  <c r="G36" i="26"/>
  <c r="F38" i="26"/>
  <c r="G36" i="22"/>
  <c r="F38" i="22"/>
  <c r="G36" i="19"/>
  <c r="F38" i="19"/>
  <c r="M70" i="18"/>
  <c r="K70" i="18"/>
  <c r="L70" i="18"/>
  <c r="F71" i="18"/>
  <c r="G70" i="18"/>
  <c r="H71" i="18" s="1"/>
  <c r="I71" i="18" s="1"/>
  <c r="J71" i="18" s="1"/>
  <c r="J36" i="60" l="1"/>
  <c r="J38" i="60" s="1"/>
  <c r="J39" i="60" s="1"/>
  <c r="I36" i="60"/>
  <c r="I38" i="60" s="1"/>
  <c r="I39" i="60" s="1"/>
  <c r="H36" i="60"/>
  <c r="H38" i="60" s="1"/>
  <c r="H39" i="60" s="1"/>
  <c r="H42" i="60" s="1"/>
  <c r="G38" i="60"/>
  <c r="G39" i="60" s="1"/>
  <c r="G42" i="60" s="1"/>
  <c r="J36" i="58"/>
  <c r="I36" i="58"/>
  <c r="H36" i="58"/>
  <c r="H38" i="58" s="1"/>
  <c r="H39" i="58" s="1"/>
  <c r="H42" i="58" s="1"/>
  <c r="G38" i="58"/>
  <c r="G39" i="58" s="1"/>
  <c r="G42" i="58" s="1"/>
  <c r="J36" i="56"/>
  <c r="I36" i="56"/>
  <c r="H36" i="56"/>
  <c r="H38" i="56" s="1"/>
  <c r="H39" i="56" s="1"/>
  <c r="H42" i="56" s="1"/>
  <c r="G38" i="56"/>
  <c r="G39" i="56" s="1"/>
  <c r="G42" i="56" s="1"/>
  <c r="J36" i="49"/>
  <c r="J38" i="49" s="1"/>
  <c r="J39" i="49" s="1"/>
  <c r="I36" i="49"/>
  <c r="I38" i="49" s="1"/>
  <c r="I39" i="49" s="1"/>
  <c r="H36" i="49"/>
  <c r="H38" i="49" s="1"/>
  <c r="H39" i="49" s="1"/>
  <c r="H42" i="49" s="1"/>
  <c r="G38" i="49"/>
  <c r="G39" i="49" s="1"/>
  <c r="G42" i="49" s="1"/>
  <c r="J36" i="43"/>
  <c r="J38" i="43" s="1"/>
  <c r="J39" i="43" s="1"/>
  <c r="I36" i="43"/>
  <c r="I38" i="43" s="1"/>
  <c r="I39" i="43" s="1"/>
  <c r="H36" i="43"/>
  <c r="H38" i="43" s="1"/>
  <c r="H39" i="43" s="1"/>
  <c r="H42" i="43" s="1"/>
  <c r="G38" i="43"/>
  <c r="G39" i="43" s="1"/>
  <c r="G42" i="43" s="1"/>
  <c r="J36" i="39"/>
  <c r="J38" i="39" s="1"/>
  <c r="J39" i="39" s="1"/>
  <c r="I36" i="39"/>
  <c r="I38" i="39" s="1"/>
  <c r="I39" i="39" s="1"/>
  <c r="H36" i="39"/>
  <c r="H38" i="39" s="1"/>
  <c r="H39" i="39" s="1"/>
  <c r="H42" i="39" s="1"/>
  <c r="G38" i="39"/>
  <c r="G39" i="39" s="1"/>
  <c r="G42" i="39" s="1"/>
  <c r="J36" i="37"/>
  <c r="J38" i="37" s="1"/>
  <c r="J39" i="37" s="1"/>
  <c r="H36" i="37"/>
  <c r="H38" i="37" s="1"/>
  <c r="H39" i="37" s="1"/>
  <c r="H42" i="37" s="1"/>
  <c r="I36" i="37"/>
  <c r="I38" i="37" s="1"/>
  <c r="I39" i="37" s="1"/>
  <c r="G38" i="37"/>
  <c r="G39" i="37" s="1"/>
  <c r="G42" i="37" s="1"/>
  <c r="J36" i="32"/>
  <c r="J38" i="32" s="1"/>
  <c r="I36" i="32"/>
  <c r="I38" i="32" s="1"/>
  <c r="H36" i="32"/>
  <c r="H38" i="32" s="1"/>
  <c r="H39" i="32" s="1"/>
  <c r="H42" i="32" s="1"/>
  <c r="G38" i="32"/>
  <c r="G39" i="32" s="1"/>
  <c r="G42" i="32" s="1"/>
  <c r="J36" i="28"/>
  <c r="J38" i="28" s="1"/>
  <c r="I36" i="28"/>
  <c r="H36" i="28"/>
  <c r="H38" i="28" s="1"/>
  <c r="H39" i="28" s="1"/>
  <c r="H42" i="28" s="1"/>
  <c r="G38" i="28"/>
  <c r="G39" i="28" s="1"/>
  <c r="G42" i="28" s="1"/>
  <c r="J36" i="26"/>
  <c r="J38" i="26" s="1"/>
  <c r="J39" i="26" s="1"/>
  <c r="I36" i="26"/>
  <c r="I39" i="26" s="1"/>
  <c r="H36" i="26"/>
  <c r="H38" i="26" s="1"/>
  <c r="H39" i="26" s="1"/>
  <c r="H42" i="26" s="1"/>
  <c r="G38" i="26"/>
  <c r="G39" i="26" s="1"/>
  <c r="G42" i="26" s="1"/>
  <c r="J36" i="22"/>
  <c r="J38" i="22" s="1"/>
  <c r="J39" i="22" s="1"/>
  <c r="H36" i="22"/>
  <c r="H38" i="22" s="1"/>
  <c r="H39" i="22" s="1"/>
  <c r="H42" i="22" s="1"/>
  <c r="I36" i="22"/>
  <c r="I38" i="22" s="1"/>
  <c r="I39" i="22" s="1"/>
  <c r="G38" i="22"/>
  <c r="G39" i="22" s="1"/>
  <c r="G42" i="22" s="1"/>
  <c r="J36" i="19"/>
  <c r="J38" i="19" s="1"/>
  <c r="J39" i="19" s="1"/>
  <c r="I36" i="19"/>
  <c r="I38" i="19" s="1"/>
  <c r="I39" i="19" s="1"/>
  <c r="H36" i="19"/>
  <c r="H38" i="19" s="1"/>
  <c r="H39" i="19" s="1"/>
  <c r="H42" i="19" s="1"/>
  <c r="G38" i="19"/>
  <c r="G39" i="19" s="1"/>
  <c r="G42" i="19" s="1"/>
  <c r="M71" i="18"/>
  <c r="K71" i="18"/>
  <c r="L71" i="18"/>
  <c r="F72" i="18"/>
  <c r="G71" i="18"/>
  <c r="H72" i="18" s="1"/>
  <c r="I72" i="18" s="1"/>
  <c r="J72" i="18" s="1"/>
  <c r="M72" i="18" l="1"/>
  <c r="K72" i="18"/>
  <c r="L72" i="18"/>
  <c r="F73" i="18"/>
  <c r="H73" i="18"/>
  <c r="I73" i="18" s="1"/>
  <c r="J73" i="18" s="1"/>
  <c r="G72" i="18"/>
  <c r="F74" i="18" l="1"/>
  <c r="G73" i="18"/>
  <c r="H74" i="18" s="1"/>
  <c r="I74" i="18" s="1"/>
  <c r="J74" i="18" s="1"/>
  <c r="M73" i="18"/>
  <c r="L73" i="18"/>
  <c r="K73" i="18"/>
  <c r="M74" i="18" l="1"/>
  <c r="L74" i="18"/>
  <c r="K74" i="18"/>
  <c r="F75" i="18"/>
  <c r="G74" i="18"/>
  <c r="H75" i="18" s="1"/>
  <c r="I75" i="18" s="1"/>
  <c r="J75" i="18" s="1"/>
  <c r="M75" i="18" l="1"/>
  <c r="L75" i="18"/>
  <c r="K75" i="18"/>
  <c r="F76" i="18"/>
  <c r="G75" i="18"/>
  <c r="H76" i="18" s="1"/>
  <c r="I76" i="18" s="1"/>
  <c r="J76" i="18" s="1"/>
  <c r="M76" i="18" l="1"/>
  <c r="L76" i="18"/>
  <c r="K76" i="18"/>
  <c r="F77" i="18"/>
  <c r="G76" i="18"/>
  <c r="H77" i="18" s="1"/>
  <c r="I77" i="18" s="1"/>
  <c r="J77" i="18" s="1"/>
  <c r="M77" i="18" l="1"/>
  <c r="L77" i="18"/>
  <c r="K77" i="18"/>
  <c r="F78" i="18"/>
  <c r="G77" i="18"/>
  <c r="H78" i="18" s="1"/>
  <c r="I78" i="18" s="1"/>
  <c r="J78" i="18" s="1"/>
  <c r="M78" i="18" l="1"/>
  <c r="L78" i="18"/>
  <c r="K78" i="18"/>
  <c r="F79" i="18"/>
  <c r="G78" i="18"/>
  <c r="H79" i="18" s="1"/>
  <c r="I79" i="18" s="1"/>
  <c r="J79" i="18" s="1"/>
  <c r="M79" i="18" l="1"/>
  <c r="L79" i="18"/>
  <c r="K79" i="18"/>
  <c r="F80" i="18"/>
  <c r="H80" i="18"/>
  <c r="I80" i="18" s="1"/>
  <c r="J80" i="18" s="1"/>
  <c r="G79" i="18"/>
  <c r="M80" i="18" l="1"/>
  <c r="L80" i="18"/>
  <c r="K80" i="18"/>
  <c r="F81" i="18"/>
  <c r="G80" i="18"/>
  <c r="H81" i="18" s="1"/>
  <c r="I81" i="18" s="1"/>
  <c r="J81" i="18" s="1"/>
  <c r="M81" i="18" l="1"/>
  <c r="L81" i="18"/>
  <c r="K81" i="18"/>
  <c r="F82" i="18"/>
  <c r="H82" i="18"/>
  <c r="I82" i="18" s="1"/>
  <c r="J82" i="18" s="1"/>
  <c r="G81" i="18"/>
  <c r="F83" i="18" l="1"/>
  <c r="G82" i="18"/>
  <c r="H83" i="18" s="1"/>
  <c r="I83" i="18" s="1"/>
  <c r="J83" i="18" s="1"/>
  <c r="M82" i="18"/>
  <c r="L82" i="18"/>
  <c r="K82" i="18"/>
  <c r="M83" i="18" l="1"/>
  <c r="L83" i="18"/>
  <c r="K83" i="18"/>
  <c r="F84" i="18"/>
  <c r="G83" i="18"/>
  <c r="H84" i="18" s="1"/>
  <c r="I84" i="18" s="1"/>
  <c r="J84" i="18" s="1"/>
  <c r="M84" i="18" l="1"/>
  <c r="L84" i="18"/>
  <c r="K84" i="18"/>
  <c r="F85" i="18"/>
  <c r="G84" i="18"/>
  <c r="H85" i="18" s="1"/>
  <c r="I85" i="18" s="1"/>
  <c r="J85" i="18" s="1"/>
  <c r="M85" i="18" l="1"/>
  <c r="L85" i="18"/>
  <c r="K85" i="18"/>
  <c r="F86" i="18"/>
  <c r="H86" i="18"/>
  <c r="I86" i="18" s="1"/>
  <c r="J86" i="18" s="1"/>
  <c r="G85" i="18"/>
  <c r="F87" i="18" l="1"/>
  <c r="H87" i="18"/>
  <c r="I87" i="18" s="1"/>
  <c r="J87" i="18" s="1"/>
  <c r="G86" i="18"/>
  <c r="M86" i="18"/>
  <c r="L86" i="18"/>
  <c r="K86" i="18"/>
  <c r="M87" i="18" l="1"/>
  <c r="L87" i="18"/>
  <c r="K87" i="18"/>
  <c r="F88" i="18"/>
  <c r="G87" i="18"/>
  <c r="H88" i="18" s="1"/>
  <c r="I88" i="18" s="1"/>
  <c r="J88" i="18" s="1"/>
  <c r="M88" i="18" l="1"/>
  <c r="L88" i="18"/>
  <c r="K88" i="18"/>
  <c r="F89" i="18"/>
  <c r="G88" i="18"/>
  <c r="H89" i="18" s="1"/>
  <c r="I89" i="18" s="1"/>
  <c r="J89" i="18" s="1"/>
  <c r="M89" i="18" l="1"/>
  <c r="L89" i="18"/>
  <c r="K89" i="18"/>
  <c r="F90" i="18"/>
  <c r="H90" i="18"/>
  <c r="I90" i="18" s="1"/>
  <c r="J90" i="18" s="1"/>
  <c r="G89" i="18"/>
  <c r="F91" i="18" l="1"/>
  <c r="G90" i="18"/>
  <c r="H91" i="18" s="1"/>
  <c r="I91" i="18" s="1"/>
  <c r="J91" i="18" s="1"/>
  <c r="M90" i="18"/>
  <c r="L90" i="18"/>
  <c r="K90" i="18"/>
  <c r="M91" i="18" l="1"/>
  <c r="L91" i="18"/>
  <c r="K91" i="18"/>
  <c r="F92" i="18"/>
  <c r="G91" i="18"/>
  <c r="H92" i="18" s="1"/>
  <c r="I92" i="18" s="1"/>
  <c r="J92" i="18" l="1"/>
  <c r="I94" i="18"/>
  <c r="H93" i="18"/>
  <c r="H97" i="18"/>
  <c r="G92" i="18"/>
  <c r="M92" i="18" l="1"/>
  <c r="M94" i="18" s="1"/>
  <c r="M95" i="18" s="1"/>
  <c r="L92" i="18"/>
  <c r="L94" i="18" s="1"/>
  <c r="L95" i="18" s="1"/>
  <c r="K92" i="18"/>
  <c r="K94" i="18" s="1"/>
  <c r="K95" i="18" s="1"/>
  <c r="K98" i="18" s="1"/>
  <c r="J94" i="18"/>
  <c r="J95" i="18" s="1"/>
  <c r="J98" i="18" s="1"/>
  <c r="F14" i="17" l="1"/>
  <c r="E18" i="17" s="1"/>
  <c r="F14" i="16"/>
  <c r="E18" i="16" s="1"/>
  <c r="E18" i="15"/>
  <c r="F18" i="15" s="1"/>
  <c r="F14" i="15"/>
  <c r="F14" i="14"/>
  <c r="E18" i="14" s="1"/>
  <c r="F14" i="13"/>
  <c r="E18" i="13" s="1"/>
  <c r="F18" i="12"/>
  <c r="G18" i="12" s="1"/>
  <c r="E19" i="12"/>
  <c r="E20" i="12" s="1"/>
  <c r="E21" i="12" s="1"/>
  <c r="F14" i="12"/>
  <c r="E18" i="12"/>
  <c r="F18" i="17" l="1"/>
  <c r="G18" i="17" s="1"/>
  <c r="E19" i="17"/>
  <c r="E20" i="17" s="1"/>
  <c r="F20" i="17" s="1"/>
  <c r="G20" i="17" s="1"/>
  <c r="F18" i="16"/>
  <c r="E19" i="16"/>
  <c r="E19" i="15"/>
  <c r="E20" i="15" s="1"/>
  <c r="E21" i="15" s="1"/>
  <c r="G18" i="15"/>
  <c r="F18" i="14"/>
  <c r="E19" i="14"/>
  <c r="F18" i="13"/>
  <c r="E19" i="13"/>
  <c r="F19" i="12"/>
  <c r="I18" i="12"/>
  <c r="H18" i="12"/>
  <c r="J18" i="12"/>
  <c r="F21" i="12"/>
  <c r="G21" i="12" s="1"/>
  <c r="E22" i="12"/>
  <c r="F20" i="12"/>
  <c r="G20" i="12" s="1"/>
  <c r="AN8" i="5"/>
  <c r="AO8" i="5" s="1"/>
  <c r="AM8" i="5"/>
  <c r="AN7" i="5"/>
  <c r="AO7" i="5" s="1"/>
  <c r="AM7" i="5"/>
  <c r="AN6" i="5"/>
  <c r="AM6" i="5"/>
  <c r="AO6" i="5" s="1"/>
  <c r="AN5" i="5"/>
  <c r="AO5" i="5" s="1"/>
  <c r="AM5" i="5"/>
  <c r="AN4" i="5"/>
  <c r="AO4" i="5" s="1"/>
  <c r="AM4" i="5"/>
  <c r="AO3" i="5"/>
  <c r="AN3" i="5"/>
  <c r="AM3" i="5"/>
  <c r="AJ236" i="5"/>
  <c r="AJ235" i="5"/>
  <c r="AJ234" i="5"/>
  <c r="AJ233" i="5"/>
  <c r="AJ232" i="5"/>
  <c r="AJ231" i="5"/>
  <c r="AJ230" i="5"/>
  <c r="AJ229" i="5"/>
  <c r="AJ228" i="5"/>
  <c r="AJ227" i="5"/>
  <c r="AJ226" i="5"/>
  <c r="AJ225" i="5"/>
  <c r="AJ224" i="5"/>
  <c r="AJ223" i="5"/>
  <c r="AJ222" i="5"/>
  <c r="AJ221" i="5"/>
  <c r="AJ220" i="5"/>
  <c r="AJ219" i="5"/>
  <c r="AJ218" i="5"/>
  <c r="AJ217" i="5"/>
  <c r="AJ216" i="5"/>
  <c r="AJ215" i="5"/>
  <c r="AJ214" i="5"/>
  <c r="AJ213" i="5"/>
  <c r="AJ212" i="5"/>
  <c r="AJ211" i="5"/>
  <c r="AJ210" i="5"/>
  <c r="AJ209" i="5"/>
  <c r="AJ208" i="5"/>
  <c r="AJ207" i="5"/>
  <c r="AJ206" i="5"/>
  <c r="AJ205" i="5"/>
  <c r="AJ204" i="5"/>
  <c r="AJ203" i="5"/>
  <c r="AJ202" i="5"/>
  <c r="AJ201" i="5"/>
  <c r="AJ200" i="5"/>
  <c r="AJ199" i="5"/>
  <c r="AJ198" i="5"/>
  <c r="AJ197" i="5"/>
  <c r="AJ196" i="5"/>
  <c r="AJ195" i="5"/>
  <c r="AJ194" i="5"/>
  <c r="AJ193" i="5"/>
  <c r="AJ192" i="5"/>
  <c r="AJ191" i="5"/>
  <c r="AJ190" i="5"/>
  <c r="AJ189" i="5"/>
  <c r="AJ188" i="5"/>
  <c r="AJ187" i="5"/>
  <c r="AJ186" i="5"/>
  <c r="AJ185" i="5"/>
  <c r="AJ184" i="5"/>
  <c r="AJ183" i="5"/>
  <c r="AJ182" i="5"/>
  <c r="AJ181" i="5"/>
  <c r="AJ180" i="5"/>
  <c r="AJ179" i="5"/>
  <c r="AJ178" i="5"/>
  <c r="AJ177" i="5"/>
  <c r="AJ176" i="5"/>
  <c r="AJ175" i="5"/>
  <c r="AJ174" i="5"/>
  <c r="AJ173" i="5"/>
  <c r="AJ172" i="5"/>
  <c r="AJ171" i="5"/>
  <c r="AJ170" i="5"/>
  <c r="AJ169" i="5"/>
  <c r="AJ168" i="5"/>
  <c r="AJ167" i="5"/>
  <c r="AJ166" i="5"/>
  <c r="AJ165" i="5"/>
  <c r="AJ164" i="5"/>
  <c r="AJ163" i="5"/>
  <c r="AJ162" i="5"/>
  <c r="AJ161" i="5"/>
  <c r="AJ160" i="5"/>
  <c r="AJ159" i="5"/>
  <c r="AJ158" i="5"/>
  <c r="AJ157" i="5"/>
  <c r="AJ156" i="5"/>
  <c r="AJ155" i="5"/>
  <c r="AJ154" i="5"/>
  <c r="AJ153" i="5"/>
  <c r="AJ152" i="5"/>
  <c r="AJ151" i="5"/>
  <c r="AJ150" i="5"/>
  <c r="AJ149" i="5"/>
  <c r="AJ148" i="5"/>
  <c r="AJ147" i="5"/>
  <c r="AJ146" i="5"/>
  <c r="AJ145" i="5"/>
  <c r="AJ144" i="5"/>
  <c r="AJ143" i="5"/>
  <c r="AJ142" i="5"/>
  <c r="AJ141" i="5"/>
  <c r="AJ140" i="5"/>
  <c r="AJ139" i="5"/>
  <c r="AJ138" i="5"/>
  <c r="AJ137" i="5"/>
  <c r="AJ136" i="5"/>
  <c r="AJ135" i="5"/>
  <c r="AJ134" i="5"/>
  <c r="AJ133" i="5"/>
  <c r="AJ132" i="5"/>
  <c r="AJ131" i="5"/>
  <c r="AJ130" i="5"/>
  <c r="AJ129" i="5"/>
  <c r="AJ128" i="5"/>
  <c r="AJ127" i="5"/>
  <c r="AJ126" i="5"/>
  <c r="AJ125" i="5"/>
  <c r="AJ124" i="5"/>
  <c r="AJ123" i="5"/>
  <c r="AJ122" i="5"/>
  <c r="AJ121" i="5"/>
  <c r="AJ120" i="5"/>
  <c r="AJ119" i="5"/>
  <c r="AJ118" i="5"/>
  <c r="AJ117" i="5"/>
  <c r="AJ116" i="5"/>
  <c r="AJ115" i="5"/>
  <c r="AJ114" i="5"/>
  <c r="AJ113" i="5"/>
  <c r="AJ112" i="5"/>
  <c r="AJ111" i="5"/>
  <c r="AJ110" i="5"/>
  <c r="AJ109" i="5"/>
  <c r="AJ108" i="5"/>
  <c r="AJ107" i="5"/>
  <c r="AJ106" i="5"/>
  <c r="AJ105" i="5"/>
  <c r="AJ104" i="5"/>
  <c r="AJ103" i="5"/>
  <c r="AJ102" i="5"/>
  <c r="AJ101" i="5"/>
  <c r="AJ100" i="5"/>
  <c r="AJ99" i="5"/>
  <c r="AJ98" i="5"/>
  <c r="AJ97" i="5"/>
  <c r="AJ96" i="5"/>
  <c r="AJ95" i="5"/>
  <c r="AJ94" i="5"/>
  <c r="AJ93" i="5"/>
  <c r="AJ92" i="5"/>
  <c r="AJ91" i="5"/>
  <c r="AJ90" i="5"/>
  <c r="AJ89" i="5"/>
  <c r="AJ88" i="5"/>
  <c r="AJ87" i="5"/>
  <c r="AJ86" i="5"/>
  <c r="AJ85" i="5"/>
  <c r="AJ84" i="5"/>
  <c r="AJ83" i="5"/>
  <c r="AJ82" i="5"/>
  <c r="AJ81" i="5"/>
  <c r="AJ80" i="5"/>
  <c r="AJ79" i="5"/>
  <c r="AJ78" i="5"/>
  <c r="AJ77" i="5"/>
  <c r="AJ76" i="5"/>
  <c r="AJ75" i="5"/>
  <c r="AJ74" i="5"/>
  <c r="AJ73" i="5"/>
  <c r="AJ72" i="5"/>
  <c r="AJ71" i="5"/>
  <c r="AJ70" i="5"/>
  <c r="AJ69" i="5"/>
  <c r="AJ68" i="5"/>
  <c r="AJ67" i="5"/>
  <c r="AJ66" i="5"/>
  <c r="AJ65" i="5"/>
  <c r="AJ64" i="5"/>
  <c r="AJ63" i="5"/>
  <c r="AJ62" i="5"/>
  <c r="AJ61" i="5"/>
  <c r="AJ60" i="5"/>
  <c r="AJ59" i="5"/>
  <c r="AJ58" i="5"/>
  <c r="AJ57" i="5"/>
  <c r="AJ56" i="5"/>
  <c r="AJ55" i="5"/>
  <c r="AJ54" i="5"/>
  <c r="AJ53" i="5"/>
  <c r="AJ52" i="5"/>
  <c r="AJ51" i="5"/>
  <c r="AJ50" i="5"/>
  <c r="AJ49" i="5"/>
  <c r="AJ48" i="5"/>
  <c r="AJ47" i="5"/>
  <c r="AJ46" i="5"/>
  <c r="AJ45" i="5"/>
  <c r="AJ44" i="5"/>
  <c r="AJ43" i="5"/>
  <c r="AJ42" i="5"/>
  <c r="AJ41" i="5"/>
  <c r="AJ40" i="5"/>
  <c r="AJ39" i="5"/>
  <c r="AJ38" i="5"/>
  <c r="AJ37" i="5"/>
  <c r="AJ36" i="5"/>
  <c r="AJ35" i="5"/>
  <c r="AJ34" i="5"/>
  <c r="AJ33" i="5"/>
  <c r="AJ32" i="5"/>
  <c r="AJ31" i="5"/>
  <c r="AJ30" i="5"/>
  <c r="AJ29" i="5"/>
  <c r="AJ28" i="5"/>
  <c r="AJ27" i="5"/>
  <c r="AJ26" i="5"/>
  <c r="AJ25" i="5"/>
  <c r="AJ24" i="5"/>
  <c r="AJ23" i="5"/>
  <c r="AJ22" i="5"/>
  <c r="AJ21" i="5"/>
  <c r="AJ20" i="5"/>
  <c r="AJ19" i="5"/>
  <c r="AJ18" i="5"/>
  <c r="AJ17" i="5"/>
  <c r="AJ16" i="5"/>
  <c r="AJ15" i="5"/>
  <c r="AJ14" i="5"/>
  <c r="AJ13" i="5"/>
  <c r="AJ12" i="5"/>
  <c r="AJ11" i="5"/>
  <c r="AJ10" i="5"/>
  <c r="AJ9" i="5"/>
  <c r="AJ8" i="5"/>
  <c r="AJ7" i="5"/>
  <c r="AJ6" i="5"/>
  <c r="AK5" i="5"/>
  <c r="AK6" i="5" s="1"/>
  <c r="AK7" i="5" s="1"/>
  <c r="AK8" i="5" s="1"/>
  <c r="AK9" i="5" s="1"/>
  <c r="AK10" i="5" s="1"/>
  <c r="AK11" i="5" s="1"/>
  <c r="AK12" i="5" s="1"/>
  <c r="AK13" i="5" s="1"/>
  <c r="AK14" i="5" s="1"/>
  <c r="AK15" i="5" s="1"/>
  <c r="AK16" i="5" s="1"/>
  <c r="AK17" i="5" s="1"/>
  <c r="AK18" i="5" s="1"/>
  <c r="AK19" i="5" s="1"/>
  <c r="AK20" i="5" s="1"/>
  <c r="AK21" i="5" s="1"/>
  <c r="AK22" i="5" s="1"/>
  <c r="AK23" i="5" s="1"/>
  <c r="AK24" i="5" s="1"/>
  <c r="AK25" i="5" s="1"/>
  <c r="AK26" i="5" s="1"/>
  <c r="AK27" i="5" s="1"/>
  <c r="AK28" i="5" s="1"/>
  <c r="AK29" i="5" s="1"/>
  <c r="AK30" i="5" s="1"/>
  <c r="AK31" i="5" s="1"/>
  <c r="AK32" i="5" s="1"/>
  <c r="AK33" i="5" s="1"/>
  <c r="AK34" i="5" s="1"/>
  <c r="AK35" i="5" s="1"/>
  <c r="AK36" i="5" s="1"/>
  <c r="AK37" i="5" s="1"/>
  <c r="AK38" i="5" s="1"/>
  <c r="AK39" i="5" s="1"/>
  <c r="AK40" i="5" s="1"/>
  <c r="AK41" i="5" s="1"/>
  <c r="AK42" i="5" s="1"/>
  <c r="AK43" i="5" s="1"/>
  <c r="AK44" i="5" s="1"/>
  <c r="AK45" i="5" s="1"/>
  <c r="AK46" i="5" s="1"/>
  <c r="AK47" i="5" s="1"/>
  <c r="AK48" i="5" s="1"/>
  <c r="AK49" i="5" s="1"/>
  <c r="AK50" i="5" s="1"/>
  <c r="AK51" i="5" s="1"/>
  <c r="AK52" i="5" s="1"/>
  <c r="AK53" i="5" s="1"/>
  <c r="AK54" i="5" s="1"/>
  <c r="AK55" i="5" s="1"/>
  <c r="AK56" i="5" s="1"/>
  <c r="AK57" i="5" s="1"/>
  <c r="AK58" i="5" s="1"/>
  <c r="AK59" i="5" s="1"/>
  <c r="AK60" i="5" s="1"/>
  <c r="AK61" i="5" s="1"/>
  <c r="AK62" i="5" s="1"/>
  <c r="AK63" i="5" s="1"/>
  <c r="AK64" i="5" s="1"/>
  <c r="AK65" i="5" s="1"/>
  <c r="AK66" i="5" s="1"/>
  <c r="AK67" i="5" s="1"/>
  <c r="AK68" i="5" s="1"/>
  <c r="AK69" i="5" s="1"/>
  <c r="AK70" i="5" s="1"/>
  <c r="AK71" i="5" s="1"/>
  <c r="AK72" i="5" s="1"/>
  <c r="AK73" i="5" s="1"/>
  <c r="AK74" i="5" s="1"/>
  <c r="AK75" i="5" s="1"/>
  <c r="AK76" i="5" s="1"/>
  <c r="AK77" i="5" s="1"/>
  <c r="AK78" i="5" s="1"/>
  <c r="AK79" i="5" s="1"/>
  <c r="AK80" i="5" s="1"/>
  <c r="AK81" i="5" s="1"/>
  <c r="AK82" i="5" s="1"/>
  <c r="AK83" i="5" s="1"/>
  <c r="AK84" i="5" s="1"/>
  <c r="AK85" i="5" s="1"/>
  <c r="AK86" i="5" s="1"/>
  <c r="AK87" i="5" s="1"/>
  <c r="AK88" i="5" s="1"/>
  <c r="AK89" i="5" s="1"/>
  <c r="AK90" i="5" s="1"/>
  <c r="AK91" i="5" s="1"/>
  <c r="AK92" i="5" s="1"/>
  <c r="AK93" i="5" s="1"/>
  <c r="AK94" i="5" s="1"/>
  <c r="AK95" i="5" s="1"/>
  <c r="AK96" i="5" s="1"/>
  <c r="AK97" i="5" s="1"/>
  <c r="AK98" i="5" s="1"/>
  <c r="AK99" i="5" s="1"/>
  <c r="AK100" i="5" s="1"/>
  <c r="AK101" i="5" s="1"/>
  <c r="AK102" i="5" s="1"/>
  <c r="AK103" i="5" s="1"/>
  <c r="AK104" i="5" s="1"/>
  <c r="AK105" i="5" s="1"/>
  <c r="AK106" i="5" s="1"/>
  <c r="AK107" i="5" s="1"/>
  <c r="AK108" i="5" s="1"/>
  <c r="AK109" i="5" s="1"/>
  <c r="AK110" i="5" s="1"/>
  <c r="AK111" i="5" s="1"/>
  <c r="AK112" i="5" s="1"/>
  <c r="AK113" i="5" s="1"/>
  <c r="AK114" i="5" s="1"/>
  <c r="AK115" i="5" s="1"/>
  <c r="AK116" i="5" s="1"/>
  <c r="AK117" i="5" s="1"/>
  <c r="AK118" i="5" s="1"/>
  <c r="AK119" i="5" s="1"/>
  <c r="AK120" i="5" s="1"/>
  <c r="AK121" i="5" s="1"/>
  <c r="AK122" i="5" s="1"/>
  <c r="AK123" i="5" s="1"/>
  <c r="AK124" i="5" s="1"/>
  <c r="AK125" i="5" s="1"/>
  <c r="AK126" i="5" s="1"/>
  <c r="AK127" i="5" s="1"/>
  <c r="AK128" i="5" s="1"/>
  <c r="AK129" i="5" s="1"/>
  <c r="AK130" i="5" s="1"/>
  <c r="AK131" i="5" s="1"/>
  <c r="AK132" i="5" s="1"/>
  <c r="AK133" i="5" s="1"/>
  <c r="AK134" i="5" s="1"/>
  <c r="AK135" i="5" s="1"/>
  <c r="AK136" i="5" s="1"/>
  <c r="AK137" i="5" s="1"/>
  <c r="AK138" i="5" s="1"/>
  <c r="AK139" i="5" s="1"/>
  <c r="AK140" i="5" s="1"/>
  <c r="AK141" i="5" s="1"/>
  <c r="AK142" i="5" s="1"/>
  <c r="AK143" i="5" s="1"/>
  <c r="AK144" i="5" s="1"/>
  <c r="AK145" i="5" s="1"/>
  <c r="AK146" i="5" s="1"/>
  <c r="AK147" i="5" s="1"/>
  <c r="AK148" i="5" s="1"/>
  <c r="AK149" i="5" s="1"/>
  <c r="AK150" i="5" s="1"/>
  <c r="AK151" i="5" s="1"/>
  <c r="AK152" i="5" s="1"/>
  <c r="AK153" i="5" s="1"/>
  <c r="AK154" i="5" s="1"/>
  <c r="AK155" i="5" s="1"/>
  <c r="AK156" i="5" s="1"/>
  <c r="AK157" i="5" s="1"/>
  <c r="AK158" i="5" s="1"/>
  <c r="AK159" i="5" s="1"/>
  <c r="AK160" i="5" s="1"/>
  <c r="AK161" i="5" s="1"/>
  <c r="AK162" i="5" s="1"/>
  <c r="AK163" i="5" s="1"/>
  <c r="AK164" i="5" s="1"/>
  <c r="AK165" i="5" s="1"/>
  <c r="AK166" i="5" s="1"/>
  <c r="AK167" i="5" s="1"/>
  <c r="AK168" i="5" s="1"/>
  <c r="AK169" i="5" s="1"/>
  <c r="AK170" i="5" s="1"/>
  <c r="AK171" i="5" s="1"/>
  <c r="AK172" i="5" s="1"/>
  <c r="AK173" i="5" s="1"/>
  <c r="AK174" i="5" s="1"/>
  <c r="AK175" i="5" s="1"/>
  <c r="AK176" i="5" s="1"/>
  <c r="AK177" i="5" s="1"/>
  <c r="AK178" i="5" s="1"/>
  <c r="AK179" i="5" s="1"/>
  <c r="AK180" i="5" s="1"/>
  <c r="AK181" i="5" s="1"/>
  <c r="AK182" i="5" s="1"/>
  <c r="AK183" i="5" s="1"/>
  <c r="AK184" i="5" s="1"/>
  <c r="AK185" i="5" s="1"/>
  <c r="AK186" i="5" s="1"/>
  <c r="AK187" i="5" s="1"/>
  <c r="AK188" i="5" s="1"/>
  <c r="AK189" i="5" s="1"/>
  <c r="AK190" i="5" s="1"/>
  <c r="AK191" i="5" s="1"/>
  <c r="AK192" i="5" s="1"/>
  <c r="AK193" i="5" s="1"/>
  <c r="AK194" i="5" s="1"/>
  <c r="AK195" i="5" s="1"/>
  <c r="AK196" i="5" s="1"/>
  <c r="AK197" i="5" s="1"/>
  <c r="AK198" i="5" s="1"/>
  <c r="AK199" i="5" s="1"/>
  <c r="AK200" i="5" s="1"/>
  <c r="AK201" i="5" s="1"/>
  <c r="AK202" i="5" s="1"/>
  <c r="AK203" i="5" s="1"/>
  <c r="AK204" i="5" s="1"/>
  <c r="AK205" i="5" s="1"/>
  <c r="AK206" i="5" s="1"/>
  <c r="AK207" i="5" s="1"/>
  <c r="AK208" i="5" s="1"/>
  <c r="AK209" i="5" s="1"/>
  <c r="AK210" i="5" s="1"/>
  <c r="AK211" i="5" s="1"/>
  <c r="AK212" i="5" s="1"/>
  <c r="AK213" i="5" s="1"/>
  <c r="AK214" i="5" s="1"/>
  <c r="AK215" i="5" s="1"/>
  <c r="AK216" i="5" s="1"/>
  <c r="AK217" i="5" s="1"/>
  <c r="AK218" i="5" s="1"/>
  <c r="AK219" i="5" s="1"/>
  <c r="AK220" i="5" s="1"/>
  <c r="AK221" i="5" s="1"/>
  <c r="AK222" i="5" s="1"/>
  <c r="AK223" i="5" s="1"/>
  <c r="AK224" i="5" s="1"/>
  <c r="AK225" i="5" s="1"/>
  <c r="AK226" i="5" s="1"/>
  <c r="AK227" i="5" s="1"/>
  <c r="AK228" i="5" s="1"/>
  <c r="AK229" i="5" s="1"/>
  <c r="AK230" i="5" s="1"/>
  <c r="AK231" i="5" s="1"/>
  <c r="AK232" i="5" s="1"/>
  <c r="AK233" i="5" s="1"/>
  <c r="AK234" i="5" s="1"/>
  <c r="AK235" i="5" s="1"/>
  <c r="AK236" i="5" s="1"/>
  <c r="AJ5" i="5"/>
  <c r="AJ4" i="5"/>
  <c r="AK4" i="5" s="1"/>
  <c r="AK3" i="5"/>
  <c r="AJ3" i="5"/>
  <c r="AI1" i="5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E21" i="17" l="1"/>
  <c r="F21" i="17" s="1"/>
  <c r="G21" i="17" s="1"/>
  <c r="F19" i="17"/>
  <c r="G19" i="17" s="1"/>
  <c r="J19" i="17" s="1"/>
  <c r="F19" i="15"/>
  <c r="G19" i="15" s="1"/>
  <c r="H19" i="15" s="1"/>
  <c r="F20" i="15"/>
  <c r="G20" i="15" s="1"/>
  <c r="H20" i="15" s="1"/>
  <c r="E22" i="17"/>
  <c r="J20" i="17"/>
  <c r="I20" i="17"/>
  <c r="H20" i="17"/>
  <c r="J18" i="17"/>
  <c r="I18" i="17"/>
  <c r="H18" i="17"/>
  <c r="E20" i="16"/>
  <c r="F19" i="16"/>
  <c r="G19" i="16" s="1"/>
  <c r="G18" i="16"/>
  <c r="E22" i="15"/>
  <c r="F21" i="15"/>
  <c r="G21" i="15" s="1"/>
  <c r="J18" i="15"/>
  <c r="I18" i="15"/>
  <c r="H18" i="15"/>
  <c r="E20" i="14"/>
  <c r="F19" i="14"/>
  <c r="G19" i="14" s="1"/>
  <c r="G18" i="14"/>
  <c r="E20" i="13"/>
  <c r="F19" i="13"/>
  <c r="G19" i="13" s="1"/>
  <c r="G18" i="13"/>
  <c r="G19" i="12"/>
  <c r="I20" i="12"/>
  <c r="H20" i="12"/>
  <c r="J20" i="12"/>
  <c r="E23" i="12"/>
  <c r="F22" i="12"/>
  <c r="G22" i="12" s="1"/>
  <c r="H21" i="12"/>
  <c r="J21" i="12"/>
  <c r="I21" i="12"/>
  <c r="I19" i="17" l="1"/>
  <c r="H19" i="17"/>
  <c r="J19" i="15"/>
  <c r="I19" i="15"/>
  <c r="I20" i="15"/>
  <c r="J20" i="15"/>
  <c r="H21" i="17"/>
  <c r="I21" i="17"/>
  <c r="J21" i="17"/>
  <c r="F22" i="17"/>
  <c r="E23" i="17"/>
  <c r="J18" i="16"/>
  <c r="I18" i="16"/>
  <c r="H18" i="16"/>
  <c r="H19" i="16"/>
  <c r="J19" i="16"/>
  <c r="I19" i="16"/>
  <c r="F20" i="16"/>
  <c r="E21" i="16"/>
  <c r="H21" i="15"/>
  <c r="I21" i="15"/>
  <c r="J21" i="15"/>
  <c r="F22" i="15"/>
  <c r="E23" i="15"/>
  <c r="H19" i="14"/>
  <c r="J19" i="14"/>
  <c r="I19" i="14"/>
  <c r="J18" i="14"/>
  <c r="I18" i="14"/>
  <c r="H18" i="14"/>
  <c r="F20" i="14"/>
  <c r="E21" i="14"/>
  <c r="H19" i="13"/>
  <c r="J19" i="13"/>
  <c r="I19" i="13"/>
  <c r="J18" i="13"/>
  <c r="I18" i="13"/>
  <c r="H18" i="13"/>
  <c r="F20" i="13"/>
  <c r="E21" i="13"/>
  <c r="J19" i="12"/>
  <c r="H19" i="12"/>
  <c r="I19" i="12"/>
  <c r="E24" i="12"/>
  <c r="F23" i="12"/>
  <c r="G23" i="12" s="1"/>
  <c r="H22" i="12"/>
  <c r="J22" i="12"/>
  <c r="I22" i="12"/>
  <c r="E24" i="17" l="1"/>
  <c r="F23" i="17"/>
  <c r="G23" i="17" s="1"/>
  <c r="G22" i="17"/>
  <c r="G20" i="16"/>
  <c r="E22" i="16"/>
  <c r="F21" i="16"/>
  <c r="G21" i="16" s="1"/>
  <c r="E24" i="15"/>
  <c r="F23" i="15"/>
  <c r="G23" i="15" s="1"/>
  <c r="G22" i="15"/>
  <c r="G20" i="14"/>
  <c r="E22" i="14"/>
  <c r="F21" i="14"/>
  <c r="G21" i="14" s="1"/>
  <c r="G20" i="13"/>
  <c r="E22" i="13"/>
  <c r="F21" i="13"/>
  <c r="G21" i="13" s="1"/>
  <c r="J23" i="12"/>
  <c r="I23" i="12"/>
  <c r="H23" i="12"/>
  <c r="F24" i="12"/>
  <c r="G24" i="12" s="1"/>
  <c r="E25" i="12"/>
  <c r="H23" i="17" l="1"/>
  <c r="I23" i="17"/>
  <c r="J23" i="17"/>
  <c r="F24" i="17"/>
  <c r="E25" i="17"/>
  <c r="J22" i="17"/>
  <c r="I22" i="17"/>
  <c r="H22" i="17"/>
  <c r="F22" i="16"/>
  <c r="G22" i="16" s="1"/>
  <c r="E23" i="16"/>
  <c r="H21" i="16"/>
  <c r="J21" i="16"/>
  <c r="I21" i="16"/>
  <c r="J20" i="16"/>
  <c r="I20" i="16"/>
  <c r="H20" i="16"/>
  <c r="H23" i="15"/>
  <c r="I23" i="15"/>
  <c r="J23" i="15"/>
  <c r="F24" i="15"/>
  <c r="G24" i="15" s="1"/>
  <c r="E25" i="15"/>
  <c r="J22" i="15"/>
  <c r="I22" i="15"/>
  <c r="H22" i="15"/>
  <c r="F22" i="14"/>
  <c r="G22" i="14" s="1"/>
  <c r="E23" i="14"/>
  <c r="H21" i="14"/>
  <c r="I21" i="14"/>
  <c r="J21" i="14"/>
  <c r="J20" i="14"/>
  <c r="I20" i="14"/>
  <c r="H20" i="14"/>
  <c r="F22" i="13"/>
  <c r="E23" i="13"/>
  <c r="H21" i="13"/>
  <c r="J21" i="13"/>
  <c r="I21" i="13"/>
  <c r="J20" i="13"/>
  <c r="I20" i="13"/>
  <c r="H20" i="13"/>
  <c r="H24" i="12"/>
  <c r="I24" i="12"/>
  <c r="J24" i="12"/>
  <c r="E26" i="12"/>
  <c r="F25" i="12"/>
  <c r="G25" i="12" s="1"/>
  <c r="G24" i="17" l="1"/>
  <c r="E26" i="17"/>
  <c r="F25" i="17"/>
  <c r="G25" i="17" s="1"/>
  <c r="E24" i="16"/>
  <c r="F23" i="16"/>
  <c r="J22" i="16"/>
  <c r="I22" i="16"/>
  <c r="H22" i="16"/>
  <c r="J24" i="15"/>
  <c r="I24" i="15"/>
  <c r="H24" i="15"/>
  <c r="E26" i="15"/>
  <c r="F25" i="15"/>
  <c r="G25" i="15" s="1"/>
  <c r="E24" i="14"/>
  <c r="F23" i="14"/>
  <c r="J22" i="14"/>
  <c r="I22" i="14"/>
  <c r="H22" i="14"/>
  <c r="F23" i="13"/>
  <c r="G23" i="13" s="1"/>
  <c r="E24" i="13"/>
  <c r="G22" i="13"/>
  <c r="J25" i="12"/>
  <c r="H25" i="12"/>
  <c r="I25" i="12"/>
  <c r="F26" i="12"/>
  <c r="G26" i="12" s="1"/>
  <c r="E27" i="12"/>
  <c r="H25" i="17" l="1"/>
  <c r="I25" i="17"/>
  <c r="J25" i="17"/>
  <c r="F26" i="17"/>
  <c r="G26" i="17" s="1"/>
  <c r="E27" i="17"/>
  <c r="J24" i="17"/>
  <c r="I24" i="17"/>
  <c r="H24" i="17"/>
  <c r="G23" i="16"/>
  <c r="F24" i="16"/>
  <c r="G24" i="16" s="1"/>
  <c r="E25" i="16"/>
  <c r="H25" i="15"/>
  <c r="I25" i="15"/>
  <c r="J25" i="15"/>
  <c r="F26" i="15"/>
  <c r="G26" i="15" s="1"/>
  <c r="E27" i="15"/>
  <c r="G23" i="14"/>
  <c r="F24" i="14"/>
  <c r="G24" i="14" s="1"/>
  <c r="E25" i="14"/>
  <c r="F24" i="13"/>
  <c r="E25" i="13"/>
  <c r="H23" i="13"/>
  <c r="J23" i="13"/>
  <c r="I23" i="13"/>
  <c r="J22" i="13"/>
  <c r="I22" i="13"/>
  <c r="H22" i="13"/>
  <c r="H26" i="12"/>
  <c r="I26" i="12"/>
  <c r="J26" i="12"/>
  <c r="E28" i="12"/>
  <c r="F27" i="12"/>
  <c r="G27" i="12" s="1"/>
  <c r="E28" i="17" l="1"/>
  <c r="F27" i="17"/>
  <c r="G27" i="17" s="1"/>
  <c r="J26" i="17"/>
  <c r="I26" i="17"/>
  <c r="H26" i="17"/>
  <c r="H23" i="16"/>
  <c r="J23" i="16"/>
  <c r="I23" i="16"/>
  <c r="J24" i="16"/>
  <c r="I24" i="16"/>
  <c r="H24" i="16"/>
  <c r="E26" i="16"/>
  <c r="F25" i="16"/>
  <c r="G25" i="16" s="1"/>
  <c r="J26" i="15"/>
  <c r="I26" i="15"/>
  <c r="H26" i="15"/>
  <c r="E28" i="15"/>
  <c r="F27" i="15"/>
  <c r="G27" i="15" s="1"/>
  <c r="H23" i="14"/>
  <c r="I23" i="14"/>
  <c r="J23" i="14"/>
  <c r="E26" i="14"/>
  <c r="F25" i="14"/>
  <c r="G25" i="14" s="1"/>
  <c r="J24" i="14"/>
  <c r="I24" i="14"/>
  <c r="H24" i="14"/>
  <c r="E26" i="13"/>
  <c r="F25" i="13"/>
  <c r="G25" i="13" s="1"/>
  <c r="G24" i="13"/>
  <c r="E29" i="12"/>
  <c r="F28" i="12"/>
  <c r="G28" i="12" s="1"/>
  <c r="J27" i="12"/>
  <c r="H27" i="12"/>
  <c r="I27" i="12"/>
  <c r="H27" i="17" l="1"/>
  <c r="I27" i="17"/>
  <c r="J27" i="17"/>
  <c r="F28" i="17"/>
  <c r="G28" i="17" s="1"/>
  <c r="E29" i="17"/>
  <c r="F26" i="16"/>
  <c r="G26" i="16" s="1"/>
  <c r="E27" i="16"/>
  <c r="H25" i="16"/>
  <c r="J25" i="16"/>
  <c r="I25" i="16"/>
  <c r="H27" i="15"/>
  <c r="I27" i="15"/>
  <c r="J27" i="15"/>
  <c r="F28" i="15"/>
  <c r="G28" i="15" s="1"/>
  <c r="E29" i="15"/>
  <c r="H25" i="14"/>
  <c r="J25" i="14"/>
  <c r="I25" i="14"/>
  <c r="F26" i="14"/>
  <c r="G26" i="14" s="1"/>
  <c r="E27" i="14"/>
  <c r="H25" i="13"/>
  <c r="J25" i="13"/>
  <c r="I25" i="13"/>
  <c r="F26" i="13"/>
  <c r="G26" i="13" s="1"/>
  <c r="E27" i="13"/>
  <c r="J24" i="13"/>
  <c r="H24" i="13"/>
  <c r="I24" i="13"/>
  <c r="J28" i="12"/>
  <c r="I28" i="12"/>
  <c r="H28" i="12"/>
  <c r="E30" i="12"/>
  <c r="F29" i="12"/>
  <c r="G29" i="12" s="1"/>
  <c r="E30" i="17" l="1"/>
  <c r="F29" i="17"/>
  <c r="G29" i="17" s="1"/>
  <c r="J28" i="17"/>
  <c r="I28" i="17"/>
  <c r="H28" i="17"/>
  <c r="E28" i="16"/>
  <c r="F27" i="16"/>
  <c r="G27" i="16" s="1"/>
  <c r="J26" i="16"/>
  <c r="I26" i="16"/>
  <c r="H26" i="16"/>
  <c r="J28" i="15"/>
  <c r="I28" i="15"/>
  <c r="H28" i="15"/>
  <c r="E30" i="15"/>
  <c r="F29" i="15"/>
  <c r="G29" i="15" s="1"/>
  <c r="E28" i="14"/>
  <c r="F27" i="14"/>
  <c r="G27" i="14" s="1"/>
  <c r="J26" i="14"/>
  <c r="I26" i="14"/>
  <c r="H26" i="14"/>
  <c r="E28" i="13"/>
  <c r="F27" i="13"/>
  <c r="G27" i="13" s="1"/>
  <c r="J26" i="13"/>
  <c r="I26" i="13"/>
  <c r="H26" i="13"/>
  <c r="F30" i="12"/>
  <c r="G30" i="12" s="1"/>
  <c r="E31" i="12"/>
  <c r="J29" i="12"/>
  <c r="I29" i="12"/>
  <c r="H29" i="12"/>
  <c r="H29" i="17" l="1"/>
  <c r="J29" i="17"/>
  <c r="I29" i="17"/>
  <c r="F30" i="17"/>
  <c r="G30" i="17" s="1"/>
  <c r="E31" i="17"/>
  <c r="H27" i="16"/>
  <c r="J27" i="16"/>
  <c r="I27" i="16"/>
  <c r="F28" i="16"/>
  <c r="G28" i="16" s="1"/>
  <c r="E29" i="16"/>
  <c r="F30" i="15"/>
  <c r="G30" i="15" s="1"/>
  <c r="E31" i="15"/>
  <c r="H29" i="15"/>
  <c r="I29" i="15"/>
  <c r="J29" i="15"/>
  <c r="H27" i="14"/>
  <c r="J27" i="14"/>
  <c r="I27" i="14"/>
  <c r="F28" i="14"/>
  <c r="G28" i="14" s="1"/>
  <c r="E29" i="14"/>
  <c r="H27" i="13"/>
  <c r="J27" i="13"/>
  <c r="I27" i="13"/>
  <c r="F28" i="13"/>
  <c r="G28" i="13" s="1"/>
  <c r="E29" i="13"/>
  <c r="E32" i="12"/>
  <c r="F31" i="12"/>
  <c r="G31" i="12" s="1"/>
  <c r="J30" i="12"/>
  <c r="I30" i="12"/>
  <c r="H30" i="12"/>
  <c r="E32" i="17" l="1"/>
  <c r="F31" i="17"/>
  <c r="G31" i="17" s="1"/>
  <c r="J30" i="17"/>
  <c r="I30" i="17"/>
  <c r="H30" i="17"/>
  <c r="J28" i="16"/>
  <c r="I28" i="16"/>
  <c r="H28" i="16"/>
  <c r="E30" i="16"/>
  <c r="F29" i="16"/>
  <c r="G29" i="16" s="1"/>
  <c r="E32" i="15"/>
  <c r="F31" i="15"/>
  <c r="G31" i="15" s="1"/>
  <c r="J30" i="15"/>
  <c r="I30" i="15"/>
  <c r="H30" i="15"/>
  <c r="E30" i="14"/>
  <c r="F29" i="14"/>
  <c r="G29" i="14" s="1"/>
  <c r="J28" i="14"/>
  <c r="I28" i="14"/>
  <c r="H28" i="14"/>
  <c r="F29" i="13"/>
  <c r="G29" i="13" s="1"/>
  <c r="E30" i="13"/>
  <c r="J28" i="13"/>
  <c r="I28" i="13"/>
  <c r="H28" i="13"/>
  <c r="H31" i="12"/>
  <c r="J31" i="12"/>
  <c r="I31" i="12"/>
  <c r="F32" i="12"/>
  <c r="G32" i="12" s="1"/>
  <c r="E33" i="12"/>
  <c r="H31" i="17" l="1"/>
  <c r="I31" i="17"/>
  <c r="J31" i="17"/>
  <c r="F32" i="17"/>
  <c r="G32" i="17" s="1"/>
  <c r="E33" i="17"/>
  <c r="F30" i="16"/>
  <c r="G30" i="16" s="1"/>
  <c r="E31" i="16"/>
  <c r="H29" i="16"/>
  <c r="J29" i="16"/>
  <c r="I29" i="16"/>
  <c r="H31" i="15"/>
  <c r="I31" i="15"/>
  <c r="J31" i="15"/>
  <c r="F32" i="15"/>
  <c r="G32" i="15" s="1"/>
  <c r="E33" i="15"/>
  <c r="H29" i="14"/>
  <c r="J29" i="14"/>
  <c r="I29" i="14"/>
  <c r="F30" i="14"/>
  <c r="G30" i="14" s="1"/>
  <c r="E31" i="14"/>
  <c r="F30" i="13"/>
  <c r="G30" i="13" s="1"/>
  <c r="E31" i="13"/>
  <c r="H29" i="13"/>
  <c r="J29" i="13"/>
  <c r="I29" i="13"/>
  <c r="I32" i="12"/>
  <c r="H32" i="12"/>
  <c r="J32" i="12"/>
  <c r="E34" i="12"/>
  <c r="F33" i="12"/>
  <c r="G33" i="12" s="1"/>
  <c r="J32" i="17" l="1"/>
  <c r="I32" i="17"/>
  <c r="H32" i="17"/>
  <c r="E34" i="17"/>
  <c r="F33" i="17"/>
  <c r="G33" i="17" s="1"/>
  <c r="E32" i="16"/>
  <c r="F31" i="16"/>
  <c r="G31" i="16" s="1"/>
  <c r="J30" i="16"/>
  <c r="I30" i="16"/>
  <c r="H30" i="16"/>
  <c r="J32" i="15"/>
  <c r="I32" i="15"/>
  <c r="H32" i="15"/>
  <c r="E34" i="15"/>
  <c r="F33" i="15"/>
  <c r="G33" i="15" s="1"/>
  <c r="J30" i="14"/>
  <c r="I30" i="14"/>
  <c r="H30" i="14"/>
  <c r="E32" i="14"/>
  <c r="F31" i="14"/>
  <c r="G31" i="14" s="1"/>
  <c r="E32" i="13"/>
  <c r="F31" i="13"/>
  <c r="G31" i="13" s="1"/>
  <c r="J30" i="13"/>
  <c r="H30" i="13"/>
  <c r="I30" i="13"/>
  <c r="F34" i="12"/>
  <c r="G34" i="12" s="1"/>
  <c r="E35" i="12"/>
  <c r="H33" i="12"/>
  <c r="J33" i="12"/>
  <c r="I33" i="12"/>
  <c r="F34" i="17" l="1"/>
  <c r="G34" i="17" s="1"/>
  <c r="E35" i="17"/>
  <c r="H33" i="17"/>
  <c r="J33" i="17"/>
  <c r="I33" i="17"/>
  <c r="H31" i="16"/>
  <c r="J31" i="16"/>
  <c r="I31" i="16"/>
  <c r="F32" i="16"/>
  <c r="G32" i="16" s="1"/>
  <c r="E33" i="16"/>
  <c r="F34" i="15"/>
  <c r="G34" i="15" s="1"/>
  <c r="E35" i="15"/>
  <c r="H33" i="15"/>
  <c r="I33" i="15"/>
  <c r="J33" i="15"/>
  <c r="F32" i="14"/>
  <c r="G32" i="14" s="1"/>
  <c r="E33" i="14"/>
  <c r="H31" i="14"/>
  <c r="I31" i="14"/>
  <c r="J31" i="14"/>
  <c r="H31" i="13"/>
  <c r="J31" i="13"/>
  <c r="I31" i="13"/>
  <c r="F32" i="13"/>
  <c r="G32" i="13" s="1"/>
  <c r="E33" i="13"/>
  <c r="E36" i="12"/>
  <c r="F36" i="12" s="1"/>
  <c r="F35" i="12"/>
  <c r="G35" i="12" s="1"/>
  <c r="J34" i="12"/>
  <c r="I34" i="12"/>
  <c r="H34" i="12"/>
  <c r="E36" i="17" l="1"/>
  <c r="F35" i="17"/>
  <c r="G35" i="17" s="1"/>
  <c r="J34" i="17"/>
  <c r="I34" i="17"/>
  <c r="H34" i="17"/>
  <c r="J32" i="16"/>
  <c r="I32" i="16"/>
  <c r="H32" i="16"/>
  <c r="E34" i="16"/>
  <c r="F33" i="16"/>
  <c r="G33" i="16" s="1"/>
  <c r="E36" i="15"/>
  <c r="F35" i="15"/>
  <c r="G35" i="15" s="1"/>
  <c r="J34" i="15"/>
  <c r="I34" i="15"/>
  <c r="H34" i="15"/>
  <c r="E34" i="14"/>
  <c r="F33" i="14"/>
  <c r="G33" i="14" s="1"/>
  <c r="J32" i="14"/>
  <c r="I32" i="14"/>
  <c r="H32" i="14"/>
  <c r="E34" i="13"/>
  <c r="F33" i="13"/>
  <c r="G33" i="13" s="1"/>
  <c r="J32" i="13"/>
  <c r="I32" i="13"/>
  <c r="H32" i="13"/>
  <c r="E37" i="12"/>
  <c r="G36" i="12"/>
  <c r="G38" i="12" s="1"/>
  <c r="F38" i="12"/>
  <c r="H35" i="12"/>
  <c r="J35" i="12"/>
  <c r="I35" i="12"/>
  <c r="J36" i="12"/>
  <c r="H35" i="17" l="1"/>
  <c r="J35" i="17"/>
  <c r="I35" i="17"/>
  <c r="F36" i="17"/>
  <c r="E37" i="17"/>
  <c r="H33" i="16"/>
  <c r="J33" i="16"/>
  <c r="I33" i="16"/>
  <c r="F34" i="16"/>
  <c r="G34" i="16" s="1"/>
  <c r="E35" i="16"/>
  <c r="H35" i="15"/>
  <c r="I35" i="15"/>
  <c r="J35" i="15"/>
  <c r="F36" i="15"/>
  <c r="E37" i="15"/>
  <c r="H33" i="14"/>
  <c r="I33" i="14"/>
  <c r="J33" i="14"/>
  <c r="F34" i="14"/>
  <c r="G34" i="14" s="1"/>
  <c r="E35" i="14"/>
  <c r="H33" i="13"/>
  <c r="J33" i="13"/>
  <c r="I33" i="13"/>
  <c r="F34" i="13"/>
  <c r="G34" i="13" s="1"/>
  <c r="E35" i="13"/>
  <c r="I36" i="12"/>
  <c r="H36" i="12"/>
  <c r="H38" i="12"/>
  <c r="H39" i="12" s="1"/>
  <c r="G36" i="17" l="1"/>
  <c r="F38" i="17"/>
  <c r="J34" i="16"/>
  <c r="I34" i="16"/>
  <c r="H34" i="16"/>
  <c r="E36" i="16"/>
  <c r="F35" i="16"/>
  <c r="G35" i="16" s="1"/>
  <c r="G36" i="15"/>
  <c r="F38" i="15"/>
  <c r="J34" i="14"/>
  <c r="I34" i="14"/>
  <c r="H34" i="14"/>
  <c r="E36" i="14"/>
  <c r="E37" i="14" s="1"/>
  <c r="F35" i="14"/>
  <c r="G35" i="14" s="1"/>
  <c r="J34" i="13"/>
  <c r="I34" i="13"/>
  <c r="H34" i="13"/>
  <c r="F35" i="13"/>
  <c r="G35" i="13" s="1"/>
  <c r="E36" i="13"/>
  <c r="J36" i="17" l="1"/>
  <c r="J38" i="17" s="1"/>
  <c r="J39" i="17" s="1"/>
  <c r="I36" i="17"/>
  <c r="I38" i="17" s="1"/>
  <c r="I39" i="17" s="1"/>
  <c r="H36" i="17"/>
  <c r="H38" i="17" s="1"/>
  <c r="H39" i="17" s="1"/>
  <c r="H42" i="17" s="1"/>
  <c r="G38" i="17"/>
  <c r="G39" i="17" s="1"/>
  <c r="G42" i="17" s="1"/>
  <c r="F36" i="16"/>
  <c r="E37" i="16"/>
  <c r="H35" i="16"/>
  <c r="J35" i="16"/>
  <c r="I35" i="16"/>
  <c r="J36" i="15"/>
  <c r="J38" i="15" s="1"/>
  <c r="J39" i="15" s="1"/>
  <c r="I36" i="15"/>
  <c r="I38" i="15" s="1"/>
  <c r="I39" i="15" s="1"/>
  <c r="H36" i="15"/>
  <c r="H38" i="15" s="1"/>
  <c r="H39" i="15" s="1"/>
  <c r="H42" i="15" s="1"/>
  <c r="G38" i="15"/>
  <c r="G39" i="15" s="1"/>
  <c r="G42" i="15" s="1"/>
  <c r="F36" i="14"/>
  <c r="H35" i="14"/>
  <c r="I35" i="14"/>
  <c r="J35" i="14"/>
  <c r="H35" i="13"/>
  <c r="J35" i="13"/>
  <c r="I35" i="13"/>
  <c r="F36" i="13"/>
  <c r="E37" i="13"/>
  <c r="G36" i="16" l="1"/>
  <c r="F38" i="16"/>
  <c r="G36" i="14"/>
  <c r="F38" i="14"/>
  <c r="G36" i="13"/>
  <c r="F38" i="13"/>
  <c r="J36" i="16" l="1"/>
  <c r="J38" i="16" s="1"/>
  <c r="J39" i="16" s="1"/>
  <c r="I36" i="16"/>
  <c r="I38" i="16" s="1"/>
  <c r="I39" i="16" s="1"/>
  <c r="H36" i="16"/>
  <c r="H38" i="16" s="1"/>
  <c r="H39" i="16" s="1"/>
  <c r="H42" i="16" s="1"/>
  <c r="G38" i="16"/>
  <c r="G39" i="16" s="1"/>
  <c r="G42" i="16" s="1"/>
  <c r="J36" i="14"/>
  <c r="J38" i="14" s="1"/>
  <c r="J39" i="14" s="1"/>
  <c r="I36" i="14"/>
  <c r="I38" i="14" s="1"/>
  <c r="I39" i="14" s="1"/>
  <c r="H36" i="14"/>
  <c r="H38" i="14" s="1"/>
  <c r="H39" i="14" s="1"/>
  <c r="H42" i="14" s="1"/>
  <c r="G38" i="14"/>
  <c r="G39" i="14" s="1"/>
  <c r="G42" i="14" s="1"/>
  <c r="J36" i="13"/>
  <c r="J38" i="13" s="1"/>
  <c r="J39" i="13" s="1"/>
  <c r="I36" i="13"/>
  <c r="I38" i="13" s="1"/>
  <c r="I39" i="13" s="1"/>
  <c r="H36" i="13"/>
  <c r="H38" i="13" s="1"/>
  <c r="H39" i="13" s="1"/>
  <c r="H42" i="13" s="1"/>
  <c r="G38" i="13"/>
  <c r="G39" i="13" s="1"/>
  <c r="G42" i="13" s="1"/>
  <c r="J38" i="12" l="1"/>
  <c r="J39" i="12" s="1"/>
  <c r="I38" i="12"/>
  <c r="I39" i="12" s="1"/>
  <c r="H42" i="12"/>
  <c r="G39" i="12" l="1"/>
  <c r="G42" i="12" s="1"/>
</calcChain>
</file>

<file path=xl/sharedStrings.xml><?xml version="1.0" encoding="utf-8"?>
<sst xmlns="http://schemas.openxmlformats.org/spreadsheetml/2006/main" count="14919" uniqueCount="317">
  <si>
    <t>AÑO</t>
  </si>
  <si>
    <t>MES</t>
  </si>
  <si>
    <t>CODIGO</t>
  </si>
  <si>
    <t>PRECIO</t>
  </si>
  <si>
    <t>TOTAL</t>
  </si>
  <si>
    <t>Rosa de chocolate Breick (16 g)</t>
  </si>
  <si>
    <t>Caja Corazones (110 g)</t>
  </si>
  <si>
    <t>Caja Preludio (265 g)</t>
  </si>
  <si>
    <t>Caja Elisa (125 g)</t>
  </si>
  <si>
    <t>Caja Piramide (130 g)</t>
  </si>
  <si>
    <t>Caja Piramide de Corazones (120 g)</t>
  </si>
  <si>
    <t>Caja Menta (200 g)</t>
  </si>
  <si>
    <t>Caja Cherries (195 g)</t>
  </si>
  <si>
    <t>Caja Jellies (140 g)</t>
  </si>
  <si>
    <t>Caja Praline (140 g)</t>
  </si>
  <si>
    <t>Caja Trufas (140 g)</t>
  </si>
  <si>
    <t>Caja La Nuit (190 g)</t>
  </si>
  <si>
    <t>Caja Frutilla (190 g)</t>
  </si>
  <si>
    <t>Caja Armonía (190 g)</t>
  </si>
  <si>
    <t>Caja Spirit (110 g)</t>
  </si>
  <si>
    <t>Caja Cuore (190 g)</t>
  </si>
  <si>
    <t>Caja Arcadia (110 g)</t>
  </si>
  <si>
    <t>Caja Mystic (190 g)</t>
  </si>
  <si>
    <t>Caja Uyuni (120 g)</t>
  </si>
  <si>
    <t>Caja Romanza (110 g)</t>
  </si>
  <si>
    <t>Caja Fiore (190 g)</t>
  </si>
  <si>
    <t>Lata de Bombones Surtidos (300 g)</t>
  </si>
  <si>
    <t>Lata de Bombones Originale (200 g)</t>
  </si>
  <si>
    <t>Lata de Bombones Originale (500 g)</t>
  </si>
  <si>
    <t>Lata Cuadrada Jellies (600 g)</t>
  </si>
  <si>
    <t>Lata de Bombones Corazón (400 g)</t>
  </si>
  <si>
    <t>Lata de Grageas Surtidas (600 g)</t>
  </si>
  <si>
    <t>Lata de Bombones de Chocolate (700 g)</t>
  </si>
  <si>
    <t>Lata de Jellies (700 g)</t>
  </si>
  <si>
    <t>Caja Tableta Morada (100 g)</t>
  </si>
  <si>
    <t>Caja Tableta Roja (100 g)</t>
  </si>
  <si>
    <t>Caja Tableta Blanca (100 g)</t>
  </si>
  <si>
    <t>Caja de 3 Tabletas (300g)</t>
  </si>
  <si>
    <t>Tableta con Arandanos 60% Cacao</t>
  </si>
  <si>
    <t>Tableta con Semillas de Chia 60% Cacao</t>
  </si>
  <si>
    <t>Tableta Extra Pasas 60% Cacao</t>
  </si>
  <si>
    <t>Tableta con Maca en Polvo 60% Cacao</t>
  </si>
  <si>
    <t>Tableta con Quinua Insuflada 60% Cacao</t>
  </si>
  <si>
    <t>Tableta con Granos de Café 60% Cacao</t>
  </si>
  <si>
    <t>Tableta con Amaranto Insuflado 60% Cacao</t>
  </si>
  <si>
    <t>Tableta Blanco (25 g/18 Und)</t>
  </si>
  <si>
    <t>Tableta Bitter Semi Amargo (25g/18Und)</t>
  </si>
  <si>
    <t>Tableta Leche (25g/18Und)</t>
  </si>
  <si>
    <t>Tableta Bolívar (100g / 10 und.)</t>
  </si>
  <si>
    <t>Tableta Avril (100g/10Und)</t>
  </si>
  <si>
    <t>Tableta Bitter Semi Amargo (100g/10Und)</t>
  </si>
  <si>
    <t>Tableta Blanco (100g/10Und)</t>
  </si>
  <si>
    <t>Tableta Cabernet (100 g)</t>
  </si>
  <si>
    <t>Tableta Leche (100g/10Und)</t>
  </si>
  <si>
    <t>Tableta Moca (100g/10Und)</t>
  </si>
  <si>
    <t>Tableta Candy (100g/8Und)</t>
  </si>
  <si>
    <t>Tableta Maní (100g/10Und)</t>
  </si>
  <si>
    <t>Tableta Bitter Menta (100g/10Und)</t>
  </si>
  <si>
    <t>Tableta 50% Cacao (100g/10Und)</t>
  </si>
  <si>
    <t>Tableta Diet Leche (100g/10Und)</t>
  </si>
  <si>
    <t>Tableta Diet Almendras (100g/10Und)</t>
  </si>
  <si>
    <t>Tableta Diet Maní (100g/10Und)</t>
  </si>
  <si>
    <t>Tableta Diet Bitter (100g/10Und)</t>
  </si>
  <si>
    <t>Tableta Diet Blanco (100g/10Und)</t>
  </si>
  <si>
    <t>Tableta 60% Cacao (100g/10Und)</t>
  </si>
  <si>
    <t>Tableta 70% Cacao (100g/10Und)</t>
  </si>
  <si>
    <t>Bolsa Chocolate de Leche Trozado (100g)</t>
  </si>
  <si>
    <t>Tableta Rellena Mora (100g/7Und)</t>
  </si>
  <si>
    <t>Tableta Rellena Frutilla (100g/7Und)</t>
  </si>
  <si>
    <t>Tableta Rellena Damasco (100g/7Und)</t>
  </si>
  <si>
    <t>Tableta Rellena Piña (100g/7Und)</t>
  </si>
  <si>
    <t>Tableta Rellena Naranja (100g/7Und)</t>
  </si>
  <si>
    <t>Tableta Rellena Limón (100g/7Und)</t>
  </si>
  <si>
    <t>Tableta Rellena Cherry (100g/7Und)</t>
  </si>
  <si>
    <t>Tableta Rellena Frambuesa (100g/7Und)</t>
  </si>
  <si>
    <t>Tableta Rellena Uva (100g/7Und)</t>
  </si>
  <si>
    <t>Tableta Rellena Maracuyá (100g/7Und)</t>
  </si>
  <si>
    <t>Tableta Rellena Mango (100g/7Und)</t>
  </si>
  <si>
    <t>Tableta Rellena Mandarina (100g/7Und)</t>
  </si>
  <si>
    <t>Tableta Rellena Trufa ((100g/7Und)</t>
  </si>
  <si>
    <t>Tableta Rellena Toffee (100g/7Und)</t>
  </si>
  <si>
    <t>Tableta Rellena Menta (100g/7Und)</t>
  </si>
  <si>
    <t>Gragea de Pasas (50 g)</t>
  </si>
  <si>
    <t>Grageas Pasas en Bolsa (100 g)</t>
  </si>
  <si>
    <t>Gragea Arroz en Bolsa (25 g)</t>
  </si>
  <si>
    <t>Grageas Arroz en Bolsa (50 g)</t>
  </si>
  <si>
    <t>Gragea de Fideo (25 g)</t>
  </si>
  <si>
    <t>Grageas Fideos en Bolsa (50 g)</t>
  </si>
  <si>
    <t>Grageas de Quinua en estuche (140 g)</t>
  </si>
  <si>
    <t>Grageas de Quinua en estuche (220 g)</t>
  </si>
  <si>
    <t>Gragea de Quinua (25 g)</t>
  </si>
  <si>
    <t>Pops de Breick (30 g)</t>
  </si>
  <si>
    <t>Pop de Breick (200 g)</t>
  </si>
  <si>
    <t>Pops de Breick Bolívar (30 g)</t>
  </si>
  <si>
    <t>Gragea de Mani (50 g)</t>
  </si>
  <si>
    <t>Grageas Maní en Bolsa (100 g)</t>
  </si>
  <si>
    <t>Grageas Maní Diet en Bolsa (100 g)</t>
  </si>
  <si>
    <t>Grageas Almendra (100 g)</t>
  </si>
  <si>
    <t>Gragea de Almendra (50 g)</t>
  </si>
  <si>
    <t>Grageas de Pasas en Caja (100g)</t>
  </si>
  <si>
    <t>Gragea de Maní en Caja (100g)</t>
  </si>
  <si>
    <t>Grageas de Almendra en Caja (100g)</t>
  </si>
  <si>
    <t>Grageas de Cherry Leche en Caja (100 g)</t>
  </si>
  <si>
    <t>Grageas de Cherry Amargo en Caja (100 g)</t>
  </si>
  <si>
    <t>Combo Fideo</t>
  </si>
  <si>
    <t>Cobertura Café (250 g)</t>
  </si>
  <si>
    <t>Cobertura Blanca (250 g)</t>
  </si>
  <si>
    <t>Cobertura Bitter (250 g)</t>
  </si>
  <si>
    <t>Cocoa Breick en Bolsa (250 g)</t>
  </si>
  <si>
    <t>Jarabe de Chocolate (400 g)</t>
  </si>
  <si>
    <t>Jarabe de Chocolate (7 Kg)</t>
  </si>
  <si>
    <t>Jarabe de Mora (450 g)</t>
  </si>
  <si>
    <t>Jarabe de Durazno (450 g)</t>
  </si>
  <si>
    <t>Jarabe de Cereza (450 g)</t>
  </si>
  <si>
    <t>Jarabe de Maple (450 g)</t>
  </si>
  <si>
    <t>Jarabe de Maple (7 Kg)</t>
  </si>
  <si>
    <t>Gomitas Cubiertas con Azúcar en Bolsa (140 g)</t>
  </si>
  <si>
    <t>Chocolate de Mesa (500 g)</t>
  </si>
  <si>
    <t>Barra 4X4 Quinua (24 g)</t>
  </si>
  <si>
    <t>Conejo Pascuerito Café (15 g)</t>
  </si>
  <si>
    <t>Conejo Pascuerito de Colores (15 g)</t>
  </si>
  <si>
    <t>Conejo Oreja Gacha N° 1 Café (12 g)</t>
  </si>
  <si>
    <t>Conejo Oreja Gacha N° 1 de Colores (12 g)</t>
  </si>
  <si>
    <t>Conejo Oreja Gacha N° 2 Café (105 g)</t>
  </si>
  <si>
    <t>Conejo Sentado N° 1 (28 g)</t>
  </si>
  <si>
    <t>Conejo Sentado N° 2 (50 g)</t>
  </si>
  <si>
    <t>Conejo Sentado N° 3 (115 g)</t>
  </si>
  <si>
    <t>Conejo Parado (65 g)</t>
  </si>
  <si>
    <t>Conejo Saltarín (75 g)</t>
  </si>
  <si>
    <t>Huevo N° 0 de 20 Und. (140 g)</t>
  </si>
  <si>
    <t>Huevo N° 0 en Bolsa (500 g)</t>
  </si>
  <si>
    <t>Huevo N° 1 (9 g)</t>
  </si>
  <si>
    <t>Huevo N° 2 (20 g)</t>
  </si>
  <si>
    <t>Huevo N° 3 (30 g)</t>
  </si>
  <si>
    <t>Huevo N° 4 (40 g)</t>
  </si>
  <si>
    <t>Huevo N° 5 (50 g)</t>
  </si>
  <si>
    <t>Huevo N° 6 (90 g)</t>
  </si>
  <si>
    <t>Huevo N° 7 (120 g)</t>
  </si>
  <si>
    <t>Huevo N° 8 (160 g)</t>
  </si>
  <si>
    <t>Huevo N° 9 (180 g)</t>
  </si>
  <si>
    <t>Huevo N° 10 (275 g)</t>
  </si>
  <si>
    <t>Huevo 2 en Maple de 6u. (120g)</t>
  </si>
  <si>
    <t>Huevo 2 en Maple de 12u. (240g)</t>
  </si>
  <si>
    <t>Combo Pascuerito (210g)</t>
  </si>
  <si>
    <t>Galletón Chips de Chocolate (50g/10Und)</t>
  </si>
  <si>
    <t>MARZO</t>
  </si>
  <si>
    <t>ABRIL</t>
  </si>
  <si>
    <t>Lata de grageas almendra (180 g)</t>
  </si>
  <si>
    <t>Tableta Rellena CremadeChocolate(100g/7U</t>
  </si>
  <si>
    <t>Chocolate Rechazado (X Kg)</t>
  </si>
  <si>
    <t>PACK KETAL (5 Tab. Leche 25g)</t>
  </si>
  <si>
    <t>Chips de Chocolate en Caja (256 g)</t>
  </si>
  <si>
    <t>MAYO</t>
  </si>
  <si>
    <t>Corazón Mediano + 6 Corazones Pequeños (350 g)</t>
  </si>
  <si>
    <t>Bombón Monosabor a Granel (X Kg)</t>
  </si>
  <si>
    <t>Bombón Jellies a Granel (X Kg)</t>
  </si>
  <si>
    <t>Lata de Jellies (450 g)</t>
  </si>
  <si>
    <t>Combo Grageas</t>
  </si>
  <si>
    <t>Pack 6 (Mix de Tabletas Rellenas)</t>
  </si>
  <si>
    <t>JUNIO</t>
  </si>
  <si>
    <t>Pack KETAL (1Tab. 100g + 1 Pop 30g)</t>
  </si>
  <si>
    <t>JULIO</t>
  </si>
  <si>
    <t>Pops de Breick Leche (30 g)</t>
  </si>
  <si>
    <t>Gomitas de Corazón Breick (40 g)</t>
  </si>
  <si>
    <t>AGOSTO</t>
  </si>
  <si>
    <t>Gragea de Quinua a Granel (X Kg)</t>
  </si>
  <si>
    <t>PACK KETAL(3 Grag. Arroz 50g)</t>
  </si>
  <si>
    <t>PACK KETAL(3 Grag. Fideo 50g)</t>
  </si>
  <si>
    <t>SEPTIEMBRE</t>
  </si>
  <si>
    <t>Estuche Quinua Bitter Corazón (100g)</t>
  </si>
  <si>
    <t>Estuche Quinua Blanco Corazón (100g)</t>
  </si>
  <si>
    <t>Estuche Quinua Leche Corazón (100g)</t>
  </si>
  <si>
    <t>OCTUBRE</t>
  </si>
  <si>
    <t>Calavera (100 g)</t>
  </si>
  <si>
    <t>Calabaza (60 g)</t>
  </si>
  <si>
    <t>Calabaza de Pops (300g)</t>
  </si>
  <si>
    <t>NOVIEMBRE</t>
  </si>
  <si>
    <t>Gragea de Quinua Blanco a Granel (x Kg)</t>
  </si>
  <si>
    <t>Pack Pop Breick Leche (2u)</t>
  </si>
  <si>
    <t>Bola Navideña (50 g)</t>
  </si>
  <si>
    <t>Lata de Gomas Oso Navideño (300 g)</t>
  </si>
  <si>
    <t>Lata de Grageas Papá Noel (180g)</t>
  </si>
  <si>
    <t>Lata de Bombones Pingüino Navideño (120g)</t>
  </si>
  <si>
    <t>Bota Navideña (100g)</t>
  </si>
  <si>
    <t>Caja Pirámide Navidad (130 g)</t>
  </si>
  <si>
    <t>Caja Calendario Navideño</t>
  </si>
  <si>
    <t>Caja Triangular Feliz Navidad (100 g)</t>
  </si>
  <si>
    <t>Estuche Ardilla Navideña (130 g)</t>
  </si>
  <si>
    <t>Caja Tableta Navideña Verde (100 g)</t>
  </si>
  <si>
    <t>Estrella Navideña (72 g)</t>
  </si>
  <si>
    <t>DICIEMBRE</t>
  </si>
  <si>
    <t>Papanoel Chico (75 g)</t>
  </si>
  <si>
    <t>Angelito (75 g)</t>
  </si>
  <si>
    <t>Caja Tableta Navideña Roja (100 g)</t>
  </si>
  <si>
    <t>ENERO</t>
  </si>
  <si>
    <t>Grageas Maní a Granel (X Kg)</t>
  </si>
  <si>
    <t>FEBRERO</t>
  </si>
  <si>
    <t>Conejo Oreja Gacha N° 2 Blanco (105 g)</t>
  </si>
  <si>
    <t>Pack (Gragea de Maní 150g)</t>
  </si>
  <si>
    <t>Pack 10 (Pasas Mani Almendras) 100g</t>
  </si>
  <si>
    <t>Conejo Sentado N° 4 (210 g)</t>
  </si>
  <si>
    <t>Conejos Oreja Gacha Colores en caja(72g)</t>
  </si>
  <si>
    <t>Econohuevo (1 Kg)</t>
  </si>
  <si>
    <t>Pack 3 (2 Grag. Pasas 50g + 2 Barra 4X4)</t>
  </si>
  <si>
    <t>Chocolate Base Bitter Chips (1 Kl)</t>
  </si>
  <si>
    <t>Tableta Semi Amargo con Sal (100g/10und)</t>
  </si>
  <si>
    <t>Tableta Blanco con Miel (100g / 10und.)</t>
  </si>
  <si>
    <t>Gomitas de Corazones Breick (80g)</t>
  </si>
  <si>
    <t>Gomitas Acidas Ositos (40g)</t>
  </si>
  <si>
    <t>Gomitas Azucaradas Ositos (40g)</t>
  </si>
  <si>
    <t>Gomitas Azucaradas Ositos (80g)</t>
  </si>
  <si>
    <t>Gomitas Azucaradas Conitos (80g)</t>
  </si>
  <si>
    <t>Gomitas Tradicionales Ositos (40g)</t>
  </si>
  <si>
    <t>Gomitas Tradicionales Corazones (40g)</t>
  </si>
  <si>
    <t>Tableta 70% c/Cristales de Sal (100g) M1</t>
  </si>
  <si>
    <t>Tableta 70% c/Cristales de Sal (100g) M2</t>
  </si>
  <si>
    <t>Tableta 70% c/Cristales de Sal (100g) M3</t>
  </si>
  <si>
    <t>Chocoaritos (350g)</t>
  </si>
  <si>
    <t>Caja Corazon Amore (25 g)</t>
  </si>
  <si>
    <t>Corazones de Chocolate en Caja (32 g)</t>
  </si>
  <si>
    <t>Caja de Bombones Surtidos Corazón (55g)</t>
  </si>
  <si>
    <t>Lata de Bombones de Chocolate (180 g)</t>
  </si>
  <si>
    <t>Gragea de Cherry Leche a Granel (x Kg)</t>
  </si>
  <si>
    <t>Cobertura de Chocolate con Leche Gallo (250 g)</t>
  </si>
  <si>
    <t>Cobertura de Chocolate con Leche Gallina (250 g)</t>
  </si>
  <si>
    <t>Conejo Feliz (170 g.)</t>
  </si>
  <si>
    <t>Gallina (50 g.)</t>
  </si>
  <si>
    <t>Huevo sobre Canasta (40 g.)</t>
  </si>
  <si>
    <t>Conejo Orejon (30 g.)</t>
  </si>
  <si>
    <t>Pack 4 (Fideo+Arroz 150g)</t>
  </si>
  <si>
    <t>Caja Berries (190g)</t>
  </si>
  <si>
    <t>Gragea de Cherry Bitter a Granel (x Kg)</t>
  </si>
  <si>
    <t>Tableta Diet Bitter (xKg)</t>
  </si>
  <si>
    <t>Cocoa Breick (x Kg)</t>
  </si>
  <si>
    <t>PACK BCP (Tab. Cabernet 100g + Tab. Cherry 100g)</t>
  </si>
  <si>
    <t>Baloncitos Chocolate con Leche (30u.)</t>
  </si>
  <si>
    <t>MONEDA MENTA 375/U</t>
  </si>
  <si>
    <t>Sapin 300g (30u x 10g)</t>
  </si>
  <si>
    <t>Chocolate en polvo (500g)</t>
  </si>
  <si>
    <t>Chip de Chocolate S/A Calibre 660 (x Kg)</t>
  </si>
  <si>
    <t>Chip de Chocolate S/A Calibre 270 (x Kg)</t>
  </si>
  <si>
    <t>Pepitas Amazonicas-Almendra cubiertas con Chocolate (20g)</t>
  </si>
  <si>
    <t>NOMBRE PRODUCTO</t>
  </si>
  <si>
    <t>Total general</t>
  </si>
  <si>
    <t>Suma de TOTAL</t>
  </si>
  <si>
    <t>VALOR INGRESO EN BS</t>
  </si>
  <si>
    <t>Suma de VALOR INGRESO EN BS</t>
  </si>
  <si>
    <t>MES AÑO</t>
  </si>
  <si>
    <t>R</t>
  </si>
  <si>
    <t>NR</t>
  </si>
  <si>
    <t>MARZO 2017</t>
  </si>
  <si>
    <t>ABRIL 2017</t>
  </si>
  <si>
    <t>MAYO 2017</t>
  </si>
  <si>
    <t>JUNIO 2017</t>
  </si>
  <si>
    <t>JULIO 2017</t>
  </si>
  <si>
    <t>AGOSTO 2017</t>
  </si>
  <si>
    <t>SEPTIEMBRE 2017</t>
  </si>
  <si>
    <t>OCTUBRE 2017</t>
  </si>
  <si>
    <t>NOVIEMBRE 2017</t>
  </si>
  <si>
    <t>DICIEMBRE 2017</t>
  </si>
  <si>
    <t>ENERO 2018</t>
  </si>
  <si>
    <t>FEBRERO 2018</t>
  </si>
  <si>
    <t>MARZO 2018</t>
  </si>
  <si>
    <t>ABRIL 2018</t>
  </si>
  <si>
    <t>MAYO 2018</t>
  </si>
  <si>
    <t>JUNIO 2018</t>
  </si>
  <si>
    <t>JULIO 2018</t>
  </si>
  <si>
    <t>AGOSTO 2018</t>
  </si>
  <si>
    <t>SEPTIEMBRE 2018</t>
  </si>
  <si>
    <t>OCTUBRE 2018</t>
  </si>
  <si>
    <t>NOVIEMBRE 2018</t>
  </si>
  <si>
    <t>DICIEMBRE 2018</t>
  </si>
  <si>
    <t>ENERO 2019</t>
  </si>
  <si>
    <t>FEBRERO 2019</t>
  </si>
  <si>
    <t>MARZO 2019</t>
  </si>
  <si>
    <t>ABRIL 2019</t>
  </si>
  <si>
    <t>MAYO 2019</t>
  </si>
  <si>
    <t>JUNIO 2019</t>
  </si>
  <si>
    <t>JULIO 2019</t>
  </si>
  <si>
    <t>AGOSTO 2019</t>
  </si>
  <si>
    <t>SEPTIEMBRE 2019</t>
  </si>
  <si>
    <t>AÑO 1</t>
  </si>
  <si>
    <t>AÑO 2</t>
  </si>
  <si>
    <t>AÑO 3</t>
  </si>
  <si>
    <t>Desviación Estándar Estimada</t>
  </si>
  <si>
    <t>MAPE´</t>
  </si>
  <si>
    <t>MAPE</t>
  </si>
  <si>
    <t>ECM</t>
  </si>
  <si>
    <t>MAD</t>
  </si>
  <si>
    <t>SUMAS</t>
  </si>
  <si>
    <t>?</t>
  </si>
  <si>
    <t>SIMULACIÓN DEL PRONÓSTICO</t>
  </si>
  <si>
    <t xml:space="preserve"> Se estima con el promedio de demanda de 12 semanas</t>
  </si>
  <si>
    <t>So</t>
  </si>
  <si>
    <t>INICIALIZACIÓN</t>
  </si>
  <si>
    <t>APE´</t>
  </si>
  <si>
    <t>APE</t>
  </si>
  <si>
    <t>(eT)^2</t>
  </si>
  <si>
    <t>|eT |</t>
  </si>
  <si>
    <t>eT</t>
  </si>
  <si>
    <t>Pronóstico</t>
  </si>
  <si>
    <t>Demanda</t>
  </si>
  <si>
    <t>Periodo. T</t>
  </si>
  <si>
    <t>Semana</t>
  </si>
  <si>
    <t>alfa</t>
  </si>
  <si>
    <t>SIMULACIÓN DE PRONÓSTICO</t>
  </si>
  <si>
    <t>Mes</t>
  </si>
  <si>
    <r>
      <t>S</t>
    </r>
    <r>
      <rPr>
        <b/>
        <sz val="6"/>
        <color theme="1"/>
        <rFont val="Calibri"/>
        <family val="2"/>
        <scheme val="minor"/>
      </rPr>
      <t>T</t>
    </r>
  </si>
  <si>
    <r>
      <t>S</t>
    </r>
    <r>
      <rPr>
        <b/>
        <sz val="6"/>
        <color theme="1"/>
        <rFont val="Calibri"/>
        <family val="2"/>
        <scheme val="minor"/>
      </rPr>
      <t>T</t>
    </r>
    <r>
      <rPr>
        <b/>
        <sz val="8"/>
        <color theme="1"/>
        <rFont val="Calibri"/>
        <family val="2"/>
        <scheme val="minor"/>
      </rPr>
      <t>[2]</t>
    </r>
  </si>
  <si>
    <t xml:space="preserve"> =intersección.eje(y;x)</t>
  </si>
  <si>
    <r>
      <t>a</t>
    </r>
    <r>
      <rPr>
        <b/>
        <sz val="6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(0)</t>
    </r>
  </si>
  <si>
    <t xml:space="preserve"> =pendiente(y;x)</t>
  </si>
  <si>
    <r>
      <t>b</t>
    </r>
    <r>
      <rPr>
        <b/>
        <sz val="6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(0)</t>
    </r>
  </si>
  <si>
    <t>tau</t>
  </si>
  <si>
    <r>
      <t>b</t>
    </r>
    <r>
      <rPr>
        <b/>
        <sz val="6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(0)</t>
    </r>
  </si>
  <si>
    <t>Mes/Año</t>
  </si>
  <si>
    <t xml:space="preserve"> Se estima con el promedio de demanda de 12 meses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</si>
</sst>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7">
    <xf numFmtId="0" fontId="0" fillId="0" borderId="0" xfId="0"/>
    <xf numFmtId="0" fontId="0" fillId="0" borderId="0" xfId="0" pivotButton="1"/>
    <xf numFmtId="0" fontId="2" fillId="2" borderId="1" xfId="0" applyFont="1" applyFill="1" applyBorder="1"/>
    <xf numFmtId="0" fontId="2" fillId="0" borderId="1" xfId="0" applyFont="1" applyBorder="1"/>
    <xf numFmtId="0" fontId="0" fillId="0" borderId="0" xfId="0" applyNumberFormat="1"/>
    <xf numFmtId="0" fontId="2" fillId="0" borderId="0" xfId="0" applyFont="1"/>
    <xf numFmtId="0" fontId="2" fillId="3" borderId="1" xfId="0" applyFont="1" applyFill="1" applyBorder="1"/>
    <xf numFmtId="0" fontId="0" fillId="3" borderId="0" xfId="0" applyFill="1"/>
    <xf numFmtId="10" fontId="0" fillId="0" borderId="0" xfId="1" applyNumberFormat="1" applyFont="1"/>
    <xf numFmtId="10" fontId="0" fillId="0" borderId="0" xfId="0" applyNumberFormat="1"/>
    <xf numFmtId="0" fontId="0" fillId="3" borderId="0" xfId="0" applyNumberFormat="1" applyFill="1"/>
    <xf numFmtId="10" fontId="0" fillId="3" borderId="0" xfId="1" applyNumberFormat="1" applyFont="1" applyFill="1"/>
    <xf numFmtId="2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0" fontId="4" fillId="0" borderId="0" xfId="1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0" fontId="2" fillId="0" borderId="0" xfId="1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2" fontId="0" fillId="3" borderId="0" xfId="0" applyNumberFormat="1" applyFill="1" applyAlignment="1">
      <alignment horizontal="center"/>
    </xf>
    <xf numFmtId="10" fontId="0" fillId="0" borderId="2" xfId="1" applyNumberFormat="1" applyFon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2" xfId="0" applyNumberFormat="1" applyBorder="1"/>
    <xf numFmtId="0" fontId="0" fillId="0" borderId="2" xfId="0" applyBorder="1" applyAlignment="1">
      <alignment horizontal="center"/>
    </xf>
    <xf numFmtId="10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2" fontId="0" fillId="4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textRotation="90"/>
    </xf>
    <xf numFmtId="0" fontId="0" fillId="5" borderId="0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 vertical="center"/>
    </xf>
    <xf numFmtId="0" fontId="2" fillId="6" borderId="0" xfId="0" applyFont="1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164" fontId="0" fillId="6" borderId="0" xfId="0" applyNumberFormat="1" applyFill="1" applyAlignment="1">
      <alignment horizontal="center"/>
    </xf>
    <xf numFmtId="2" fontId="0" fillId="6" borderId="0" xfId="0" applyNumberFormat="1" applyFill="1"/>
    <xf numFmtId="164" fontId="0" fillId="0" borderId="0" xfId="0" applyNumberFormat="1" applyFill="1" applyAlignment="1">
      <alignment horizontal="center"/>
    </xf>
    <xf numFmtId="2" fontId="0" fillId="0" borderId="0" xfId="0" applyNumberFormat="1" applyFill="1"/>
    <xf numFmtId="164" fontId="0" fillId="0" borderId="2" xfId="0" applyNumberFormat="1" applyFill="1" applyBorder="1" applyAlignment="1">
      <alignment horizontal="center"/>
    </xf>
    <xf numFmtId="2" fontId="0" fillId="0" borderId="2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7" borderId="1" xfId="0" applyFont="1" applyFill="1" applyBorder="1"/>
    <xf numFmtId="0" fontId="0" fillId="7" borderId="0" xfId="0" applyFill="1"/>
    <xf numFmtId="0" fontId="0" fillId="7" borderId="0" xfId="0" applyNumberFormat="1" applyFill="1"/>
    <xf numFmtId="17" fontId="0" fillId="0" borderId="0" xfId="0" applyNumberFormat="1" applyFont="1" applyBorder="1" applyAlignment="1">
      <alignment horizontal="center" vertical="center"/>
    </xf>
    <xf numFmtId="0" fontId="2" fillId="0" borderId="0" xfId="0" applyNumberFormat="1" applyFont="1"/>
    <xf numFmtId="0" fontId="0" fillId="0" borderId="0" xfId="0" applyAlignment="1">
      <alignment horizontal="center" vertical="center" textRotation="90"/>
    </xf>
    <xf numFmtId="0" fontId="0" fillId="0" borderId="0" xfId="0" applyAlignment="1">
      <alignment horizontal="left" vertical="center" wrapText="1"/>
    </xf>
  </cellXfs>
  <cellStyles count="2">
    <cellStyle name="Normal" xfId="0" builtinId="0"/>
    <cellStyle name="Porcentaje" xfId="1" builtinId="5"/>
  </cellStyles>
  <dxfs count="1"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styles" Target="styles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77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pivotCacheDefinition" Target="pivotCache/pivotCacheDefinition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7.1560725691181604E-2"/>
          <c:y val="0.16239610673665791"/>
          <c:w val="0.89538943434539819"/>
          <c:h val="0.5777216389617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'P 706005'!$E$6</c:f>
              <c:strCache>
                <c:ptCount val="1"/>
                <c:pt idx="0">
                  <c:v>Tableta Leche (100g/10Und)</c:v>
                </c:pt>
              </c:strCache>
            </c:strRef>
          </c:tx>
          <c:xVal>
            <c:strRef>
              <c:f>'P 706005'!$D$7:$D$37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706005'!$E$7:$E$37</c:f>
              <c:numCache>
                <c:formatCode>General</c:formatCode>
                <c:ptCount val="31"/>
                <c:pt idx="0">
                  <c:v>3462</c:v>
                </c:pt>
                <c:pt idx="1">
                  <c:v>4265</c:v>
                </c:pt>
                <c:pt idx="2">
                  <c:v>6841</c:v>
                </c:pt>
                <c:pt idx="3">
                  <c:v>8746</c:v>
                </c:pt>
                <c:pt idx="4">
                  <c:v>2564</c:v>
                </c:pt>
                <c:pt idx="5">
                  <c:v>3688</c:v>
                </c:pt>
                <c:pt idx="6">
                  <c:v>6409</c:v>
                </c:pt>
                <c:pt idx="7">
                  <c:v>4181</c:v>
                </c:pt>
                <c:pt idx="8">
                  <c:v>6304</c:v>
                </c:pt>
                <c:pt idx="9">
                  <c:v>4099</c:v>
                </c:pt>
                <c:pt idx="10">
                  <c:v>2986</c:v>
                </c:pt>
                <c:pt idx="11">
                  <c:v>3290</c:v>
                </c:pt>
                <c:pt idx="12">
                  <c:v>4603</c:v>
                </c:pt>
                <c:pt idx="13">
                  <c:v>3130</c:v>
                </c:pt>
                <c:pt idx="14">
                  <c:v>6199</c:v>
                </c:pt>
                <c:pt idx="15">
                  <c:v>4171</c:v>
                </c:pt>
                <c:pt idx="16">
                  <c:v>5042</c:v>
                </c:pt>
                <c:pt idx="17">
                  <c:v>5184</c:v>
                </c:pt>
                <c:pt idx="18">
                  <c:v>9188</c:v>
                </c:pt>
                <c:pt idx="19">
                  <c:v>2855</c:v>
                </c:pt>
                <c:pt idx="20">
                  <c:v>4089</c:v>
                </c:pt>
                <c:pt idx="21">
                  <c:v>3224</c:v>
                </c:pt>
                <c:pt idx="22">
                  <c:v>3725</c:v>
                </c:pt>
                <c:pt idx="23">
                  <c:v>4344</c:v>
                </c:pt>
                <c:pt idx="24">
                  <c:v>3909</c:v>
                </c:pt>
                <c:pt idx="25">
                  <c:v>3447</c:v>
                </c:pt>
                <c:pt idx="26">
                  <c:v>5465</c:v>
                </c:pt>
                <c:pt idx="27">
                  <c:v>3031</c:v>
                </c:pt>
                <c:pt idx="28">
                  <c:v>3719</c:v>
                </c:pt>
                <c:pt idx="29">
                  <c:v>4327</c:v>
                </c:pt>
                <c:pt idx="30">
                  <c:v>3851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630400"/>
        <c:axId val="238631936"/>
      </c:scatterChart>
      <c:valAx>
        <c:axId val="238630400"/>
        <c:scaling>
          <c:orientation val="minMax"/>
        </c:scaling>
        <c:delete val="0"/>
        <c:axPos val="b"/>
        <c:majorTickMark val="out"/>
        <c:minorTickMark val="none"/>
        <c:tickLblPos val="nextTo"/>
        <c:crossAx val="238631936"/>
        <c:crosses val="autoZero"/>
        <c:crossBetween val="midCat"/>
        <c:majorUnit val="1"/>
      </c:valAx>
      <c:valAx>
        <c:axId val="23863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6304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 706005'!$E$41</c:f>
              <c:strCache>
                <c:ptCount val="1"/>
                <c:pt idx="0">
                  <c:v>AÑO 1</c:v>
                </c:pt>
              </c:strCache>
            </c:strRef>
          </c:tx>
          <c:marker>
            <c:symbol val="none"/>
          </c:marker>
          <c:cat>
            <c:strRef>
              <c:f>'P 706005'!$D$42:$D$53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'P 706005'!$E$42:$E$53</c:f>
              <c:numCache>
                <c:formatCode>General</c:formatCode>
                <c:ptCount val="12"/>
                <c:pt idx="0">
                  <c:v>3462</c:v>
                </c:pt>
                <c:pt idx="1">
                  <c:v>4265</c:v>
                </c:pt>
                <c:pt idx="2">
                  <c:v>6841</c:v>
                </c:pt>
                <c:pt idx="3">
                  <c:v>8746</c:v>
                </c:pt>
                <c:pt idx="4">
                  <c:v>2564</c:v>
                </c:pt>
                <c:pt idx="5">
                  <c:v>3688</c:v>
                </c:pt>
                <c:pt idx="6">
                  <c:v>6409</c:v>
                </c:pt>
                <c:pt idx="7">
                  <c:v>4181</c:v>
                </c:pt>
                <c:pt idx="8">
                  <c:v>6304</c:v>
                </c:pt>
                <c:pt idx="9">
                  <c:v>4099</c:v>
                </c:pt>
                <c:pt idx="10">
                  <c:v>2986</c:v>
                </c:pt>
                <c:pt idx="11">
                  <c:v>3290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 706005'!$F$41</c:f>
              <c:strCache>
                <c:ptCount val="1"/>
                <c:pt idx="0">
                  <c:v>AÑO 2</c:v>
                </c:pt>
              </c:strCache>
            </c:strRef>
          </c:tx>
          <c:marker>
            <c:symbol val="none"/>
          </c:marker>
          <c:cat>
            <c:strRef>
              <c:f>'P 706005'!$D$42:$D$53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'P 706005'!$F$42:$F$53</c:f>
              <c:numCache>
                <c:formatCode>General</c:formatCode>
                <c:ptCount val="12"/>
                <c:pt idx="0">
                  <c:v>4603</c:v>
                </c:pt>
                <c:pt idx="1">
                  <c:v>3130</c:v>
                </c:pt>
                <c:pt idx="2">
                  <c:v>6199</c:v>
                </c:pt>
                <c:pt idx="3">
                  <c:v>4171</c:v>
                </c:pt>
                <c:pt idx="4">
                  <c:v>5042</c:v>
                </c:pt>
                <c:pt idx="5">
                  <c:v>5184</c:v>
                </c:pt>
                <c:pt idx="6">
                  <c:v>9188</c:v>
                </c:pt>
                <c:pt idx="7">
                  <c:v>2855</c:v>
                </c:pt>
                <c:pt idx="8">
                  <c:v>4089</c:v>
                </c:pt>
                <c:pt idx="9">
                  <c:v>3224</c:v>
                </c:pt>
                <c:pt idx="10">
                  <c:v>3725</c:v>
                </c:pt>
                <c:pt idx="11">
                  <c:v>4344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 706005'!$G$41</c:f>
              <c:strCache>
                <c:ptCount val="1"/>
                <c:pt idx="0">
                  <c:v>AÑO 3</c:v>
                </c:pt>
              </c:strCache>
            </c:strRef>
          </c:tx>
          <c:marker>
            <c:symbol val="none"/>
          </c:marker>
          <c:cat>
            <c:strRef>
              <c:f>'P 706005'!$D$42:$D$53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'P 706005'!$G$42:$G$53</c:f>
              <c:numCache>
                <c:formatCode>General</c:formatCode>
                <c:ptCount val="12"/>
                <c:pt idx="0">
                  <c:v>3909</c:v>
                </c:pt>
                <c:pt idx="1">
                  <c:v>3447</c:v>
                </c:pt>
                <c:pt idx="2">
                  <c:v>5465</c:v>
                </c:pt>
                <c:pt idx="3">
                  <c:v>3031</c:v>
                </c:pt>
                <c:pt idx="4">
                  <c:v>3719</c:v>
                </c:pt>
                <c:pt idx="5">
                  <c:v>4327</c:v>
                </c:pt>
                <c:pt idx="6">
                  <c:v>3851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74304"/>
        <c:axId val="238675840"/>
      </c:lineChart>
      <c:catAx>
        <c:axId val="238674304"/>
        <c:scaling>
          <c:orientation val="minMax"/>
        </c:scaling>
        <c:delete val="0"/>
        <c:axPos val="b"/>
        <c:majorTickMark val="out"/>
        <c:minorTickMark val="none"/>
        <c:tickLblPos val="nextTo"/>
        <c:crossAx val="238675840"/>
        <c:crosses val="autoZero"/>
        <c:auto val="1"/>
        <c:lblAlgn val="ctr"/>
        <c:lblOffset val="100"/>
        <c:noMultiLvlLbl val="0"/>
      </c:catAx>
      <c:valAx>
        <c:axId val="238675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674304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730001'!$B$4</c:f>
              <c:strCache>
                <c:ptCount val="1"/>
                <c:pt idx="0">
                  <c:v>Galletón Chips de Chocolate (50g/10Und)</c:v>
                </c:pt>
              </c:strCache>
            </c:strRef>
          </c:tx>
          <c:xVal>
            <c:strRef>
              <c:f>'P 730001'!$A$5:$A$35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730001'!$B$5:$B$35</c:f>
              <c:numCache>
                <c:formatCode>General</c:formatCode>
                <c:ptCount val="31"/>
                <c:pt idx="0">
                  <c:v>5080</c:v>
                </c:pt>
                <c:pt idx="1">
                  <c:v>5753</c:v>
                </c:pt>
                <c:pt idx="2">
                  <c:v>6561</c:v>
                </c:pt>
                <c:pt idx="3">
                  <c:v>6725</c:v>
                </c:pt>
                <c:pt idx="4">
                  <c:v>2412</c:v>
                </c:pt>
                <c:pt idx="5">
                  <c:v>5687</c:v>
                </c:pt>
                <c:pt idx="6">
                  <c:v>6262</c:v>
                </c:pt>
                <c:pt idx="7">
                  <c:v>5710</c:v>
                </c:pt>
                <c:pt idx="8">
                  <c:v>6335</c:v>
                </c:pt>
                <c:pt idx="9">
                  <c:v>1824</c:v>
                </c:pt>
                <c:pt idx="10">
                  <c:v>4008</c:v>
                </c:pt>
                <c:pt idx="11">
                  <c:v>4131</c:v>
                </c:pt>
                <c:pt idx="12">
                  <c:v>7209</c:v>
                </c:pt>
                <c:pt idx="13">
                  <c:v>7256</c:v>
                </c:pt>
                <c:pt idx="14">
                  <c:v>9399</c:v>
                </c:pt>
                <c:pt idx="15">
                  <c:v>4507</c:v>
                </c:pt>
                <c:pt idx="16">
                  <c:v>6599</c:v>
                </c:pt>
                <c:pt idx="17">
                  <c:v>8237</c:v>
                </c:pt>
                <c:pt idx="18">
                  <c:v>12914</c:v>
                </c:pt>
                <c:pt idx="19">
                  <c:v>5388</c:v>
                </c:pt>
                <c:pt idx="20">
                  <c:v>8647</c:v>
                </c:pt>
                <c:pt idx="21">
                  <c:v>3422</c:v>
                </c:pt>
                <c:pt idx="22">
                  <c:v>4097</c:v>
                </c:pt>
                <c:pt idx="23">
                  <c:v>9377</c:v>
                </c:pt>
                <c:pt idx="24">
                  <c:v>6292</c:v>
                </c:pt>
                <c:pt idx="25">
                  <c:v>8479</c:v>
                </c:pt>
                <c:pt idx="26">
                  <c:v>9916</c:v>
                </c:pt>
                <c:pt idx="27">
                  <c:v>7408</c:v>
                </c:pt>
                <c:pt idx="28">
                  <c:v>9317</c:v>
                </c:pt>
                <c:pt idx="29">
                  <c:v>10594</c:v>
                </c:pt>
                <c:pt idx="30">
                  <c:v>12704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677440"/>
        <c:axId val="239678976"/>
      </c:scatterChart>
      <c:valAx>
        <c:axId val="239677440"/>
        <c:scaling>
          <c:orientation val="minMax"/>
          <c:max val="33"/>
        </c:scaling>
        <c:delete val="0"/>
        <c:axPos val="b"/>
        <c:majorTickMark val="out"/>
        <c:minorTickMark val="none"/>
        <c:tickLblPos val="nextTo"/>
        <c:crossAx val="239678976"/>
        <c:crosses val="autoZero"/>
        <c:crossBetween val="midCat"/>
        <c:majorUnit val="1"/>
        <c:minorUnit val="1"/>
      </c:valAx>
      <c:valAx>
        <c:axId val="239678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677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706002'!$C$4</c:f>
              <c:strCache>
                <c:ptCount val="1"/>
                <c:pt idx="0">
                  <c:v>Tableta Bitter Semi Amargo (100g/10Und)</c:v>
                </c:pt>
              </c:strCache>
            </c:strRef>
          </c:tx>
          <c:xVal>
            <c:strRef>
              <c:f>'P 706002'!$B$5:$B$35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706002'!$C$5:$C$35</c:f>
              <c:numCache>
                <c:formatCode>General</c:formatCode>
                <c:ptCount val="31"/>
                <c:pt idx="0">
                  <c:v>148</c:v>
                </c:pt>
                <c:pt idx="1">
                  <c:v>818</c:v>
                </c:pt>
                <c:pt idx="2">
                  <c:v>2718</c:v>
                </c:pt>
                <c:pt idx="3">
                  <c:v>3178</c:v>
                </c:pt>
                <c:pt idx="4">
                  <c:v>1103</c:v>
                </c:pt>
                <c:pt idx="5">
                  <c:v>1688</c:v>
                </c:pt>
                <c:pt idx="6">
                  <c:v>1869</c:v>
                </c:pt>
                <c:pt idx="7">
                  <c:v>1692</c:v>
                </c:pt>
                <c:pt idx="8">
                  <c:v>2495</c:v>
                </c:pt>
                <c:pt idx="9">
                  <c:v>1240</c:v>
                </c:pt>
                <c:pt idx="10">
                  <c:v>1347</c:v>
                </c:pt>
                <c:pt idx="11">
                  <c:v>1254</c:v>
                </c:pt>
                <c:pt idx="12">
                  <c:v>1558</c:v>
                </c:pt>
                <c:pt idx="13">
                  <c:v>1266</c:v>
                </c:pt>
                <c:pt idx="14">
                  <c:v>1718</c:v>
                </c:pt>
                <c:pt idx="15">
                  <c:v>1589</c:v>
                </c:pt>
                <c:pt idx="16">
                  <c:v>1864</c:v>
                </c:pt>
                <c:pt idx="17">
                  <c:v>1659</c:v>
                </c:pt>
                <c:pt idx="18">
                  <c:v>3097</c:v>
                </c:pt>
                <c:pt idx="19">
                  <c:v>538</c:v>
                </c:pt>
                <c:pt idx="20">
                  <c:v>2047</c:v>
                </c:pt>
                <c:pt idx="21">
                  <c:v>803</c:v>
                </c:pt>
                <c:pt idx="22">
                  <c:v>1163</c:v>
                </c:pt>
                <c:pt idx="23">
                  <c:v>915</c:v>
                </c:pt>
                <c:pt idx="24">
                  <c:v>2220</c:v>
                </c:pt>
                <c:pt idx="25">
                  <c:v>1498</c:v>
                </c:pt>
                <c:pt idx="26">
                  <c:v>817</c:v>
                </c:pt>
                <c:pt idx="27">
                  <c:v>1818</c:v>
                </c:pt>
                <c:pt idx="28">
                  <c:v>1414</c:v>
                </c:pt>
                <c:pt idx="29">
                  <c:v>2463</c:v>
                </c:pt>
                <c:pt idx="30">
                  <c:v>1084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421312"/>
        <c:axId val="239422848"/>
      </c:scatterChart>
      <c:valAx>
        <c:axId val="23942131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39422848"/>
        <c:crosses val="autoZero"/>
        <c:crossBetween val="midCat"/>
        <c:majorUnit val="1"/>
        <c:minorUnit val="1"/>
      </c:valAx>
      <c:valAx>
        <c:axId val="239422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421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 706003'!$C$4</c:f>
              <c:strCache>
                <c:ptCount val="1"/>
                <c:pt idx="0">
                  <c:v>Tableta Blanco (100g/10Und)</c:v>
                </c:pt>
              </c:strCache>
            </c:strRef>
          </c:tx>
          <c:xVal>
            <c:strRef>
              <c:f>'P 706003'!$B$5:$B$35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706003'!$C$5:$C$35</c:f>
              <c:numCache>
                <c:formatCode>General</c:formatCode>
                <c:ptCount val="31"/>
                <c:pt idx="0">
                  <c:v>898</c:v>
                </c:pt>
                <c:pt idx="1">
                  <c:v>425</c:v>
                </c:pt>
                <c:pt idx="2">
                  <c:v>1231</c:v>
                </c:pt>
                <c:pt idx="3">
                  <c:v>3390</c:v>
                </c:pt>
                <c:pt idx="4">
                  <c:v>840</c:v>
                </c:pt>
                <c:pt idx="5">
                  <c:v>1485</c:v>
                </c:pt>
                <c:pt idx="6">
                  <c:v>2391</c:v>
                </c:pt>
                <c:pt idx="7">
                  <c:v>1346</c:v>
                </c:pt>
                <c:pt idx="8">
                  <c:v>2165</c:v>
                </c:pt>
                <c:pt idx="9">
                  <c:v>1843</c:v>
                </c:pt>
                <c:pt idx="10">
                  <c:v>1251</c:v>
                </c:pt>
                <c:pt idx="11">
                  <c:v>1223</c:v>
                </c:pt>
                <c:pt idx="12">
                  <c:v>2046</c:v>
                </c:pt>
                <c:pt idx="13">
                  <c:v>823</c:v>
                </c:pt>
                <c:pt idx="14">
                  <c:v>1577</c:v>
                </c:pt>
                <c:pt idx="15">
                  <c:v>1237</c:v>
                </c:pt>
                <c:pt idx="16">
                  <c:v>1750</c:v>
                </c:pt>
                <c:pt idx="17">
                  <c:v>1919</c:v>
                </c:pt>
                <c:pt idx="18">
                  <c:v>3243</c:v>
                </c:pt>
                <c:pt idx="19">
                  <c:v>1542</c:v>
                </c:pt>
                <c:pt idx="20">
                  <c:v>1296</c:v>
                </c:pt>
                <c:pt idx="21">
                  <c:v>1091</c:v>
                </c:pt>
                <c:pt idx="22">
                  <c:v>1992</c:v>
                </c:pt>
                <c:pt idx="23">
                  <c:v>1456</c:v>
                </c:pt>
                <c:pt idx="24">
                  <c:v>498</c:v>
                </c:pt>
                <c:pt idx="25">
                  <c:v>896</c:v>
                </c:pt>
                <c:pt idx="26">
                  <c:v>2393</c:v>
                </c:pt>
                <c:pt idx="27">
                  <c:v>1424</c:v>
                </c:pt>
                <c:pt idx="28">
                  <c:v>1182</c:v>
                </c:pt>
                <c:pt idx="29">
                  <c:v>1952</c:v>
                </c:pt>
                <c:pt idx="30">
                  <c:v>1189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497216"/>
        <c:axId val="239498752"/>
      </c:scatterChart>
      <c:valAx>
        <c:axId val="23949721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39498752"/>
        <c:crosses val="autoZero"/>
        <c:crossBetween val="midCat"/>
        <c:majorUnit val="1"/>
        <c:minorUnit val="1"/>
      </c:valAx>
      <c:valAx>
        <c:axId val="2394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497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711001'!$C$4</c:f>
              <c:strCache>
                <c:ptCount val="1"/>
                <c:pt idx="0">
                  <c:v>Jarabe de Chocolate (400 g)</c:v>
                </c:pt>
              </c:strCache>
            </c:strRef>
          </c:tx>
          <c:xVal>
            <c:strRef>
              <c:f>'P 711001'!$B$5:$B$35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711001'!$C$5:$C$35</c:f>
              <c:numCache>
                <c:formatCode>General</c:formatCode>
                <c:ptCount val="31"/>
                <c:pt idx="0">
                  <c:v>317</c:v>
                </c:pt>
                <c:pt idx="1">
                  <c:v>855</c:v>
                </c:pt>
                <c:pt idx="2">
                  <c:v>1150</c:v>
                </c:pt>
                <c:pt idx="3">
                  <c:v>1107</c:v>
                </c:pt>
                <c:pt idx="4">
                  <c:v>829</c:v>
                </c:pt>
                <c:pt idx="5">
                  <c:v>730</c:v>
                </c:pt>
                <c:pt idx="6">
                  <c:v>714</c:v>
                </c:pt>
                <c:pt idx="7">
                  <c:v>1322</c:v>
                </c:pt>
                <c:pt idx="8">
                  <c:v>823</c:v>
                </c:pt>
                <c:pt idx="9">
                  <c:v>1338</c:v>
                </c:pt>
                <c:pt idx="10">
                  <c:v>1321</c:v>
                </c:pt>
                <c:pt idx="11">
                  <c:v>955</c:v>
                </c:pt>
                <c:pt idx="12">
                  <c:v>1061</c:v>
                </c:pt>
                <c:pt idx="13">
                  <c:v>1087</c:v>
                </c:pt>
                <c:pt idx="14">
                  <c:v>1246</c:v>
                </c:pt>
                <c:pt idx="15">
                  <c:v>1038</c:v>
                </c:pt>
                <c:pt idx="16">
                  <c:v>1040</c:v>
                </c:pt>
                <c:pt idx="17">
                  <c:v>1760</c:v>
                </c:pt>
                <c:pt idx="18">
                  <c:v>1571</c:v>
                </c:pt>
                <c:pt idx="19">
                  <c:v>529</c:v>
                </c:pt>
                <c:pt idx="20">
                  <c:v>1535</c:v>
                </c:pt>
                <c:pt idx="21">
                  <c:v>823</c:v>
                </c:pt>
                <c:pt idx="22">
                  <c:v>1244</c:v>
                </c:pt>
                <c:pt idx="23">
                  <c:v>1655</c:v>
                </c:pt>
                <c:pt idx="24">
                  <c:v>677</c:v>
                </c:pt>
                <c:pt idx="25">
                  <c:v>1039</c:v>
                </c:pt>
                <c:pt idx="26">
                  <c:v>1316</c:v>
                </c:pt>
                <c:pt idx="27">
                  <c:v>1231</c:v>
                </c:pt>
                <c:pt idx="28">
                  <c:v>1222</c:v>
                </c:pt>
                <c:pt idx="29">
                  <c:v>893</c:v>
                </c:pt>
                <c:pt idx="30">
                  <c:v>692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05504"/>
        <c:axId val="240007040"/>
      </c:scatterChart>
      <c:valAx>
        <c:axId val="24000550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0007040"/>
        <c:crosses val="autoZero"/>
        <c:crossBetween val="midCat"/>
        <c:majorUnit val="1"/>
        <c:minorUnit val="1"/>
      </c:valAx>
      <c:valAx>
        <c:axId val="240007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0005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706004'!$C$4</c:f>
              <c:strCache>
                <c:ptCount val="1"/>
                <c:pt idx="0">
                  <c:v>Tableta Cabernet (100 g)</c:v>
                </c:pt>
              </c:strCache>
            </c:strRef>
          </c:tx>
          <c:xVal>
            <c:strRef>
              <c:f>'P 706004'!$B$5:$B$35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706004'!$C$5:$C$35</c:f>
              <c:numCache>
                <c:formatCode>General</c:formatCode>
                <c:ptCount val="31"/>
                <c:pt idx="0">
                  <c:v>982</c:v>
                </c:pt>
                <c:pt idx="1">
                  <c:v>2041</c:v>
                </c:pt>
                <c:pt idx="2">
                  <c:v>1072</c:v>
                </c:pt>
                <c:pt idx="3">
                  <c:v>2958</c:v>
                </c:pt>
                <c:pt idx="4">
                  <c:v>997</c:v>
                </c:pt>
                <c:pt idx="5">
                  <c:v>1525</c:v>
                </c:pt>
                <c:pt idx="6">
                  <c:v>2312</c:v>
                </c:pt>
                <c:pt idx="7">
                  <c:v>1493</c:v>
                </c:pt>
                <c:pt idx="8">
                  <c:v>2225</c:v>
                </c:pt>
                <c:pt idx="9">
                  <c:v>1230</c:v>
                </c:pt>
                <c:pt idx="10">
                  <c:v>1303</c:v>
                </c:pt>
                <c:pt idx="11">
                  <c:v>1184</c:v>
                </c:pt>
                <c:pt idx="12">
                  <c:v>1671</c:v>
                </c:pt>
                <c:pt idx="13">
                  <c:v>982</c:v>
                </c:pt>
                <c:pt idx="14">
                  <c:v>65</c:v>
                </c:pt>
                <c:pt idx="15">
                  <c:v>1556</c:v>
                </c:pt>
                <c:pt idx="16">
                  <c:v>2016</c:v>
                </c:pt>
                <c:pt idx="17">
                  <c:v>2058</c:v>
                </c:pt>
                <c:pt idx="18">
                  <c:v>1563</c:v>
                </c:pt>
                <c:pt idx="19">
                  <c:v>760</c:v>
                </c:pt>
                <c:pt idx="20">
                  <c:v>2127</c:v>
                </c:pt>
                <c:pt idx="21">
                  <c:v>1458</c:v>
                </c:pt>
                <c:pt idx="22">
                  <c:v>1267</c:v>
                </c:pt>
                <c:pt idx="23">
                  <c:v>1417</c:v>
                </c:pt>
                <c:pt idx="24">
                  <c:v>1438</c:v>
                </c:pt>
                <c:pt idx="25">
                  <c:v>1318</c:v>
                </c:pt>
                <c:pt idx="26">
                  <c:v>1923</c:v>
                </c:pt>
                <c:pt idx="27">
                  <c:v>1451</c:v>
                </c:pt>
                <c:pt idx="28">
                  <c:v>1120</c:v>
                </c:pt>
                <c:pt idx="29">
                  <c:v>1365</c:v>
                </c:pt>
                <c:pt idx="30">
                  <c:v>1574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56576"/>
        <c:axId val="239804416"/>
      </c:scatterChart>
      <c:valAx>
        <c:axId val="24005657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39804416"/>
        <c:crosses val="autoZero"/>
        <c:crossBetween val="midCat"/>
        <c:majorUnit val="1"/>
      </c:valAx>
      <c:valAx>
        <c:axId val="239804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0056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707007'!$C$4</c:f>
              <c:strCache>
                <c:ptCount val="1"/>
                <c:pt idx="0">
                  <c:v>Tableta Rellena Cherry (100g/7Und)</c:v>
                </c:pt>
              </c:strCache>
            </c:strRef>
          </c:tx>
          <c:xVal>
            <c:strRef>
              <c:f>'P 707007'!$B$5:$B$35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707007'!$C$5:$C$35</c:f>
              <c:numCache>
                <c:formatCode>General</c:formatCode>
                <c:ptCount val="31"/>
                <c:pt idx="0">
                  <c:v>564</c:v>
                </c:pt>
                <c:pt idx="1">
                  <c:v>772</c:v>
                </c:pt>
                <c:pt idx="2">
                  <c:v>1304</c:v>
                </c:pt>
                <c:pt idx="3">
                  <c:v>975</c:v>
                </c:pt>
                <c:pt idx="4">
                  <c:v>690</c:v>
                </c:pt>
                <c:pt idx="5">
                  <c:v>962</c:v>
                </c:pt>
                <c:pt idx="6">
                  <c:v>934</c:v>
                </c:pt>
                <c:pt idx="7">
                  <c:v>807</c:v>
                </c:pt>
                <c:pt idx="8">
                  <c:v>1171</c:v>
                </c:pt>
                <c:pt idx="9">
                  <c:v>762</c:v>
                </c:pt>
                <c:pt idx="10">
                  <c:v>1712</c:v>
                </c:pt>
                <c:pt idx="11">
                  <c:v>883</c:v>
                </c:pt>
                <c:pt idx="12">
                  <c:v>1015</c:v>
                </c:pt>
                <c:pt idx="13">
                  <c:v>562</c:v>
                </c:pt>
                <c:pt idx="14">
                  <c:v>1151</c:v>
                </c:pt>
                <c:pt idx="15">
                  <c:v>971</c:v>
                </c:pt>
                <c:pt idx="16">
                  <c:v>876</c:v>
                </c:pt>
                <c:pt idx="17">
                  <c:v>1227</c:v>
                </c:pt>
                <c:pt idx="18">
                  <c:v>1638</c:v>
                </c:pt>
                <c:pt idx="19">
                  <c:v>836</c:v>
                </c:pt>
                <c:pt idx="20">
                  <c:v>1283</c:v>
                </c:pt>
                <c:pt idx="21">
                  <c:v>910</c:v>
                </c:pt>
                <c:pt idx="22">
                  <c:v>890</c:v>
                </c:pt>
                <c:pt idx="23">
                  <c:v>888</c:v>
                </c:pt>
                <c:pt idx="24">
                  <c:v>706</c:v>
                </c:pt>
                <c:pt idx="25">
                  <c:v>921</c:v>
                </c:pt>
                <c:pt idx="26">
                  <c:v>1348</c:v>
                </c:pt>
                <c:pt idx="27">
                  <c:v>748</c:v>
                </c:pt>
                <c:pt idx="28">
                  <c:v>611</c:v>
                </c:pt>
                <c:pt idx="29">
                  <c:v>782</c:v>
                </c:pt>
                <c:pt idx="30">
                  <c:v>1987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890816"/>
        <c:axId val="239892352"/>
      </c:scatterChart>
      <c:valAx>
        <c:axId val="23989081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39892352"/>
        <c:crosses val="autoZero"/>
        <c:crossBetween val="midCat"/>
        <c:majorUnit val="1"/>
        <c:minorUnit val="1"/>
      </c:valAx>
      <c:valAx>
        <c:axId val="239892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890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707002'!$C$4</c:f>
              <c:strCache>
                <c:ptCount val="1"/>
                <c:pt idx="0">
                  <c:v>Tableta Rellena Frutilla (100g/7Und)</c:v>
                </c:pt>
              </c:strCache>
            </c:strRef>
          </c:tx>
          <c:xVal>
            <c:strRef>
              <c:f>'P 707002'!$B$5:$B$35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707002'!$C$5:$C$35</c:f>
              <c:numCache>
                <c:formatCode>General</c:formatCode>
                <c:ptCount val="31"/>
                <c:pt idx="0">
                  <c:v>745</c:v>
                </c:pt>
                <c:pt idx="1">
                  <c:v>839</c:v>
                </c:pt>
                <c:pt idx="2">
                  <c:v>1300</c:v>
                </c:pt>
                <c:pt idx="3">
                  <c:v>916</c:v>
                </c:pt>
                <c:pt idx="4">
                  <c:v>704</c:v>
                </c:pt>
                <c:pt idx="5">
                  <c:v>1096</c:v>
                </c:pt>
                <c:pt idx="6">
                  <c:v>1062</c:v>
                </c:pt>
                <c:pt idx="7">
                  <c:v>948</c:v>
                </c:pt>
                <c:pt idx="8">
                  <c:v>1228</c:v>
                </c:pt>
                <c:pt idx="9">
                  <c:v>1081</c:v>
                </c:pt>
                <c:pt idx="10">
                  <c:v>627</c:v>
                </c:pt>
                <c:pt idx="11">
                  <c:v>920</c:v>
                </c:pt>
                <c:pt idx="12">
                  <c:v>1036</c:v>
                </c:pt>
                <c:pt idx="13">
                  <c:v>780</c:v>
                </c:pt>
                <c:pt idx="14">
                  <c:v>961</c:v>
                </c:pt>
                <c:pt idx="15">
                  <c:v>934</c:v>
                </c:pt>
                <c:pt idx="16">
                  <c:v>803</c:v>
                </c:pt>
                <c:pt idx="17">
                  <c:v>992</c:v>
                </c:pt>
                <c:pt idx="18">
                  <c:v>1454</c:v>
                </c:pt>
                <c:pt idx="19">
                  <c:v>817</c:v>
                </c:pt>
                <c:pt idx="20">
                  <c:v>1182</c:v>
                </c:pt>
                <c:pt idx="21">
                  <c:v>856</c:v>
                </c:pt>
                <c:pt idx="22">
                  <c:v>278</c:v>
                </c:pt>
                <c:pt idx="23">
                  <c:v>1197</c:v>
                </c:pt>
                <c:pt idx="24">
                  <c:v>538</c:v>
                </c:pt>
                <c:pt idx="25">
                  <c:v>874</c:v>
                </c:pt>
                <c:pt idx="26">
                  <c:v>1206</c:v>
                </c:pt>
                <c:pt idx="27">
                  <c:v>1157</c:v>
                </c:pt>
                <c:pt idx="28">
                  <c:v>638</c:v>
                </c:pt>
                <c:pt idx="29">
                  <c:v>732</c:v>
                </c:pt>
                <c:pt idx="30">
                  <c:v>2382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556480"/>
        <c:axId val="239558016"/>
      </c:scatterChart>
      <c:valAx>
        <c:axId val="23955648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39558016"/>
        <c:crosses val="autoZero"/>
        <c:crossBetween val="midCat"/>
        <c:majorUnit val="1"/>
        <c:minorUnit val="1"/>
      </c:valAx>
      <c:valAx>
        <c:axId val="239558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556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711009'!$C$4</c:f>
              <c:strCache>
                <c:ptCount val="1"/>
                <c:pt idx="0">
                  <c:v>Jarabe de Maple (450 g)</c:v>
                </c:pt>
              </c:strCache>
            </c:strRef>
          </c:tx>
          <c:xVal>
            <c:strRef>
              <c:f>'P 711009'!$B$5:$B$35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711009'!$C$5:$C$35</c:f>
              <c:numCache>
                <c:formatCode>General</c:formatCode>
                <c:ptCount val="31"/>
                <c:pt idx="0">
                  <c:v>168</c:v>
                </c:pt>
                <c:pt idx="1">
                  <c:v>655</c:v>
                </c:pt>
                <c:pt idx="2">
                  <c:v>452</c:v>
                </c:pt>
                <c:pt idx="3">
                  <c:v>818</c:v>
                </c:pt>
                <c:pt idx="4">
                  <c:v>238</c:v>
                </c:pt>
                <c:pt idx="5">
                  <c:v>881</c:v>
                </c:pt>
                <c:pt idx="6">
                  <c:v>720</c:v>
                </c:pt>
                <c:pt idx="7">
                  <c:v>634</c:v>
                </c:pt>
                <c:pt idx="8">
                  <c:v>478</c:v>
                </c:pt>
                <c:pt idx="9">
                  <c:v>795</c:v>
                </c:pt>
                <c:pt idx="10">
                  <c:v>1098</c:v>
                </c:pt>
                <c:pt idx="11">
                  <c:v>439</c:v>
                </c:pt>
                <c:pt idx="12">
                  <c:v>804</c:v>
                </c:pt>
                <c:pt idx="13">
                  <c:v>1008</c:v>
                </c:pt>
                <c:pt idx="14">
                  <c:v>526</c:v>
                </c:pt>
                <c:pt idx="15">
                  <c:v>1186</c:v>
                </c:pt>
                <c:pt idx="16">
                  <c:v>849</c:v>
                </c:pt>
                <c:pt idx="17">
                  <c:v>835</c:v>
                </c:pt>
                <c:pt idx="18">
                  <c:v>1078</c:v>
                </c:pt>
                <c:pt idx="19">
                  <c:v>637</c:v>
                </c:pt>
                <c:pt idx="20">
                  <c:v>1116</c:v>
                </c:pt>
                <c:pt idx="21">
                  <c:v>366</c:v>
                </c:pt>
                <c:pt idx="22">
                  <c:v>1299</c:v>
                </c:pt>
                <c:pt idx="23">
                  <c:v>1039</c:v>
                </c:pt>
                <c:pt idx="24">
                  <c:v>557</c:v>
                </c:pt>
                <c:pt idx="25">
                  <c:v>612</c:v>
                </c:pt>
                <c:pt idx="26">
                  <c:v>1438</c:v>
                </c:pt>
                <c:pt idx="27">
                  <c:v>1023</c:v>
                </c:pt>
                <c:pt idx="28">
                  <c:v>2029</c:v>
                </c:pt>
                <c:pt idx="29">
                  <c:v>985</c:v>
                </c:pt>
                <c:pt idx="30">
                  <c:v>1395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369664"/>
        <c:axId val="240371200"/>
      </c:scatterChart>
      <c:valAx>
        <c:axId val="24036966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0371200"/>
        <c:crosses val="autoZero"/>
        <c:crossBetween val="midCat"/>
        <c:majorUnit val="1"/>
        <c:minorUnit val="1"/>
      </c:valAx>
      <c:valAx>
        <c:axId val="240371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0369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7010025'!$C$4</c:f>
              <c:strCache>
                <c:ptCount val="1"/>
                <c:pt idx="0">
                  <c:v>Caja Piramide de Corazones (120 g)</c:v>
                </c:pt>
              </c:strCache>
            </c:strRef>
          </c:tx>
          <c:xVal>
            <c:strRef>
              <c:f>'P 7010025'!$B$5:$B$35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7010025'!$C$5:$C$35</c:f>
              <c:numCache>
                <c:formatCode>General</c:formatCode>
                <c:ptCount val="31"/>
                <c:pt idx="0">
                  <c:v>25</c:v>
                </c:pt>
                <c:pt idx="1">
                  <c:v>639</c:v>
                </c:pt>
                <c:pt idx="2">
                  <c:v>1230</c:v>
                </c:pt>
                <c:pt idx="3">
                  <c:v>182</c:v>
                </c:pt>
                <c:pt idx="4">
                  <c:v>182</c:v>
                </c:pt>
                <c:pt idx="5">
                  <c:v>211</c:v>
                </c:pt>
                <c:pt idx="6">
                  <c:v>776</c:v>
                </c:pt>
                <c:pt idx="7">
                  <c:v>406</c:v>
                </c:pt>
                <c:pt idx="8">
                  <c:v>374</c:v>
                </c:pt>
                <c:pt idx="9">
                  <c:v>212</c:v>
                </c:pt>
                <c:pt idx="10">
                  <c:v>351</c:v>
                </c:pt>
                <c:pt idx="11">
                  <c:v>380</c:v>
                </c:pt>
                <c:pt idx="12">
                  <c:v>165</c:v>
                </c:pt>
                <c:pt idx="13">
                  <c:v>293</c:v>
                </c:pt>
                <c:pt idx="14">
                  <c:v>646</c:v>
                </c:pt>
                <c:pt idx="15">
                  <c:v>410</c:v>
                </c:pt>
                <c:pt idx="16">
                  <c:v>249</c:v>
                </c:pt>
                <c:pt idx="17">
                  <c:v>206</c:v>
                </c:pt>
                <c:pt idx="18">
                  <c:v>588</c:v>
                </c:pt>
                <c:pt idx="19">
                  <c:v>521</c:v>
                </c:pt>
                <c:pt idx="20">
                  <c:v>617</c:v>
                </c:pt>
                <c:pt idx="21">
                  <c:v>373</c:v>
                </c:pt>
                <c:pt idx="22">
                  <c:v>368</c:v>
                </c:pt>
                <c:pt idx="23">
                  <c:v>613</c:v>
                </c:pt>
                <c:pt idx="24">
                  <c:v>206</c:v>
                </c:pt>
                <c:pt idx="25">
                  <c:v>358</c:v>
                </c:pt>
                <c:pt idx="26">
                  <c:v>297</c:v>
                </c:pt>
                <c:pt idx="27">
                  <c:v>245</c:v>
                </c:pt>
                <c:pt idx="28">
                  <c:v>518</c:v>
                </c:pt>
                <c:pt idx="29">
                  <c:v>399</c:v>
                </c:pt>
                <c:pt idx="30">
                  <c:v>497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527232"/>
        <c:axId val="240528768"/>
      </c:scatterChart>
      <c:valAx>
        <c:axId val="24052723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0528768"/>
        <c:crosses val="autoZero"/>
        <c:crossBetween val="midCat"/>
        <c:majorUnit val="1"/>
        <c:minorUnit val="1"/>
      </c:valAx>
      <c:valAx>
        <c:axId val="240528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0527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707001'!$C$4</c:f>
              <c:strCache>
                <c:ptCount val="1"/>
                <c:pt idx="0">
                  <c:v>Tableta Rellena Mora (100g/7Und)</c:v>
                </c:pt>
              </c:strCache>
            </c:strRef>
          </c:tx>
          <c:xVal>
            <c:strRef>
              <c:f>'P 707001'!$B$5:$B$35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707001'!$C$5:$C$35</c:f>
              <c:numCache>
                <c:formatCode>General</c:formatCode>
                <c:ptCount val="31"/>
                <c:pt idx="0">
                  <c:v>355</c:v>
                </c:pt>
                <c:pt idx="1">
                  <c:v>835</c:v>
                </c:pt>
                <c:pt idx="2">
                  <c:v>673</c:v>
                </c:pt>
                <c:pt idx="3">
                  <c:v>599</c:v>
                </c:pt>
                <c:pt idx="4">
                  <c:v>621</c:v>
                </c:pt>
                <c:pt idx="5">
                  <c:v>775</c:v>
                </c:pt>
                <c:pt idx="6">
                  <c:v>989</c:v>
                </c:pt>
                <c:pt idx="7">
                  <c:v>712</c:v>
                </c:pt>
                <c:pt idx="8">
                  <c:v>976</c:v>
                </c:pt>
                <c:pt idx="9">
                  <c:v>753</c:v>
                </c:pt>
                <c:pt idx="10">
                  <c:v>697</c:v>
                </c:pt>
                <c:pt idx="11">
                  <c:v>750</c:v>
                </c:pt>
                <c:pt idx="12">
                  <c:v>910</c:v>
                </c:pt>
                <c:pt idx="13">
                  <c:v>623</c:v>
                </c:pt>
                <c:pt idx="14">
                  <c:v>1030</c:v>
                </c:pt>
                <c:pt idx="15">
                  <c:v>849</c:v>
                </c:pt>
                <c:pt idx="16">
                  <c:v>1111</c:v>
                </c:pt>
                <c:pt idx="17">
                  <c:v>847</c:v>
                </c:pt>
                <c:pt idx="18">
                  <c:v>1637</c:v>
                </c:pt>
                <c:pt idx="19">
                  <c:v>1098</c:v>
                </c:pt>
                <c:pt idx="20">
                  <c:v>1087</c:v>
                </c:pt>
                <c:pt idx="21">
                  <c:v>322</c:v>
                </c:pt>
                <c:pt idx="22">
                  <c:v>0</c:v>
                </c:pt>
                <c:pt idx="23">
                  <c:v>1548</c:v>
                </c:pt>
                <c:pt idx="24">
                  <c:v>574</c:v>
                </c:pt>
                <c:pt idx="25">
                  <c:v>792</c:v>
                </c:pt>
                <c:pt idx="26">
                  <c:v>1110</c:v>
                </c:pt>
                <c:pt idx="27">
                  <c:v>1445</c:v>
                </c:pt>
                <c:pt idx="28">
                  <c:v>650</c:v>
                </c:pt>
                <c:pt idx="29">
                  <c:v>765</c:v>
                </c:pt>
                <c:pt idx="30">
                  <c:v>474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668672"/>
        <c:axId val="240670208"/>
      </c:scatterChart>
      <c:valAx>
        <c:axId val="24066867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0670208"/>
        <c:crosses val="autoZero"/>
        <c:crossBetween val="midCat"/>
        <c:majorUnit val="1"/>
        <c:minorUnit val="1"/>
      </c:valAx>
      <c:valAx>
        <c:axId val="240670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0668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713001'!$C$4</c:f>
              <c:strCache>
                <c:ptCount val="1"/>
                <c:pt idx="0">
                  <c:v>Chocolate de Mesa (500 g)</c:v>
                </c:pt>
              </c:strCache>
            </c:strRef>
          </c:tx>
          <c:xVal>
            <c:strRef>
              <c:f>'P 713001'!$B$5:$B$35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713001'!$C$5:$C$35</c:f>
              <c:numCache>
                <c:formatCode>General</c:formatCode>
                <c:ptCount val="31"/>
                <c:pt idx="0">
                  <c:v>48</c:v>
                </c:pt>
                <c:pt idx="1">
                  <c:v>254</c:v>
                </c:pt>
                <c:pt idx="2">
                  <c:v>200</c:v>
                </c:pt>
                <c:pt idx="3">
                  <c:v>303</c:v>
                </c:pt>
                <c:pt idx="4">
                  <c:v>153</c:v>
                </c:pt>
                <c:pt idx="5">
                  <c:v>147</c:v>
                </c:pt>
                <c:pt idx="6">
                  <c:v>335</c:v>
                </c:pt>
                <c:pt idx="7">
                  <c:v>200</c:v>
                </c:pt>
                <c:pt idx="8">
                  <c:v>221</c:v>
                </c:pt>
                <c:pt idx="9">
                  <c:v>223</c:v>
                </c:pt>
                <c:pt idx="10">
                  <c:v>329</c:v>
                </c:pt>
                <c:pt idx="11">
                  <c:v>191</c:v>
                </c:pt>
                <c:pt idx="12">
                  <c:v>134</c:v>
                </c:pt>
                <c:pt idx="13">
                  <c:v>167</c:v>
                </c:pt>
                <c:pt idx="14">
                  <c:v>218</c:v>
                </c:pt>
                <c:pt idx="15">
                  <c:v>259</c:v>
                </c:pt>
                <c:pt idx="16">
                  <c:v>198</c:v>
                </c:pt>
                <c:pt idx="17">
                  <c:v>247</c:v>
                </c:pt>
                <c:pt idx="18">
                  <c:v>240</c:v>
                </c:pt>
                <c:pt idx="19">
                  <c:v>183</c:v>
                </c:pt>
                <c:pt idx="20">
                  <c:v>254</c:v>
                </c:pt>
                <c:pt idx="21">
                  <c:v>311</c:v>
                </c:pt>
                <c:pt idx="22">
                  <c:v>358</c:v>
                </c:pt>
                <c:pt idx="23">
                  <c:v>211</c:v>
                </c:pt>
                <c:pt idx="24">
                  <c:v>249</c:v>
                </c:pt>
                <c:pt idx="25">
                  <c:v>131</c:v>
                </c:pt>
                <c:pt idx="26">
                  <c:v>424</c:v>
                </c:pt>
                <c:pt idx="27">
                  <c:v>201</c:v>
                </c:pt>
                <c:pt idx="28">
                  <c:v>311</c:v>
                </c:pt>
                <c:pt idx="29">
                  <c:v>386</c:v>
                </c:pt>
                <c:pt idx="30">
                  <c:v>272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220032"/>
        <c:axId val="240221568"/>
      </c:scatterChart>
      <c:valAx>
        <c:axId val="24022003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0221568"/>
        <c:crosses val="autoZero"/>
        <c:crossBetween val="midCat"/>
        <c:majorUnit val="1"/>
        <c:minorUnit val="1"/>
      </c:valAx>
      <c:valAx>
        <c:axId val="240221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0220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706007'!$C$4</c:f>
              <c:strCache>
                <c:ptCount val="1"/>
                <c:pt idx="0">
                  <c:v>Tableta Candy (100g/8Und)</c:v>
                </c:pt>
              </c:strCache>
            </c:strRef>
          </c:tx>
          <c:xVal>
            <c:strRef>
              <c:f>'P 706007'!$B$5:$B$35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706007'!$C$5:$C$35</c:f>
              <c:numCache>
                <c:formatCode>General</c:formatCode>
                <c:ptCount val="31"/>
                <c:pt idx="0">
                  <c:v>402</c:v>
                </c:pt>
                <c:pt idx="1">
                  <c:v>1198</c:v>
                </c:pt>
                <c:pt idx="2">
                  <c:v>1142</c:v>
                </c:pt>
                <c:pt idx="3">
                  <c:v>1117</c:v>
                </c:pt>
                <c:pt idx="4">
                  <c:v>295</c:v>
                </c:pt>
                <c:pt idx="5">
                  <c:v>863</c:v>
                </c:pt>
                <c:pt idx="6">
                  <c:v>869</c:v>
                </c:pt>
                <c:pt idx="7">
                  <c:v>654</c:v>
                </c:pt>
                <c:pt idx="8">
                  <c:v>915</c:v>
                </c:pt>
                <c:pt idx="9">
                  <c:v>520</c:v>
                </c:pt>
                <c:pt idx="10">
                  <c:v>529</c:v>
                </c:pt>
                <c:pt idx="11">
                  <c:v>466</c:v>
                </c:pt>
                <c:pt idx="12">
                  <c:v>1076</c:v>
                </c:pt>
                <c:pt idx="13">
                  <c:v>1520</c:v>
                </c:pt>
                <c:pt idx="14">
                  <c:v>1089</c:v>
                </c:pt>
                <c:pt idx="15">
                  <c:v>744</c:v>
                </c:pt>
                <c:pt idx="16">
                  <c:v>701</c:v>
                </c:pt>
                <c:pt idx="17">
                  <c:v>529</c:v>
                </c:pt>
                <c:pt idx="18">
                  <c:v>941</c:v>
                </c:pt>
                <c:pt idx="19">
                  <c:v>599</c:v>
                </c:pt>
                <c:pt idx="20">
                  <c:v>905</c:v>
                </c:pt>
                <c:pt idx="21">
                  <c:v>595</c:v>
                </c:pt>
                <c:pt idx="24">
                  <c:v>351</c:v>
                </c:pt>
                <c:pt idx="25">
                  <c:v>1000</c:v>
                </c:pt>
                <c:pt idx="26">
                  <c:v>1615</c:v>
                </c:pt>
                <c:pt idx="27">
                  <c:v>759</c:v>
                </c:pt>
                <c:pt idx="28">
                  <c:v>690</c:v>
                </c:pt>
                <c:pt idx="29">
                  <c:v>572</c:v>
                </c:pt>
                <c:pt idx="30">
                  <c:v>598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029120"/>
        <c:axId val="241030656"/>
      </c:scatterChart>
      <c:valAx>
        <c:axId val="24102912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1030656"/>
        <c:crosses val="autoZero"/>
        <c:crossBetween val="midCat"/>
        <c:majorUnit val="1"/>
        <c:minorUnit val="1"/>
      </c:valAx>
      <c:valAx>
        <c:axId val="241030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029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706013'!$C$4</c:f>
              <c:strCache>
                <c:ptCount val="1"/>
                <c:pt idx="0">
                  <c:v>Tableta Diet Leche (100g/10Und)</c:v>
                </c:pt>
              </c:strCache>
            </c:strRef>
          </c:tx>
          <c:xVal>
            <c:strRef>
              <c:f>'P 706013'!$B$5:$B$35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706013'!$C$5:$C$35</c:f>
              <c:numCache>
                <c:formatCode>General</c:formatCode>
                <c:ptCount val="31"/>
                <c:pt idx="0">
                  <c:v>76</c:v>
                </c:pt>
                <c:pt idx="1">
                  <c:v>590</c:v>
                </c:pt>
                <c:pt idx="2">
                  <c:v>562</c:v>
                </c:pt>
                <c:pt idx="3">
                  <c:v>520</c:v>
                </c:pt>
                <c:pt idx="4">
                  <c:v>542</c:v>
                </c:pt>
                <c:pt idx="5">
                  <c:v>636</c:v>
                </c:pt>
                <c:pt idx="6">
                  <c:v>441</c:v>
                </c:pt>
                <c:pt idx="7">
                  <c:v>368</c:v>
                </c:pt>
                <c:pt idx="8">
                  <c:v>581</c:v>
                </c:pt>
                <c:pt idx="9">
                  <c:v>294</c:v>
                </c:pt>
                <c:pt idx="10">
                  <c:v>530</c:v>
                </c:pt>
                <c:pt idx="11">
                  <c:v>411</c:v>
                </c:pt>
                <c:pt idx="12">
                  <c:v>389</c:v>
                </c:pt>
                <c:pt idx="13">
                  <c:v>297</c:v>
                </c:pt>
                <c:pt idx="14">
                  <c:v>742</c:v>
                </c:pt>
                <c:pt idx="15">
                  <c:v>403</c:v>
                </c:pt>
                <c:pt idx="16">
                  <c:v>394</c:v>
                </c:pt>
                <c:pt idx="17">
                  <c:v>555</c:v>
                </c:pt>
                <c:pt idx="18">
                  <c:v>829</c:v>
                </c:pt>
                <c:pt idx="19">
                  <c:v>400</c:v>
                </c:pt>
                <c:pt idx="20">
                  <c:v>676</c:v>
                </c:pt>
                <c:pt idx="21">
                  <c:v>599</c:v>
                </c:pt>
                <c:pt idx="22">
                  <c:v>475</c:v>
                </c:pt>
                <c:pt idx="23">
                  <c:v>80</c:v>
                </c:pt>
                <c:pt idx="24">
                  <c:v>681</c:v>
                </c:pt>
                <c:pt idx="25">
                  <c:v>722</c:v>
                </c:pt>
                <c:pt idx="26">
                  <c:v>430</c:v>
                </c:pt>
                <c:pt idx="27">
                  <c:v>1310</c:v>
                </c:pt>
                <c:pt idx="28">
                  <c:v>546</c:v>
                </c:pt>
                <c:pt idx="29">
                  <c:v>1081</c:v>
                </c:pt>
                <c:pt idx="30">
                  <c:v>650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715648"/>
        <c:axId val="240717184"/>
      </c:scatterChart>
      <c:valAx>
        <c:axId val="24071564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0717184"/>
        <c:crosses val="autoZero"/>
        <c:crossBetween val="midCat"/>
        <c:majorUnit val="1"/>
        <c:minorUnit val="1"/>
      </c:valAx>
      <c:valAx>
        <c:axId val="240717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0715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701048'!$C$4</c:f>
              <c:strCache>
                <c:ptCount val="1"/>
                <c:pt idx="0">
                  <c:v>Lata de Bombones Surtidos (300 g)</c:v>
                </c:pt>
              </c:strCache>
            </c:strRef>
          </c:tx>
          <c:xVal>
            <c:strRef>
              <c:f>'P 701048'!$B$5:$B$35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701048'!$C$5:$C$35</c:f>
              <c:numCache>
                <c:formatCode>General</c:formatCode>
                <c:ptCount val="31"/>
                <c:pt idx="0">
                  <c:v>42</c:v>
                </c:pt>
                <c:pt idx="1">
                  <c:v>128</c:v>
                </c:pt>
                <c:pt idx="2">
                  <c:v>292</c:v>
                </c:pt>
                <c:pt idx="3">
                  <c:v>198</c:v>
                </c:pt>
                <c:pt idx="4">
                  <c:v>84</c:v>
                </c:pt>
                <c:pt idx="5">
                  <c:v>155</c:v>
                </c:pt>
                <c:pt idx="6">
                  <c:v>200</c:v>
                </c:pt>
                <c:pt idx="7">
                  <c:v>133</c:v>
                </c:pt>
                <c:pt idx="8">
                  <c:v>261</c:v>
                </c:pt>
                <c:pt idx="9">
                  <c:v>136</c:v>
                </c:pt>
                <c:pt idx="12">
                  <c:v>41</c:v>
                </c:pt>
                <c:pt idx="13">
                  <c:v>176</c:v>
                </c:pt>
                <c:pt idx="14">
                  <c:v>324</c:v>
                </c:pt>
                <c:pt idx="15">
                  <c:v>138</c:v>
                </c:pt>
                <c:pt idx="16">
                  <c:v>103</c:v>
                </c:pt>
                <c:pt idx="17">
                  <c:v>149</c:v>
                </c:pt>
                <c:pt idx="18">
                  <c:v>369</c:v>
                </c:pt>
                <c:pt idx="19">
                  <c:v>126</c:v>
                </c:pt>
                <c:pt idx="20">
                  <c:v>306</c:v>
                </c:pt>
                <c:pt idx="21">
                  <c:v>346</c:v>
                </c:pt>
                <c:pt idx="23">
                  <c:v>301</c:v>
                </c:pt>
                <c:pt idx="25">
                  <c:v>201</c:v>
                </c:pt>
                <c:pt idx="26">
                  <c:v>442</c:v>
                </c:pt>
                <c:pt idx="27">
                  <c:v>108</c:v>
                </c:pt>
                <c:pt idx="28">
                  <c:v>73</c:v>
                </c:pt>
                <c:pt idx="29">
                  <c:v>86</c:v>
                </c:pt>
                <c:pt idx="30">
                  <c:v>173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951872"/>
        <c:axId val="239953408"/>
      </c:scatterChart>
      <c:valAx>
        <c:axId val="23995187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39953408"/>
        <c:crosses val="autoZero"/>
        <c:crossBetween val="midCat"/>
        <c:majorUnit val="1"/>
        <c:minorUnit val="1"/>
      </c:valAx>
      <c:valAx>
        <c:axId val="239953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951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707008'!$C$4</c:f>
              <c:strCache>
                <c:ptCount val="1"/>
                <c:pt idx="0">
                  <c:v>Tableta Rellena Frambuesa (100g/7Und)</c:v>
                </c:pt>
              </c:strCache>
            </c:strRef>
          </c:tx>
          <c:xVal>
            <c:strRef>
              <c:f>'P 707008'!$B$5:$B$35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707008'!$C$5:$C$35</c:f>
              <c:numCache>
                <c:formatCode>General</c:formatCode>
                <c:ptCount val="31"/>
                <c:pt idx="0">
                  <c:v>311</c:v>
                </c:pt>
                <c:pt idx="1">
                  <c:v>703</c:v>
                </c:pt>
                <c:pt idx="2">
                  <c:v>512</c:v>
                </c:pt>
                <c:pt idx="3">
                  <c:v>2</c:v>
                </c:pt>
                <c:pt idx="4">
                  <c:v>600</c:v>
                </c:pt>
                <c:pt idx="5">
                  <c:v>678</c:v>
                </c:pt>
                <c:pt idx="6">
                  <c:v>839</c:v>
                </c:pt>
                <c:pt idx="7">
                  <c:v>545</c:v>
                </c:pt>
                <c:pt idx="8">
                  <c:v>751</c:v>
                </c:pt>
                <c:pt idx="9">
                  <c:v>612</c:v>
                </c:pt>
                <c:pt idx="10">
                  <c:v>522</c:v>
                </c:pt>
                <c:pt idx="11">
                  <c:v>660</c:v>
                </c:pt>
                <c:pt idx="12">
                  <c:v>837</c:v>
                </c:pt>
                <c:pt idx="13">
                  <c:v>743</c:v>
                </c:pt>
                <c:pt idx="14">
                  <c:v>791</c:v>
                </c:pt>
                <c:pt idx="15">
                  <c:v>497</c:v>
                </c:pt>
                <c:pt idx="16">
                  <c:v>750</c:v>
                </c:pt>
                <c:pt idx="17">
                  <c:v>604</c:v>
                </c:pt>
                <c:pt idx="18">
                  <c:v>1139</c:v>
                </c:pt>
                <c:pt idx="19">
                  <c:v>590</c:v>
                </c:pt>
                <c:pt idx="20">
                  <c:v>984</c:v>
                </c:pt>
                <c:pt idx="21">
                  <c:v>546</c:v>
                </c:pt>
                <c:pt idx="22">
                  <c:v>458</c:v>
                </c:pt>
                <c:pt idx="23">
                  <c:v>251</c:v>
                </c:pt>
                <c:pt idx="24">
                  <c:v>731</c:v>
                </c:pt>
                <c:pt idx="25">
                  <c:v>873</c:v>
                </c:pt>
                <c:pt idx="26">
                  <c:v>1130</c:v>
                </c:pt>
                <c:pt idx="27">
                  <c:v>761</c:v>
                </c:pt>
                <c:pt idx="28">
                  <c:v>811</c:v>
                </c:pt>
                <c:pt idx="29">
                  <c:v>642</c:v>
                </c:pt>
                <c:pt idx="30">
                  <c:v>972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920448"/>
        <c:axId val="240921984"/>
      </c:scatterChart>
      <c:valAx>
        <c:axId val="24092044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0921984"/>
        <c:crosses val="autoZero"/>
        <c:crossBetween val="midCat"/>
        <c:majorUnit val="1"/>
        <c:minorUnit val="1"/>
      </c:valAx>
      <c:valAx>
        <c:axId val="240921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0920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707009'!$C$4</c:f>
              <c:strCache>
                <c:ptCount val="1"/>
                <c:pt idx="0">
                  <c:v>Tableta Rellena Uva (100g/7Und)</c:v>
                </c:pt>
              </c:strCache>
            </c:strRef>
          </c:tx>
          <c:xVal>
            <c:strRef>
              <c:f>'P 707009'!$B$5:$B$35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707009'!$C$5:$C$35</c:f>
              <c:numCache>
                <c:formatCode>General</c:formatCode>
                <c:ptCount val="31"/>
                <c:pt idx="0">
                  <c:v>401</c:v>
                </c:pt>
                <c:pt idx="1">
                  <c:v>553</c:v>
                </c:pt>
                <c:pt idx="2">
                  <c:v>821</c:v>
                </c:pt>
                <c:pt idx="3">
                  <c:v>899</c:v>
                </c:pt>
                <c:pt idx="4">
                  <c:v>470</c:v>
                </c:pt>
                <c:pt idx="5">
                  <c:v>473</c:v>
                </c:pt>
                <c:pt idx="6">
                  <c:v>812</c:v>
                </c:pt>
                <c:pt idx="7">
                  <c:v>612</c:v>
                </c:pt>
                <c:pt idx="8">
                  <c:v>661</c:v>
                </c:pt>
                <c:pt idx="9">
                  <c:v>473</c:v>
                </c:pt>
                <c:pt idx="10">
                  <c:v>431</c:v>
                </c:pt>
                <c:pt idx="11">
                  <c:v>479</c:v>
                </c:pt>
                <c:pt idx="12">
                  <c:v>826</c:v>
                </c:pt>
                <c:pt idx="13">
                  <c:v>262</c:v>
                </c:pt>
                <c:pt idx="14">
                  <c:v>542</c:v>
                </c:pt>
                <c:pt idx="15">
                  <c:v>678</c:v>
                </c:pt>
                <c:pt idx="16">
                  <c:v>374</c:v>
                </c:pt>
                <c:pt idx="17">
                  <c:v>810</c:v>
                </c:pt>
                <c:pt idx="18">
                  <c:v>816</c:v>
                </c:pt>
                <c:pt idx="19">
                  <c:v>319</c:v>
                </c:pt>
                <c:pt idx="20">
                  <c:v>990</c:v>
                </c:pt>
                <c:pt idx="21">
                  <c:v>612</c:v>
                </c:pt>
                <c:pt idx="22">
                  <c:v>133</c:v>
                </c:pt>
                <c:pt idx="23">
                  <c:v>1061</c:v>
                </c:pt>
                <c:pt idx="24">
                  <c:v>1005</c:v>
                </c:pt>
                <c:pt idx="25">
                  <c:v>404</c:v>
                </c:pt>
                <c:pt idx="26">
                  <c:v>1295</c:v>
                </c:pt>
                <c:pt idx="27">
                  <c:v>527</c:v>
                </c:pt>
                <c:pt idx="28">
                  <c:v>610</c:v>
                </c:pt>
                <c:pt idx="29">
                  <c:v>489</c:v>
                </c:pt>
                <c:pt idx="30">
                  <c:v>1391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418240"/>
        <c:axId val="241419776"/>
      </c:scatterChart>
      <c:valAx>
        <c:axId val="24141824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1419776"/>
        <c:crosses val="autoZero"/>
        <c:crossBetween val="midCat"/>
        <c:majorUnit val="1"/>
        <c:minorUnit val="1"/>
      </c:valAx>
      <c:valAx>
        <c:axId val="241419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418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706011'!$C$4</c:f>
              <c:strCache>
                <c:ptCount val="1"/>
                <c:pt idx="0">
                  <c:v>Tableta Bitter Menta (100g/10Und)</c:v>
                </c:pt>
              </c:strCache>
            </c:strRef>
          </c:tx>
          <c:xVal>
            <c:strRef>
              <c:f>'P 706011'!$B$5:$B$35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706011'!$C$5:$C$35</c:f>
              <c:numCache>
                <c:formatCode>General</c:formatCode>
                <c:ptCount val="31"/>
                <c:pt idx="0">
                  <c:v>25</c:v>
                </c:pt>
                <c:pt idx="1">
                  <c:v>276</c:v>
                </c:pt>
                <c:pt idx="2">
                  <c:v>1148</c:v>
                </c:pt>
                <c:pt idx="5">
                  <c:v>1357</c:v>
                </c:pt>
                <c:pt idx="6">
                  <c:v>1402</c:v>
                </c:pt>
                <c:pt idx="7">
                  <c:v>504</c:v>
                </c:pt>
                <c:pt idx="10">
                  <c:v>1311</c:v>
                </c:pt>
                <c:pt idx="11">
                  <c:v>618</c:v>
                </c:pt>
                <c:pt idx="12">
                  <c:v>787</c:v>
                </c:pt>
                <c:pt idx="13">
                  <c:v>8</c:v>
                </c:pt>
                <c:pt idx="15">
                  <c:v>293</c:v>
                </c:pt>
                <c:pt idx="16">
                  <c:v>2224</c:v>
                </c:pt>
                <c:pt idx="17">
                  <c:v>971</c:v>
                </c:pt>
                <c:pt idx="18">
                  <c:v>1342</c:v>
                </c:pt>
                <c:pt idx="19">
                  <c:v>913</c:v>
                </c:pt>
                <c:pt idx="20">
                  <c:v>284</c:v>
                </c:pt>
                <c:pt idx="21">
                  <c:v>10</c:v>
                </c:pt>
                <c:pt idx="24">
                  <c:v>202</c:v>
                </c:pt>
                <c:pt idx="25">
                  <c:v>1050</c:v>
                </c:pt>
                <c:pt idx="26">
                  <c:v>1372</c:v>
                </c:pt>
                <c:pt idx="27">
                  <c:v>807</c:v>
                </c:pt>
                <c:pt idx="28">
                  <c:v>684</c:v>
                </c:pt>
                <c:pt idx="29">
                  <c:v>364</c:v>
                </c:pt>
                <c:pt idx="30">
                  <c:v>880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493888"/>
        <c:axId val="241495424"/>
      </c:scatterChart>
      <c:valAx>
        <c:axId val="24149388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1495424"/>
        <c:crosses val="autoZero"/>
        <c:crossBetween val="midCat"/>
        <c:majorUnit val="1"/>
        <c:minorUnit val="1"/>
      </c:valAx>
      <c:valAx>
        <c:axId val="241495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493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709007'!$C$4</c:f>
              <c:strCache>
                <c:ptCount val="1"/>
                <c:pt idx="0">
                  <c:v>Cobertura Bitter (250 g)</c:v>
                </c:pt>
              </c:strCache>
            </c:strRef>
          </c:tx>
          <c:xVal>
            <c:strRef>
              <c:f>'P 709007'!$B$5:$B$35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709007'!$C$5:$C$35</c:f>
              <c:numCache>
                <c:formatCode>General</c:formatCode>
                <c:ptCount val="31"/>
                <c:pt idx="0">
                  <c:v>162</c:v>
                </c:pt>
                <c:pt idx="1">
                  <c:v>458</c:v>
                </c:pt>
                <c:pt idx="2">
                  <c:v>725</c:v>
                </c:pt>
                <c:pt idx="3">
                  <c:v>315</c:v>
                </c:pt>
                <c:pt idx="4">
                  <c:v>411</c:v>
                </c:pt>
                <c:pt idx="5">
                  <c:v>513</c:v>
                </c:pt>
                <c:pt idx="6">
                  <c:v>573</c:v>
                </c:pt>
                <c:pt idx="7">
                  <c:v>480</c:v>
                </c:pt>
                <c:pt idx="8">
                  <c:v>288</c:v>
                </c:pt>
                <c:pt idx="9">
                  <c:v>558</c:v>
                </c:pt>
                <c:pt idx="10">
                  <c:v>431</c:v>
                </c:pt>
                <c:pt idx="11">
                  <c:v>120</c:v>
                </c:pt>
                <c:pt idx="12">
                  <c:v>708</c:v>
                </c:pt>
                <c:pt idx="13">
                  <c:v>460</c:v>
                </c:pt>
                <c:pt idx="14">
                  <c:v>224</c:v>
                </c:pt>
                <c:pt idx="15">
                  <c:v>246</c:v>
                </c:pt>
                <c:pt idx="16">
                  <c:v>304</c:v>
                </c:pt>
                <c:pt idx="17">
                  <c:v>300</c:v>
                </c:pt>
                <c:pt idx="18">
                  <c:v>655</c:v>
                </c:pt>
                <c:pt idx="19">
                  <c:v>203</c:v>
                </c:pt>
                <c:pt idx="20">
                  <c:v>323</c:v>
                </c:pt>
                <c:pt idx="21">
                  <c:v>438</c:v>
                </c:pt>
                <c:pt idx="22">
                  <c:v>391</c:v>
                </c:pt>
                <c:pt idx="23">
                  <c:v>281</c:v>
                </c:pt>
                <c:pt idx="24">
                  <c:v>287</c:v>
                </c:pt>
                <c:pt idx="25">
                  <c:v>321</c:v>
                </c:pt>
                <c:pt idx="26">
                  <c:v>234</c:v>
                </c:pt>
                <c:pt idx="27">
                  <c:v>325</c:v>
                </c:pt>
                <c:pt idx="28">
                  <c:v>498</c:v>
                </c:pt>
                <c:pt idx="29">
                  <c:v>405</c:v>
                </c:pt>
                <c:pt idx="30">
                  <c:v>403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71040"/>
        <c:axId val="240072576"/>
      </c:scatterChart>
      <c:valAx>
        <c:axId val="24007104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0072576"/>
        <c:crosses val="autoZero"/>
        <c:crossBetween val="midCat"/>
        <c:majorUnit val="1"/>
        <c:minorUnit val="1"/>
      </c:valAx>
      <c:valAx>
        <c:axId val="240072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0071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706018'!$C$4</c:f>
              <c:strCache>
                <c:ptCount val="1"/>
                <c:pt idx="0">
                  <c:v>Tableta 60% Cacao (100g/10Und)</c:v>
                </c:pt>
              </c:strCache>
            </c:strRef>
          </c:tx>
          <c:xVal>
            <c:strRef>
              <c:f>'P 706018'!$B$5:$B$35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706018'!$C$5:$C$35</c:f>
              <c:numCache>
                <c:formatCode>General</c:formatCode>
                <c:ptCount val="31"/>
                <c:pt idx="0">
                  <c:v>30</c:v>
                </c:pt>
                <c:pt idx="1">
                  <c:v>2</c:v>
                </c:pt>
                <c:pt idx="3">
                  <c:v>244</c:v>
                </c:pt>
                <c:pt idx="4">
                  <c:v>256</c:v>
                </c:pt>
                <c:pt idx="5">
                  <c:v>821</c:v>
                </c:pt>
                <c:pt idx="6">
                  <c:v>502</c:v>
                </c:pt>
                <c:pt idx="7">
                  <c:v>382</c:v>
                </c:pt>
                <c:pt idx="8">
                  <c:v>506</c:v>
                </c:pt>
                <c:pt idx="9">
                  <c:v>81</c:v>
                </c:pt>
                <c:pt idx="10">
                  <c:v>250</c:v>
                </c:pt>
                <c:pt idx="11">
                  <c:v>862</c:v>
                </c:pt>
                <c:pt idx="12">
                  <c:v>650</c:v>
                </c:pt>
                <c:pt idx="13">
                  <c:v>551</c:v>
                </c:pt>
                <c:pt idx="14">
                  <c:v>625</c:v>
                </c:pt>
                <c:pt idx="15">
                  <c:v>459</c:v>
                </c:pt>
                <c:pt idx="16">
                  <c:v>341</c:v>
                </c:pt>
                <c:pt idx="17">
                  <c:v>551</c:v>
                </c:pt>
                <c:pt idx="18">
                  <c:v>720</c:v>
                </c:pt>
                <c:pt idx="19">
                  <c:v>390</c:v>
                </c:pt>
                <c:pt idx="20">
                  <c:v>634</c:v>
                </c:pt>
                <c:pt idx="21">
                  <c:v>585</c:v>
                </c:pt>
                <c:pt idx="22">
                  <c:v>400</c:v>
                </c:pt>
                <c:pt idx="23">
                  <c:v>186</c:v>
                </c:pt>
                <c:pt idx="25">
                  <c:v>185</c:v>
                </c:pt>
                <c:pt idx="26">
                  <c:v>828</c:v>
                </c:pt>
                <c:pt idx="27">
                  <c:v>54</c:v>
                </c:pt>
                <c:pt idx="29">
                  <c:v>917</c:v>
                </c:pt>
                <c:pt idx="30">
                  <c:v>562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256704"/>
        <c:axId val="241270784"/>
      </c:scatterChart>
      <c:valAx>
        <c:axId val="24125670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1270784"/>
        <c:crosses val="autoZero"/>
        <c:crossBetween val="midCat"/>
        <c:majorUnit val="1"/>
        <c:minorUnit val="1"/>
      </c:valAx>
      <c:valAx>
        <c:axId val="241270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256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708002'!$C$4</c:f>
              <c:strCache>
                <c:ptCount val="1"/>
                <c:pt idx="0">
                  <c:v>Grageas Pasas en Bolsa (100 g)</c:v>
                </c:pt>
              </c:strCache>
            </c:strRef>
          </c:tx>
          <c:xVal>
            <c:strRef>
              <c:f>'P 708002'!$B$5:$B$35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708002'!$C$5:$C$35</c:f>
              <c:numCache>
                <c:formatCode>General</c:formatCode>
                <c:ptCount val="31"/>
                <c:pt idx="0">
                  <c:v>49</c:v>
                </c:pt>
                <c:pt idx="1">
                  <c:v>197</c:v>
                </c:pt>
                <c:pt idx="2">
                  <c:v>610</c:v>
                </c:pt>
                <c:pt idx="3">
                  <c:v>638</c:v>
                </c:pt>
                <c:pt idx="4">
                  <c:v>694</c:v>
                </c:pt>
                <c:pt idx="5">
                  <c:v>933</c:v>
                </c:pt>
                <c:pt idx="6">
                  <c:v>831</c:v>
                </c:pt>
                <c:pt idx="7">
                  <c:v>845</c:v>
                </c:pt>
                <c:pt idx="8">
                  <c:v>698</c:v>
                </c:pt>
                <c:pt idx="9">
                  <c:v>295</c:v>
                </c:pt>
                <c:pt idx="10">
                  <c:v>679</c:v>
                </c:pt>
                <c:pt idx="11">
                  <c:v>787</c:v>
                </c:pt>
                <c:pt idx="12">
                  <c:v>304</c:v>
                </c:pt>
                <c:pt idx="13">
                  <c:v>1097</c:v>
                </c:pt>
                <c:pt idx="14">
                  <c:v>921</c:v>
                </c:pt>
                <c:pt idx="15">
                  <c:v>853</c:v>
                </c:pt>
                <c:pt idx="16">
                  <c:v>564</c:v>
                </c:pt>
                <c:pt idx="17">
                  <c:v>795</c:v>
                </c:pt>
                <c:pt idx="18">
                  <c:v>798</c:v>
                </c:pt>
                <c:pt idx="19">
                  <c:v>291</c:v>
                </c:pt>
                <c:pt idx="20">
                  <c:v>969</c:v>
                </c:pt>
                <c:pt idx="21">
                  <c:v>50</c:v>
                </c:pt>
                <c:pt idx="22">
                  <c:v>1182</c:v>
                </c:pt>
                <c:pt idx="23">
                  <c:v>1199</c:v>
                </c:pt>
                <c:pt idx="24">
                  <c:v>930</c:v>
                </c:pt>
                <c:pt idx="25">
                  <c:v>1149</c:v>
                </c:pt>
                <c:pt idx="26">
                  <c:v>1008</c:v>
                </c:pt>
                <c:pt idx="27">
                  <c:v>573</c:v>
                </c:pt>
                <c:pt idx="28">
                  <c:v>883</c:v>
                </c:pt>
                <c:pt idx="29">
                  <c:v>2015</c:v>
                </c:pt>
                <c:pt idx="30">
                  <c:v>389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336704"/>
        <c:axId val="241338240"/>
      </c:scatterChart>
      <c:valAx>
        <c:axId val="24133670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1338240"/>
        <c:crosses val="autoZero"/>
        <c:crossBetween val="midCat"/>
        <c:majorUnit val="1"/>
        <c:minorUnit val="1"/>
      </c:valAx>
      <c:valAx>
        <c:axId val="241338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336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708003'!$C$4</c:f>
              <c:strCache>
                <c:ptCount val="1"/>
                <c:pt idx="0">
                  <c:v>Pops de Breick Leche (30 g)</c:v>
                </c:pt>
              </c:strCache>
            </c:strRef>
          </c:tx>
          <c:xVal>
            <c:strRef>
              <c:f>'P 708003'!$B$5:$B$35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708003'!$C$5:$C$35</c:f>
              <c:numCache>
                <c:formatCode>General</c:formatCode>
                <c:ptCount val="31"/>
                <c:pt idx="4">
                  <c:v>2820</c:v>
                </c:pt>
                <c:pt idx="5">
                  <c:v>1690</c:v>
                </c:pt>
                <c:pt idx="6">
                  <c:v>5201</c:v>
                </c:pt>
                <c:pt idx="7">
                  <c:v>4310</c:v>
                </c:pt>
                <c:pt idx="8">
                  <c:v>3510</c:v>
                </c:pt>
                <c:pt idx="9">
                  <c:v>1650</c:v>
                </c:pt>
                <c:pt idx="10">
                  <c:v>3257</c:v>
                </c:pt>
                <c:pt idx="11">
                  <c:v>4120</c:v>
                </c:pt>
                <c:pt idx="12">
                  <c:v>5892</c:v>
                </c:pt>
                <c:pt idx="13">
                  <c:v>5000</c:v>
                </c:pt>
                <c:pt idx="14">
                  <c:v>5913</c:v>
                </c:pt>
                <c:pt idx="15">
                  <c:v>5560</c:v>
                </c:pt>
                <c:pt idx="16">
                  <c:v>3680</c:v>
                </c:pt>
                <c:pt idx="17">
                  <c:v>7321</c:v>
                </c:pt>
                <c:pt idx="18">
                  <c:v>7370</c:v>
                </c:pt>
                <c:pt idx="19">
                  <c:v>5026</c:v>
                </c:pt>
                <c:pt idx="20">
                  <c:v>3965</c:v>
                </c:pt>
                <c:pt idx="21">
                  <c:v>2929</c:v>
                </c:pt>
                <c:pt idx="22">
                  <c:v>4680</c:v>
                </c:pt>
                <c:pt idx="23">
                  <c:v>6744</c:v>
                </c:pt>
                <c:pt idx="24">
                  <c:v>4991</c:v>
                </c:pt>
                <c:pt idx="25">
                  <c:v>2780</c:v>
                </c:pt>
                <c:pt idx="26">
                  <c:v>5031</c:v>
                </c:pt>
                <c:pt idx="27">
                  <c:v>6691</c:v>
                </c:pt>
                <c:pt idx="28">
                  <c:v>5597</c:v>
                </c:pt>
                <c:pt idx="29">
                  <c:v>10308</c:v>
                </c:pt>
                <c:pt idx="30">
                  <c:v>2111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75200"/>
        <c:axId val="241881088"/>
      </c:scatterChart>
      <c:valAx>
        <c:axId val="24187520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1881088"/>
        <c:crosses val="autoZero"/>
        <c:crossBetween val="midCat"/>
        <c:majorUnit val="1"/>
        <c:minorUnit val="1"/>
      </c:valAx>
      <c:valAx>
        <c:axId val="241881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875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711002'!$C$4</c:f>
              <c:strCache>
                <c:ptCount val="1"/>
                <c:pt idx="0">
                  <c:v>Jarabe de Chocolate (7 Kg)</c:v>
                </c:pt>
              </c:strCache>
            </c:strRef>
          </c:tx>
          <c:xVal>
            <c:strRef>
              <c:f>'P 711002'!$B$5:$B$35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711002'!$C$5:$C$35</c:f>
              <c:numCache>
                <c:formatCode>General</c:formatCode>
                <c:ptCount val="31"/>
                <c:pt idx="0">
                  <c:v>14</c:v>
                </c:pt>
                <c:pt idx="1">
                  <c:v>30</c:v>
                </c:pt>
                <c:pt idx="2">
                  <c:v>9</c:v>
                </c:pt>
                <c:pt idx="3">
                  <c:v>20</c:v>
                </c:pt>
                <c:pt idx="4">
                  <c:v>19</c:v>
                </c:pt>
                <c:pt idx="5">
                  <c:v>21</c:v>
                </c:pt>
                <c:pt idx="6">
                  <c:v>32</c:v>
                </c:pt>
                <c:pt idx="7">
                  <c:v>17</c:v>
                </c:pt>
                <c:pt idx="8">
                  <c:v>11</c:v>
                </c:pt>
                <c:pt idx="9">
                  <c:v>18</c:v>
                </c:pt>
                <c:pt idx="10">
                  <c:v>23</c:v>
                </c:pt>
                <c:pt idx="11">
                  <c:v>1</c:v>
                </c:pt>
                <c:pt idx="12">
                  <c:v>38</c:v>
                </c:pt>
                <c:pt idx="13">
                  <c:v>18</c:v>
                </c:pt>
                <c:pt idx="14">
                  <c:v>30</c:v>
                </c:pt>
                <c:pt idx="15">
                  <c:v>18</c:v>
                </c:pt>
                <c:pt idx="16">
                  <c:v>26</c:v>
                </c:pt>
                <c:pt idx="17">
                  <c:v>29</c:v>
                </c:pt>
                <c:pt idx="18">
                  <c:v>24</c:v>
                </c:pt>
                <c:pt idx="19">
                  <c:v>18</c:v>
                </c:pt>
                <c:pt idx="20">
                  <c:v>43</c:v>
                </c:pt>
                <c:pt idx="21">
                  <c:v>42</c:v>
                </c:pt>
                <c:pt idx="22">
                  <c:v>59</c:v>
                </c:pt>
                <c:pt idx="23">
                  <c:v>24</c:v>
                </c:pt>
                <c:pt idx="24">
                  <c:v>24</c:v>
                </c:pt>
                <c:pt idx="25">
                  <c:v>22</c:v>
                </c:pt>
                <c:pt idx="26">
                  <c:v>38</c:v>
                </c:pt>
                <c:pt idx="27">
                  <c:v>26</c:v>
                </c:pt>
                <c:pt idx="28">
                  <c:v>33</c:v>
                </c:pt>
                <c:pt idx="29">
                  <c:v>24</c:v>
                </c:pt>
                <c:pt idx="30">
                  <c:v>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176576"/>
        <c:axId val="241178112"/>
      </c:scatterChart>
      <c:valAx>
        <c:axId val="24117657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1178112"/>
        <c:crosses val="autoZero"/>
        <c:crossBetween val="midCat"/>
        <c:majorUnit val="1"/>
        <c:minorUnit val="1"/>
      </c:valAx>
      <c:valAx>
        <c:axId val="241178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176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706000'!$C$4</c:f>
              <c:strCache>
                <c:ptCount val="1"/>
                <c:pt idx="0">
                  <c:v>Tableta Bolívar (100g / 10 und.)</c:v>
                </c:pt>
              </c:strCache>
            </c:strRef>
          </c:tx>
          <c:xVal>
            <c:strRef>
              <c:f>'P 706000'!$B$5:$B$35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706000'!$C$5:$C$35</c:f>
              <c:numCache>
                <c:formatCode>General</c:formatCode>
                <c:ptCount val="31"/>
                <c:pt idx="0">
                  <c:v>222</c:v>
                </c:pt>
                <c:pt idx="1">
                  <c:v>611</c:v>
                </c:pt>
                <c:pt idx="2">
                  <c:v>612</c:v>
                </c:pt>
                <c:pt idx="3">
                  <c:v>515</c:v>
                </c:pt>
                <c:pt idx="4">
                  <c:v>46</c:v>
                </c:pt>
                <c:pt idx="5">
                  <c:v>16</c:v>
                </c:pt>
                <c:pt idx="6">
                  <c:v>605</c:v>
                </c:pt>
                <c:pt idx="7">
                  <c:v>273</c:v>
                </c:pt>
                <c:pt idx="8">
                  <c:v>1180</c:v>
                </c:pt>
                <c:pt idx="9">
                  <c:v>501</c:v>
                </c:pt>
                <c:pt idx="10">
                  <c:v>580</c:v>
                </c:pt>
                <c:pt idx="11">
                  <c:v>596</c:v>
                </c:pt>
                <c:pt idx="12">
                  <c:v>263</c:v>
                </c:pt>
                <c:pt idx="13">
                  <c:v>578</c:v>
                </c:pt>
                <c:pt idx="14">
                  <c:v>422</c:v>
                </c:pt>
                <c:pt idx="15">
                  <c:v>456</c:v>
                </c:pt>
                <c:pt idx="18">
                  <c:v>1705</c:v>
                </c:pt>
                <c:pt idx="19">
                  <c:v>401</c:v>
                </c:pt>
                <c:pt idx="20">
                  <c:v>515</c:v>
                </c:pt>
                <c:pt idx="21">
                  <c:v>222</c:v>
                </c:pt>
                <c:pt idx="22">
                  <c:v>823</c:v>
                </c:pt>
                <c:pt idx="23">
                  <c:v>397</c:v>
                </c:pt>
                <c:pt idx="24">
                  <c:v>272</c:v>
                </c:pt>
                <c:pt idx="25">
                  <c:v>649</c:v>
                </c:pt>
                <c:pt idx="26">
                  <c:v>1199</c:v>
                </c:pt>
                <c:pt idx="27">
                  <c:v>354</c:v>
                </c:pt>
                <c:pt idx="28">
                  <c:v>377</c:v>
                </c:pt>
                <c:pt idx="29">
                  <c:v>237</c:v>
                </c:pt>
                <c:pt idx="30">
                  <c:v>619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97696"/>
        <c:axId val="241999232"/>
      </c:scatterChart>
      <c:valAx>
        <c:axId val="24199769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1999232"/>
        <c:crosses val="autoZero"/>
        <c:crossBetween val="midCat"/>
        <c:majorUnit val="1"/>
        <c:minorUnit val="1"/>
      </c:valAx>
      <c:valAx>
        <c:axId val="241999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997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701012'!$C$4</c:f>
              <c:strCache>
                <c:ptCount val="1"/>
                <c:pt idx="0">
                  <c:v>Rosa de chocolate Breick (16 g)</c:v>
                </c:pt>
              </c:strCache>
            </c:strRef>
          </c:tx>
          <c:xVal>
            <c:strRef>
              <c:f>'P 701012'!$B$5:$B$35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701012'!$C$5:$C$35</c:f>
              <c:numCache>
                <c:formatCode>General</c:formatCode>
                <c:ptCount val="31"/>
                <c:pt idx="0">
                  <c:v>112</c:v>
                </c:pt>
                <c:pt idx="1">
                  <c:v>249</c:v>
                </c:pt>
                <c:pt idx="2">
                  <c:v>1593</c:v>
                </c:pt>
                <c:pt idx="3">
                  <c:v>463</c:v>
                </c:pt>
                <c:pt idx="4">
                  <c:v>174</c:v>
                </c:pt>
                <c:pt idx="5">
                  <c:v>126</c:v>
                </c:pt>
                <c:pt idx="6">
                  <c:v>1494</c:v>
                </c:pt>
                <c:pt idx="7">
                  <c:v>68</c:v>
                </c:pt>
                <c:pt idx="8">
                  <c:v>677</c:v>
                </c:pt>
                <c:pt idx="9">
                  <c:v>223</c:v>
                </c:pt>
                <c:pt idx="10">
                  <c:v>54</c:v>
                </c:pt>
                <c:pt idx="11">
                  <c:v>255</c:v>
                </c:pt>
                <c:pt idx="12">
                  <c:v>132</c:v>
                </c:pt>
                <c:pt idx="13">
                  <c:v>619</c:v>
                </c:pt>
                <c:pt idx="14">
                  <c:v>3711</c:v>
                </c:pt>
                <c:pt idx="15">
                  <c:v>206</c:v>
                </c:pt>
                <c:pt idx="16">
                  <c:v>306</c:v>
                </c:pt>
                <c:pt idx="17">
                  <c:v>502</c:v>
                </c:pt>
                <c:pt idx="18">
                  <c:v>1525</c:v>
                </c:pt>
                <c:pt idx="19">
                  <c:v>352</c:v>
                </c:pt>
                <c:pt idx="20">
                  <c:v>541</c:v>
                </c:pt>
                <c:pt idx="21">
                  <c:v>553</c:v>
                </c:pt>
                <c:pt idx="22">
                  <c:v>142</c:v>
                </c:pt>
                <c:pt idx="23">
                  <c:v>948</c:v>
                </c:pt>
                <c:pt idx="24">
                  <c:v>11</c:v>
                </c:pt>
                <c:pt idx="25">
                  <c:v>301</c:v>
                </c:pt>
                <c:pt idx="26">
                  <c:v>3066</c:v>
                </c:pt>
                <c:pt idx="27">
                  <c:v>273</c:v>
                </c:pt>
                <c:pt idx="28">
                  <c:v>327</c:v>
                </c:pt>
                <c:pt idx="29">
                  <c:v>470</c:v>
                </c:pt>
                <c:pt idx="30">
                  <c:v>1814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790976"/>
        <c:axId val="241792512"/>
      </c:scatterChart>
      <c:valAx>
        <c:axId val="24179097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1792512"/>
        <c:crosses val="autoZero"/>
        <c:crossBetween val="midCat"/>
        <c:majorUnit val="1"/>
        <c:minorUnit val="1"/>
      </c:valAx>
      <c:valAx>
        <c:axId val="241792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790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701052'!$C$4</c:f>
              <c:strCache>
                <c:ptCount val="1"/>
                <c:pt idx="0">
                  <c:v>Lata de Bombones Originale (200 g)</c:v>
                </c:pt>
              </c:strCache>
            </c:strRef>
          </c:tx>
          <c:xVal>
            <c:strRef>
              <c:f>'P 701052'!$B$5:$B$35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701052'!$C$5:$C$35</c:f>
              <c:numCache>
                <c:formatCode>General</c:formatCode>
                <c:ptCount val="31"/>
                <c:pt idx="0">
                  <c:v>16</c:v>
                </c:pt>
                <c:pt idx="1">
                  <c:v>102</c:v>
                </c:pt>
                <c:pt idx="2">
                  <c:v>224</c:v>
                </c:pt>
                <c:pt idx="3">
                  <c:v>15</c:v>
                </c:pt>
                <c:pt idx="5">
                  <c:v>14</c:v>
                </c:pt>
                <c:pt idx="6">
                  <c:v>211</c:v>
                </c:pt>
                <c:pt idx="7">
                  <c:v>287</c:v>
                </c:pt>
                <c:pt idx="8">
                  <c:v>143</c:v>
                </c:pt>
                <c:pt idx="9">
                  <c:v>142</c:v>
                </c:pt>
                <c:pt idx="10">
                  <c:v>219</c:v>
                </c:pt>
                <c:pt idx="11">
                  <c:v>258</c:v>
                </c:pt>
                <c:pt idx="12">
                  <c:v>93</c:v>
                </c:pt>
                <c:pt idx="13">
                  <c:v>110</c:v>
                </c:pt>
                <c:pt idx="14">
                  <c:v>89</c:v>
                </c:pt>
                <c:pt idx="15">
                  <c:v>140</c:v>
                </c:pt>
                <c:pt idx="16">
                  <c:v>71</c:v>
                </c:pt>
                <c:pt idx="17">
                  <c:v>149</c:v>
                </c:pt>
                <c:pt idx="18">
                  <c:v>269</c:v>
                </c:pt>
                <c:pt idx="19">
                  <c:v>75</c:v>
                </c:pt>
                <c:pt idx="20">
                  <c:v>59</c:v>
                </c:pt>
                <c:pt idx="21">
                  <c:v>1300</c:v>
                </c:pt>
                <c:pt idx="22">
                  <c:v>339</c:v>
                </c:pt>
                <c:pt idx="23">
                  <c:v>156</c:v>
                </c:pt>
                <c:pt idx="24">
                  <c:v>122</c:v>
                </c:pt>
                <c:pt idx="26">
                  <c:v>167</c:v>
                </c:pt>
                <c:pt idx="27">
                  <c:v>48</c:v>
                </c:pt>
                <c:pt idx="28">
                  <c:v>41</c:v>
                </c:pt>
                <c:pt idx="29">
                  <c:v>67</c:v>
                </c:pt>
                <c:pt idx="30">
                  <c:v>105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386816"/>
        <c:axId val="242388352"/>
      </c:scatterChart>
      <c:valAx>
        <c:axId val="24238681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2388352"/>
        <c:crosses val="autoZero"/>
        <c:crossBetween val="midCat"/>
        <c:majorUnit val="1"/>
        <c:minorUnit val="1"/>
      </c:valAx>
      <c:valAx>
        <c:axId val="242388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386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712007'!$C$4</c:f>
              <c:strCache>
                <c:ptCount val="1"/>
                <c:pt idx="0">
                  <c:v>Gomitas Cubiertas con Azúcar en Bolsa (140 g)</c:v>
                </c:pt>
              </c:strCache>
            </c:strRef>
          </c:tx>
          <c:xVal>
            <c:strRef>
              <c:f>'P 712007'!$B$5:$B$35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712007'!$C$5:$C$35</c:f>
              <c:numCache>
                <c:formatCode>General</c:formatCode>
                <c:ptCount val="31"/>
                <c:pt idx="0">
                  <c:v>35</c:v>
                </c:pt>
                <c:pt idx="2">
                  <c:v>981</c:v>
                </c:pt>
                <c:pt idx="3">
                  <c:v>1599</c:v>
                </c:pt>
                <c:pt idx="4">
                  <c:v>458</c:v>
                </c:pt>
                <c:pt idx="5">
                  <c:v>777</c:v>
                </c:pt>
                <c:pt idx="6">
                  <c:v>276</c:v>
                </c:pt>
                <c:pt idx="7">
                  <c:v>791</c:v>
                </c:pt>
                <c:pt idx="8">
                  <c:v>773</c:v>
                </c:pt>
                <c:pt idx="9">
                  <c:v>773</c:v>
                </c:pt>
                <c:pt idx="10">
                  <c:v>658</c:v>
                </c:pt>
                <c:pt idx="11">
                  <c:v>288</c:v>
                </c:pt>
                <c:pt idx="12">
                  <c:v>5</c:v>
                </c:pt>
                <c:pt idx="13">
                  <c:v>655</c:v>
                </c:pt>
                <c:pt idx="14">
                  <c:v>937</c:v>
                </c:pt>
                <c:pt idx="15">
                  <c:v>298</c:v>
                </c:pt>
                <c:pt idx="16">
                  <c:v>416</c:v>
                </c:pt>
                <c:pt idx="17">
                  <c:v>560</c:v>
                </c:pt>
                <c:pt idx="18">
                  <c:v>892</c:v>
                </c:pt>
                <c:pt idx="19">
                  <c:v>570</c:v>
                </c:pt>
                <c:pt idx="20">
                  <c:v>675</c:v>
                </c:pt>
                <c:pt idx="21">
                  <c:v>448</c:v>
                </c:pt>
                <c:pt idx="22">
                  <c:v>656</c:v>
                </c:pt>
                <c:pt idx="23">
                  <c:v>579</c:v>
                </c:pt>
                <c:pt idx="25">
                  <c:v>160</c:v>
                </c:pt>
                <c:pt idx="26">
                  <c:v>896</c:v>
                </c:pt>
                <c:pt idx="27">
                  <c:v>587</c:v>
                </c:pt>
                <c:pt idx="28">
                  <c:v>595</c:v>
                </c:pt>
                <c:pt idx="29">
                  <c:v>884</c:v>
                </c:pt>
                <c:pt idx="30">
                  <c:v>459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106944"/>
        <c:axId val="241108480"/>
      </c:scatterChart>
      <c:valAx>
        <c:axId val="24110694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1108480"/>
        <c:crosses val="autoZero"/>
        <c:crossBetween val="midCat"/>
        <c:majorUnit val="1"/>
        <c:minorUnit val="1"/>
      </c:valAx>
      <c:valAx>
        <c:axId val="241108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106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709005'!$C$4</c:f>
              <c:strCache>
                <c:ptCount val="1"/>
                <c:pt idx="0">
                  <c:v>Cobertura Blanca (250 g)</c:v>
                </c:pt>
              </c:strCache>
            </c:strRef>
          </c:tx>
          <c:xVal>
            <c:strRef>
              <c:f>'P 709005'!$B$5:$B$35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709005'!$C$5:$C$35</c:f>
              <c:numCache>
                <c:formatCode>General</c:formatCode>
                <c:ptCount val="31"/>
                <c:pt idx="0">
                  <c:v>294</c:v>
                </c:pt>
                <c:pt idx="1">
                  <c:v>264</c:v>
                </c:pt>
                <c:pt idx="2">
                  <c:v>357</c:v>
                </c:pt>
                <c:pt idx="3">
                  <c:v>391</c:v>
                </c:pt>
                <c:pt idx="4">
                  <c:v>276</c:v>
                </c:pt>
                <c:pt idx="5">
                  <c:v>411</c:v>
                </c:pt>
                <c:pt idx="6">
                  <c:v>516</c:v>
                </c:pt>
                <c:pt idx="7">
                  <c:v>342</c:v>
                </c:pt>
                <c:pt idx="8">
                  <c:v>127</c:v>
                </c:pt>
                <c:pt idx="9">
                  <c:v>326</c:v>
                </c:pt>
                <c:pt idx="10">
                  <c:v>353</c:v>
                </c:pt>
                <c:pt idx="11">
                  <c:v>175</c:v>
                </c:pt>
                <c:pt idx="12">
                  <c:v>365</c:v>
                </c:pt>
                <c:pt idx="13">
                  <c:v>514</c:v>
                </c:pt>
                <c:pt idx="14">
                  <c:v>331</c:v>
                </c:pt>
                <c:pt idx="15">
                  <c:v>201</c:v>
                </c:pt>
                <c:pt idx="16">
                  <c:v>223</c:v>
                </c:pt>
                <c:pt idx="17">
                  <c:v>176</c:v>
                </c:pt>
                <c:pt idx="18">
                  <c:v>379</c:v>
                </c:pt>
                <c:pt idx="19">
                  <c:v>166</c:v>
                </c:pt>
                <c:pt idx="20">
                  <c:v>268</c:v>
                </c:pt>
                <c:pt idx="21">
                  <c:v>215</c:v>
                </c:pt>
                <c:pt idx="22">
                  <c:v>202</c:v>
                </c:pt>
                <c:pt idx="23">
                  <c:v>446</c:v>
                </c:pt>
                <c:pt idx="24">
                  <c:v>64</c:v>
                </c:pt>
                <c:pt idx="25">
                  <c:v>220</c:v>
                </c:pt>
                <c:pt idx="26">
                  <c:v>296</c:v>
                </c:pt>
                <c:pt idx="27">
                  <c:v>136</c:v>
                </c:pt>
                <c:pt idx="28">
                  <c:v>320</c:v>
                </c:pt>
                <c:pt idx="29">
                  <c:v>137</c:v>
                </c:pt>
                <c:pt idx="30">
                  <c:v>365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792320"/>
        <c:axId val="242793856"/>
      </c:scatterChart>
      <c:valAx>
        <c:axId val="24279232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2793856"/>
        <c:crosses val="autoZero"/>
        <c:crossBetween val="midCat"/>
        <c:majorUnit val="1"/>
        <c:minorUnit val="1"/>
      </c:valAx>
      <c:valAx>
        <c:axId val="242793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792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707004'!$C$4</c:f>
              <c:strCache>
                <c:ptCount val="1"/>
                <c:pt idx="0">
                  <c:v>Tableta Rellena Piña (100g/7Und)</c:v>
                </c:pt>
              </c:strCache>
            </c:strRef>
          </c:tx>
          <c:xVal>
            <c:strRef>
              <c:f>'P 707004'!$B$5:$B$35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707004'!$C$5:$C$35</c:f>
              <c:numCache>
                <c:formatCode>General</c:formatCode>
                <c:ptCount val="31"/>
                <c:pt idx="0">
                  <c:v>237</c:v>
                </c:pt>
                <c:pt idx="1">
                  <c:v>439</c:v>
                </c:pt>
                <c:pt idx="2">
                  <c:v>412</c:v>
                </c:pt>
                <c:pt idx="3">
                  <c:v>623</c:v>
                </c:pt>
                <c:pt idx="4">
                  <c:v>321</c:v>
                </c:pt>
                <c:pt idx="5">
                  <c:v>316</c:v>
                </c:pt>
                <c:pt idx="6">
                  <c:v>519</c:v>
                </c:pt>
                <c:pt idx="7">
                  <c:v>210</c:v>
                </c:pt>
                <c:pt idx="8">
                  <c:v>375</c:v>
                </c:pt>
                <c:pt idx="9">
                  <c:v>304</c:v>
                </c:pt>
                <c:pt idx="10">
                  <c:v>269</c:v>
                </c:pt>
                <c:pt idx="11">
                  <c:v>181</c:v>
                </c:pt>
                <c:pt idx="12">
                  <c:v>255</c:v>
                </c:pt>
                <c:pt idx="13">
                  <c:v>176</c:v>
                </c:pt>
                <c:pt idx="14">
                  <c:v>635</c:v>
                </c:pt>
                <c:pt idx="15">
                  <c:v>555</c:v>
                </c:pt>
                <c:pt idx="16">
                  <c:v>393</c:v>
                </c:pt>
                <c:pt idx="17">
                  <c:v>276</c:v>
                </c:pt>
                <c:pt idx="18">
                  <c:v>676</c:v>
                </c:pt>
                <c:pt idx="19">
                  <c:v>437</c:v>
                </c:pt>
                <c:pt idx="20">
                  <c:v>429</c:v>
                </c:pt>
                <c:pt idx="21">
                  <c:v>517</c:v>
                </c:pt>
                <c:pt idx="22">
                  <c:v>288</c:v>
                </c:pt>
                <c:pt idx="23">
                  <c:v>425</c:v>
                </c:pt>
                <c:pt idx="24">
                  <c:v>448</c:v>
                </c:pt>
                <c:pt idx="25">
                  <c:v>489</c:v>
                </c:pt>
                <c:pt idx="26">
                  <c:v>530</c:v>
                </c:pt>
                <c:pt idx="27">
                  <c:v>473</c:v>
                </c:pt>
                <c:pt idx="28">
                  <c:v>638</c:v>
                </c:pt>
                <c:pt idx="29">
                  <c:v>354</c:v>
                </c:pt>
                <c:pt idx="30">
                  <c:v>475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876416"/>
        <c:axId val="242877952"/>
      </c:scatterChart>
      <c:valAx>
        <c:axId val="24287641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2877952"/>
        <c:crosses val="autoZero"/>
        <c:crossBetween val="midCat"/>
        <c:majorUnit val="1"/>
        <c:minorUnit val="1"/>
      </c:valAx>
      <c:valAx>
        <c:axId val="242877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876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708004'!$C$4</c:f>
              <c:strCache>
                <c:ptCount val="1"/>
                <c:pt idx="0">
                  <c:v>Gragea Arroz en Bolsa (25 g)</c:v>
                </c:pt>
              </c:strCache>
            </c:strRef>
          </c:tx>
          <c:xVal>
            <c:strRef>
              <c:f>'P 708004'!$B$5:$B$35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708004'!$C$5:$C$35</c:f>
              <c:numCache>
                <c:formatCode>General</c:formatCode>
                <c:ptCount val="31"/>
                <c:pt idx="0">
                  <c:v>325</c:v>
                </c:pt>
                <c:pt idx="1">
                  <c:v>1920</c:v>
                </c:pt>
                <c:pt idx="2">
                  <c:v>2280</c:v>
                </c:pt>
                <c:pt idx="3">
                  <c:v>1010</c:v>
                </c:pt>
                <c:pt idx="4">
                  <c:v>1029</c:v>
                </c:pt>
                <c:pt idx="5">
                  <c:v>2919</c:v>
                </c:pt>
                <c:pt idx="6">
                  <c:v>4181</c:v>
                </c:pt>
                <c:pt idx="7">
                  <c:v>3310</c:v>
                </c:pt>
                <c:pt idx="8">
                  <c:v>2594</c:v>
                </c:pt>
                <c:pt idx="9">
                  <c:v>742</c:v>
                </c:pt>
                <c:pt idx="10">
                  <c:v>2116</c:v>
                </c:pt>
                <c:pt idx="11">
                  <c:v>3909</c:v>
                </c:pt>
                <c:pt idx="12">
                  <c:v>3688</c:v>
                </c:pt>
                <c:pt idx="13">
                  <c:v>3130</c:v>
                </c:pt>
                <c:pt idx="14">
                  <c:v>5028</c:v>
                </c:pt>
                <c:pt idx="15">
                  <c:v>4598</c:v>
                </c:pt>
                <c:pt idx="16">
                  <c:v>1784</c:v>
                </c:pt>
                <c:pt idx="17">
                  <c:v>7883</c:v>
                </c:pt>
                <c:pt idx="18">
                  <c:v>5030</c:v>
                </c:pt>
                <c:pt idx="19">
                  <c:v>2576</c:v>
                </c:pt>
                <c:pt idx="20">
                  <c:v>1850</c:v>
                </c:pt>
                <c:pt idx="21">
                  <c:v>1490</c:v>
                </c:pt>
                <c:pt idx="24">
                  <c:v>5700</c:v>
                </c:pt>
                <c:pt idx="25">
                  <c:v>1675</c:v>
                </c:pt>
                <c:pt idx="26">
                  <c:v>5397</c:v>
                </c:pt>
                <c:pt idx="27">
                  <c:v>2455</c:v>
                </c:pt>
                <c:pt idx="28">
                  <c:v>2893</c:v>
                </c:pt>
                <c:pt idx="29">
                  <c:v>2557</c:v>
                </c:pt>
                <c:pt idx="30">
                  <c:v>3679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207168"/>
        <c:axId val="241208704"/>
      </c:scatterChart>
      <c:valAx>
        <c:axId val="24120716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1208704"/>
        <c:crosses val="autoZero"/>
        <c:crossBetween val="midCat"/>
        <c:majorUnit val="1"/>
        <c:minorUnit val="1"/>
      </c:valAx>
      <c:valAx>
        <c:axId val="241208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207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707006'!$C$4</c:f>
              <c:strCache>
                <c:ptCount val="1"/>
                <c:pt idx="0">
                  <c:v>Tableta Rellena Limón (100g/7Und)</c:v>
                </c:pt>
              </c:strCache>
            </c:strRef>
          </c:tx>
          <c:xVal>
            <c:strRef>
              <c:f>'P 707006'!$B$5:$B$35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707006'!$C$5:$C$35</c:f>
              <c:numCache>
                <c:formatCode>General</c:formatCode>
                <c:ptCount val="31"/>
                <c:pt idx="0">
                  <c:v>182</c:v>
                </c:pt>
                <c:pt idx="1">
                  <c:v>361</c:v>
                </c:pt>
                <c:pt idx="2">
                  <c:v>380</c:v>
                </c:pt>
                <c:pt idx="3">
                  <c:v>655</c:v>
                </c:pt>
                <c:pt idx="4">
                  <c:v>211</c:v>
                </c:pt>
                <c:pt idx="5">
                  <c:v>317</c:v>
                </c:pt>
                <c:pt idx="6">
                  <c:v>406</c:v>
                </c:pt>
                <c:pt idx="7">
                  <c:v>241</c:v>
                </c:pt>
                <c:pt idx="8">
                  <c:v>344</c:v>
                </c:pt>
                <c:pt idx="9">
                  <c:v>231</c:v>
                </c:pt>
                <c:pt idx="10">
                  <c:v>325</c:v>
                </c:pt>
                <c:pt idx="11">
                  <c:v>135</c:v>
                </c:pt>
                <c:pt idx="12">
                  <c:v>193</c:v>
                </c:pt>
                <c:pt idx="13">
                  <c:v>175</c:v>
                </c:pt>
                <c:pt idx="14">
                  <c:v>263</c:v>
                </c:pt>
                <c:pt idx="15">
                  <c:v>384</c:v>
                </c:pt>
                <c:pt idx="16">
                  <c:v>395</c:v>
                </c:pt>
                <c:pt idx="17">
                  <c:v>263</c:v>
                </c:pt>
                <c:pt idx="18">
                  <c:v>691</c:v>
                </c:pt>
                <c:pt idx="19">
                  <c:v>192</c:v>
                </c:pt>
                <c:pt idx="20">
                  <c:v>371</c:v>
                </c:pt>
                <c:pt idx="21">
                  <c:v>122</c:v>
                </c:pt>
                <c:pt idx="22">
                  <c:v>399</c:v>
                </c:pt>
                <c:pt idx="23">
                  <c:v>539</c:v>
                </c:pt>
                <c:pt idx="24">
                  <c:v>469</c:v>
                </c:pt>
                <c:pt idx="25">
                  <c:v>465</c:v>
                </c:pt>
                <c:pt idx="26">
                  <c:v>479</c:v>
                </c:pt>
                <c:pt idx="27">
                  <c:v>356</c:v>
                </c:pt>
                <c:pt idx="28">
                  <c:v>603</c:v>
                </c:pt>
                <c:pt idx="29">
                  <c:v>257</c:v>
                </c:pt>
                <c:pt idx="30">
                  <c:v>1380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602560"/>
        <c:axId val="241604096"/>
      </c:scatterChart>
      <c:valAx>
        <c:axId val="24160256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1604096"/>
        <c:crosses val="autoZero"/>
        <c:crossBetween val="midCat"/>
        <c:majorUnit val="1"/>
        <c:minorUnit val="1"/>
      </c:valAx>
      <c:valAx>
        <c:axId val="241604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602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706006'!$C$4</c:f>
              <c:strCache>
                <c:ptCount val="1"/>
                <c:pt idx="0">
                  <c:v>Tableta Moca (100g/10Und)</c:v>
                </c:pt>
              </c:strCache>
            </c:strRef>
          </c:tx>
          <c:xVal>
            <c:strRef>
              <c:f>'P 706006'!$B$5:$B$35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706006'!$C$5:$C$35</c:f>
              <c:numCache>
                <c:formatCode>General</c:formatCode>
                <c:ptCount val="31"/>
                <c:pt idx="0">
                  <c:v>160</c:v>
                </c:pt>
                <c:pt idx="1">
                  <c:v>184</c:v>
                </c:pt>
                <c:pt idx="2">
                  <c:v>265</c:v>
                </c:pt>
                <c:pt idx="3">
                  <c:v>587</c:v>
                </c:pt>
                <c:pt idx="4">
                  <c:v>314</c:v>
                </c:pt>
                <c:pt idx="5">
                  <c:v>482</c:v>
                </c:pt>
                <c:pt idx="6">
                  <c:v>296</c:v>
                </c:pt>
                <c:pt idx="7">
                  <c:v>68</c:v>
                </c:pt>
                <c:pt idx="8">
                  <c:v>322</c:v>
                </c:pt>
                <c:pt idx="9">
                  <c:v>314</c:v>
                </c:pt>
                <c:pt idx="10">
                  <c:v>365</c:v>
                </c:pt>
                <c:pt idx="11">
                  <c:v>212</c:v>
                </c:pt>
                <c:pt idx="12">
                  <c:v>273</c:v>
                </c:pt>
                <c:pt idx="13">
                  <c:v>462</c:v>
                </c:pt>
                <c:pt idx="14">
                  <c:v>1038</c:v>
                </c:pt>
                <c:pt idx="15">
                  <c:v>425</c:v>
                </c:pt>
                <c:pt idx="16">
                  <c:v>166</c:v>
                </c:pt>
                <c:pt idx="17">
                  <c:v>200</c:v>
                </c:pt>
                <c:pt idx="18">
                  <c:v>562</c:v>
                </c:pt>
                <c:pt idx="19">
                  <c:v>267</c:v>
                </c:pt>
                <c:pt idx="20">
                  <c:v>421</c:v>
                </c:pt>
                <c:pt idx="21">
                  <c:v>666</c:v>
                </c:pt>
                <c:pt idx="22">
                  <c:v>332</c:v>
                </c:pt>
                <c:pt idx="23">
                  <c:v>482</c:v>
                </c:pt>
                <c:pt idx="24">
                  <c:v>496</c:v>
                </c:pt>
                <c:pt idx="25">
                  <c:v>479</c:v>
                </c:pt>
                <c:pt idx="26">
                  <c:v>649</c:v>
                </c:pt>
                <c:pt idx="27">
                  <c:v>340</c:v>
                </c:pt>
                <c:pt idx="28">
                  <c:v>140</c:v>
                </c:pt>
                <c:pt idx="29">
                  <c:v>226</c:v>
                </c:pt>
                <c:pt idx="30">
                  <c:v>445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657728"/>
        <c:axId val="241659264"/>
      </c:scatterChart>
      <c:valAx>
        <c:axId val="24165772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1659264"/>
        <c:crosses val="autoZero"/>
        <c:crossBetween val="midCat"/>
        <c:majorUnit val="1"/>
        <c:minorUnit val="1"/>
      </c:valAx>
      <c:valAx>
        <c:axId val="241659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657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709001'!$C$4</c:f>
              <c:strCache>
                <c:ptCount val="1"/>
                <c:pt idx="0">
                  <c:v>Cobertura Café (250 g)</c:v>
                </c:pt>
              </c:strCache>
            </c:strRef>
          </c:tx>
          <c:xVal>
            <c:strRef>
              <c:f>'P 709001'!$B$5:$B$35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709001'!$C$5:$C$35</c:f>
              <c:numCache>
                <c:formatCode>General</c:formatCode>
                <c:ptCount val="31"/>
                <c:pt idx="0">
                  <c:v>47</c:v>
                </c:pt>
                <c:pt idx="1">
                  <c:v>244</c:v>
                </c:pt>
                <c:pt idx="2">
                  <c:v>221</c:v>
                </c:pt>
                <c:pt idx="3">
                  <c:v>214</c:v>
                </c:pt>
                <c:pt idx="4">
                  <c:v>109</c:v>
                </c:pt>
                <c:pt idx="5">
                  <c:v>422</c:v>
                </c:pt>
                <c:pt idx="6">
                  <c:v>298</c:v>
                </c:pt>
                <c:pt idx="7">
                  <c:v>366</c:v>
                </c:pt>
                <c:pt idx="8">
                  <c:v>226</c:v>
                </c:pt>
                <c:pt idx="9">
                  <c:v>234</c:v>
                </c:pt>
                <c:pt idx="10">
                  <c:v>274</c:v>
                </c:pt>
                <c:pt idx="11">
                  <c:v>214</c:v>
                </c:pt>
                <c:pt idx="12">
                  <c:v>358</c:v>
                </c:pt>
                <c:pt idx="13">
                  <c:v>324</c:v>
                </c:pt>
                <c:pt idx="14">
                  <c:v>178</c:v>
                </c:pt>
                <c:pt idx="15">
                  <c:v>259</c:v>
                </c:pt>
                <c:pt idx="16">
                  <c:v>300</c:v>
                </c:pt>
                <c:pt idx="17">
                  <c:v>184</c:v>
                </c:pt>
                <c:pt idx="18">
                  <c:v>229</c:v>
                </c:pt>
                <c:pt idx="19">
                  <c:v>258</c:v>
                </c:pt>
                <c:pt idx="20">
                  <c:v>353</c:v>
                </c:pt>
                <c:pt idx="21">
                  <c:v>284</c:v>
                </c:pt>
                <c:pt idx="22">
                  <c:v>391</c:v>
                </c:pt>
                <c:pt idx="23">
                  <c:v>215</c:v>
                </c:pt>
                <c:pt idx="24">
                  <c:v>120</c:v>
                </c:pt>
                <c:pt idx="25">
                  <c:v>343</c:v>
                </c:pt>
                <c:pt idx="26">
                  <c:v>334</c:v>
                </c:pt>
                <c:pt idx="27">
                  <c:v>224</c:v>
                </c:pt>
                <c:pt idx="28">
                  <c:v>272</c:v>
                </c:pt>
                <c:pt idx="29">
                  <c:v>201</c:v>
                </c:pt>
                <c:pt idx="30">
                  <c:v>183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679808"/>
        <c:axId val="242681344"/>
      </c:scatterChart>
      <c:valAx>
        <c:axId val="24267980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2681344"/>
        <c:crosses val="autoZero"/>
        <c:crossBetween val="midCat"/>
        <c:majorUnit val="1"/>
        <c:minorUnit val="1"/>
      </c:valAx>
      <c:valAx>
        <c:axId val="242681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679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707003'!$C$4</c:f>
              <c:strCache>
                <c:ptCount val="1"/>
                <c:pt idx="0">
                  <c:v>Tableta Rellena Damasco (100g/7Und)</c:v>
                </c:pt>
              </c:strCache>
            </c:strRef>
          </c:tx>
          <c:xVal>
            <c:strRef>
              <c:f>'P 707003'!$B$5:$B$35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707003'!$C$5:$C$35</c:f>
              <c:numCache>
                <c:formatCode>General</c:formatCode>
                <c:ptCount val="31"/>
                <c:pt idx="0">
                  <c:v>190</c:v>
                </c:pt>
                <c:pt idx="1">
                  <c:v>351</c:v>
                </c:pt>
                <c:pt idx="2">
                  <c:v>370</c:v>
                </c:pt>
                <c:pt idx="3">
                  <c:v>656</c:v>
                </c:pt>
                <c:pt idx="4">
                  <c:v>244</c:v>
                </c:pt>
                <c:pt idx="5">
                  <c:v>197</c:v>
                </c:pt>
                <c:pt idx="6">
                  <c:v>476</c:v>
                </c:pt>
                <c:pt idx="7">
                  <c:v>227</c:v>
                </c:pt>
                <c:pt idx="8">
                  <c:v>340</c:v>
                </c:pt>
                <c:pt idx="9">
                  <c:v>313</c:v>
                </c:pt>
                <c:pt idx="10">
                  <c:v>193</c:v>
                </c:pt>
                <c:pt idx="11">
                  <c:v>176</c:v>
                </c:pt>
                <c:pt idx="12">
                  <c:v>245</c:v>
                </c:pt>
                <c:pt idx="13">
                  <c:v>172</c:v>
                </c:pt>
                <c:pt idx="14">
                  <c:v>511</c:v>
                </c:pt>
                <c:pt idx="15">
                  <c:v>492</c:v>
                </c:pt>
                <c:pt idx="16">
                  <c:v>283</c:v>
                </c:pt>
                <c:pt idx="17">
                  <c:v>281</c:v>
                </c:pt>
                <c:pt idx="18">
                  <c:v>701</c:v>
                </c:pt>
                <c:pt idx="19">
                  <c:v>447</c:v>
                </c:pt>
                <c:pt idx="20">
                  <c:v>365</c:v>
                </c:pt>
                <c:pt idx="21">
                  <c:v>486</c:v>
                </c:pt>
                <c:pt idx="22">
                  <c:v>564</c:v>
                </c:pt>
                <c:pt idx="23">
                  <c:v>281</c:v>
                </c:pt>
                <c:pt idx="24">
                  <c:v>389</c:v>
                </c:pt>
                <c:pt idx="25">
                  <c:v>336</c:v>
                </c:pt>
                <c:pt idx="26">
                  <c:v>564</c:v>
                </c:pt>
                <c:pt idx="27">
                  <c:v>542</c:v>
                </c:pt>
                <c:pt idx="28">
                  <c:v>463</c:v>
                </c:pt>
                <c:pt idx="29">
                  <c:v>273</c:v>
                </c:pt>
                <c:pt idx="30">
                  <c:v>172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410816"/>
        <c:axId val="243412352"/>
      </c:scatterChart>
      <c:valAx>
        <c:axId val="24341081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3412352"/>
        <c:crosses val="autoZero"/>
        <c:crossBetween val="midCat"/>
        <c:majorUnit val="1"/>
        <c:minorUnit val="1"/>
      </c:valAx>
      <c:valAx>
        <c:axId val="243412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410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706014'!$C$4</c:f>
              <c:strCache>
                <c:ptCount val="1"/>
                <c:pt idx="0">
                  <c:v>Tableta Diet Almendras (100g/10Und)</c:v>
                </c:pt>
              </c:strCache>
            </c:strRef>
          </c:tx>
          <c:xVal>
            <c:strRef>
              <c:f>'P 706014'!$B$5:$B$35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706014'!$C$5:$C$35</c:f>
              <c:numCache>
                <c:formatCode>General</c:formatCode>
                <c:ptCount val="31"/>
                <c:pt idx="0">
                  <c:v>93</c:v>
                </c:pt>
                <c:pt idx="1">
                  <c:v>218</c:v>
                </c:pt>
                <c:pt idx="4">
                  <c:v>438</c:v>
                </c:pt>
                <c:pt idx="5">
                  <c:v>395</c:v>
                </c:pt>
                <c:pt idx="6">
                  <c:v>294</c:v>
                </c:pt>
                <c:pt idx="7">
                  <c:v>100</c:v>
                </c:pt>
                <c:pt idx="8">
                  <c:v>341</c:v>
                </c:pt>
                <c:pt idx="9">
                  <c:v>197</c:v>
                </c:pt>
                <c:pt idx="10">
                  <c:v>241</c:v>
                </c:pt>
                <c:pt idx="11">
                  <c:v>302</c:v>
                </c:pt>
                <c:pt idx="12">
                  <c:v>197</c:v>
                </c:pt>
                <c:pt idx="13">
                  <c:v>126</c:v>
                </c:pt>
                <c:pt idx="14">
                  <c:v>174</c:v>
                </c:pt>
                <c:pt idx="15">
                  <c:v>176</c:v>
                </c:pt>
                <c:pt idx="16">
                  <c:v>251</c:v>
                </c:pt>
                <c:pt idx="17">
                  <c:v>134</c:v>
                </c:pt>
                <c:pt idx="18">
                  <c:v>565</c:v>
                </c:pt>
                <c:pt idx="19">
                  <c:v>120</c:v>
                </c:pt>
                <c:pt idx="20">
                  <c:v>500</c:v>
                </c:pt>
                <c:pt idx="21">
                  <c:v>229</c:v>
                </c:pt>
                <c:pt idx="22">
                  <c:v>339</c:v>
                </c:pt>
                <c:pt idx="23">
                  <c:v>55</c:v>
                </c:pt>
                <c:pt idx="24">
                  <c:v>312</c:v>
                </c:pt>
                <c:pt idx="25">
                  <c:v>139</c:v>
                </c:pt>
                <c:pt idx="26">
                  <c:v>549</c:v>
                </c:pt>
                <c:pt idx="27">
                  <c:v>550</c:v>
                </c:pt>
                <c:pt idx="28">
                  <c:v>167</c:v>
                </c:pt>
                <c:pt idx="29">
                  <c:v>115</c:v>
                </c:pt>
                <c:pt idx="30">
                  <c:v>478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631232"/>
        <c:axId val="241632768"/>
      </c:scatterChart>
      <c:valAx>
        <c:axId val="24163123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1632768"/>
        <c:crosses val="autoZero"/>
        <c:crossBetween val="midCat"/>
        <c:majorUnit val="1"/>
        <c:minorUnit val="1"/>
      </c:valAx>
      <c:valAx>
        <c:axId val="241632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631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703003'!$C$4</c:f>
              <c:strCache>
                <c:ptCount val="1"/>
                <c:pt idx="0">
                  <c:v>Tableta Leche (25g/18Und)</c:v>
                </c:pt>
              </c:strCache>
            </c:strRef>
          </c:tx>
          <c:xVal>
            <c:strRef>
              <c:f>'P 703003'!$B$5:$B$35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703003'!$C$5:$C$35</c:f>
              <c:numCache>
                <c:formatCode>General</c:formatCode>
                <c:ptCount val="31"/>
                <c:pt idx="0">
                  <c:v>124</c:v>
                </c:pt>
                <c:pt idx="1">
                  <c:v>1508</c:v>
                </c:pt>
                <c:pt idx="2">
                  <c:v>1580</c:v>
                </c:pt>
                <c:pt idx="3">
                  <c:v>1308</c:v>
                </c:pt>
                <c:pt idx="4">
                  <c:v>1335</c:v>
                </c:pt>
                <c:pt idx="5">
                  <c:v>1373</c:v>
                </c:pt>
                <c:pt idx="6">
                  <c:v>1474</c:v>
                </c:pt>
                <c:pt idx="7">
                  <c:v>1312</c:v>
                </c:pt>
                <c:pt idx="8">
                  <c:v>1323</c:v>
                </c:pt>
                <c:pt idx="9">
                  <c:v>1325</c:v>
                </c:pt>
                <c:pt idx="10">
                  <c:v>1279</c:v>
                </c:pt>
                <c:pt idx="11">
                  <c:v>1816</c:v>
                </c:pt>
                <c:pt idx="12">
                  <c:v>2260</c:v>
                </c:pt>
                <c:pt idx="13">
                  <c:v>1253</c:v>
                </c:pt>
                <c:pt idx="14">
                  <c:v>1280</c:v>
                </c:pt>
                <c:pt idx="15">
                  <c:v>1224</c:v>
                </c:pt>
                <c:pt idx="16">
                  <c:v>1324</c:v>
                </c:pt>
                <c:pt idx="17">
                  <c:v>1274</c:v>
                </c:pt>
                <c:pt idx="18">
                  <c:v>1270</c:v>
                </c:pt>
                <c:pt idx="19">
                  <c:v>1142</c:v>
                </c:pt>
                <c:pt idx="20">
                  <c:v>1320</c:v>
                </c:pt>
                <c:pt idx="21">
                  <c:v>1422</c:v>
                </c:pt>
                <c:pt idx="22">
                  <c:v>1145</c:v>
                </c:pt>
                <c:pt idx="23">
                  <c:v>1234</c:v>
                </c:pt>
                <c:pt idx="24">
                  <c:v>1378</c:v>
                </c:pt>
                <c:pt idx="25">
                  <c:v>1356</c:v>
                </c:pt>
                <c:pt idx="26">
                  <c:v>1444</c:v>
                </c:pt>
                <c:pt idx="27">
                  <c:v>1328</c:v>
                </c:pt>
                <c:pt idx="28">
                  <c:v>1558</c:v>
                </c:pt>
                <c:pt idx="29">
                  <c:v>1260</c:v>
                </c:pt>
                <c:pt idx="30">
                  <c:v>1480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141056"/>
        <c:axId val="242142592"/>
      </c:scatterChart>
      <c:valAx>
        <c:axId val="24214105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2142592"/>
        <c:crosses val="autoZero"/>
        <c:crossBetween val="midCat"/>
        <c:majorUnit val="1"/>
        <c:minorUnit val="1"/>
      </c:valAx>
      <c:valAx>
        <c:axId val="242142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141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708018'!$C$4</c:f>
              <c:strCache>
                <c:ptCount val="1"/>
                <c:pt idx="0">
                  <c:v>Grageas Maní en Bolsa (100 g)</c:v>
                </c:pt>
              </c:strCache>
            </c:strRef>
          </c:tx>
          <c:xVal>
            <c:strRef>
              <c:f>'P 708018'!$B$5:$B$35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708018'!$C$5:$C$35</c:f>
              <c:numCache>
                <c:formatCode>General</c:formatCode>
                <c:ptCount val="31"/>
                <c:pt idx="0">
                  <c:v>71</c:v>
                </c:pt>
                <c:pt idx="1">
                  <c:v>121</c:v>
                </c:pt>
                <c:pt idx="2">
                  <c:v>303</c:v>
                </c:pt>
                <c:pt idx="3">
                  <c:v>725</c:v>
                </c:pt>
                <c:pt idx="4">
                  <c:v>76</c:v>
                </c:pt>
                <c:pt idx="5">
                  <c:v>553</c:v>
                </c:pt>
                <c:pt idx="6">
                  <c:v>572</c:v>
                </c:pt>
                <c:pt idx="7">
                  <c:v>478</c:v>
                </c:pt>
                <c:pt idx="8">
                  <c:v>531</c:v>
                </c:pt>
                <c:pt idx="9">
                  <c:v>242</c:v>
                </c:pt>
                <c:pt idx="10">
                  <c:v>721</c:v>
                </c:pt>
                <c:pt idx="11">
                  <c:v>363</c:v>
                </c:pt>
                <c:pt idx="12">
                  <c:v>235</c:v>
                </c:pt>
                <c:pt idx="13">
                  <c:v>409</c:v>
                </c:pt>
                <c:pt idx="14">
                  <c:v>461</c:v>
                </c:pt>
                <c:pt idx="15">
                  <c:v>435</c:v>
                </c:pt>
                <c:pt idx="16">
                  <c:v>391</c:v>
                </c:pt>
                <c:pt idx="17">
                  <c:v>422</c:v>
                </c:pt>
                <c:pt idx="18">
                  <c:v>533</c:v>
                </c:pt>
                <c:pt idx="19">
                  <c:v>322</c:v>
                </c:pt>
                <c:pt idx="20">
                  <c:v>394</c:v>
                </c:pt>
                <c:pt idx="21">
                  <c:v>267</c:v>
                </c:pt>
                <c:pt idx="23">
                  <c:v>1217</c:v>
                </c:pt>
                <c:pt idx="24">
                  <c:v>518</c:v>
                </c:pt>
                <c:pt idx="25">
                  <c:v>433</c:v>
                </c:pt>
                <c:pt idx="26">
                  <c:v>316</c:v>
                </c:pt>
                <c:pt idx="27">
                  <c:v>1165</c:v>
                </c:pt>
                <c:pt idx="28">
                  <c:v>543</c:v>
                </c:pt>
                <c:pt idx="29">
                  <c:v>1085</c:v>
                </c:pt>
                <c:pt idx="30">
                  <c:v>442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130368"/>
        <c:axId val="243131904"/>
      </c:scatterChart>
      <c:valAx>
        <c:axId val="24313036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3131904"/>
        <c:crosses val="autoZero"/>
        <c:crossBetween val="midCat"/>
        <c:majorUnit val="1"/>
        <c:minorUnit val="1"/>
      </c:valAx>
      <c:valAx>
        <c:axId val="243131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130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710003'!$C$4</c:f>
              <c:strCache>
                <c:ptCount val="1"/>
                <c:pt idx="0">
                  <c:v>Cocoa Breick en Bolsa (250 g)</c:v>
                </c:pt>
              </c:strCache>
            </c:strRef>
          </c:tx>
          <c:xVal>
            <c:strRef>
              <c:f>'P 710003'!$B$5:$B$35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710003'!$C$5:$C$35</c:f>
              <c:numCache>
                <c:formatCode>General</c:formatCode>
                <c:ptCount val="31"/>
                <c:pt idx="0">
                  <c:v>285</c:v>
                </c:pt>
                <c:pt idx="1">
                  <c:v>393</c:v>
                </c:pt>
                <c:pt idx="2">
                  <c:v>732</c:v>
                </c:pt>
                <c:pt idx="3">
                  <c:v>71</c:v>
                </c:pt>
                <c:pt idx="4">
                  <c:v>449</c:v>
                </c:pt>
                <c:pt idx="5">
                  <c:v>421</c:v>
                </c:pt>
                <c:pt idx="6">
                  <c:v>468</c:v>
                </c:pt>
                <c:pt idx="7">
                  <c:v>418</c:v>
                </c:pt>
                <c:pt idx="8">
                  <c:v>256</c:v>
                </c:pt>
                <c:pt idx="9">
                  <c:v>683</c:v>
                </c:pt>
                <c:pt idx="10">
                  <c:v>278</c:v>
                </c:pt>
                <c:pt idx="11">
                  <c:v>307</c:v>
                </c:pt>
                <c:pt idx="12">
                  <c:v>298</c:v>
                </c:pt>
                <c:pt idx="13">
                  <c:v>513</c:v>
                </c:pt>
                <c:pt idx="14">
                  <c:v>507</c:v>
                </c:pt>
                <c:pt idx="15">
                  <c:v>190</c:v>
                </c:pt>
                <c:pt idx="16">
                  <c:v>331</c:v>
                </c:pt>
                <c:pt idx="17">
                  <c:v>304</c:v>
                </c:pt>
                <c:pt idx="18">
                  <c:v>406</c:v>
                </c:pt>
                <c:pt idx="19">
                  <c:v>194</c:v>
                </c:pt>
                <c:pt idx="20">
                  <c:v>47</c:v>
                </c:pt>
                <c:pt idx="21">
                  <c:v>351</c:v>
                </c:pt>
                <c:pt idx="22">
                  <c:v>276</c:v>
                </c:pt>
                <c:pt idx="23">
                  <c:v>410</c:v>
                </c:pt>
                <c:pt idx="26">
                  <c:v>7</c:v>
                </c:pt>
                <c:pt idx="27">
                  <c:v>51</c:v>
                </c:pt>
                <c:pt idx="28">
                  <c:v>897</c:v>
                </c:pt>
                <c:pt idx="29">
                  <c:v>488</c:v>
                </c:pt>
                <c:pt idx="30">
                  <c:v>389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386240"/>
        <c:axId val="243387776"/>
      </c:scatterChart>
      <c:valAx>
        <c:axId val="24338624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3387776"/>
        <c:crosses val="autoZero"/>
        <c:crossBetween val="midCat"/>
        <c:majorUnit val="1"/>
        <c:minorUnit val="1"/>
      </c:valAx>
      <c:valAx>
        <c:axId val="243387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386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707005'!$C$4</c:f>
              <c:strCache>
                <c:ptCount val="1"/>
                <c:pt idx="0">
                  <c:v>Tableta Rellena Naranja (100g/7Und)</c:v>
                </c:pt>
              </c:strCache>
            </c:strRef>
          </c:tx>
          <c:xVal>
            <c:strRef>
              <c:f>'P 707005'!$B$5:$B$35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707005'!$C$5:$C$35</c:f>
              <c:numCache>
                <c:formatCode>General</c:formatCode>
                <c:ptCount val="31"/>
                <c:pt idx="0">
                  <c:v>203</c:v>
                </c:pt>
                <c:pt idx="1">
                  <c:v>759</c:v>
                </c:pt>
                <c:pt idx="2">
                  <c:v>369</c:v>
                </c:pt>
                <c:pt idx="3">
                  <c:v>522</c:v>
                </c:pt>
                <c:pt idx="4">
                  <c:v>205</c:v>
                </c:pt>
                <c:pt idx="5">
                  <c:v>218</c:v>
                </c:pt>
                <c:pt idx="6">
                  <c:v>372</c:v>
                </c:pt>
                <c:pt idx="7">
                  <c:v>107</c:v>
                </c:pt>
                <c:pt idx="8">
                  <c:v>251</c:v>
                </c:pt>
                <c:pt idx="9">
                  <c:v>237</c:v>
                </c:pt>
                <c:pt idx="10">
                  <c:v>167</c:v>
                </c:pt>
                <c:pt idx="11">
                  <c:v>129</c:v>
                </c:pt>
                <c:pt idx="12">
                  <c:v>218</c:v>
                </c:pt>
                <c:pt idx="13">
                  <c:v>100</c:v>
                </c:pt>
                <c:pt idx="14">
                  <c:v>290</c:v>
                </c:pt>
                <c:pt idx="15">
                  <c:v>324</c:v>
                </c:pt>
                <c:pt idx="16">
                  <c:v>274</c:v>
                </c:pt>
                <c:pt idx="17">
                  <c:v>168</c:v>
                </c:pt>
                <c:pt idx="18">
                  <c:v>464</c:v>
                </c:pt>
                <c:pt idx="19">
                  <c:v>110</c:v>
                </c:pt>
                <c:pt idx="20">
                  <c:v>275</c:v>
                </c:pt>
                <c:pt idx="21">
                  <c:v>449</c:v>
                </c:pt>
                <c:pt idx="22">
                  <c:v>206</c:v>
                </c:pt>
                <c:pt idx="23">
                  <c:v>235</c:v>
                </c:pt>
                <c:pt idx="24">
                  <c:v>246</c:v>
                </c:pt>
                <c:pt idx="25">
                  <c:v>415</c:v>
                </c:pt>
                <c:pt idx="26">
                  <c:v>291</c:v>
                </c:pt>
                <c:pt idx="27">
                  <c:v>304</c:v>
                </c:pt>
                <c:pt idx="28">
                  <c:v>476</c:v>
                </c:pt>
                <c:pt idx="29">
                  <c:v>326</c:v>
                </c:pt>
                <c:pt idx="30">
                  <c:v>935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954240"/>
        <c:axId val="242955776"/>
      </c:scatterChart>
      <c:valAx>
        <c:axId val="24295424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2955776"/>
        <c:crosses val="autoZero"/>
        <c:crossBetween val="midCat"/>
        <c:majorUnit val="1"/>
        <c:minorUnit val="1"/>
      </c:valAx>
      <c:valAx>
        <c:axId val="242955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954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707010'!$C$4</c:f>
              <c:strCache>
                <c:ptCount val="1"/>
                <c:pt idx="0">
                  <c:v>Tableta Rellena Maracuyá (100g/7Und)</c:v>
                </c:pt>
              </c:strCache>
            </c:strRef>
          </c:tx>
          <c:xVal>
            <c:strRef>
              <c:f>'P 707010'!$B$5:$B$35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707010'!$C$5:$C$35</c:f>
              <c:numCache>
                <c:formatCode>General</c:formatCode>
                <c:ptCount val="31"/>
                <c:pt idx="0">
                  <c:v>229</c:v>
                </c:pt>
                <c:pt idx="1">
                  <c:v>322</c:v>
                </c:pt>
                <c:pt idx="2">
                  <c:v>300</c:v>
                </c:pt>
                <c:pt idx="3">
                  <c:v>115</c:v>
                </c:pt>
                <c:pt idx="4">
                  <c:v>182</c:v>
                </c:pt>
                <c:pt idx="5">
                  <c:v>135</c:v>
                </c:pt>
                <c:pt idx="6">
                  <c:v>424</c:v>
                </c:pt>
                <c:pt idx="7">
                  <c:v>223</c:v>
                </c:pt>
                <c:pt idx="8">
                  <c:v>285</c:v>
                </c:pt>
                <c:pt idx="9">
                  <c:v>241</c:v>
                </c:pt>
                <c:pt idx="10">
                  <c:v>70</c:v>
                </c:pt>
                <c:pt idx="11">
                  <c:v>86</c:v>
                </c:pt>
                <c:pt idx="12">
                  <c:v>203</c:v>
                </c:pt>
                <c:pt idx="13">
                  <c:v>151</c:v>
                </c:pt>
                <c:pt idx="14">
                  <c:v>476</c:v>
                </c:pt>
                <c:pt idx="15">
                  <c:v>498</c:v>
                </c:pt>
                <c:pt idx="16">
                  <c:v>208</c:v>
                </c:pt>
                <c:pt idx="17">
                  <c:v>241</c:v>
                </c:pt>
                <c:pt idx="18">
                  <c:v>436</c:v>
                </c:pt>
                <c:pt idx="19">
                  <c:v>670</c:v>
                </c:pt>
                <c:pt idx="20">
                  <c:v>409</c:v>
                </c:pt>
                <c:pt idx="21">
                  <c:v>94</c:v>
                </c:pt>
                <c:pt idx="22">
                  <c:v>145</c:v>
                </c:pt>
                <c:pt idx="23">
                  <c:v>423</c:v>
                </c:pt>
                <c:pt idx="24">
                  <c:v>408</c:v>
                </c:pt>
                <c:pt idx="25">
                  <c:v>368</c:v>
                </c:pt>
                <c:pt idx="26">
                  <c:v>253</c:v>
                </c:pt>
                <c:pt idx="27">
                  <c:v>166</c:v>
                </c:pt>
                <c:pt idx="30">
                  <c:v>1822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25792"/>
        <c:axId val="243027328"/>
      </c:scatterChart>
      <c:valAx>
        <c:axId val="24302579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3027328"/>
        <c:crosses val="autoZero"/>
        <c:crossBetween val="midCat"/>
        <c:majorUnit val="1"/>
        <c:minorUnit val="1"/>
      </c:valAx>
      <c:valAx>
        <c:axId val="243027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025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706019'!$C$4</c:f>
              <c:strCache>
                <c:ptCount val="1"/>
                <c:pt idx="0">
                  <c:v>Tableta 70% Cacao (100g/10Und)</c:v>
                </c:pt>
              </c:strCache>
            </c:strRef>
          </c:tx>
          <c:xVal>
            <c:strRef>
              <c:f>'P 706019'!$B$5:$B$35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706019'!$C$5:$C$35</c:f>
              <c:numCache>
                <c:formatCode>General</c:formatCode>
                <c:ptCount val="31"/>
                <c:pt idx="0">
                  <c:v>42</c:v>
                </c:pt>
                <c:pt idx="1">
                  <c:v>95</c:v>
                </c:pt>
                <c:pt idx="2">
                  <c:v>144</c:v>
                </c:pt>
                <c:pt idx="3">
                  <c:v>83</c:v>
                </c:pt>
                <c:pt idx="4">
                  <c:v>173</c:v>
                </c:pt>
                <c:pt idx="5">
                  <c:v>659</c:v>
                </c:pt>
                <c:pt idx="6">
                  <c:v>638</c:v>
                </c:pt>
                <c:pt idx="7">
                  <c:v>385</c:v>
                </c:pt>
                <c:pt idx="10">
                  <c:v>10</c:v>
                </c:pt>
                <c:pt idx="12">
                  <c:v>55</c:v>
                </c:pt>
                <c:pt idx="13">
                  <c:v>226</c:v>
                </c:pt>
                <c:pt idx="14">
                  <c:v>407</c:v>
                </c:pt>
                <c:pt idx="15">
                  <c:v>136</c:v>
                </c:pt>
                <c:pt idx="16">
                  <c:v>200</c:v>
                </c:pt>
                <c:pt idx="17">
                  <c:v>281</c:v>
                </c:pt>
                <c:pt idx="18">
                  <c:v>565</c:v>
                </c:pt>
                <c:pt idx="19">
                  <c:v>47</c:v>
                </c:pt>
                <c:pt idx="20">
                  <c:v>180</c:v>
                </c:pt>
                <c:pt idx="21">
                  <c:v>183</c:v>
                </c:pt>
                <c:pt idx="23">
                  <c:v>319</c:v>
                </c:pt>
                <c:pt idx="24">
                  <c:v>298</c:v>
                </c:pt>
                <c:pt idx="25">
                  <c:v>191</c:v>
                </c:pt>
                <c:pt idx="26">
                  <c:v>313</c:v>
                </c:pt>
                <c:pt idx="27">
                  <c:v>259</c:v>
                </c:pt>
                <c:pt idx="28">
                  <c:v>234</c:v>
                </c:pt>
                <c:pt idx="29">
                  <c:v>236</c:v>
                </c:pt>
                <c:pt idx="30">
                  <c:v>200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847168"/>
        <c:axId val="243848704"/>
      </c:scatterChart>
      <c:valAx>
        <c:axId val="24384716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3848704"/>
        <c:crosses val="autoZero"/>
        <c:crossBetween val="midCat"/>
        <c:majorUnit val="1"/>
        <c:minorUnit val="1"/>
      </c:valAx>
      <c:valAx>
        <c:axId val="243848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847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707016'!$C$4</c:f>
              <c:strCache>
                <c:ptCount val="1"/>
                <c:pt idx="0">
                  <c:v>Tableta Rellena Menta (100g/7Und)</c:v>
                </c:pt>
              </c:strCache>
            </c:strRef>
          </c:tx>
          <c:xVal>
            <c:strRef>
              <c:f>'P 707016'!$B$5:$B$35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707016'!$C$5:$C$35</c:f>
              <c:numCache>
                <c:formatCode>General</c:formatCode>
                <c:ptCount val="31"/>
                <c:pt idx="0">
                  <c:v>228</c:v>
                </c:pt>
                <c:pt idx="1">
                  <c:v>440</c:v>
                </c:pt>
                <c:pt idx="2">
                  <c:v>240</c:v>
                </c:pt>
                <c:pt idx="3">
                  <c:v>16</c:v>
                </c:pt>
                <c:pt idx="4">
                  <c:v>199</c:v>
                </c:pt>
                <c:pt idx="5">
                  <c:v>338</c:v>
                </c:pt>
                <c:pt idx="6">
                  <c:v>338</c:v>
                </c:pt>
                <c:pt idx="7">
                  <c:v>271</c:v>
                </c:pt>
                <c:pt idx="8">
                  <c:v>379</c:v>
                </c:pt>
                <c:pt idx="9">
                  <c:v>242</c:v>
                </c:pt>
                <c:pt idx="10">
                  <c:v>248</c:v>
                </c:pt>
                <c:pt idx="11">
                  <c:v>201</c:v>
                </c:pt>
                <c:pt idx="12">
                  <c:v>84</c:v>
                </c:pt>
                <c:pt idx="16">
                  <c:v>788</c:v>
                </c:pt>
                <c:pt idx="17">
                  <c:v>266</c:v>
                </c:pt>
                <c:pt idx="18">
                  <c:v>535</c:v>
                </c:pt>
                <c:pt idx="19">
                  <c:v>194</c:v>
                </c:pt>
                <c:pt idx="20">
                  <c:v>387</c:v>
                </c:pt>
                <c:pt idx="21">
                  <c:v>210</c:v>
                </c:pt>
                <c:pt idx="22">
                  <c:v>383</c:v>
                </c:pt>
                <c:pt idx="23">
                  <c:v>384</c:v>
                </c:pt>
                <c:pt idx="24">
                  <c:v>10</c:v>
                </c:pt>
                <c:pt idx="26">
                  <c:v>59</c:v>
                </c:pt>
                <c:pt idx="27">
                  <c:v>427</c:v>
                </c:pt>
                <c:pt idx="28">
                  <c:v>256</c:v>
                </c:pt>
                <c:pt idx="29">
                  <c:v>403</c:v>
                </c:pt>
                <c:pt idx="30">
                  <c:v>1793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980160"/>
        <c:axId val="243981696"/>
      </c:scatterChart>
      <c:valAx>
        <c:axId val="24398016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3981696"/>
        <c:crosses val="autoZero"/>
        <c:crossBetween val="midCat"/>
        <c:majorUnit val="1"/>
        <c:minorUnit val="1"/>
      </c:valAx>
      <c:valAx>
        <c:axId val="243981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980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706008'!$C$4</c:f>
              <c:strCache>
                <c:ptCount val="1"/>
                <c:pt idx="0">
                  <c:v>Tableta Maní (100g/10Und)</c:v>
                </c:pt>
              </c:strCache>
            </c:strRef>
          </c:tx>
          <c:xVal>
            <c:strRef>
              <c:f>'P 706008'!$B$5:$B$35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706008'!$C$5:$C$35</c:f>
              <c:numCache>
                <c:formatCode>General</c:formatCode>
                <c:ptCount val="31"/>
                <c:pt idx="0">
                  <c:v>112</c:v>
                </c:pt>
                <c:pt idx="1">
                  <c:v>1</c:v>
                </c:pt>
                <c:pt idx="2">
                  <c:v>339</c:v>
                </c:pt>
                <c:pt idx="3">
                  <c:v>637</c:v>
                </c:pt>
                <c:pt idx="4">
                  <c:v>271</c:v>
                </c:pt>
                <c:pt idx="5">
                  <c:v>228</c:v>
                </c:pt>
                <c:pt idx="6">
                  <c:v>544</c:v>
                </c:pt>
                <c:pt idx="7">
                  <c:v>135</c:v>
                </c:pt>
                <c:pt idx="8">
                  <c:v>332</c:v>
                </c:pt>
                <c:pt idx="9">
                  <c:v>180</c:v>
                </c:pt>
                <c:pt idx="10">
                  <c:v>157</c:v>
                </c:pt>
                <c:pt idx="11">
                  <c:v>122</c:v>
                </c:pt>
                <c:pt idx="12">
                  <c:v>299</c:v>
                </c:pt>
                <c:pt idx="13">
                  <c:v>483</c:v>
                </c:pt>
                <c:pt idx="14">
                  <c:v>516</c:v>
                </c:pt>
                <c:pt idx="15">
                  <c:v>296</c:v>
                </c:pt>
                <c:pt idx="16">
                  <c:v>523</c:v>
                </c:pt>
                <c:pt idx="17">
                  <c:v>201</c:v>
                </c:pt>
                <c:pt idx="18">
                  <c:v>367</c:v>
                </c:pt>
                <c:pt idx="19">
                  <c:v>169</c:v>
                </c:pt>
                <c:pt idx="20">
                  <c:v>277</c:v>
                </c:pt>
                <c:pt idx="21">
                  <c:v>196</c:v>
                </c:pt>
                <c:pt idx="22">
                  <c:v>194</c:v>
                </c:pt>
                <c:pt idx="23">
                  <c:v>264</c:v>
                </c:pt>
                <c:pt idx="24">
                  <c:v>569</c:v>
                </c:pt>
                <c:pt idx="25">
                  <c:v>487</c:v>
                </c:pt>
                <c:pt idx="26">
                  <c:v>371</c:v>
                </c:pt>
                <c:pt idx="27">
                  <c:v>446</c:v>
                </c:pt>
                <c:pt idx="28">
                  <c:v>269</c:v>
                </c:pt>
                <c:pt idx="29">
                  <c:v>326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142656"/>
        <c:axId val="243144192"/>
      </c:scatterChart>
      <c:valAx>
        <c:axId val="24314265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3144192"/>
        <c:crosses val="autoZero"/>
        <c:crossBetween val="midCat"/>
        <c:majorUnit val="1"/>
        <c:minorUnit val="1"/>
      </c:valAx>
      <c:valAx>
        <c:axId val="243144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142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708014'!$C$4</c:f>
              <c:strCache>
                <c:ptCount val="1"/>
                <c:pt idx="0">
                  <c:v>Pop de Breick (200 g)</c:v>
                </c:pt>
              </c:strCache>
            </c:strRef>
          </c:tx>
          <c:xVal>
            <c:strRef>
              <c:f>'P 708014'!$B$5:$B$35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708014'!$C$5:$C$35</c:f>
              <c:numCache>
                <c:formatCode>General</c:formatCode>
                <c:ptCount val="31"/>
                <c:pt idx="0">
                  <c:v>92</c:v>
                </c:pt>
                <c:pt idx="1">
                  <c:v>259</c:v>
                </c:pt>
                <c:pt idx="2">
                  <c:v>199</c:v>
                </c:pt>
                <c:pt idx="3">
                  <c:v>6</c:v>
                </c:pt>
                <c:pt idx="4">
                  <c:v>336</c:v>
                </c:pt>
                <c:pt idx="5">
                  <c:v>487</c:v>
                </c:pt>
                <c:pt idx="6">
                  <c:v>149</c:v>
                </c:pt>
                <c:pt idx="7">
                  <c:v>358</c:v>
                </c:pt>
                <c:pt idx="8">
                  <c:v>232</c:v>
                </c:pt>
                <c:pt idx="9">
                  <c:v>244</c:v>
                </c:pt>
                <c:pt idx="10">
                  <c:v>395</c:v>
                </c:pt>
                <c:pt idx="11">
                  <c:v>357</c:v>
                </c:pt>
                <c:pt idx="12">
                  <c:v>126</c:v>
                </c:pt>
                <c:pt idx="13">
                  <c:v>273</c:v>
                </c:pt>
                <c:pt idx="14">
                  <c:v>282</c:v>
                </c:pt>
                <c:pt idx="15">
                  <c:v>334</c:v>
                </c:pt>
                <c:pt idx="16">
                  <c:v>272</c:v>
                </c:pt>
                <c:pt idx="17">
                  <c:v>226</c:v>
                </c:pt>
                <c:pt idx="18">
                  <c:v>468</c:v>
                </c:pt>
                <c:pt idx="19">
                  <c:v>242</c:v>
                </c:pt>
                <c:pt idx="20">
                  <c:v>270</c:v>
                </c:pt>
                <c:pt idx="22">
                  <c:v>355</c:v>
                </c:pt>
                <c:pt idx="23">
                  <c:v>655</c:v>
                </c:pt>
                <c:pt idx="24">
                  <c:v>196</c:v>
                </c:pt>
                <c:pt idx="25">
                  <c:v>595</c:v>
                </c:pt>
                <c:pt idx="26">
                  <c:v>383</c:v>
                </c:pt>
                <c:pt idx="27">
                  <c:v>654</c:v>
                </c:pt>
                <c:pt idx="28">
                  <c:v>350</c:v>
                </c:pt>
                <c:pt idx="29">
                  <c:v>524</c:v>
                </c:pt>
                <c:pt idx="30">
                  <c:v>491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997120"/>
        <c:axId val="242998656"/>
      </c:scatterChart>
      <c:valAx>
        <c:axId val="24299712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2998656"/>
        <c:crosses val="autoZero"/>
        <c:crossBetween val="midCat"/>
        <c:majorUnit val="1"/>
        <c:minorUnit val="1"/>
      </c:valAx>
      <c:valAx>
        <c:axId val="242998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997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706017'!$C$4</c:f>
              <c:strCache>
                <c:ptCount val="1"/>
                <c:pt idx="0">
                  <c:v>Tableta Diet Blanco (100g/10Und)</c:v>
                </c:pt>
              </c:strCache>
            </c:strRef>
          </c:tx>
          <c:xVal>
            <c:strRef>
              <c:f>'P 706017'!$B$5:$B$35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706017'!$C$5:$C$35</c:f>
              <c:numCache>
                <c:formatCode>General</c:formatCode>
                <c:ptCount val="31"/>
                <c:pt idx="0">
                  <c:v>71</c:v>
                </c:pt>
                <c:pt idx="1">
                  <c:v>158</c:v>
                </c:pt>
                <c:pt idx="2">
                  <c:v>187</c:v>
                </c:pt>
                <c:pt idx="3">
                  <c:v>335</c:v>
                </c:pt>
                <c:pt idx="4">
                  <c:v>212</c:v>
                </c:pt>
                <c:pt idx="5">
                  <c:v>145</c:v>
                </c:pt>
                <c:pt idx="6">
                  <c:v>216</c:v>
                </c:pt>
                <c:pt idx="7">
                  <c:v>193</c:v>
                </c:pt>
                <c:pt idx="8">
                  <c:v>201</c:v>
                </c:pt>
                <c:pt idx="9">
                  <c:v>31</c:v>
                </c:pt>
                <c:pt idx="10">
                  <c:v>224</c:v>
                </c:pt>
                <c:pt idx="11">
                  <c:v>109</c:v>
                </c:pt>
                <c:pt idx="12">
                  <c:v>273</c:v>
                </c:pt>
                <c:pt idx="13">
                  <c:v>191</c:v>
                </c:pt>
                <c:pt idx="14">
                  <c:v>243</c:v>
                </c:pt>
                <c:pt idx="15">
                  <c:v>161</c:v>
                </c:pt>
                <c:pt idx="16">
                  <c:v>223</c:v>
                </c:pt>
                <c:pt idx="17">
                  <c:v>252</c:v>
                </c:pt>
                <c:pt idx="18">
                  <c:v>383</c:v>
                </c:pt>
                <c:pt idx="19">
                  <c:v>124</c:v>
                </c:pt>
                <c:pt idx="20">
                  <c:v>418</c:v>
                </c:pt>
                <c:pt idx="21">
                  <c:v>147</c:v>
                </c:pt>
                <c:pt idx="22">
                  <c:v>159</c:v>
                </c:pt>
                <c:pt idx="23">
                  <c:v>358</c:v>
                </c:pt>
                <c:pt idx="24">
                  <c:v>250</c:v>
                </c:pt>
                <c:pt idx="25">
                  <c:v>256</c:v>
                </c:pt>
                <c:pt idx="26">
                  <c:v>135</c:v>
                </c:pt>
                <c:pt idx="27">
                  <c:v>350</c:v>
                </c:pt>
                <c:pt idx="28">
                  <c:v>220</c:v>
                </c:pt>
                <c:pt idx="29">
                  <c:v>140</c:v>
                </c:pt>
                <c:pt idx="30">
                  <c:v>256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183616"/>
        <c:axId val="243185152"/>
      </c:scatterChart>
      <c:valAx>
        <c:axId val="24318361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3185152"/>
        <c:crosses val="autoZero"/>
        <c:crossBetween val="midCat"/>
        <c:majorUnit val="1"/>
        <c:minorUnit val="1"/>
      </c:valAx>
      <c:valAx>
        <c:axId val="243185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183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706012'!$C$4</c:f>
              <c:strCache>
                <c:ptCount val="1"/>
                <c:pt idx="0">
                  <c:v>Tableta 50% Cacao (100g/10Und)</c:v>
                </c:pt>
              </c:strCache>
            </c:strRef>
          </c:tx>
          <c:xVal>
            <c:strRef>
              <c:f>'P 706012'!$B$5:$B$35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706012'!$C$5:$C$35</c:f>
              <c:numCache>
                <c:formatCode>General</c:formatCode>
                <c:ptCount val="31"/>
                <c:pt idx="0">
                  <c:v>11</c:v>
                </c:pt>
                <c:pt idx="3">
                  <c:v>151</c:v>
                </c:pt>
                <c:pt idx="4">
                  <c:v>321</c:v>
                </c:pt>
                <c:pt idx="5">
                  <c:v>362</c:v>
                </c:pt>
                <c:pt idx="6">
                  <c:v>267</c:v>
                </c:pt>
                <c:pt idx="7">
                  <c:v>58</c:v>
                </c:pt>
                <c:pt idx="8">
                  <c:v>348</c:v>
                </c:pt>
                <c:pt idx="9">
                  <c:v>155</c:v>
                </c:pt>
                <c:pt idx="10">
                  <c:v>238</c:v>
                </c:pt>
                <c:pt idx="11">
                  <c:v>250</c:v>
                </c:pt>
                <c:pt idx="12">
                  <c:v>215</c:v>
                </c:pt>
                <c:pt idx="13">
                  <c:v>35</c:v>
                </c:pt>
                <c:pt idx="14">
                  <c:v>212</c:v>
                </c:pt>
                <c:pt idx="15">
                  <c:v>141</c:v>
                </c:pt>
                <c:pt idx="16">
                  <c:v>130</c:v>
                </c:pt>
                <c:pt idx="17">
                  <c:v>267</c:v>
                </c:pt>
                <c:pt idx="18">
                  <c:v>252</c:v>
                </c:pt>
                <c:pt idx="19">
                  <c:v>142</c:v>
                </c:pt>
                <c:pt idx="20">
                  <c:v>347</c:v>
                </c:pt>
                <c:pt idx="21">
                  <c:v>386</c:v>
                </c:pt>
                <c:pt idx="22">
                  <c:v>136</c:v>
                </c:pt>
                <c:pt idx="23">
                  <c:v>428</c:v>
                </c:pt>
                <c:pt idx="24">
                  <c:v>260</c:v>
                </c:pt>
                <c:pt idx="25">
                  <c:v>380</c:v>
                </c:pt>
                <c:pt idx="26">
                  <c:v>429</c:v>
                </c:pt>
                <c:pt idx="27">
                  <c:v>349</c:v>
                </c:pt>
                <c:pt idx="28">
                  <c:v>188</c:v>
                </c:pt>
                <c:pt idx="29">
                  <c:v>133</c:v>
                </c:pt>
                <c:pt idx="30">
                  <c:v>391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103040"/>
        <c:axId val="244104576"/>
      </c:scatterChart>
      <c:valAx>
        <c:axId val="24410304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4104576"/>
        <c:crosses val="autoZero"/>
        <c:crossBetween val="midCat"/>
        <c:majorUnit val="1"/>
        <c:minorUnit val="1"/>
      </c:valAx>
      <c:valAx>
        <c:axId val="244104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103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701042'!$C$4</c:f>
              <c:strCache>
                <c:ptCount val="1"/>
                <c:pt idx="0">
                  <c:v>Caja Romanza (110 g)</c:v>
                </c:pt>
              </c:strCache>
            </c:strRef>
          </c:tx>
          <c:xVal>
            <c:strRef>
              <c:f>'P 701042'!$B$5:$B$35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701042'!$C$5:$C$35</c:f>
              <c:numCache>
                <c:formatCode>General</c:formatCode>
                <c:ptCount val="31"/>
                <c:pt idx="0">
                  <c:v>28</c:v>
                </c:pt>
                <c:pt idx="1">
                  <c:v>32</c:v>
                </c:pt>
                <c:pt idx="2">
                  <c:v>262</c:v>
                </c:pt>
                <c:pt idx="3">
                  <c:v>135</c:v>
                </c:pt>
                <c:pt idx="4">
                  <c:v>21</c:v>
                </c:pt>
                <c:pt idx="8">
                  <c:v>137</c:v>
                </c:pt>
                <c:pt idx="9">
                  <c:v>587</c:v>
                </c:pt>
                <c:pt idx="10">
                  <c:v>51</c:v>
                </c:pt>
                <c:pt idx="11">
                  <c:v>58</c:v>
                </c:pt>
                <c:pt idx="12">
                  <c:v>199</c:v>
                </c:pt>
                <c:pt idx="13">
                  <c:v>143</c:v>
                </c:pt>
                <c:pt idx="14">
                  <c:v>400</c:v>
                </c:pt>
                <c:pt idx="15">
                  <c:v>75</c:v>
                </c:pt>
                <c:pt idx="16">
                  <c:v>56</c:v>
                </c:pt>
                <c:pt idx="17">
                  <c:v>60</c:v>
                </c:pt>
                <c:pt idx="18">
                  <c:v>424</c:v>
                </c:pt>
                <c:pt idx="19">
                  <c:v>80</c:v>
                </c:pt>
                <c:pt idx="20">
                  <c:v>191</c:v>
                </c:pt>
                <c:pt idx="21">
                  <c:v>450</c:v>
                </c:pt>
                <c:pt idx="22">
                  <c:v>38</c:v>
                </c:pt>
                <c:pt idx="23">
                  <c:v>111</c:v>
                </c:pt>
                <c:pt idx="24">
                  <c:v>72</c:v>
                </c:pt>
                <c:pt idx="25">
                  <c:v>91</c:v>
                </c:pt>
                <c:pt idx="26">
                  <c:v>359</c:v>
                </c:pt>
                <c:pt idx="27">
                  <c:v>69</c:v>
                </c:pt>
                <c:pt idx="28">
                  <c:v>67</c:v>
                </c:pt>
                <c:pt idx="29">
                  <c:v>104</c:v>
                </c:pt>
                <c:pt idx="30">
                  <c:v>545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194944"/>
        <c:axId val="202196480"/>
      </c:scatterChart>
      <c:valAx>
        <c:axId val="20219494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2196480"/>
        <c:crosses val="autoZero"/>
        <c:crossBetween val="midCat"/>
        <c:majorUnit val="1"/>
        <c:minorUnit val="1"/>
      </c:valAx>
      <c:valAx>
        <c:axId val="202196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194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701037'!$C$4</c:f>
              <c:strCache>
                <c:ptCount val="1"/>
                <c:pt idx="0">
                  <c:v>Caja Arcadia (110 g)</c:v>
                </c:pt>
              </c:strCache>
            </c:strRef>
          </c:tx>
          <c:xVal>
            <c:strRef>
              <c:f>'P 701037'!$B$5:$B$35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701037'!$C$5:$C$35</c:f>
              <c:numCache>
                <c:formatCode>General</c:formatCode>
                <c:ptCount val="31"/>
                <c:pt idx="0">
                  <c:v>1</c:v>
                </c:pt>
                <c:pt idx="8">
                  <c:v>207</c:v>
                </c:pt>
                <c:pt idx="9">
                  <c:v>997</c:v>
                </c:pt>
                <c:pt idx="10">
                  <c:v>61</c:v>
                </c:pt>
                <c:pt idx="11">
                  <c:v>19</c:v>
                </c:pt>
                <c:pt idx="14">
                  <c:v>583</c:v>
                </c:pt>
                <c:pt idx="15">
                  <c:v>114</c:v>
                </c:pt>
                <c:pt idx="16">
                  <c:v>83</c:v>
                </c:pt>
                <c:pt idx="17">
                  <c:v>149</c:v>
                </c:pt>
                <c:pt idx="18">
                  <c:v>390</c:v>
                </c:pt>
                <c:pt idx="19">
                  <c:v>117</c:v>
                </c:pt>
                <c:pt idx="20">
                  <c:v>244</c:v>
                </c:pt>
                <c:pt idx="21">
                  <c:v>522</c:v>
                </c:pt>
                <c:pt idx="22">
                  <c:v>6</c:v>
                </c:pt>
                <c:pt idx="25">
                  <c:v>44</c:v>
                </c:pt>
                <c:pt idx="26">
                  <c:v>492</c:v>
                </c:pt>
                <c:pt idx="27">
                  <c:v>27</c:v>
                </c:pt>
                <c:pt idx="28">
                  <c:v>101</c:v>
                </c:pt>
                <c:pt idx="29">
                  <c:v>160</c:v>
                </c:pt>
                <c:pt idx="30">
                  <c:v>389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135808"/>
        <c:axId val="244137344"/>
      </c:scatterChart>
      <c:valAx>
        <c:axId val="24413580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44137344"/>
        <c:crosses val="autoZero"/>
        <c:crossBetween val="midCat"/>
        <c:majorUnit val="1"/>
        <c:minorUnit val="1"/>
      </c:valAx>
      <c:valAx>
        <c:axId val="244137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135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701024'!$C$4</c:f>
              <c:strCache>
                <c:ptCount val="1"/>
                <c:pt idx="0">
                  <c:v>Caja Piramide (130 g)</c:v>
                </c:pt>
              </c:strCache>
            </c:strRef>
          </c:tx>
          <c:xVal>
            <c:strRef>
              <c:f>'P 701024'!$B$5:$B$35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701024'!$C$5:$C$35</c:f>
              <c:numCache>
                <c:formatCode>General</c:formatCode>
                <c:ptCount val="31"/>
                <c:pt idx="0">
                  <c:v>49</c:v>
                </c:pt>
                <c:pt idx="1">
                  <c:v>66</c:v>
                </c:pt>
                <c:pt idx="2">
                  <c:v>61</c:v>
                </c:pt>
                <c:pt idx="3">
                  <c:v>61</c:v>
                </c:pt>
                <c:pt idx="4">
                  <c:v>49</c:v>
                </c:pt>
                <c:pt idx="5">
                  <c:v>64</c:v>
                </c:pt>
                <c:pt idx="6">
                  <c:v>131</c:v>
                </c:pt>
                <c:pt idx="7">
                  <c:v>20</c:v>
                </c:pt>
                <c:pt idx="8">
                  <c:v>57</c:v>
                </c:pt>
                <c:pt idx="9">
                  <c:v>56</c:v>
                </c:pt>
                <c:pt idx="10">
                  <c:v>52</c:v>
                </c:pt>
                <c:pt idx="12">
                  <c:v>1</c:v>
                </c:pt>
                <c:pt idx="14">
                  <c:v>383</c:v>
                </c:pt>
                <c:pt idx="15">
                  <c:v>214</c:v>
                </c:pt>
                <c:pt idx="16">
                  <c:v>91</c:v>
                </c:pt>
                <c:pt idx="17">
                  <c:v>116</c:v>
                </c:pt>
                <c:pt idx="18">
                  <c:v>286</c:v>
                </c:pt>
                <c:pt idx="19">
                  <c:v>165</c:v>
                </c:pt>
                <c:pt idx="20">
                  <c:v>162</c:v>
                </c:pt>
                <c:pt idx="21">
                  <c:v>317</c:v>
                </c:pt>
                <c:pt idx="22">
                  <c:v>245</c:v>
                </c:pt>
                <c:pt idx="23">
                  <c:v>257</c:v>
                </c:pt>
                <c:pt idx="24">
                  <c:v>235</c:v>
                </c:pt>
                <c:pt idx="25">
                  <c:v>190</c:v>
                </c:pt>
                <c:pt idx="26">
                  <c:v>350</c:v>
                </c:pt>
                <c:pt idx="27">
                  <c:v>172</c:v>
                </c:pt>
                <c:pt idx="28">
                  <c:v>125</c:v>
                </c:pt>
                <c:pt idx="29">
                  <c:v>142</c:v>
                </c:pt>
                <c:pt idx="30">
                  <c:v>218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57376"/>
        <c:axId val="201958912"/>
      </c:scatterChart>
      <c:valAx>
        <c:axId val="20195737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1958912"/>
        <c:crosses val="autoZero"/>
        <c:crossBetween val="midCat"/>
        <c:majorUnit val="1"/>
        <c:minorUnit val="1"/>
      </c:valAx>
      <c:valAx>
        <c:axId val="201958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1957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707014'!$C$4</c:f>
              <c:strCache>
                <c:ptCount val="1"/>
                <c:pt idx="0">
                  <c:v>Tableta Rellena Trufa ((100g/7Und)</c:v>
                </c:pt>
              </c:strCache>
            </c:strRef>
          </c:tx>
          <c:xVal>
            <c:strRef>
              <c:f>'P 707014'!$B$5:$B$35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707014'!$C$5:$C$35</c:f>
              <c:numCache>
                <c:formatCode>General</c:formatCode>
                <c:ptCount val="31"/>
                <c:pt idx="0">
                  <c:v>90</c:v>
                </c:pt>
                <c:pt idx="1">
                  <c:v>494</c:v>
                </c:pt>
                <c:pt idx="2">
                  <c:v>522</c:v>
                </c:pt>
                <c:pt idx="3">
                  <c:v>471</c:v>
                </c:pt>
                <c:pt idx="4">
                  <c:v>92</c:v>
                </c:pt>
                <c:pt idx="5">
                  <c:v>327</c:v>
                </c:pt>
                <c:pt idx="6">
                  <c:v>463</c:v>
                </c:pt>
                <c:pt idx="7">
                  <c:v>222</c:v>
                </c:pt>
                <c:pt idx="8">
                  <c:v>230</c:v>
                </c:pt>
                <c:pt idx="9">
                  <c:v>259</c:v>
                </c:pt>
                <c:pt idx="10">
                  <c:v>247</c:v>
                </c:pt>
                <c:pt idx="11">
                  <c:v>152</c:v>
                </c:pt>
                <c:pt idx="12">
                  <c:v>106</c:v>
                </c:pt>
                <c:pt idx="13">
                  <c:v>44</c:v>
                </c:pt>
                <c:pt idx="14">
                  <c:v>438</c:v>
                </c:pt>
                <c:pt idx="15">
                  <c:v>343</c:v>
                </c:pt>
                <c:pt idx="16">
                  <c:v>418</c:v>
                </c:pt>
                <c:pt idx="17">
                  <c:v>247</c:v>
                </c:pt>
                <c:pt idx="18">
                  <c:v>315</c:v>
                </c:pt>
                <c:pt idx="19">
                  <c:v>172</c:v>
                </c:pt>
                <c:pt idx="20">
                  <c:v>298</c:v>
                </c:pt>
                <c:pt idx="26">
                  <c:v>233</c:v>
                </c:pt>
                <c:pt idx="27">
                  <c:v>314</c:v>
                </c:pt>
                <c:pt idx="28">
                  <c:v>197</c:v>
                </c:pt>
                <c:pt idx="29">
                  <c:v>181</c:v>
                </c:pt>
                <c:pt idx="30">
                  <c:v>1120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98560"/>
        <c:axId val="202100096"/>
      </c:scatterChart>
      <c:valAx>
        <c:axId val="20209856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2100096"/>
        <c:crosses val="autoZero"/>
        <c:crossBetween val="midCat"/>
        <c:majorUnit val="1"/>
        <c:minorUnit val="1"/>
      </c:valAx>
      <c:valAx>
        <c:axId val="202100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098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706016'!$C$4</c:f>
              <c:strCache>
                <c:ptCount val="1"/>
                <c:pt idx="0">
                  <c:v>Tableta Diet Bitter (100g/10Und)</c:v>
                </c:pt>
              </c:strCache>
            </c:strRef>
          </c:tx>
          <c:xVal>
            <c:strRef>
              <c:f>'P 706016'!$B$5:$B$35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706016'!$C$5:$C$35</c:f>
              <c:numCache>
                <c:formatCode>General</c:formatCode>
                <c:ptCount val="31"/>
                <c:pt idx="0">
                  <c:v>64</c:v>
                </c:pt>
                <c:pt idx="1">
                  <c:v>164</c:v>
                </c:pt>
                <c:pt idx="2">
                  <c:v>301</c:v>
                </c:pt>
                <c:pt idx="3">
                  <c:v>278</c:v>
                </c:pt>
                <c:pt idx="4">
                  <c:v>246</c:v>
                </c:pt>
                <c:pt idx="5">
                  <c:v>131</c:v>
                </c:pt>
                <c:pt idx="6">
                  <c:v>232</c:v>
                </c:pt>
                <c:pt idx="7">
                  <c:v>13</c:v>
                </c:pt>
                <c:pt idx="8">
                  <c:v>15</c:v>
                </c:pt>
                <c:pt idx="9">
                  <c:v>119</c:v>
                </c:pt>
                <c:pt idx="10">
                  <c:v>172</c:v>
                </c:pt>
                <c:pt idx="11">
                  <c:v>105</c:v>
                </c:pt>
                <c:pt idx="12">
                  <c:v>294</c:v>
                </c:pt>
                <c:pt idx="13">
                  <c:v>136</c:v>
                </c:pt>
                <c:pt idx="14">
                  <c:v>267</c:v>
                </c:pt>
                <c:pt idx="15">
                  <c:v>190</c:v>
                </c:pt>
                <c:pt idx="16">
                  <c:v>227</c:v>
                </c:pt>
                <c:pt idx="17">
                  <c:v>11</c:v>
                </c:pt>
                <c:pt idx="18">
                  <c:v>436</c:v>
                </c:pt>
                <c:pt idx="19">
                  <c:v>144</c:v>
                </c:pt>
                <c:pt idx="20">
                  <c:v>439</c:v>
                </c:pt>
                <c:pt idx="21">
                  <c:v>152</c:v>
                </c:pt>
                <c:pt idx="22">
                  <c:v>209</c:v>
                </c:pt>
                <c:pt idx="23">
                  <c:v>334</c:v>
                </c:pt>
                <c:pt idx="24">
                  <c:v>82</c:v>
                </c:pt>
                <c:pt idx="26">
                  <c:v>108</c:v>
                </c:pt>
                <c:pt idx="27">
                  <c:v>344</c:v>
                </c:pt>
                <c:pt idx="28">
                  <c:v>224</c:v>
                </c:pt>
                <c:pt idx="29">
                  <c:v>206</c:v>
                </c:pt>
                <c:pt idx="30">
                  <c:v>247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34624"/>
        <c:axId val="203036160"/>
      </c:scatterChart>
      <c:valAx>
        <c:axId val="20303462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3036160"/>
        <c:crosses val="autoZero"/>
        <c:crossBetween val="midCat"/>
        <c:majorUnit val="1"/>
        <c:minorUnit val="1"/>
      </c:valAx>
      <c:valAx>
        <c:axId val="203036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034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701055'!$C$4</c:f>
              <c:strCache>
                <c:ptCount val="1"/>
                <c:pt idx="0">
                  <c:v>Lata Cuadrada Jellies (600 g)</c:v>
                </c:pt>
              </c:strCache>
            </c:strRef>
          </c:tx>
          <c:xVal>
            <c:strRef>
              <c:f>'P 701055'!$B$5:$B$35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701055'!$C$5:$C$35</c:f>
              <c:numCache>
                <c:formatCode>General</c:formatCode>
                <c:ptCount val="31"/>
                <c:pt idx="0">
                  <c:v>5</c:v>
                </c:pt>
                <c:pt idx="1">
                  <c:v>23</c:v>
                </c:pt>
                <c:pt idx="2">
                  <c:v>28</c:v>
                </c:pt>
                <c:pt idx="3">
                  <c:v>27</c:v>
                </c:pt>
                <c:pt idx="4">
                  <c:v>17</c:v>
                </c:pt>
                <c:pt idx="5">
                  <c:v>12</c:v>
                </c:pt>
                <c:pt idx="6">
                  <c:v>37</c:v>
                </c:pt>
                <c:pt idx="7">
                  <c:v>24</c:v>
                </c:pt>
                <c:pt idx="8">
                  <c:v>94</c:v>
                </c:pt>
                <c:pt idx="9">
                  <c:v>44</c:v>
                </c:pt>
                <c:pt idx="10">
                  <c:v>38</c:v>
                </c:pt>
                <c:pt idx="11">
                  <c:v>21</c:v>
                </c:pt>
                <c:pt idx="12">
                  <c:v>53</c:v>
                </c:pt>
                <c:pt idx="13">
                  <c:v>24</c:v>
                </c:pt>
                <c:pt idx="14">
                  <c:v>55</c:v>
                </c:pt>
                <c:pt idx="15">
                  <c:v>34</c:v>
                </c:pt>
                <c:pt idx="16">
                  <c:v>12</c:v>
                </c:pt>
                <c:pt idx="17">
                  <c:v>55</c:v>
                </c:pt>
                <c:pt idx="18">
                  <c:v>21</c:v>
                </c:pt>
                <c:pt idx="19">
                  <c:v>34</c:v>
                </c:pt>
                <c:pt idx="20">
                  <c:v>75</c:v>
                </c:pt>
                <c:pt idx="21">
                  <c:v>145</c:v>
                </c:pt>
                <c:pt idx="22">
                  <c:v>40</c:v>
                </c:pt>
                <c:pt idx="23">
                  <c:v>18</c:v>
                </c:pt>
                <c:pt idx="25">
                  <c:v>8</c:v>
                </c:pt>
                <c:pt idx="26">
                  <c:v>60</c:v>
                </c:pt>
                <c:pt idx="27">
                  <c:v>24</c:v>
                </c:pt>
                <c:pt idx="28">
                  <c:v>25</c:v>
                </c:pt>
                <c:pt idx="29">
                  <c:v>18</c:v>
                </c:pt>
                <c:pt idx="30">
                  <c:v>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67616"/>
        <c:axId val="203169152"/>
      </c:scatterChart>
      <c:valAx>
        <c:axId val="20316761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3169152"/>
        <c:crosses val="autoZero"/>
        <c:crossBetween val="midCat"/>
        <c:majorUnit val="1"/>
        <c:minorUnit val="1"/>
      </c:valAx>
      <c:valAx>
        <c:axId val="203169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167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706001'!$C$4</c:f>
              <c:strCache>
                <c:ptCount val="1"/>
                <c:pt idx="0">
                  <c:v>Tableta Avril (100g/10Und)</c:v>
                </c:pt>
              </c:strCache>
            </c:strRef>
          </c:tx>
          <c:xVal>
            <c:strRef>
              <c:f>'P 706001'!$B$5:$B$35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706001'!$C$5:$C$35</c:f>
              <c:numCache>
                <c:formatCode>General</c:formatCode>
                <c:ptCount val="31"/>
                <c:pt idx="0">
                  <c:v>25</c:v>
                </c:pt>
                <c:pt idx="1">
                  <c:v>675</c:v>
                </c:pt>
                <c:pt idx="2">
                  <c:v>665</c:v>
                </c:pt>
                <c:pt idx="3">
                  <c:v>699</c:v>
                </c:pt>
                <c:pt idx="4">
                  <c:v>230</c:v>
                </c:pt>
                <c:pt idx="5">
                  <c:v>318</c:v>
                </c:pt>
                <c:pt idx="6">
                  <c:v>545</c:v>
                </c:pt>
                <c:pt idx="7">
                  <c:v>161</c:v>
                </c:pt>
                <c:pt idx="8">
                  <c:v>541</c:v>
                </c:pt>
                <c:pt idx="9">
                  <c:v>282</c:v>
                </c:pt>
                <c:pt idx="10">
                  <c:v>253</c:v>
                </c:pt>
                <c:pt idx="11">
                  <c:v>217</c:v>
                </c:pt>
                <c:pt idx="12">
                  <c:v>215</c:v>
                </c:pt>
                <c:pt idx="14">
                  <c:v>1</c:v>
                </c:pt>
                <c:pt idx="15">
                  <c:v>3</c:v>
                </c:pt>
                <c:pt idx="16">
                  <c:v>13</c:v>
                </c:pt>
                <c:pt idx="17">
                  <c:v>22</c:v>
                </c:pt>
                <c:pt idx="18">
                  <c:v>399</c:v>
                </c:pt>
                <c:pt idx="19">
                  <c:v>2</c:v>
                </c:pt>
                <c:pt idx="20">
                  <c:v>100</c:v>
                </c:pt>
                <c:pt idx="21">
                  <c:v>46</c:v>
                </c:pt>
                <c:pt idx="22">
                  <c:v>140</c:v>
                </c:pt>
                <c:pt idx="23">
                  <c:v>160</c:v>
                </c:pt>
                <c:pt idx="24">
                  <c:v>122</c:v>
                </c:pt>
                <c:pt idx="25">
                  <c:v>172</c:v>
                </c:pt>
                <c:pt idx="26">
                  <c:v>17</c:v>
                </c:pt>
                <c:pt idx="27">
                  <c:v>26</c:v>
                </c:pt>
                <c:pt idx="28">
                  <c:v>20</c:v>
                </c:pt>
                <c:pt idx="29">
                  <c:v>13</c:v>
                </c:pt>
                <c:pt idx="30">
                  <c:v>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23328"/>
        <c:axId val="202724864"/>
      </c:scatterChart>
      <c:valAx>
        <c:axId val="20272332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2724864"/>
        <c:crosses val="autoZero"/>
        <c:crossBetween val="midCat"/>
        <c:majorUnit val="1"/>
        <c:minorUnit val="1"/>
      </c:valAx>
      <c:valAx>
        <c:axId val="202724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723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701035'!$C$4</c:f>
              <c:strCache>
                <c:ptCount val="1"/>
                <c:pt idx="0">
                  <c:v>Caja Spirit (110 g)</c:v>
                </c:pt>
              </c:strCache>
            </c:strRef>
          </c:tx>
          <c:xVal>
            <c:strRef>
              <c:f>'P 701035'!$B$5:$B$35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701035'!$C$5:$C$35</c:f>
              <c:numCache>
                <c:formatCode>General</c:formatCode>
                <c:ptCount val="31"/>
                <c:pt idx="0">
                  <c:v>15</c:v>
                </c:pt>
                <c:pt idx="1">
                  <c:v>29</c:v>
                </c:pt>
                <c:pt idx="2">
                  <c:v>222</c:v>
                </c:pt>
                <c:pt idx="3">
                  <c:v>19</c:v>
                </c:pt>
                <c:pt idx="8">
                  <c:v>266</c:v>
                </c:pt>
                <c:pt idx="9">
                  <c:v>542</c:v>
                </c:pt>
                <c:pt idx="10">
                  <c:v>63</c:v>
                </c:pt>
                <c:pt idx="11">
                  <c:v>66</c:v>
                </c:pt>
                <c:pt idx="12">
                  <c:v>159</c:v>
                </c:pt>
                <c:pt idx="14">
                  <c:v>517</c:v>
                </c:pt>
                <c:pt idx="15">
                  <c:v>88</c:v>
                </c:pt>
                <c:pt idx="16">
                  <c:v>65</c:v>
                </c:pt>
                <c:pt idx="17">
                  <c:v>130</c:v>
                </c:pt>
                <c:pt idx="18">
                  <c:v>335</c:v>
                </c:pt>
                <c:pt idx="19">
                  <c:v>53</c:v>
                </c:pt>
                <c:pt idx="20">
                  <c:v>243</c:v>
                </c:pt>
                <c:pt idx="21">
                  <c:v>419</c:v>
                </c:pt>
                <c:pt idx="22">
                  <c:v>37</c:v>
                </c:pt>
                <c:pt idx="23">
                  <c:v>141</c:v>
                </c:pt>
                <c:pt idx="24">
                  <c:v>42</c:v>
                </c:pt>
                <c:pt idx="25">
                  <c:v>90</c:v>
                </c:pt>
                <c:pt idx="26">
                  <c:v>408</c:v>
                </c:pt>
                <c:pt idx="27">
                  <c:v>56</c:v>
                </c:pt>
                <c:pt idx="28">
                  <c:v>74</c:v>
                </c:pt>
                <c:pt idx="29">
                  <c:v>111</c:v>
                </c:pt>
                <c:pt idx="30">
                  <c:v>123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98976"/>
        <c:axId val="202800512"/>
      </c:scatterChart>
      <c:valAx>
        <c:axId val="20279897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2800512"/>
        <c:crosses val="autoZero"/>
        <c:crossBetween val="midCat"/>
        <c:majorUnit val="1"/>
        <c:minorUnit val="1"/>
      </c:valAx>
      <c:valAx>
        <c:axId val="202800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798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707015'!$C$4</c:f>
              <c:strCache>
                <c:ptCount val="1"/>
                <c:pt idx="0">
                  <c:v>Tableta Rellena Toffee (100g/7Und)</c:v>
                </c:pt>
              </c:strCache>
            </c:strRef>
          </c:tx>
          <c:xVal>
            <c:strRef>
              <c:f>'P 707015'!$B$5:$B$35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707015'!$C$5:$C$35</c:f>
              <c:numCache>
                <c:formatCode>General</c:formatCode>
                <c:ptCount val="31"/>
                <c:pt idx="0">
                  <c:v>53</c:v>
                </c:pt>
                <c:pt idx="1">
                  <c:v>303</c:v>
                </c:pt>
                <c:pt idx="2">
                  <c:v>392</c:v>
                </c:pt>
                <c:pt idx="3">
                  <c:v>260</c:v>
                </c:pt>
                <c:pt idx="4">
                  <c:v>261</c:v>
                </c:pt>
                <c:pt idx="5">
                  <c:v>189</c:v>
                </c:pt>
                <c:pt idx="6">
                  <c:v>331</c:v>
                </c:pt>
                <c:pt idx="7">
                  <c:v>133</c:v>
                </c:pt>
                <c:pt idx="8">
                  <c:v>129</c:v>
                </c:pt>
                <c:pt idx="9">
                  <c:v>606</c:v>
                </c:pt>
                <c:pt idx="10">
                  <c:v>101</c:v>
                </c:pt>
                <c:pt idx="11">
                  <c:v>142</c:v>
                </c:pt>
                <c:pt idx="12">
                  <c:v>116</c:v>
                </c:pt>
                <c:pt idx="13">
                  <c:v>53</c:v>
                </c:pt>
                <c:pt idx="14">
                  <c:v>179</c:v>
                </c:pt>
                <c:pt idx="15">
                  <c:v>210</c:v>
                </c:pt>
                <c:pt idx="16">
                  <c:v>138</c:v>
                </c:pt>
                <c:pt idx="17">
                  <c:v>124</c:v>
                </c:pt>
                <c:pt idx="18">
                  <c:v>246</c:v>
                </c:pt>
                <c:pt idx="19">
                  <c:v>135</c:v>
                </c:pt>
                <c:pt idx="20">
                  <c:v>256</c:v>
                </c:pt>
                <c:pt idx="21">
                  <c:v>201</c:v>
                </c:pt>
                <c:pt idx="22">
                  <c:v>264</c:v>
                </c:pt>
                <c:pt idx="23">
                  <c:v>37</c:v>
                </c:pt>
                <c:pt idx="25">
                  <c:v>184</c:v>
                </c:pt>
                <c:pt idx="26">
                  <c:v>263</c:v>
                </c:pt>
                <c:pt idx="27">
                  <c:v>230</c:v>
                </c:pt>
                <c:pt idx="28">
                  <c:v>223</c:v>
                </c:pt>
                <c:pt idx="29">
                  <c:v>287</c:v>
                </c:pt>
                <c:pt idx="30">
                  <c:v>1492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87168"/>
        <c:axId val="202888704"/>
      </c:scatterChart>
      <c:valAx>
        <c:axId val="20288716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2888704"/>
        <c:crosses val="autoZero"/>
        <c:crossBetween val="midCat"/>
        <c:majorUnit val="1"/>
        <c:minorUnit val="1"/>
      </c:valAx>
      <c:valAx>
        <c:axId val="202888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887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706090'!$C$4</c:f>
              <c:strCache>
                <c:ptCount val="1"/>
                <c:pt idx="0">
                  <c:v>Bolsa Chocolate de Leche Trozado (100g)</c:v>
                </c:pt>
              </c:strCache>
            </c:strRef>
          </c:tx>
          <c:xVal>
            <c:strRef>
              <c:f>'P 706090'!$B$5:$B$35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706090'!$C$5:$C$35</c:f>
              <c:numCache>
                <c:formatCode>General</c:formatCode>
                <c:ptCount val="31"/>
                <c:pt idx="0">
                  <c:v>64</c:v>
                </c:pt>
                <c:pt idx="1">
                  <c:v>334</c:v>
                </c:pt>
                <c:pt idx="2">
                  <c:v>350</c:v>
                </c:pt>
                <c:pt idx="3">
                  <c:v>430</c:v>
                </c:pt>
                <c:pt idx="4">
                  <c:v>315</c:v>
                </c:pt>
                <c:pt idx="5">
                  <c:v>261</c:v>
                </c:pt>
                <c:pt idx="6">
                  <c:v>259</c:v>
                </c:pt>
                <c:pt idx="7">
                  <c:v>230</c:v>
                </c:pt>
                <c:pt idx="8">
                  <c:v>235</c:v>
                </c:pt>
                <c:pt idx="9">
                  <c:v>399</c:v>
                </c:pt>
                <c:pt idx="10">
                  <c:v>274</c:v>
                </c:pt>
                <c:pt idx="11">
                  <c:v>64</c:v>
                </c:pt>
                <c:pt idx="12">
                  <c:v>92</c:v>
                </c:pt>
                <c:pt idx="13">
                  <c:v>98</c:v>
                </c:pt>
                <c:pt idx="14">
                  <c:v>210</c:v>
                </c:pt>
                <c:pt idx="15">
                  <c:v>190</c:v>
                </c:pt>
                <c:pt idx="16">
                  <c:v>110</c:v>
                </c:pt>
                <c:pt idx="17">
                  <c:v>245</c:v>
                </c:pt>
                <c:pt idx="18">
                  <c:v>226</c:v>
                </c:pt>
                <c:pt idx="19">
                  <c:v>116</c:v>
                </c:pt>
                <c:pt idx="20">
                  <c:v>230</c:v>
                </c:pt>
                <c:pt idx="21">
                  <c:v>148</c:v>
                </c:pt>
                <c:pt idx="22">
                  <c:v>476</c:v>
                </c:pt>
                <c:pt idx="23">
                  <c:v>347</c:v>
                </c:pt>
                <c:pt idx="24">
                  <c:v>291</c:v>
                </c:pt>
                <c:pt idx="25">
                  <c:v>214</c:v>
                </c:pt>
                <c:pt idx="26">
                  <c:v>682</c:v>
                </c:pt>
                <c:pt idx="27">
                  <c:v>206</c:v>
                </c:pt>
                <c:pt idx="28">
                  <c:v>49</c:v>
                </c:pt>
                <c:pt idx="29">
                  <c:v>114</c:v>
                </c:pt>
                <c:pt idx="30">
                  <c:v>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42336"/>
        <c:axId val="202943872"/>
      </c:scatterChart>
      <c:valAx>
        <c:axId val="20294233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2943872"/>
        <c:crosses val="autoZero"/>
        <c:crossBetween val="midCat"/>
        <c:majorUnit val="1"/>
        <c:minorUnit val="1"/>
      </c:valAx>
      <c:valAx>
        <c:axId val="202943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942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706015'!$C$4</c:f>
              <c:strCache>
                <c:ptCount val="1"/>
                <c:pt idx="0">
                  <c:v>Tableta Diet Maní (100g/10Und)</c:v>
                </c:pt>
              </c:strCache>
            </c:strRef>
          </c:tx>
          <c:xVal>
            <c:strRef>
              <c:f>'P 706015'!$B$5:$B$35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706015'!$C$5:$C$35</c:f>
              <c:numCache>
                <c:formatCode>General</c:formatCode>
                <c:ptCount val="31"/>
                <c:pt idx="0">
                  <c:v>33</c:v>
                </c:pt>
                <c:pt idx="1">
                  <c:v>324</c:v>
                </c:pt>
                <c:pt idx="2">
                  <c:v>194</c:v>
                </c:pt>
                <c:pt idx="5">
                  <c:v>571</c:v>
                </c:pt>
                <c:pt idx="6">
                  <c:v>330</c:v>
                </c:pt>
                <c:pt idx="7">
                  <c:v>219</c:v>
                </c:pt>
                <c:pt idx="8">
                  <c:v>191</c:v>
                </c:pt>
                <c:pt idx="9">
                  <c:v>102</c:v>
                </c:pt>
                <c:pt idx="10">
                  <c:v>85</c:v>
                </c:pt>
                <c:pt idx="11">
                  <c:v>179</c:v>
                </c:pt>
                <c:pt idx="12">
                  <c:v>177</c:v>
                </c:pt>
                <c:pt idx="13">
                  <c:v>81</c:v>
                </c:pt>
                <c:pt idx="14">
                  <c:v>176</c:v>
                </c:pt>
                <c:pt idx="15">
                  <c:v>130</c:v>
                </c:pt>
                <c:pt idx="16">
                  <c:v>162</c:v>
                </c:pt>
                <c:pt idx="17">
                  <c:v>115</c:v>
                </c:pt>
                <c:pt idx="18">
                  <c:v>133</c:v>
                </c:pt>
                <c:pt idx="22">
                  <c:v>442</c:v>
                </c:pt>
                <c:pt idx="23">
                  <c:v>444</c:v>
                </c:pt>
                <c:pt idx="24">
                  <c:v>60</c:v>
                </c:pt>
                <c:pt idx="25">
                  <c:v>132</c:v>
                </c:pt>
                <c:pt idx="26">
                  <c:v>681</c:v>
                </c:pt>
                <c:pt idx="27">
                  <c:v>230</c:v>
                </c:pt>
                <c:pt idx="28">
                  <c:v>175</c:v>
                </c:pt>
                <c:pt idx="29">
                  <c:v>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69376"/>
        <c:axId val="202470912"/>
      </c:scatterChart>
      <c:valAx>
        <c:axId val="20246937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2470912"/>
        <c:crosses val="autoZero"/>
        <c:crossBetween val="midCat"/>
        <c:majorUnit val="1"/>
        <c:minorUnit val="1"/>
      </c:valAx>
      <c:valAx>
        <c:axId val="202470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469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707011'!$C$4</c:f>
              <c:strCache>
                <c:ptCount val="1"/>
                <c:pt idx="0">
                  <c:v>Tableta Rellena Mango (100g/7Und)</c:v>
                </c:pt>
              </c:strCache>
            </c:strRef>
          </c:tx>
          <c:xVal>
            <c:strRef>
              <c:f>'P 707011'!$B$5:$B$35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707011'!$C$5:$C$35</c:f>
              <c:numCache>
                <c:formatCode>General</c:formatCode>
                <c:ptCount val="31"/>
                <c:pt idx="0">
                  <c:v>132</c:v>
                </c:pt>
                <c:pt idx="1">
                  <c:v>264</c:v>
                </c:pt>
                <c:pt idx="2">
                  <c:v>322</c:v>
                </c:pt>
                <c:pt idx="3">
                  <c:v>439</c:v>
                </c:pt>
                <c:pt idx="4">
                  <c:v>167</c:v>
                </c:pt>
                <c:pt idx="5">
                  <c:v>190</c:v>
                </c:pt>
                <c:pt idx="6">
                  <c:v>361</c:v>
                </c:pt>
                <c:pt idx="7">
                  <c:v>167</c:v>
                </c:pt>
                <c:pt idx="8">
                  <c:v>300</c:v>
                </c:pt>
                <c:pt idx="9">
                  <c:v>189</c:v>
                </c:pt>
                <c:pt idx="10">
                  <c:v>142</c:v>
                </c:pt>
                <c:pt idx="11">
                  <c:v>148</c:v>
                </c:pt>
                <c:pt idx="12">
                  <c:v>156</c:v>
                </c:pt>
                <c:pt idx="13">
                  <c:v>153</c:v>
                </c:pt>
                <c:pt idx="14">
                  <c:v>520</c:v>
                </c:pt>
                <c:pt idx="15">
                  <c:v>366</c:v>
                </c:pt>
                <c:pt idx="16">
                  <c:v>281</c:v>
                </c:pt>
                <c:pt idx="17">
                  <c:v>190</c:v>
                </c:pt>
                <c:pt idx="18">
                  <c:v>120</c:v>
                </c:pt>
                <c:pt idx="24">
                  <c:v>21</c:v>
                </c:pt>
                <c:pt idx="25">
                  <c:v>340</c:v>
                </c:pt>
                <c:pt idx="26">
                  <c:v>489</c:v>
                </c:pt>
                <c:pt idx="27">
                  <c:v>308</c:v>
                </c:pt>
                <c:pt idx="28">
                  <c:v>340</c:v>
                </c:pt>
                <c:pt idx="29">
                  <c:v>658</c:v>
                </c:pt>
                <c:pt idx="30">
                  <c:v>370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28640"/>
        <c:axId val="202530176"/>
      </c:scatterChart>
      <c:valAx>
        <c:axId val="20252864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2530176"/>
        <c:crosses val="autoZero"/>
        <c:crossBetween val="midCat"/>
        <c:majorUnit val="1"/>
        <c:minorUnit val="1"/>
      </c:valAx>
      <c:valAx>
        <c:axId val="202530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5286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707013'!$C$4</c:f>
              <c:strCache>
                <c:ptCount val="1"/>
                <c:pt idx="0">
                  <c:v>Tableta Rellena Mandarina (100g/7Und)</c:v>
                </c:pt>
              </c:strCache>
            </c:strRef>
          </c:tx>
          <c:xVal>
            <c:strRef>
              <c:f>'P 707013'!$B$5:$B$35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707013'!$C$5:$C$35</c:f>
              <c:numCache>
                <c:formatCode>General</c:formatCode>
                <c:ptCount val="31"/>
                <c:pt idx="0">
                  <c:v>157</c:v>
                </c:pt>
                <c:pt idx="1">
                  <c:v>259</c:v>
                </c:pt>
                <c:pt idx="2">
                  <c:v>278</c:v>
                </c:pt>
                <c:pt idx="3">
                  <c:v>383</c:v>
                </c:pt>
                <c:pt idx="4">
                  <c:v>163</c:v>
                </c:pt>
                <c:pt idx="5">
                  <c:v>126</c:v>
                </c:pt>
                <c:pt idx="6">
                  <c:v>338</c:v>
                </c:pt>
                <c:pt idx="7">
                  <c:v>57</c:v>
                </c:pt>
                <c:pt idx="8">
                  <c:v>171</c:v>
                </c:pt>
                <c:pt idx="9">
                  <c:v>91</c:v>
                </c:pt>
                <c:pt idx="10">
                  <c:v>146</c:v>
                </c:pt>
                <c:pt idx="11">
                  <c:v>78</c:v>
                </c:pt>
                <c:pt idx="12">
                  <c:v>172</c:v>
                </c:pt>
                <c:pt idx="13">
                  <c:v>81</c:v>
                </c:pt>
                <c:pt idx="14">
                  <c:v>217</c:v>
                </c:pt>
                <c:pt idx="15">
                  <c:v>196</c:v>
                </c:pt>
                <c:pt idx="16">
                  <c:v>206</c:v>
                </c:pt>
                <c:pt idx="17">
                  <c:v>131</c:v>
                </c:pt>
                <c:pt idx="18">
                  <c:v>260</c:v>
                </c:pt>
                <c:pt idx="19">
                  <c:v>90</c:v>
                </c:pt>
                <c:pt idx="20">
                  <c:v>163</c:v>
                </c:pt>
                <c:pt idx="21">
                  <c:v>196</c:v>
                </c:pt>
                <c:pt idx="22">
                  <c:v>207</c:v>
                </c:pt>
                <c:pt idx="23">
                  <c:v>340</c:v>
                </c:pt>
                <c:pt idx="24">
                  <c:v>323</c:v>
                </c:pt>
                <c:pt idx="25">
                  <c:v>348</c:v>
                </c:pt>
                <c:pt idx="26">
                  <c:v>167</c:v>
                </c:pt>
                <c:pt idx="27">
                  <c:v>156</c:v>
                </c:pt>
                <c:pt idx="28">
                  <c:v>281</c:v>
                </c:pt>
                <c:pt idx="29">
                  <c:v>258</c:v>
                </c:pt>
                <c:pt idx="30">
                  <c:v>1004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55392"/>
        <c:axId val="202556928"/>
      </c:scatterChart>
      <c:valAx>
        <c:axId val="20255539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2556928"/>
        <c:crosses val="autoZero"/>
        <c:crossBetween val="midCat"/>
        <c:majorUnit val="1"/>
        <c:minorUnit val="1"/>
      </c:valAx>
      <c:valAx>
        <c:axId val="202556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555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800010'!$C$4</c:f>
              <c:strCache>
                <c:ptCount val="1"/>
                <c:pt idx="0">
                  <c:v>Gomitas de Corazón Breick (40 g)</c:v>
                </c:pt>
              </c:strCache>
            </c:strRef>
          </c:tx>
          <c:xVal>
            <c:strRef>
              <c:f>'P 800010'!$B$5:$B$35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800010'!$C$5:$C$35</c:f>
              <c:numCache>
                <c:formatCode>General</c:formatCode>
                <c:ptCount val="31"/>
                <c:pt idx="4">
                  <c:v>1052</c:v>
                </c:pt>
                <c:pt idx="5">
                  <c:v>5301</c:v>
                </c:pt>
                <c:pt idx="6">
                  <c:v>7176</c:v>
                </c:pt>
                <c:pt idx="7">
                  <c:v>3290</c:v>
                </c:pt>
                <c:pt idx="8">
                  <c:v>2275</c:v>
                </c:pt>
                <c:pt idx="9">
                  <c:v>686</c:v>
                </c:pt>
                <c:pt idx="10">
                  <c:v>1375</c:v>
                </c:pt>
                <c:pt idx="11">
                  <c:v>6112</c:v>
                </c:pt>
                <c:pt idx="12">
                  <c:v>4137</c:v>
                </c:pt>
                <c:pt idx="13">
                  <c:v>1420</c:v>
                </c:pt>
                <c:pt idx="14">
                  <c:v>4680</c:v>
                </c:pt>
                <c:pt idx="15">
                  <c:v>2535</c:v>
                </c:pt>
                <c:pt idx="16">
                  <c:v>2380</c:v>
                </c:pt>
                <c:pt idx="17">
                  <c:v>2466</c:v>
                </c:pt>
                <c:pt idx="18">
                  <c:v>4657</c:v>
                </c:pt>
                <c:pt idx="19">
                  <c:v>2760</c:v>
                </c:pt>
                <c:pt idx="21">
                  <c:v>30</c:v>
                </c:pt>
                <c:pt idx="22">
                  <c:v>440</c:v>
                </c:pt>
                <c:pt idx="23">
                  <c:v>2007</c:v>
                </c:pt>
                <c:pt idx="24">
                  <c:v>768</c:v>
                </c:pt>
                <c:pt idx="25">
                  <c:v>1077</c:v>
                </c:pt>
                <c:pt idx="26">
                  <c:v>3033</c:v>
                </c:pt>
                <c:pt idx="27">
                  <c:v>211</c:v>
                </c:pt>
                <c:pt idx="28">
                  <c:v>1662</c:v>
                </c:pt>
                <c:pt idx="29">
                  <c:v>2066</c:v>
                </c:pt>
                <c:pt idx="30">
                  <c:v>781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72992"/>
        <c:axId val="202374528"/>
      </c:scatterChart>
      <c:valAx>
        <c:axId val="20237299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2374528"/>
        <c:crosses val="autoZero"/>
        <c:crossBetween val="midCat"/>
        <c:majorUnit val="1"/>
        <c:minorUnit val="1"/>
      </c:valAx>
      <c:valAx>
        <c:axId val="202374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372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701031'!$C$4</c:f>
              <c:strCache>
                <c:ptCount val="1"/>
                <c:pt idx="0">
                  <c:v>Caja Trufas (140 g)</c:v>
                </c:pt>
              </c:strCache>
            </c:strRef>
          </c:tx>
          <c:xVal>
            <c:strRef>
              <c:f>'P 701031'!$B$5:$B$35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701031'!$C$5:$C$35</c:f>
              <c:numCache>
                <c:formatCode>General</c:formatCode>
                <c:ptCount val="31"/>
                <c:pt idx="0">
                  <c:v>16</c:v>
                </c:pt>
                <c:pt idx="1">
                  <c:v>51</c:v>
                </c:pt>
                <c:pt idx="2">
                  <c:v>278</c:v>
                </c:pt>
                <c:pt idx="3">
                  <c:v>119</c:v>
                </c:pt>
                <c:pt idx="4">
                  <c:v>3</c:v>
                </c:pt>
                <c:pt idx="15">
                  <c:v>98</c:v>
                </c:pt>
                <c:pt idx="16">
                  <c:v>58</c:v>
                </c:pt>
                <c:pt idx="17">
                  <c:v>79</c:v>
                </c:pt>
                <c:pt idx="18">
                  <c:v>175</c:v>
                </c:pt>
                <c:pt idx="19">
                  <c:v>99</c:v>
                </c:pt>
                <c:pt idx="20">
                  <c:v>140</c:v>
                </c:pt>
                <c:pt idx="21">
                  <c:v>572</c:v>
                </c:pt>
                <c:pt idx="22">
                  <c:v>77</c:v>
                </c:pt>
                <c:pt idx="23">
                  <c:v>118</c:v>
                </c:pt>
                <c:pt idx="24">
                  <c:v>82</c:v>
                </c:pt>
                <c:pt idx="25">
                  <c:v>90</c:v>
                </c:pt>
                <c:pt idx="26">
                  <c:v>132</c:v>
                </c:pt>
                <c:pt idx="27">
                  <c:v>70</c:v>
                </c:pt>
                <c:pt idx="28">
                  <c:v>64</c:v>
                </c:pt>
                <c:pt idx="29">
                  <c:v>81</c:v>
                </c:pt>
                <c:pt idx="30">
                  <c:v>312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288000"/>
        <c:axId val="204289536"/>
      </c:scatterChart>
      <c:valAx>
        <c:axId val="20428800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4289536"/>
        <c:crosses val="autoZero"/>
        <c:crossBetween val="midCat"/>
        <c:majorUnit val="1"/>
        <c:minorUnit val="1"/>
      </c:valAx>
      <c:valAx>
        <c:axId val="204289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288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708007'!$C$4</c:f>
              <c:strCache>
                <c:ptCount val="1"/>
                <c:pt idx="0">
                  <c:v>Grageas Fideos en Bolsa (50 g)</c:v>
                </c:pt>
              </c:strCache>
            </c:strRef>
          </c:tx>
          <c:xVal>
            <c:strRef>
              <c:f>'P 708007'!$B$5:$B$35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708007'!$C$5:$C$35</c:f>
              <c:numCache>
                <c:formatCode>General</c:formatCode>
                <c:ptCount val="31"/>
                <c:pt idx="0">
                  <c:v>41</c:v>
                </c:pt>
                <c:pt idx="1">
                  <c:v>520</c:v>
                </c:pt>
                <c:pt idx="2">
                  <c:v>546</c:v>
                </c:pt>
                <c:pt idx="3">
                  <c:v>979</c:v>
                </c:pt>
                <c:pt idx="4">
                  <c:v>80</c:v>
                </c:pt>
                <c:pt idx="5">
                  <c:v>944</c:v>
                </c:pt>
                <c:pt idx="6">
                  <c:v>212</c:v>
                </c:pt>
                <c:pt idx="7">
                  <c:v>710</c:v>
                </c:pt>
                <c:pt idx="8">
                  <c:v>743</c:v>
                </c:pt>
                <c:pt idx="9">
                  <c:v>586</c:v>
                </c:pt>
                <c:pt idx="10">
                  <c:v>838</c:v>
                </c:pt>
                <c:pt idx="11">
                  <c:v>454</c:v>
                </c:pt>
                <c:pt idx="12">
                  <c:v>200</c:v>
                </c:pt>
                <c:pt idx="13">
                  <c:v>471</c:v>
                </c:pt>
                <c:pt idx="14">
                  <c:v>801</c:v>
                </c:pt>
                <c:pt idx="15">
                  <c:v>621</c:v>
                </c:pt>
                <c:pt idx="16">
                  <c:v>653</c:v>
                </c:pt>
                <c:pt idx="17">
                  <c:v>452</c:v>
                </c:pt>
                <c:pt idx="18">
                  <c:v>210</c:v>
                </c:pt>
                <c:pt idx="19">
                  <c:v>790</c:v>
                </c:pt>
                <c:pt idx="20">
                  <c:v>1096</c:v>
                </c:pt>
                <c:pt idx="21">
                  <c:v>568</c:v>
                </c:pt>
                <c:pt idx="22">
                  <c:v>824</c:v>
                </c:pt>
                <c:pt idx="23">
                  <c:v>1225</c:v>
                </c:pt>
                <c:pt idx="24">
                  <c:v>989</c:v>
                </c:pt>
                <c:pt idx="25">
                  <c:v>785</c:v>
                </c:pt>
                <c:pt idx="26">
                  <c:v>1050</c:v>
                </c:pt>
                <c:pt idx="27">
                  <c:v>12</c:v>
                </c:pt>
                <c:pt idx="29">
                  <c:v>1435</c:v>
                </c:pt>
                <c:pt idx="30">
                  <c:v>135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23840"/>
        <c:axId val="202325376"/>
      </c:scatterChart>
      <c:valAx>
        <c:axId val="20232384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2325376"/>
        <c:crosses val="autoZero"/>
        <c:crossBetween val="midCat"/>
        <c:majorUnit val="1"/>
        <c:minorUnit val="1"/>
      </c:valAx>
      <c:valAx>
        <c:axId val="202325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323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701027'!$C$4</c:f>
              <c:strCache>
                <c:ptCount val="1"/>
                <c:pt idx="0">
                  <c:v>Caja Menta (200 g)</c:v>
                </c:pt>
              </c:strCache>
            </c:strRef>
          </c:tx>
          <c:xVal>
            <c:strRef>
              <c:f>'P 701027'!$B$5:$B$35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701027'!$C$5:$C$35</c:f>
              <c:numCache>
                <c:formatCode>General</c:formatCode>
                <c:ptCount val="31"/>
                <c:pt idx="0">
                  <c:v>6</c:v>
                </c:pt>
                <c:pt idx="1">
                  <c:v>46</c:v>
                </c:pt>
                <c:pt idx="2">
                  <c:v>98</c:v>
                </c:pt>
                <c:pt idx="3">
                  <c:v>201</c:v>
                </c:pt>
                <c:pt idx="4">
                  <c:v>13</c:v>
                </c:pt>
                <c:pt idx="5">
                  <c:v>141</c:v>
                </c:pt>
                <c:pt idx="6">
                  <c:v>166</c:v>
                </c:pt>
                <c:pt idx="7">
                  <c:v>75</c:v>
                </c:pt>
                <c:pt idx="8">
                  <c:v>53</c:v>
                </c:pt>
                <c:pt idx="9">
                  <c:v>615</c:v>
                </c:pt>
                <c:pt idx="10">
                  <c:v>107</c:v>
                </c:pt>
                <c:pt idx="11">
                  <c:v>101</c:v>
                </c:pt>
                <c:pt idx="19">
                  <c:v>102</c:v>
                </c:pt>
                <c:pt idx="20">
                  <c:v>479</c:v>
                </c:pt>
                <c:pt idx="21">
                  <c:v>387</c:v>
                </c:pt>
                <c:pt idx="22">
                  <c:v>92</c:v>
                </c:pt>
                <c:pt idx="23">
                  <c:v>44</c:v>
                </c:pt>
                <c:pt idx="25">
                  <c:v>219</c:v>
                </c:pt>
                <c:pt idx="26">
                  <c:v>600</c:v>
                </c:pt>
                <c:pt idx="27">
                  <c:v>93</c:v>
                </c:pt>
                <c:pt idx="28">
                  <c:v>266</c:v>
                </c:pt>
                <c:pt idx="29">
                  <c:v>244</c:v>
                </c:pt>
                <c:pt idx="30">
                  <c:v>337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378112"/>
        <c:axId val="204379648"/>
      </c:scatterChart>
      <c:valAx>
        <c:axId val="20437811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4379648"/>
        <c:crosses val="autoZero"/>
        <c:crossBetween val="midCat"/>
        <c:majorUnit val="1"/>
        <c:minorUnit val="1"/>
      </c:valAx>
      <c:valAx>
        <c:axId val="204379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378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708010'!$C$4</c:f>
              <c:strCache>
                <c:ptCount val="1"/>
                <c:pt idx="0">
                  <c:v>Gragea de Quinua (25 g)</c:v>
                </c:pt>
              </c:strCache>
            </c:strRef>
          </c:tx>
          <c:xVal>
            <c:strRef>
              <c:f>'P 708010'!$B$5:$B$35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708010'!$C$5:$C$35</c:f>
              <c:numCache>
                <c:formatCode>General</c:formatCode>
                <c:ptCount val="31"/>
                <c:pt idx="0">
                  <c:v>566</c:v>
                </c:pt>
                <c:pt idx="1">
                  <c:v>1982</c:v>
                </c:pt>
                <c:pt idx="2">
                  <c:v>44</c:v>
                </c:pt>
                <c:pt idx="3">
                  <c:v>706</c:v>
                </c:pt>
                <c:pt idx="4">
                  <c:v>845</c:v>
                </c:pt>
                <c:pt idx="5">
                  <c:v>1226</c:v>
                </c:pt>
                <c:pt idx="6">
                  <c:v>2543</c:v>
                </c:pt>
                <c:pt idx="7">
                  <c:v>1670</c:v>
                </c:pt>
                <c:pt idx="8">
                  <c:v>1364</c:v>
                </c:pt>
                <c:pt idx="9">
                  <c:v>511</c:v>
                </c:pt>
                <c:pt idx="10">
                  <c:v>915</c:v>
                </c:pt>
                <c:pt idx="11">
                  <c:v>2700</c:v>
                </c:pt>
                <c:pt idx="12">
                  <c:v>2254</c:v>
                </c:pt>
                <c:pt idx="13">
                  <c:v>1086</c:v>
                </c:pt>
                <c:pt idx="14">
                  <c:v>1235</c:v>
                </c:pt>
                <c:pt idx="15">
                  <c:v>1610</c:v>
                </c:pt>
                <c:pt idx="16">
                  <c:v>1228</c:v>
                </c:pt>
                <c:pt idx="17">
                  <c:v>3578</c:v>
                </c:pt>
                <c:pt idx="18">
                  <c:v>920</c:v>
                </c:pt>
                <c:pt idx="19">
                  <c:v>1106</c:v>
                </c:pt>
                <c:pt idx="20">
                  <c:v>2968</c:v>
                </c:pt>
                <c:pt idx="21">
                  <c:v>12</c:v>
                </c:pt>
                <c:pt idx="22">
                  <c:v>6</c:v>
                </c:pt>
                <c:pt idx="23">
                  <c:v>3394</c:v>
                </c:pt>
                <c:pt idx="24">
                  <c:v>2387</c:v>
                </c:pt>
                <c:pt idx="25">
                  <c:v>996</c:v>
                </c:pt>
                <c:pt idx="26">
                  <c:v>2402</c:v>
                </c:pt>
                <c:pt idx="27">
                  <c:v>1093</c:v>
                </c:pt>
                <c:pt idx="28">
                  <c:v>328</c:v>
                </c:pt>
                <c:pt idx="29">
                  <c:v>2093</c:v>
                </c:pt>
                <c:pt idx="30">
                  <c:v>1179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57728"/>
        <c:axId val="203259264"/>
      </c:scatterChart>
      <c:valAx>
        <c:axId val="20325772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3259264"/>
        <c:crosses val="autoZero"/>
        <c:crossBetween val="midCat"/>
        <c:majorUnit val="1"/>
        <c:minorUnit val="1"/>
      </c:valAx>
      <c:valAx>
        <c:axId val="203259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257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701034'!$C$4</c:f>
              <c:strCache>
                <c:ptCount val="1"/>
                <c:pt idx="0">
                  <c:v>Caja Armonía (190 g)</c:v>
                </c:pt>
              </c:strCache>
            </c:strRef>
          </c:tx>
          <c:xVal>
            <c:strRef>
              <c:f>'P 701034'!$B$5:$B$35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701034'!$C$5:$C$35</c:f>
              <c:numCache>
                <c:formatCode>General</c:formatCode>
                <c:ptCount val="31"/>
                <c:pt idx="0">
                  <c:v>28</c:v>
                </c:pt>
                <c:pt idx="1">
                  <c:v>107</c:v>
                </c:pt>
                <c:pt idx="2">
                  <c:v>303</c:v>
                </c:pt>
                <c:pt idx="3">
                  <c:v>149</c:v>
                </c:pt>
                <c:pt idx="4">
                  <c:v>49</c:v>
                </c:pt>
                <c:pt idx="5">
                  <c:v>121</c:v>
                </c:pt>
                <c:pt idx="6">
                  <c:v>289</c:v>
                </c:pt>
                <c:pt idx="7">
                  <c:v>102</c:v>
                </c:pt>
                <c:pt idx="8">
                  <c:v>39</c:v>
                </c:pt>
                <c:pt idx="21">
                  <c:v>93</c:v>
                </c:pt>
                <c:pt idx="22">
                  <c:v>196</c:v>
                </c:pt>
                <c:pt idx="23">
                  <c:v>115</c:v>
                </c:pt>
                <c:pt idx="24">
                  <c:v>80</c:v>
                </c:pt>
                <c:pt idx="25">
                  <c:v>4</c:v>
                </c:pt>
                <c:pt idx="26">
                  <c:v>264</c:v>
                </c:pt>
                <c:pt idx="27">
                  <c:v>19</c:v>
                </c:pt>
                <c:pt idx="28">
                  <c:v>151</c:v>
                </c:pt>
                <c:pt idx="29">
                  <c:v>99</c:v>
                </c:pt>
                <c:pt idx="30">
                  <c:v>250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83200"/>
        <c:axId val="204084736"/>
      </c:scatterChart>
      <c:valAx>
        <c:axId val="20408320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4084736"/>
        <c:crosses val="autoZero"/>
        <c:crossBetween val="midCat"/>
        <c:majorUnit val="1"/>
        <c:minorUnit val="1"/>
      </c:valAx>
      <c:valAx>
        <c:axId val="204084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083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701028'!$C$4</c:f>
              <c:strCache>
                <c:ptCount val="1"/>
                <c:pt idx="0">
                  <c:v>Caja Cherries (195 g)</c:v>
                </c:pt>
              </c:strCache>
            </c:strRef>
          </c:tx>
          <c:xVal>
            <c:strRef>
              <c:f>'P 701028'!$B$5:$B$35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701028'!$C$5:$C$35</c:f>
              <c:numCache>
                <c:formatCode>General</c:formatCode>
                <c:ptCount val="31"/>
                <c:pt idx="0">
                  <c:v>36</c:v>
                </c:pt>
                <c:pt idx="1">
                  <c:v>79</c:v>
                </c:pt>
                <c:pt idx="2">
                  <c:v>97</c:v>
                </c:pt>
                <c:pt idx="3">
                  <c:v>86</c:v>
                </c:pt>
                <c:pt idx="4">
                  <c:v>37</c:v>
                </c:pt>
                <c:pt idx="5">
                  <c:v>87</c:v>
                </c:pt>
                <c:pt idx="6">
                  <c:v>200</c:v>
                </c:pt>
                <c:pt idx="7">
                  <c:v>55</c:v>
                </c:pt>
                <c:pt idx="8">
                  <c:v>168</c:v>
                </c:pt>
                <c:pt idx="9">
                  <c:v>417</c:v>
                </c:pt>
                <c:pt idx="10">
                  <c:v>16</c:v>
                </c:pt>
                <c:pt idx="11">
                  <c:v>93</c:v>
                </c:pt>
                <c:pt idx="12">
                  <c:v>80</c:v>
                </c:pt>
                <c:pt idx="13">
                  <c:v>96</c:v>
                </c:pt>
                <c:pt idx="14">
                  <c:v>38</c:v>
                </c:pt>
                <c:pt idx="22">
                  <c:v>80</c:v>
                </c:pt>
                <c:pt idx="23">
                  <c:v>57</c:v>
                </c:pt>
                <c:pt idx="25">
                  <c:v>38</c:v>
                </c:pt>
                <c:pt idx="26">
                  <c:v>86</c:v>
                </c:pt>
                <c:pt idx="29">
                  <c:v>10</c:v>
                </c:pt>
                <c:pt idx="30">
                  <c:v>245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36384"/>
        <c:axId val="204737920"/>
      </c:scatterChart>
      <c:valAx>
        <c:axId val="20473638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4737920"/>
        <c:crosses val="autoZero"/>
        <c:crossBetween val="midCat"/>
        <c:majorUnit val="1"/>
        <c:minorUnit val="1"/>
      </c:valAx>
      <c:valAx>
        <c:axId val="204737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736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701032'!$C$4</c:f>
              <c:strCache>
                <c:ptCount val="1"/>
                <c:pt idx="0">
                  <c:v>Caja La Nuit (190 g)</c:v>
                </c:pt>
              </c:strCache>
            </c:strRef>
          </c:tx>
          <c:xVal>
            <c:strRef>
              <c:f>'P 701032'!$B$5:$B$35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701032'!$C$5:$C$35</c:f>
              <c:numCache>
                <c:formatCode>General</c:formatCode>
                <c:ptCount val="31"/>
                <c:pt idx="0">
                  <c:v>15</c:v>
                </c:pt>
                <c:pt idx="1">
                  <c:v>58</c:v>
                </c:pt>
                <c:pt idx="2">
                  <c:v>135</c:v>
                </c:pt>
                <c:pt idx="3">
                  <c:v>80</c:v>
                </c:pt>
                <c:pt idx="4">
                  <c:v>21</c:v>
                </c:pt>
                <c:pt idx="5">
                  <c:v>41</c:v>
                </c:pt>
                <c:pt idx="6">
                  <c:v>116</c:v>
                </c:pt>
                <c:pt idx="7">
                  <c:v>44</c:v>
                </c:pt>
                <c:pt idx="8">
                  <c:v>50</c:v>
                </c:pt>
                <c:pt idx="9">
                  <c:v>534</c:v>
                </c:pt>
                <c:pt idx="10">
                  <c:v>63</c:v>
                </c:pt>
                <c:pt idx="11">
                  <c:v>71</c:v>
                </c:pt>
                <c:pt idx="12">
                  <c:v>88</c:v>
                </c:pt>
                <c:pt idx="13">
                  <c:v>10</c:v>
                </c:pt>
                <c:pt idx="14">
                  <c:v>147</c:v>
                </c:pt>
                <c:pt idx="15">
                  <c:v>9</c:v>
                </c:pt>
                <c:pt idx="22">
                  <c:v>25</c:v>
                </c:pt>
                <c:pt idx="23">
                  <c:v>61</c:v>
                </c:pt>
                <c:pt idx="24">
                  <c:v>60</c:v>
                </c:pt>
                <c:pt idx="26">
                  <c:v>79</c:v>
                </c:pt>
                <c:pt idx="27">
                  <c:v>20</c:v>
                </c:pt>
                <c:pt idx="28">
                  <c:v>14</c:v>
                </c:pt>
                <c:pt idx="29">
                  <c:v>21</c:v>
                </c:pt>
                <c:pt idx="30">
                  <c:v>157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73600"/>
        <c:axId val="203675136"/>
      </c:scatterChart>
      <c:valAx>
        <c:axId val="20367360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3675136"/>
        <c:crosses val="autoZero"/>
        <c:crossBetween val="midCat"/>
        <c:majorUnit val="1"/>
        <c:minorUnit val="1"/>
      </c:valAx>
      <c:valAx>
        <c:axId val="203675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673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701036'!$C$4</c:f>
              <c:strCache>
                <c:ptCount val="1"/>
                <c:pt idx="0">
                  <c:v>Caja Cuore (190 g)</c:v>
                </c:pt>
              </c:strCache>
            </c:strRef>
          </c:tx>
          <c:xVal>
            <c:strRef>
              <c:f>'P 701036'!$B$5:$B$35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701036'!$C$5:$C$35</c:f>
              <c:numCache>
                <c:formatCode>General</c:formatCode>
                <c:ptCount val="31"/>
                <c:pt idx="0">
                  <c:v>15</c:v>
                </c:pt>
                <c:pt idx="1">
                  <c:v>84</c:v>
                </c:pt>
                <c:pt idx="2">
                  <c:v>252</c:v>
                </c:pt>
                <c:pt idx="3">
                  <c:v>116</c:v>
                </c:pt>
                <c:pt idx="4">
                  <c:v>43</c:v>
                </c:pt>
                <c:pt idx="5">
                  <c:v>108</c:v>
                </c:pt>
                <c:pt idx="6">
                  <c:v>205</c:v>
                </c:pt>
                <c:pt idx="7">
                  <c:v>82</c:v>
                </c:pt>
                <c:pt idx="8">
                  <c:v>190</c:v>
                </c:pt>
                <c:pt idx="10">
                  <c:v>11</c:v>
                </c:pt>
                <c:pt idx="11">
                  <c:v>75</c:v>
                </c:pt>
                <c:pt idx="12">
                  <c:v>30</c:v>
                </c:pt>
                <c:pt idx="21">
                  <c:v>135</c:v>
                </c:pt>
                <c:pt idx="22">
                  <c:v>26</c:v>
                </c:pt>
                <c:pt idx="23">
                  <c:v>151</c:v>
                </c:pt>
                <c:pt idx="24">
                  <c:v>100</c:v>
                </c:pt>
                <c:pt idx="25">
                  <c:v>1</c:v>
                </c:pt>
                <c:pt idx="26">
                  <c:v>149</c:v>
                </c:pt>
                <c:pt idx="27">
                  <c:v>24</c:v>
                </c:pt>
                <c:pt idx="28">
                  <c:v>38</c:v>
                </c:pt>
                <c:pt idx="29">
                  <c:v>24</c:v>
                </c:pt>
                <c:pt idx="30">
                  <c:v>223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28768"/>
        <c:axId val="203730304"/>
      </c:scatterChart>
      <c:valAx>
        <c:axId val="20372876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3730304"/>
        <c:crosses val="autoZero"/>
        <c:crossBetween val="midCat"/>
        <c:majorUnit val="1"/>
        <c:minorUnit val="1"/>
      </c:valAx>
      <c:valAx>
        <c:axId val="203730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728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701050'!$C$4</c:f>
              <c:strCache>
                <c:ptCount val="1"/>
                <c:pt idx="0">
                  <c:v>Lata de Jellies (450 g)</c:v>
                </c:pt>
              </c:strCache>
            </c:strRef>
          </c:tx>
          <c:xVal>
            <c:strRef>
              <c:f>'P 701050'!$B$5:$B$35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701050'!$C$5:$C$35</c:f>
              <c:numCache>
                <c:formatCode>General</c:formatCode>
                <c:ptCount val="31"/>
                <c:pt idx="2">
                  <c:v>77</c:v>
                </c:pt>
                <c:pt idx="3">
                  <c:v>5</c:v>
                </c:pt>
                <c:pt idx="4">
                  <c:v>2</c:v>
                </c:pt>
                <c:pt idx="5">
                  <c:v>52</c:v>
                </c:pt>
                <c:pt idx="6">
                  <c:v>44</c:v>
                </c:pt>
                <c:pt idx="7">
                  <c:v>33</c:v>
                </c:pt>
                <c:pt idx="8">
                  <c:v>51</c:v>
                </c:pt>
                <c:pt idx="9">
                  <c:v>82</c:v>
                </c:pt>
                <c:pt idx="10">
                  <c:v>22</c:v>
                </c:pt>
                <c:pt idx="11">
                  <c:v>52</c:v>
                </c:pt>
                <c:pt idx="12">
                  <c:v>40</c:v>
                </c:pt>
                <c:pt idx="13">
                  <c:v>44</c:v>
                </c:pt>
                <c:pt idx="14">
                  <c:v>52</c:v>
                </c:pt>
                <c:pt idx="15">
                  <c:v>42</c:v>
                </c:pt>
                <c:pt idx="16">
                  <c:v>17</c:v>
                </c:pt>
                <c:pt idx="17">
                  <c:v>47</c:v>
                </c:pt>
                <c:pt idx="18">
                  <c:v>47</c:v>
                </c:pt>
                <c:pt idx="19">
                  <c:v>17</c:v>
                </c:pt>
                <c:pt idx="20">
                  <c:v>81</c:v>
                </c:pt>
                <c:pt idx="21">
                  <c:v>177</c:v>
                </c:pt>
                <c:pt idx="22">
                  <c:v>15</c:v>
                </c:pt>
                <c:pt idx="23">
                  <c:v>79</c:v>
                </c:pt>
                <c:pt idx="24">
                  <c:v>47</c:v>
                </c:pt>
                <c:pt idx="25">
                  <c:v>82</c:v>
                </c:pt>
                <c:pt idx="26">
                  <c:v>10</c:v>
                </c:pt>
                <c:pt idx="27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13568"/>
        <c:axId val="204015104"/>
      </c:scatterChart>
      <c:valAx>
        <c:axId val="20401356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4015104"/>
        <c:crosses val="autoZero"/>
        <c:crossBetween val="midCat"/>
        <c:majorUnit val="1"/>
        <c:minorUnit val="1"/>
      </c:valAx>
      <c:valAx>
        <c:axId val="204015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013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730015'!$C$4</c:f>
              <c:strCache>
                <c:ptCount val="1"/>
                <c:pt idx="0">
                  <c:v>Chips de Chocolate en Caja (256 g)</c:v>
                </c:pt>
              </c:strCache>
            </c:strRef>
          </c:tx>
          <c:xVal>
            <c:strRef>
              <c:f>'P 730015'!$B$5:$B$35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730015'!$C$5:$C$35</c:f>
              <c:numCache>
                <c:formatCode>General</c:formatCode>
                <c:ptCount val="31"/>
                <c:pt idx="1">
                  <c:v>61</c:v>
                </c:pt>
                <c:pt idx="2">
                  <c:v>76</c:v>
                </c:pt>
                <c:pt idx="3">
                  <c:v>90</c:v>
                </c:pt>
                <c:pt idx="4">
                  <c:v>41</c:v>
                </c:pt>
                <c:pt idx="5">
                  <c:v>84</c:v>
                </c:pt>
                <c:pt idx="6">
                  <c:v>75</c:v>
                </c:pt>
                <c:pt idx="7">
                  <c:v>56</c:v>
                </c:pt>
                <c:pt idx="8">
                  <c:v>140</c:v>
                </c:pt>
                <c:pt idx="9">
                  <c:v>82</c:v>
                </c:pt>
                <c:pt idx="10">
                  <c:v>38</c:v>
                </c:pt>
                <c:pt idx="11">
                  <c:v>119</c:v>
                </c:pt>
                <c:pt idx="12">
                  <c:v>55</c:v>
                </c:pt>
                <c:pt idx="13">
                  <c:v>71</c:v>
                </c:pt>
                <c:pt idx="14">
                  <c:v>46</c:v>
                </c:pt>
                <c:pt idx="15">
                  <c:v>35</c:v>
                </c:pt>
                <c:pt idx="16">
                  <c:v>94</c:v>
                </c:pt>
                <c:pt idx="17">
                  <c:v>58</c:v>
                </c:pt>
                <c:pt idx="18">
                  <c:v>140</c:v>
                </c:pt>
                <c:pt idx="19">
                  <c:v>83</c:v>
                </c:pt>
                <c:pt idx="20">
                  <c:v>184</c:v>
                </c:pt>
                <c:pt idx="21">
                  <c:v>421</c:v>
                </c:pt>
                <c:pt idx="23">
                  <c:v>212</c:v>
                </c:pt>
                <c:pt idx="24">
                  <c:v>69</c:v>
                </c:pt>
                <c:pt idx="25">
                  <c:v>130</c:v>
                </c:pt>
                <c:pt idx="26">
                  <c:v>81</c:v>
                </c:pt>
                <c:pt idx="27">
                  <c:v>7</c:v>
                </c:pt>
                <c:pt idx="28">
                  <c:v>56</c:v>
                </c:pt>
                <c:pt idx="29">
                  <c:v>101</c:v>
                </c:pt>
                <c:pt idx="30">
                  <c:v>114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20992"/>
        <c:axId val="204422528"/>
      </c:scatterChart>
      <c:valAx>
        <c:axId val="20442099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4422528"/>
        <c:crosses val="autoZero"/>
        <c:crossBetween val="midCat"/>
        <c:majorUnit val="1"/>
        <c:minorUnit val="1"/>
      </c:valAx>
      <c:valAx>
        <c:axId val="204422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420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701083'!$C$4</c:f>
              <c:strCache>
                <c:ptCount val="1"/>
                <c:pt idx="0">
                  <c:v>Caja de 3 Tabletas (300g)</c:v>
                </c:pt>
              </c:strCache>
            </c:strRef>
          </c:tx>
          <c:xVal>
            <c:strRef>
              <c:f>'P 701083'!$B$5:$B$35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701083'!$C$5:$C$35</c:f>
              <c:numCache>
                <c:formatCode>General</c:formatCode>
                <c:ptCount val="31"/>
                <c:pt idx="0">
                  <c:v>21</c:v>
                </c:pt>
                <c:pt idx="1">
                  <c:v>16</c:v>
                </c:pt>
                <c:pt idx="2">
                  <c:v>42</c:v>
                </c:pt>
                <c:pt idx="3">
                  <c:v>43</c:v>
                </c:pt>
                <c:pt idx="4">
                  <c:v>13</c:v>
                </c:pt>
                <c:pt idx="5">
                  <c:v>11</c:v>
                </c:pt>
                <c:pt idx="6">
                  <c:v>31</c:v>
                </c:pt>
                <c:pt idx="7">
                  <c:v>32</c:v>
                </c:pt>
                <c:pt idx="8">
                  <c:v>42</c:v>
                </c:pt>
                <c:pt idx="10">
                  <c:v>10</c:v>
                </c:pt>
                <c:pt idx="11">
                  <c:v>1013</c:v>
                </c:pt>
                <c:pt idx="12">
                  <c:v>20</c:v>
                </c:pt>
                <c:pt idx="13">
                  <c:v>4</c:v>
                </c:pt>
                <c:pt idx="14">
                  <c:v>4</c:v>
                </c:pt>
                <c:pt idx="15">
                  <c:v>60</c:v>
                </c:pt>
                <c:pt idx="16">
                  <c:v>8</c:v>
                </c:pt>
                <c:pt idx="17">
                  <c:v>12</c:v>
                </c:pt>
                <c:pt idx="18">
                  <c:v>23</c:v>
                </c:pt>
                <c:pt idx="19">
                  <c:v>41</c:v>
                </c:pt>
                <c:pt idx="20">
                  <c:v>90</c:v>
                </c:pt>
                <c:pt idx="21">
                  <c:v>12</c:v>
                </c:pt>
                <c:pt idx="26">
                  <c:v>54</c:v>
                </c:pt>
                <c:pt idx="27">
                  <c:v>12</c:v>
                </c:pt>
                <c:pt idx="28">
                  <c:v>12</c:v>
                </c:pt>
                <c:pt idx="29">
                  <c:v>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98880"/>
        <c:axId val="203900416"/>
      </c:scatterChart>
      <c:valAx>
        <c:axId val="20389888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3900416"/>
        <c:crosses val="autoZero"/>
        <c:crossBetween val="midCat"/>
        <c:majorUnit val="1"/>
        <c:minorUnit val="1"/>
      </c:valAx>
      <c:valAx>
        <c:axId val="203900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898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708022'!$C$4</c:f>
              <c:strCache>
                <c:ptCount val="1"/>
                <c:pt idx="0">
                  <c:v>Grageas de Pasas en Caja (100g)</c:v>
                </c:pt>
              </c:strCache>
            </c:strRef>
          </c:tx>
          <c:xVal>
            <c:strRef>
              <c:f>'P 708022'!$B$5:$B$35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708022'!$C$5:$C$35</c:f>
              <c:numCache>
                <c:formatCode>General</c:formatCode>
                <c:ptCount val="31"/>
                <c:pt idx="0">
                  <c:v>41</c:v>
                </c:pt>
                <c:pt idx="1">
                  <c:v>102</c:v>
                </c:pt>
                <c:pt idx="2">
                  <c:v>101</c:v>
                </c:pt>
                <c:pt idx="3">
                  <c:v>203</c:v>
                </c:pt>
                <c:pt idx="4">
                  <c:v>115</c:v>
                </c:pt>
                <c:pt idx="5">
                  <c:v>352</c:v>
                </c:pt>
                <c:pt idx="6">
                  <c:v>14</c:v>
                </c:pt>
                <c:pt idx="9">
                  <c:v>16</c:v>
                </c:pt>
                <c:pt idx="11">
                  <c:v>8</c:v>
                </c:pt>
                <c:pt idx="12">
                  <c:v>23</c:v>
                </c:pt>
                <c:pt idx="13">
                  <c:v>19</c:v>
                </c:pt>
                <c:pt idx="14">
                  <c:v>148</c:v>
                </c:pt>
                <c:pt idx="15">
                  <c:v>230</c:v>
                </c:pt>
                <c:pt idx="16">
                  <c:v>115</c:v>
                </c:pt>
                <c:pt idx="17">
                  <c:v>213</c:v>
                </c:pt>
                <c:pt idx="18">
                  <c:v>371</c:v>
                </c:pt>
                <c:pt idx="19">
                  <c:v>281</c:v>
                </c:pt>
                <c:pt idx="20">
                  <c:v>320</c:v>
                </c:pt>
                <c:pt idx="21">
                  <c:v>265</c:v>
                </c:pt>
                <c:pt idx="22">
                  <c:v>305</c:v>
                </c:pt>
                <c:pt idx="25">
                  <c:v>55</c:v>
                </c:pt>
                <c:pt idx="26">
                  <c:v>628</c:v>
                </c:pt>
                <c:pt idx="27">
                  <c:v>238</c:v>
                </c:pt>
                <c:pt idx="30">
                  <c:v>360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74528"/>
        <c:axId val="203976064"/>
      </c:scatterChart>
      <c:valAx>
        <c:axId val="20397452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3976064"/>
        <c:crosses val="autoZero"/>
        <c:crossBetween val="midCat"/>
        <c:majorUnit val="1"/>
        <c:minorUnit val="1"/>
      </c:valAx>
      <c:valAx>
        <c:axId val="203976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974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708005'!$C$4</c:f>
              <c:strCache>
                <c:ptCount val="1"/>
                <c:pt idx="0">
                  <c:v>Grageas Arroz en Bolsa (50 g)</c:v>
                </c:pt>
              </c:strCache>
            </c:strRef>
          </c:tx>
          <c:xVal>
            <c:strRef>
              <c:f>'P 708005'!$B$5:$B$35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708005'!$C$5:$C$35</c:f>
              <c:numCache>
                <c:formatCode>General</c:formatCode>
                <c:ptCount val="31"/>
                <c:pt idx="0">
                  <c:v>75</c:v>
                </c:pt>
                <c:pt idx="1">
                  <c:v>362</c:v>
                </c:pt>
                <c:pt idx="2">
                  <c:v>816</c:v>
                </c:pt>
                <c:pt idx="3">
                  <c:v>753</c:v>
                </c:pt>
                <c:pt idx="4">
                  <c:v>199</c:v>
                </c:pt>
                <c:pt idx="5">
                  <c:v>826</c:v>
                </c:pt>
                <c:pt idx="6">
                  <c:v>911</c:v>
                </c:pt>
                <c:pt idx="7">
                  <c:v>200</c:v>
                </c:pt>
                <c:pt idx="8">
                  <c:v>897</c:v>
                </c:pt>
                <c:pt idx="9">
                  <c:v>618</c:v>
                </c:pt>
                <c:pt idx="10">
                  <c:v>856</c:v>
                </c:pt>
                <c:pt idx="11">
                  <c:v>578</c:v>
                </c:pt>
                <c:pt idx="12">
                  <c:v>345</c:v>
                </c:pt>
                <c:pt idx="13">
                  <c:v>1034</c:v>
                </c:pt>
                <c:pt idx="14">
                  <c:v>1360</c:v>
                </c:pt>
                <c:pt idx="15">
                  <c:v>679</c:v>
                </c:pt>
                <c:pt idx="16">
                  <c:v>731</c:v>
                </c:pt>
                <c:pt idx="17">
                  <c:v>857</c:v>
                </c:pt>
                <c:pt idx="21">
                  <c:v>12</c:v>
                </c:pt>
                <c:pt idx="29">
                  <c:v>1044</c:v>
                </c:pt>
                <c:pt idx="30">
                  <c:v>370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22560"/>
        <c:axId val="204724096"/>
      </c:scatterChart>
      <c:valAx>
        <c:axId val="20472256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4724096"/>
        <c:crosses val="autoZero"/>
        <c:crossBetween val="midCat"/>
        <c:majorUnit val="1"/>
        <c:minorUnit val="1"/>
      </c:valAx>
      <c:valAx>
        <c:axId val="204724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722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701039'!$C$4</c:f>
              <c:strCache>
                <c:ptCount val="1"/>
                <c:pt idx="0">
                  <c:v>Caja Mystic (190 g)</c:v>
                </c:pt>
              </c:strCache>
            </c:strRef>
          </c:tx>
          <c:xVal>
            <c:strRef>
              <c:f>'P 701039'!$B$5:$B$35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701039'!$C$5:$C$35</c:f>
              <c:numCache>
                <c:formatCode>General</c:formatCode>
                <c:ptCount val="31"/>
                <c:pt idx="0">
                  <c:v>25</c:v>
                </c:pt>
                <c:pt idx="1">
                  <c:v>35</c:v>
                </c:pt>
                <c:pt idx="2">
                  <c:v>178</c:v>
                </c:pt>
                <c:pt idx="3">
                  <c:v>129</c:v>
                </c:pt>
                <c:pt idx="4">
                  <c:v>52</c:v>
                </c:pt>
                <c:pt idx="5">
                  <c:v>74</c:v>
                </c:pt>
                <c:pt idx="6">
                  <c:v>231</c:v>
                </c:pt>
                <c:pt idx="7">
                  <c:v>91</c:v>
                </c:pt>
                <c:pt idx="8">
                  <c:v>186</c:v>
                </c:pt>
                <c:pt idx="9">
                  <c:v>99</c:v>
                </c:pt>
                <c:pt idx="10">
                  <c:v>56</c:v>
                </c:pt>
                <c:pt idx="11">
                  <c:v>45</c:v>
                </c:pt>
                <c:pt idx="21">
                  <c:v>77</c:v>
                </c:pt>
                <c:pt idx="22">
                  <c:v>76</c:v>
                </c:pt>
                <c:pt idx="23">
                  <c:v>105</c:v>
                </c:pt>
                <c:pt idx="24">
                  <c:v>70</c:v>
                </c:pt>
                <c:pt idx="25">
                  <c:v>102</c:v>
                </c:pt>
                <c:pt idx="26">
                  <c:v>71</c:v>
                </c:pt>
                <c:pt idx="27">
                  <c:v>20</c:v>
                </c:pt>
                <c:pt idx="28">
                  <c:v>11</c:v>
                </c:pt>
                <c:pt idx="29">
                  <c:v>43</c:v>
                </c:pt>
                <c:pt idx="30">
                  <c:v>153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25888"/>
        <c:axId val="205520896"/>
      </c:scatterChart>
      <c:valAx>
        <c:axId val="20512588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5520896"/>
        <c:crosses val="autoZero"/>
        <c:crossBetween val="midCat"/>
        <c:majorUnit val="1"/>
        <c:minorUnit val="1"/>
      </c:valAx>
      <c:valAx>
        <c:axId val="205520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5125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708023'!$C$4</c:f>
              <c:strCache>
                <c:ptCount val="1"/>
                <c:pt idx="0">
                  <c:v>Gragea de Maní en Caja (100g)</c:v>
                </c:pt>
              </c:strCache>
            </c:strRef>
          </c:tx>
          <c:xVal>
            <c:strRef>
              <c:f>'P 708023'!$B$5:$B$35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708023'!$C$5:$C$35</c:f>
              <c:numCache>
                <c:formatCode>General</c:formatCode>
                <c:ptCount val="31"/>
                <c:pt idx="0">
                  <c:v>31</c:v>
                </c:pt>
                <c:pt idx="1">
                  <c:v>93</c:v>
                </c:pt>
                <c:pt idx="2">
                  <c:v>122</c:v>
                </c:pt>
                <c:pt idx="3">
                  <c:v>133</c:v>
                </c:pt>
                <c:pt idx="4">
                  <c:v>79</c:v>
                </c:pt>
                <c:pt idx="5">
                  <c:v>342</c:v>
                </c:pt>
                <c:pt idx="6">
                  <c:v>186</c:v>
                </c:pt>
                <c:pt idx="7">
                  <c:v>28</c:v>
                </c:pt>
                <c:pt idx="12">
                  <c:v>28</c:v>
                </c:pt>
                <c:pt idx="13">
                  <c:v>19</c:v>
                </c:pt>
                <c:pt idx="14">
                  <c:v>78</c:v>
                </c:pt>
                <c:pt idx="15">
                  <c:v>169</c:v>
                </c:pt>
                <c:pt idx="16">
                  <c:v>128</c:v>
                </c:pt>
                <c:pt idx="17">
                  <c:v>159</c:v>
                </c:pt>
                <c:pt idx="18">
                  <c:v>245</c:v>
                </c:pt>
                <c:pt idx="19">
                  <c:v>79</c:v>
                </c:pt>
                <c:pt idx="20">
                  <c:v>296</c:v>
                </c:pt>
                <c:pt idx="21">
                  <c:v>256</c:v>
                </c:pt>
                <c:pt idx="22">
                  <c:v>15</c:v>
                </c:pt>
                <c:pt idx="23">
                  <c:v>548</c:v>
                </c:pt>
                <c:pt idx="24">
                  <c:v>202</c:v>
                </c:pt>
                <c:pt idx="25">
                  <c:v>30</c:v>
                </c:pt>
                <c:pt idx="26">
                  <c:v>804</c:v>
                </c:pt>
                <c:pt idx="27">
                  <c:v>218</c:v>
                </c:pt>
                <c:pt idx="28">
                  <c:v>5</c:v>
                </c:pt>
                <c:pt idx="29">
                  <c:v>45</c:v>
                </c:pt>
                <c:pt idx="30">
                  <c:v>135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44320"/>
        <c:axId val="203945856"/>
      </c:scatterChart>
      <c:valAx>
        <c:axId val="20394432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3945856"/>
        <c:crosses val="autoZero"/>
        <c:crossBetween val="midCat"/>
        <c:majorUnit val="1"/>
        <c:minorUnit val="1"/>
      </c:valAx>
      <c:valAx>
        <c:axId val="203945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944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708020'!$C$4</c:f>
              <c:strCache>
                <c:ptCount val="1"/>
                <c:pt idx="0">
                  <c:v>Grageas Almendra (100 g)</c:v>
                </c:pt>
              </c:strCache>
            </c:strRef>
          </c:tx>
          <c:xVal>
            <c:strRef>
              <c:f>'P 708020'!$B$5:$B$35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708020'!$C$5:$C$35</c:f>
              <c:numCache>
                <c:formatCode>General</c:formatCode>
                <c:ptCount val="31"/>
                <c:pt idx="0">
                  <c:v>120</c:v>
                </c:pt>
                <c:pt idx="1">
                  <c:v>177</c:v>
                </c:pt>
                <c:pt idx="2">
                  <c:v>255</c:v>
                </c:pt>
                <c:pt idx="3">
                  <c:v>132</c:v>
                </c:pt>
                <c:pt idx="4">
                  <c:v>226</c:v>
                </c:pt>
                <c:pt idx="5">
                  <c:v>110</c:v>
                </c:pt>
                <c:pt idx="6">
                  <c:v>264</c:v>
                </c:pt>
                <c:pt idx="7">
                  <c:v>232</c:v>
                </c:pt>
                <c:pt idx="8">
                  <c:v>267</c:v>
                </c:pt>
                <c:pt idx="9">
                  <c:v>198</c:v>
                </c:pt>
                <c:pt idx="10">
                  <c:v>140</c:v>
                </c:pt>
                <c:pt idx="11">
                  <c:v>148</c:v>
                </c:pt>
                <c:pt idx="12">
                  <c:v>243</c:v>
                </c:pt>
                <c:pt idx="13">
                  <c:v>376</c:v>
                </c:pt>
                <c:pt idx="14">
                  <c:v>233</c:v>
                </c:pt>
                <c:pt idx="15">
                  <c:v>265</c:v>
                </c:pt>
                <c:pt idx="16">
                  <c:v>325</c:v>
                </c:pt>
                <c:pt idx="17">
                  <c:v>345</c:v>
                </c:pt>
                <c:pt idx="18">
                  <c:v>396</c:v>
                </c:pt>
                <c:pt idx="19">
                  <c:v>248</c:v>
                </c:pt>
                <c:pt idx="20">
                  <c:v>543</c:v>
                </c:pt>
                <c:pt idx="21">
                  <c:v>195</c:v>
                </c:pt>
                <c:pt idx="22">
                  <c:v>565</c:v>
                </c:pt>
                <c:pt idx="23">
                  <c:v>369</c:v>
                </c:pt>
                <c:pt idx="24">
                  <c:v>174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38464"/>
        <c:axId val="204644352"/>
      </c:scatterChart>
      <c:valAx>
        <c:axId val="20463846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4644352"/>
        <c:crosses val="autoZero"/>
        <c:crossBetween val="midCat"/>
        <c:majorUnit val="1"/>
        <c:minorUnit val="1"/>
      </c:valAx>
      <c:valAx>
        <c:axId val="204644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638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702000'!$C$4</c:f>
              <c:strCache>
                <c:ptCount val="1"/>
                <c:pt idx="0">
                  <c:v>Tableta con Arandanos 60% Cacao</c:v>
                </c:pt>
              </c:strCache>
            </c:strRef>
          </c:tx>
          <c:xVal>
            <c:strRef>
              <c:f>'P 702000'!$B$5:$B$35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702000'!$C$5:$C$35</c:f>
              <c:numCache>
                <c:formatCode>General</c:formatCode>
                <c:ptCount val="31"/>
                <c:pt idx="0">
                  <c:v>25</c:v>
                </c:pt>
                <c:pt idx="1">
                  <c:v>7</c:v>
                </c:pt>
                <c:pt idx="2">
                  <c:v>5</c:v>
                </c:pt>
                <c:pt idx="3">
                  <c:v>28</c:v>
                </c:pt>
                <c:pt idx="4">
                  <c:v>116</c:v>
                </c:pt>
                <c:pt idx="5">
                  <c:v>268</c:v>
                </c:pt>
                <c:pt idx="6">
                  <c:v>60</c:v>
                </c:pt>
                <c:pt idx="7">
                  <c:v>52</c:v>
                </c:pt>
                <c:pt idx="8">
                  <c:v>176</c:v>
                </c:pt>
                <c:pt idx="9">
                  <c:v>168</c:v>
                </c:pt>
                <c:pt idx="10">
                  <c:v>120</c:v>
                </c:pt>
                <c:pt idx="11">
                  <c:v>99</c:v>
                </c:pt>
                <c:pt idx="12">
                  <c:v>62</c:v>
                </c:pt>
                <c:pt idx="13">
                  <c:v>51</c:v>
                </c:pt>
                <c:pt idx="14">
                  <c:v>76</c:v>
                </c:pt>
                <c:pt idx="15">
                  <c:v>134</c:v>
                </c:pt>
                <c:pt idx="16">
                  <c:v>110</c:v>
                </c:pt>
                <c:pt idx="17">
                  <c:v>90</c:v>
                </c:pt>
                <c:pt idx="18">
                  <c:v>194</c:v>
                </c:pt>
                <c:pt idx="19">
                  <c:v>41</c:v>
                </c:pt>
                <c:pt idx="20">
                  <c:v>15</c:v>
                </c:pt>
                <c:pt idx="22">
                  <c:v>51</c:v>
                </c:pt>
                <c:pt idx="26">
                  <c:v>283</c:v>
                </c:pt>
                <c:pt idx="27">
                  <c:v>346</c:v>
                </c:pt>
                <c:pt idx="28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50240"/>
        <c:axId val="205051776"/>
      </c:scatterChart>
      <c:valAx>
        <c:axId val="20505024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5051776"/>
        <c:crosses val="autoZero"/>
        <c:crossBetween val="midCat"/>
        <c:majorUnit val="1"/>
        <c:minorUnit val="1"/>
      </c:valAx>
      <c:valAx>
        <c:axId val="205051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5050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708024'!$C$4</c:f>
              <c:strCache>
                <c:ptCount val="1"/>
                <c:pt idx="0">
                  <c:v>Grageas de Almendra en Caja (100g)</c:v>
                </c:pt>
              </c:strCache>
            </c:strRef>
          </c:tx>
          <c:xVal>
            <c:strRef>
              <c:f>'P 708024'!$B$5:$B$35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708024'!$C$5:$C$35</c:f>
              <c:numCache>
                <c:formatCode>General</c:formatCode>
                <c:ptCount val="31"/>
                <c:pt idx="0">
                  <c:v>23</c:v>
                </c:pt>
                <c:pt idx="1">
                  <c:v>109</c:v>
                </c:pt>
                <c:pt idx="2">
                  <c:v>159</c:v>
                </c:pt>
                <c:pt idx="3">
                  <c:v>163</c:v>
                </c:pt>
                <c:pt idx="4">
                  <c:v>106</c:v>
                </c:pt>
                <c:pt idx="5">
                  <c:v>163</c:v>
                </c:pt>
                <c:pt idx="6">
                  <c:v>4</c:v>
                </c:pt>
                <c:pt idx="7">
                  <c:v>48</c:v>
                </c:pt>
                <c:pt idx="8">
                  <c:v>54</c:v>
                </c:pt>
                <c:pt idx="9">
                  <c:v>93</c:v>
                </c:pt>
                <c:pt idx="11">
                  <c:v>8</c:v>
                </c:pt>
                <c:pt idx="12">
                  <c:v>17</c:v>
                </c:pt>
                <c:pt idx="13">
                  <c:v>308</c:v>
                </c:pt>
                <c:pt idx="14">
                  <c:v>240</c:v>
                </c:pt>
                <c:pt idx="15">
                  <c:v>67</c:v>
                </c:pt>
                <c:pt idx="16">
                  <c:v>49</c:v>
                </c:pt>
                <c:pt idx="17">
                  <c:v>292</c:v>
                </c:pt>
                <c:pt idx="18">
                  <c:v>444</c:v>
                </c:pt>
                <c:pt idx="19">
                  <c:v>179</c:v>
                </c:pt>
                <c:pt idx="20">
                  <c:v>11</c:v>
                </c:pt>
                <c:pt idx="21">
                  <c:v>399</c:v>
                </c:pt>
                <c:pt idx="22">
                  <c:v>349</c:v>
                </c:pt>
                <c:pt idx="23">
                  <c:v>326</c:v>
                </c:pt>
                <c:pt idx="24">
                  <c:v>26</c:v>
                </c:pt>
                <c:pt idx="25">
                  <c:v>163</c:v>
                </c:pt>
                <c:pt idx="26">
                  <c:v>102</c:v>
                </c:pt>
                <c:pt idx="30">
                  <c:v>310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02720"/>
        <c:axId val="205512704"/>
      </c:scatterChart>
      <c:valAx>
        <c:axId val="20550272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5512704"/>
        <c:crosses val="autoZero"/>
        <c:crossBetween val="midCat"/>
        <c:majorUnit val="1"/>
        <c:minorUnit val="1"/>
      </c:valAx>
      <c:valAx>
        <c:axId val="205512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5502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701033'!$C$4</c:f>
              <c:strCache>
                <c:ptCount val="1"/>
                <c:pt idx="0">
                  <c:v>Caja Frutilla (190 g)</c:v>
                </c:pt>
              </c:strCache>
            </c:strRef>
          </c:tx>
          <c:xVal>
            <c:strRef>
              <c:f>'P 701033'!$B$5:$B$35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701033'!$C$5:$C$35</c:f>
              <c:numCache>
                <c:formatCode>General</c:formatCode>
                <c:ptCount val="31"/>
                <c:pt idx="0">
                  <c:v>20</c:v>
                </c:pt>
                <c:pt idx="1">
                  <c:v>60</c:v>
                </c:pt>
                <c:pt idx="2">
                  <c:v>309</c:v>
                </c:pt>
                <c:pt idx="3">
                  <c:v>10</c:v>
                </c:pt>
                <c:pt idx="4">
                  <c:v>65</c:v>
                </c:pt>
                <c:pt idx="5">
                  <c:v>86</c:v>
                </c:pt>
                <c:pt idx="6">
                  <c:v>232</c:v>
                </c:pt>
                <c:pt idx="7">
                  <c:v>84</c:v>
                </c:pt>
                <c:pt idx="8">
                  <c:v>33</c:v>
                </c:pt>
                <c:pt idx="22">
                  <c:v>24</c:v>
                </c:pt>
                <c:pt idx="23">
                  <c:v>74</c:v>
                </c:pt>
                <c:pt idx="24">
                  <c:v>75</c:v>
                </c:pt>
                <c:pt idx="25">
                  <c:v>31</c:v>
                </c:pt>
                <c:pt idx="26">
                  <c:v>173</c:v>
                </c:pt>
                <c:pt idx="27">
                  <c:v>26</c:v>
                </c:pt>
                <c:pt idx="28">
                  <c:v>42</c:v>
                </c:pt>
                <c:pt idx="29">
                  <c:v>37</c:v>
                </c:pt>
                <c:pt idx="30">
                  <c:v>221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82304"/>
        <c:axId val="204883840"/>
      </c:scatterChart>
      <c:valAx>
        <c:axId val="20488230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4883840"/>
        <c:crosses val="autoZero"/>
        <c:crossBetween val="midCat"/>
        <c:majorUnit val="1"/>
        <c:minorUnit val="1"/>
      </c:valAx>
      <c:valAx>
        <c:axId val="204883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882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708028'!$C$4</c:f>
              <c:strCache>
                <c:ptCount val="1"/>
                <c:pt idx="0">
                  <c:v>Grageas de Cherry Leche en Caja (100 g)</c:v>
                </c:pt>
              </c:strCache>
            </c:strRef>
          </c:tx>
          <c:xVal>
            <c:strRef>
              <c:f>'P 708028'!$B$5:$B$35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708028'!$C$5:$C$35</c:f>
              <c:numCache>
                <c:formatCode>General</c:formatCode>
                <c:ptCount val="31"/>
                <c:pt idx="0">
                  <c:v>23</c:v>
                </c:pt>
                <c:pt idx="1">
                  <c:v>49</c:v>
                </c:pt>
                <c:pt idx="3">
                  <c:v>95</c:v>
                </c:pt>
                <c:pt idx="4">
                  <c:v>98</c:v>
                </c:pt>
                <c:pt idx="5">
                  <c:v>114</c:v>
                </c:pt>
                <c:pt idx="6">
                  <c:v>197</c:v>
                </c:pt>
                <c:pt idx="7">
                  <c:v>174</c:v>
                </c:pt>
                <c:pt idx="8">
                  <c:v>205</c:v>
                </c:pt>
                <c:pt idx="9">
                  <c:v>7</c:v>
                </c:pt>
                <c:pt idx="12">
                  <c:v>45</c:v>
                </c:pt>
                <c:pt idx="13">
                  <c:v>168</c:v>
                </c:pt>
                <c:pt idx="14">
                  <c:v>153</c:v>
                </c:pt>
                <c:pt idx="15">
                  <c:v>291</c:v>
                </c:pt>
                <c:pt idx="16">
                  <c:v>160</c:v>
                </c:pt>
                <c:pt idx="18">
                  <c:v>281</c:v>
                </c:pt>
                <c:pt idx="20">
                  <c:v>349</c:v>
                </c:pt>
                <c:pt idx="21">
                  <c:v>7</c:v>
                </c:pt>
                <c:pt idx="23">
                  <c:v>300</c:v>
                </c:pt>
                <c:pt idx="24">
                  <c:v>203</c:v>
                </c:pt>
                <c:pt idx="25">
                  <c:v>159</c:v>
                </c:pt>
                <c:pt idx="26">
                  <c:v>345</c:v>
                </c:pt>
                <c:pt idx="27">
                  <c:v>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37472"/>
        <c:axId val="204959744"/>
      </c:scatterChart>
      <c:valAx>
        <c:axId val="20493747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4959744"/>
        <c:crosses val="autoZero"/>
        <c:crossBetween val="midCat"/>
        <c:majorUnit val="1"/>
        <c:minorUnit val="1"/>
      </c:valAx>
      <c:valAx>
        <c:axId val="204959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937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707017'!$C$4</c:f>
              <c:strCache>
                <c:ptCount val="1"/>
                <c:pt idx="0">
                  <c:v>Grageas de Cherry Leche en Caja (100 g)</c:v>
                </c:pt>
              </c:strCache>
            </c:strRef>
          </c:tx>
          <c:xVal>
            <c:strRef>
              <c:f>'P 707017'!$B$5:$B$35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707017'!$C$5:$C$35</c:f>
              <c:numCache>
                <c:formatCode>General</c:formatCode>
                <c:ptCount val="31"/>
                <c:pt idx="0">
                  <c:v>23</c:v>
                </c:pt>
                <c:pt idx="1">
                  <c:v>49</c:v>
                </c:pt>
                <c:pt idx="3">
                  <c:v>95</c:v>
                </c:pt>
                <c:pt idx="4">
                  <c:v>98</c:v>
                </c:pt>
                <c:pt idx="5">
                  <c:v>114</c:v>
                </c:pt>
                <c:pt idx="6">
                  <c:v>197</c:v>
                </c:pt>
                <c:pt idx="7">
                  <c:v>174</c:v>
                </c:pt>
                <c:pt idx="8">
                  <c:v>205</c:v>
                </c:pt>
                <c:pt idx="9">
                  <c:v>7</c:v>
                </c:pt>
                <c:pt idx="12">
                  <c:v>45</c:v>
                </c:pt>
                <c:pt idx="13">
                  <c:v>168</c:v>
                </c:pt>
                <c:pt idx="14">
                  <c:v>153</c:v>
                </c:pt>
                <c:pt idx="15">
                  <c:v>291</c:v>
                </c:pt>
                <c:pt idx="16">
                  <c:v>160</c:v>
                </c:pt>
                <c:pt idx="18">
                  <c:v>281</c:v>
                </c:pt>
                <c:pt idx="20">
                  <c:v>349</c:v>
                </c:pt>
                <c:pt idx="21">
                  <c:v>7</c:v>
                </c:pt>
                <c:pt idx="23">
                  <c:v>300</c:v>
                </c:pt>
                <c:pt idx="24">
                  <c:v>203</c:v>
                </c:pt>
                <c:pt idx="25">
                  <c:v>159</c:v>
                </c:pt>
                <c:pt idx="26">
                  <c:v>345</c:v>
                </c:pt>
                <c:pt idx="27">
                  <c:v>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35264"/>
        <c:axId val="205436800"/>
      </c:scatterChart>
      <c:valAx>
        <c:axId val="20543526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5436800"/>
        <c:crosses val="autoZero"/>
        <c:crossBetween val="midCat"/>
        <c:majorUnit val="1"/>
        <c:minorUnit val="1"/>
      </c:valAx>
      <c:valAx>
        <c:axId val="205436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5435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708029'!$C$4</c:f>
              <c:strCache>
                <c:ptCount val="1"/>
                <c:pt idx="0">
                  <c:v>Grageas de Cherry Amargo en Caja (100 g)</c:v>
                </c:pt>
              </c:strCache>
            </c:strRef>
          </c:tx>
          <c:xVal>
            <c:strRef>
              <c:f>'P 708029'!$B$5:$B$35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708029'!$C$5:$C$35</c:f>
              <c:numCache>
                <c:formatCode>General</c:formatCode>
                <c:ptCount val="31"/>
                <c:pt idx="0">
                  <c:v>6</c:v>
                </c:pt>
                <c:pt idx="1">
                  <c:v>1</c:v>
                </c:pt>
                <c:pt idx="3">
                  <c:v>146</c:v>
                </c:pt>
                <c:pt idx="4">
                  <c:v>52</c:v>
                </c:pt>
                <c:pt idx="5">
                  <c:v>104</c:v>
                </c:pt>
                <c:pt idx="6">
                  <c:v>140</c:v>
                </c:pt>
                <c:pt idx="7">
                  <c:v>15</c:v>
                </c:pt>
                <c:pt idx="8">
                  <c:v>86</c:v>
                </c:pt>
                <c:pt idx="9">
                  <c:v>253</c:v>
                </c:pt>
                <c:pt idx="10">
                  <c:v>116</c:v>
                </c:pt>
                <c:pt idx="11">
                  <c:v>183</c:v>
                </c:pt>
                <c:pt idx="13">
                  <c:v>1</c:v>
                </c:pt>
                <c:pt idx="17">
                  <c:v>258</c:v>
                </c:pt>
                <c:pt idx="18">
                  <c:v>324</c:v>
                </c:pt>
                <c:pt idx="20">
                  <c:v>219</c:v>
                </c:pt>
                <c:pt idx="21">
                  <c:v>65</c:v>
                </c:pt>
                <c:pt idx="23">
                  <c:v>216</c:v>
                </c:pt>
                <c:pt idx="24">
                  <c:v>115</c:v>
                </c:pt>
                <c:pt idx="25">
                  <c:v>213</c:v>
                </c:pt>
                <c:pt idx="26">
                  <c:v>283</c:v>
                </c:pt>
                <c:pt idx="27">
                  <c:v>113</c:v>
                </c:pt>
                <c:pt idx="28">
                  <c:v>269</c:v>
                </c:pt>
                <c:pt idx="29">
                  <c:v>131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41984"/>
        <c:axId val="205647872"/>
      </c:scatterChart>
      <c:valAx>
        <c:axId val="20564198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5647872"/>
        <c:crosses val="autoZero"/>
        <c:crossBetween val="midCat"/>
        <c:majorUnit val="1"/>
        <c:minorUnit val="1"/>
      </c:valAx>
      <c:valAx>
        <c:axId val="205647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5641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708013'!$C$4</c:f>
              <c:strCache>
                <c:ptCount val="1"/>
                <c:pt idx="0">
                  <c:v>Pops de Breick (30 g)</c:v>
                </c:pt>
              </c:strCache>
            </c:strRef>
          </c:tx>
          <c:xVal>
            <c:strRef>
              <c:f>'P 708013'!$B$5:$B$35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708013'!$C$5:$C$35</c:f>
              <c:numCache>
                <c:formatCode>General</c:formatCode>
                <c:ptCount val="31"/>
                <c:pt idx="0">
                  <c:v>3635</c:v>
                </c:pt>
                <c:pt idx="1">
                  <c:v>13627</c:v>
                </c:pt>
                <c:pt idx="2">
                  <c:v>3351</c:v>
                </c:pt>
                <c:pt idx="3">
                  <c:v>4992</c:v>
                </c:pt>
                <c:pt idx="4">
                  <c:v>147</c:v>
                </c:pt>
                <c:pt idx="5">
                  <c:v>870</c:v>
                </c:pt>
                <c:pt idx="6">
                  <c:v>230</c:v>
                </c:pt>
                <c:pt idx="7">
                  <c:v>290</c:v>
                </c:pt>
                <c:pt idx="8">
                  <c:v>100</c:v>
                </c:pt>
                <c:pt idx="9">
                  <c:v>180</c:v>
                </c:pt>
                <c:pt idx="10">
                  <c:v>122</c:v>
                </c:pt>
                <c:pt idx="11">
                  <c:v>814</c:v>
                </c:pt>
                <c:pt idx="12">
                  <c:v>3139</c:v>
                </c:pt>
                <c:pt idx="13">
                  <c:v>175</c:v>
                </c:pt>
                <c:pt idx="14">
                  <c:v>22</c:v>
                </c:pt>
                <c:pt idx="15">
                  <c:v>15</c:v>
                </c:pt>
                <c:pt idx="16">
                  <c:v>50</c:v>
                </c:pt>
                <c:pt idx="19">
                  <c:v>154</c:v>
                </c:pt>
                <c:pt idx="20">
                  <c:v>464</c:v>
                </c:pt>
                <c:pt idx="21">
                  <c:v>560</c:v>
                </c:pt>
                <c:pt idx="22">
                  <c:v>20</c:v>
                </c:pt>
                <c:pt idx="23">
                  <c:v>700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97696"/>
        <c:axId val="205199232"/>
      </c:scatterChart>
      <c:valAx>
        <c:axId val="20519769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205199232"/>
        <c:crosses val="autoZero"/>
        <c:crossBetween val="midCat"/>
        <c:majorUnit val="1"/>
        <c:minorUnit val="1"/>
      </c:valAx>
      <c:valAx>
        <c:axId val="205199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5197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Demanda (Unidades)</c:v>
          </c:tx>
          <c:marker>
            <c:symbol val="none"/>
          </c:marker>
          <c:val>
            <c:numRef>
              <c:f>'sua doble'!$E$4:$E$92</c:f>
              <c:numCache>
                <c:formatCode>General</c:formatCode>
                <c:ptCount val="89"/>
                <c:pt idx="0">
                  <c:v>23</c:v>
                </c:pt>
                <c:pt idx="1">
                  <c:v>28</c:v>
                </c:pt>
                <c:pt idx="2">
                  <c:v>16</c:v>
                </c:pt>
                <c:pt idx="3">
                  <c:v>22</c:v>
                </c:pt>
                <c:pt idx="4">
                  <c:v>30</c:v>
                </c:pt>
                <c:pt idx="5">
                  <c:v>31</c:v>
                </c:pt>
                <c:pt idx="6">
                  <c:v>25</c:v>
                </c:pt>
                <c:pt idx="7">
                  <c:v>9</c:v>
                </c:pt>
                <c:pt idx="8">
                  <c:v>20</c:v>
                </c:pt>
                <c:pt idx="9">
                  <c:v>22</c:v>
                </c:pt>
                <c:pt idx="10">
                  <c:v>35</c:v>
                </c:pt>
                <c:pt idx="11">
                  <c:v>32</c:v>
                </c:pt>
                <c:pt idx="12">
                  <c:v>23</c:v>
                </c:pt>
                <c:pt idx="13">
                  <c:v>13</c:v>
                </c:pt>
                <c:pt idx="14">
                  <c:v>15</c:v>
                </c:pt>
                <c:pt idx="15">
                  <c:v>29</c:v>
                </c:pt>
                <c:pt idx="16">
                  <c:v>24</c:v>
                </c:pt>
                <c:pt idx="17">
                  <c:v>38</c:v>
                </c:pt>
                <c:pt idx="18">
                  <c:v>15</c:v>
                </c:pt>
                <c:pt idx="19">
                  <c:v>15</c:v>
                </c:pt>
                <c:pt idx="20">
                  <c:v>24</c:v>
                </c:pt>
                <c:pt idx="21">
                  <c:v>44</c:v>
                </c:pt>
                <c:pt idx="22">
                  <c:v>22</c:v>
                </c:pt>
                <c:pt idx="23">
                  <c:v>40</c:v>
                </c:pt>
                <c:pt idx="24">
                  <c:v>60</c:v>
                </c:pt>
                <c:pt idx="25">
                  <c:v>18</c:v>
                </c:pt>
                <c:pt idx="26">
                  <c:v>39</c:v>
                </c:pt>
                <c:pt idx="27">
                  <c:v>53</c:v>
                </c:pt>
                <c:pt idx="28">
                  <c:v>56</c:v>
                </c:pt>
                <c:pt idx="29">
                  <c:v>19</c:v>
                </c:pt>
                <c:pt idx="30">
                  <c:v>51</c:v>
                </c:pt>
                <c:pt idx="31">
                  <c:v>41</c:v>
                </c:pt>
                <c:pt idx="32">
                  <c:v>30</c:v>
                </c:pt>
                <c:pt idx="33">
                  <c:v>52</c:v>
                </c:pt>
                <c:pt idx="34">
                  <c:v>44</c:v>
                </c:pt>
                <c:pt idx="35">
                  <c:v>51</c:v>
                </c:pt>
                <c:pt idx="36">
                  <c:v>59</c:v>
                </c:pt>
                <c:pt idx="37">
                  <c:v>45</c:v>
                </c:pt>
                <c:pt idx="38">
                  <c:v>53</c:v>
                </c:pt>
                <c:pt idx="39">
                  <c:v>37</c:v>
                </c:pt>
                <c:pt idx="40">
                  <c:v>56</c:v>
                </c:pt>
                <c:pt idx="41">
                  <c:v>29</c:v>
                </c:pt>
                <c:pt idx="42">
                  <c:v>54</c:v>
                </c:pt>
                <c:pt idx="43">
                  <c:v>38</c:v>
                </c:pt>
                <c:pt idx="44">
                  <c:v>29</c:v>
                </c:pt>
                <c:pt idx="45">
                  <c:v>51</c:v>
                </c:pt>
                <c:pt idx="46">
                  <c:v>33</c:v>
                </c:pt>
                <c:pt idx="47">
                  <c:v>27</c:v>
                </c:pt>
                <c:pt idx="48">
                  <c:v>65</c:v>
                </c:pt>
                <c:pt idx="49">
                  <c:v>43</c:v>
                </c:pt>
                <c:pt idx="50">
                  <c:v>48</c:v>
                </c:pt>
                <c:pt idx="51">
                  <c:v>44</c:v>
                </c:pt>
                <c:pt idx="52">
                  <c:v>47</c:v>
                </c:pt>
                <c:pt idx="53">
                  <c:v>47</c:v>
                </c:pt>
                <c:pt idx="54">
                  <c:v>36</c:v>
                </c:pt>
                <c:pt idx="55">
                  <c:v>79</c:v>
                </c:pt>
                <c:pt idx="56">
                  <c:v>62</c:v>
                </c:pt>
                <c:pt idx="57">
                  <c:v>31</c:v>
                </c:pt>
                <c:pt idx="58">
                  <c:v>75</c:v>
                </c:pt>
                <c:pt idx="59">
                  <c:v>38</c:v>
                </c:pt>
                <c:pt idx="60">
                  <c:v>40</c:v>
                </c:pt>
                <c:pt idx="61">
                  <c:v>60</c:v>
                </c:pt>
                <c:pt idx="62">
                  <c:v>44</c:v>
                </c:pt>
                <c:pt idx="63">
                  <c:v>37</c:v>
                </c:pt>
                <c:pt idx="64">
                  <c:v>34</c:v>
                </c:pt>
                <c:pt idx="65">
                  <c:v>59</c:v>
                </c:pt>
                <c:pt idx="66">
                  <c:v>47</c:v>
                </c:pt>
                <c:pt idx="67">
                  <c:v>53</c:v>
                </c:pt>
                <c:pt idx="68">
                  <c:v>48</c:v>
                </c:pt>
                <c:pt idx="69">
                  <c:v>44</c:v>
                </c:pt>
                <c:pt idx="70">
                  <c:v>39</c:v>
                </c:pt>
                <c:pt idx="71">
                  <c:v>52</c:v>
                </c:pt>
                <c:pt idx="72">
                  <c:v>70</c:v>
                </c:pt>
                <c:pt idx="73">
                  <c:v>58</c:v>
                </c:pt>
                <c:pt idx="74">
                  <c:v>66</c:v>
                </c:pt>
                <c:pt idx="75">
                  <c:v>54</c:v>
                </c:pt>
                <c:pt idx="76">
                  <c:v>47</c:v>
                </c:pt>
                <c:pt idx="77">
                  <c:v>71</c:v>
                </c:pt>
                <c:pt idx="78">
                  <c:v>59</c:v>
                </c:pt>
                <c:pt idx="79">
                  <c:v>73</c:v>
                </c:pt>
                <c:pt idx="80">
                  <c:v>46</c:v>
                </c:pt>
                <c:pt idx="81">
                  <c:v>44</c:v>
                </c:pt>
                <c:pt idx="82">
                  <c:v>62</c:v>
                </c:pt>
                <c:pt idx="83">
                  <c:v>69</c:v>
                </c:pt>
                <c:pt idx="84">
                  <c:v>30</c:v>
                </c:pt>
                <c:pt idx="85">
                  <c:v>73</c:v>
                </c:pt>
                <c:pt idx="86">
                  <c:v>72</c:v>
                </c:pt>
                <c:pt idx="87">
                  <c:v>59</c:v>
                </c:pt>
                <c:pt idx="88">
                  <c:v>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10-4F3C-9AB4-544A3DC629BA}"/>
            </c:ext>
          </c:extLst>
        </c:ser>
        <c:ser>
          <c:idx val="0"/>
          <c:order val="1"/>
          <c:tx>
            <c:v>Regresión 0 a 51</c:v>
          </c:tx>
          <c:marker>
            <c:symbol val="none"/>
          </c:marker>
          <c:val>
            <c:numRef>
              <c:f>'sua doble'!$N$3:$N$54</c:f>
              <c:numCache>
                <c:formatCode>0.00</c:formatCode>
                <c:ptCount val="52"/>
                <c:pt idx="0" formatCode="General">
                  <c:v>19.456470588235291</c:v>
                </c:pt>
                <c:pt idx="1">
                  <c:v>20.047511312217193</c:v>
                </c:pt>
                <c:pt idx="2">
                  <c:v>20.638552036199091</c:v>
                </c:pt>
                <c:pt idx="3">
                  <c:v>21.229592760180992</c:v>
                </c:pt>
                <c:pt idx="4">
                  <c:v>21.820633484162894</c:v>
                </c:pt>
                <c:pt idx="5">
                  <c:v>22.411674208144795</c:v>
                </c:pt>
                <c:pt idx="6">
                  <c:v>23.002714932126693</c:v>
                </c:pt>
                <c:pt idx="7">
                  <c:v>23.593755656108595</c:v>
                </c:pt>
                <c:pt idx="8">
                  <c:v>24.184796380090496</c:v>
                </c:pt>
                <c:pt idx="9">
                  <c:v>24.775837104072394</c:v>
                </c:pt>
                <c:pt idx="10">
                  <c:v>25.366877828054296</c:v>
                </c:pt>
                <c:pt idx="11">
                  <c:v>25.957918552036197</c:v>
                </c:pt>
                <c:pt idx="12">
                  <c:v>26.548959276018095</c:v>
                </c:pt>
                <c:pt idx="13">
                  <c:v>27.139999999999997</c:v>
                </c:pt>
                <c:pt idx="14">
                  <c:v>27.731040723981899</c:v>
                </c:pt>
                <c:pt idx="15">
                  <c:v>28.322081447963797</c:v>
                </c:pt>
                <c:pt idx="16">
                  <c:v>28.913122171945698</c:v>
                </c:pt>
                <c:pt idx="17">
                  <c:v>29.5041628959276</c:v>
                </c:pt>
                <c:pt idx="18">
                  <c:v>30.095203619909498</c:v>
                </c:pt>
                <c:pt idx="19">
                  <c:v>30.686244343891399</c:v>
                </c:pt>
                <c:pt idx="20">
                  <c:v>31.277285067873301</c:v>
                </c:pt>
                <c:pt idx="21">
                  <c:v>31.868325791855199</c:v>
                </c:pt>
                <c:pt idx="22">
                  <c:v>32.459366515837104</c:v>
                </c:pt>
                <c:pt idx="23">
                  <c:v>33.050407239819002</c:v>
                </c:pt>
                <c:pt idx="24">
                  <c:v>33.6414479638009</c:v>
                </c:pt>
                <c:pt idx="25">
                  <c:v>34.232488687782805</c:v>
                </c:pt>
                <c:pt idx="26">
                  <c:v>34.823529411764703</c:v>
                </c:pt>
                <c:pt idx="27">
                  <c:v>35.414570135746601</c:v>
                </c:pt>
                <c:pt idx="28">
                  <c:v>36.005610859728506</c:v>
                </c:pt>
                <c:pt idx="29">
                  <c:v>36.596651583710404</c:v>
                </c:pt>
                <c:pt idx="30">
                  <c:v>37.187692307692302</c:v>
                </c:pt>
                <c:pt idx="31">
                  <c:v>37.778733031674207</c:v>
                </c:pt>
                <c:pt idx="32">
                  <c:v>38.369773755656105</c:v>
                </c:pt>
                <c:pt idx="33">
                  <c:v>38.960814479638003</c:v>
                </c:pt>
                <c:pt idx="34">
                  <c:v>39.551855203619908</c:v>
                </c:pt>
                <c:pt idx="35">
                  <c:v>40.142895927601806</c:v>
                </c:pt>
                <c:pt idx="36">
                  <c:v>40.733936651583704</c:v>
                </c:pt>
                <c:pt idx="37">
                  <c:v>41.324977375565609</c:v>
                </c:pt>
                <c:pt idx="38">
                  <c:v>41.916018099547507</c:v>
                </c:pt>
                <c:pt idx="39">
                  <c:v>42.507058823529405</c:v>
                </c:pt>
                <c:pt idx="40">
                  <c:v>43.09809954751131</c:v>
                </c:pt>
                <c:pt idx="41">
                  <c:v>43.689140271493208</c:v>
                </c:pt>
                <c:pt idx="42">
                  <c:v>44.280180995475106</c:v>
                </c:pt>
                <c:pt idx="43">
                  <c:v>44.871221719457012</c:v>
                </c:pt>
                <c:pt idx="44">
                  <c:v>45.46226244343891</c:v>
                </c:pt>
                <c:pt idx="45">
                  <c:v>46.053303167420808</c:v>
                </c:pt>
                <c:pt idx="46">
                  <c:v>46.644343891402713</c:v>
                </c:pt>
                <c:pt idx="47">
                  <c:v>47.235384615384611</c:v>
                </c:pt>
                <c:pt idx="48">
                  <c:v>47.826425339366509</c:v>
                </c:pt>
                <c:pt idx="49">
                  <c:v>48.417466063348414</c:v>
                </c:pt>
                <c:pt idx="50">
                  <c:v>49.008506787330312</c:v>
                </c:pt>
                <c:pt idx="51">
                  <c:v>49.59954751131221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C10-4F3C-9AB4-544A3DC62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357056"/>
        <c:axId val="205358592"/>
      </c:lineChart>
      <c:catAx>
        <c:axId val="205357056"/>
        <c:scaling>
          <c:orientation val="minMax"/>
        </c:scaling>
        <c:delete val="0"/>
        <c:axPos val="b"/>
        <c:majorTickMark val="out"/>
        <c:minorTickMark val="none"/>
        <c:tickLblPos val="nextTo"/>
        <c:crossAx val="205358592"/>
        <c:crosses val="autoZero"/>
        <c:auto val="1"/>
        <c:lblAlgn val="ctr"/>
        <c:lblOffset val="100"/>
        <c:noMultiLvlLbl val="0"/>
      </c:catAx>
      <c:valAx>
        <c:axId val="205358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535705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200024</xdr:colOff>
      <xdr:row>7</xdr:row>
      <xdr:rowOff>161925</xdr:rowOff>
    </xdr:from>
    <xdr:to>
      <xdr:col>14</xdr:col>
      <xdr:colOff>285749</xdr:colOff>
      <xdr:row>22</xdr:row>
      <xdr:rowOff>47625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66675</xdr:colOff>
      <xdr:row>40</xdr:row>
      <xdr:rowOff>57150</xdr:rowOff>
    </xdr:from>
    <xdr:to>
      <xdr:col>14</xdr:col>
      <xdr:colOff>66675</xdr:colOff>
      <xdr:row>54</xdr:row>
      <xdr:rowOff>133350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247649</xdr:colOff>
      <xdr:row>15</xdr:row>
      <xdr:rowOff>95250</xdr:rowOff>
    </xdr:from>
    <xdr:to>
      <xdr:col>17</xdr:col>
      <xdr:colOff>314325</xdr:colOff>
      <xdr:row>29</xdr:row>
      <xdr:rowOff>142875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114299</xdr:colOff>
      <xdr:row>18</xdr:row>
      <xdr:rowOff>19050</xdr:rowOff>
    </xdr:from>
    <xdr:to>
      <xdr:col>16</xdr:col>
      <xdr:colOff>371475</xdr:colOff>
      <xdr:row>32</xdr:row>
      <xdr:rowOff>95250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18</xdr:row>
      <xdr:rowOff>85725</xdr:rowOff>
    </xdr:from>
    <xdr:to>
      <xdr:col>17</xdr:col>
      <xdr:colOff>714375</xdr:colOff>
      <xdr:row>32</xdr:row>
      <xdr:rowOff>161925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561974</xdr:colOff>
      <xdr:row>13</xdr:row>
      <xdr:rowOff>180975</xdr:rowOff>
    </xdr:from>
    <xdr:to>
      <xdr:col>15</xdr:col>
      <xdr:colOff>561975</xdr:colOff>
      <xdr:row>28</xdr:row>
      <xdr:rowOff>66675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16</xdr:row>
      <xdr:rowOff>76200</xdr:rowOff>
    </xdr:from>
    <xdr:to>
      <xdr:col>15</xdr:col>
      <xdr:colOff>561975</xdr:colOff>
      <xdr:row>30</xdr:row>
      <xdr:rowOff>152400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438148</xdr:colOff>
      <xdr:row>9</xdr:row>
      <xdr:rowOff>76200</xdr:rowOff>
    </xdr:from>
    <xdr:to>
      <xdr:col>15</xdr:col>
      <xdr:colOff>685799</xdr:colOff>
      <xdr:row>26</xdr:row>
      <xdr:rowOff>38100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21</xdr:row>
      <xdr:rowOff>166687</xdr:rowOff>
    </xdr:from>
    <xdr:to>
      <xdr:col>15</xdr:col>
      <xdr:colOff>514350</xdr:colOff>
      <xdr:row>36</xdr:row>
      <xdr:rowOff>52387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guna Levy" refreshedDate="43746.894842013891" createdVersion="4" refreshedVersion="4" minRefreshableVersion="3" recordCount="3526">
  <cacheSource type="worksheet">
    <worksheetSource ref="A1:G3527" sheet="DATOS"/>
  </cacheSource>
  <cacheFields count="7">
    <cacheField name="AÑO" numFmtId="0">
      <sharedItems containsSemiMixedTypes="0" containsString="0" containsNumber="1" containsInteger="1" minValue="2017" maxValue="2019" count="3">
        <n v="2017"/>
        <n v="2018"/>
        <n v="2019"/>
      </sharedItems>
    </cacheField>
    <cacheField name="MES" numFmtId="0">
      <sharedItems count="12">
        <s v="MARZO"/>
        <s v="ABRIL"/>
        <s v="MAYO"/>
        <s v="JUNIO"/>
        <s v="JULIO"/>
        <s v="AGOSTO"/>
        <s v="SEPTIEMBRE"/>
        <s v="OCTUBRE"/>
        <s v="NOVIEMBRE"/>
        <s v="DICIEMBRE"/>
        <s v="ENERO"/>
        <s v="FEBRERO"/>
      </sharedItems>
    </cacheField>
    <cacheField name="CODIGO" numFmtId="0">
      <sharedItems containsSemiMixedTypes="0" containsString="0" containsNumber="1" containsInteger="1" minValue="701002" maxValue="800062" count="225">
        <n v="701012"/>
        <n v="701014"/>
        <n v="701022"/>
        <n v="701023"/>
        <n v="701024"/>
        <n v="701025"/>
        <n v="701027"/>
        <n v="701028"/>
        <n v="701029"/>
        <n v="701030"/>
        <n v="701031"/>
        <n v="701032"/>
        <n v="701033"/>
        <n v="701034"/>
        <n v="701035"/>
        <n v="701036"/>
        <n v="701037"/>
        <n v="701039"/>
        <n v="701041"/>
        <n v="701042"/>
        <n v="701043"/>
        <n v="701048"/>
        <n v="701052"/>
        <n v="701054"/>
        <n v="701055"/>
        <n v="701056"/>
        <n v="701058"/>
        <n v="701060"/>
        <n v="701061"/>
        <n v="701080"/>
        <n v="701081"/>
        <n v="701082"/>
        <n v="701083"/>
        <n v="702000"/>
        <n v="702001"/>
        <n v="702002"/>
        <n v="702003"/>
        <n v="702004"/>
        <n v="702005"/>
        <n v="702006"/>
        <n v="703001"/>
        <n v="703002"/>
        <n v="703003"/>
        <n v="706000"/>
        <n v="706001"/>
        <n v="706002"/>
        <n v="706003"/>
        <n v="706004"/>
        <n v="706005"/>
        <n v="706006"/>
        <n v="706007"/>
        <n v="706008"/>
        <n v="706011"/>
        <n v="706012"/>
        <n v="706013"/>
        <n v="706014"/>
        <n v="706015"/>
        <n v="706016"/>
        <n v="706017"/>
        <n v="706018"/>
        <n v="706019"/>
        <n v="706090"/>
        <n v="707001"/>
        <n v="707002"/>
        <n v="707003"/>
        <n v="707004"/>
        <n v="707005"/>
        <n v="707006"/>
        <n v="707007"/>
        <n v="707008"/>
        <n v="707009"/>
        <n v="707010"/>
        <n v="707011"/>
        <n v="707013"/>
        <n v="707014"/>
        <n v="707015"/>
        <n v="707016"/>
        <n v="708000"/>
        <n v="708002"/>
        <n v="708004"/>
        <n v="708005"/>
        <n v="708006"/>
        <n v="708007"/>
        <n v="708008"/>
        <n v="708009"/>
        <n v="708010"/>
        <n v="708013"/>
        <n v="708014"/>
        <n v="708015"/>
        <n v="708016"/>
        <n v="708018"/>
        <n v="708019"/>
        <n v="708020"/>
        <n v="708021"/>
        <n v="708022"/>
        <n v="708023"/>
        <n v="708024"/>
        <n v="708028"/>
        <n v="708029"/>
        <n v="708041"/>
        <n v="709001"/>
        <n v="709005"/>
        <n v="709007"/>
        <n v="710003"/>
        <n v="711001"/>
        <n v="711002"/>
        <n v="711006"/>
        <n v="711007"/>
        <n v="711008"/>
        <n v="711009"/>
        <n v="711010"/>
        <n v="712007"/>
        <n v="713001"/>
        <n v="713003"/>
        <n v="716001"/>
        <n v="716002"/>
        <n v="716003"/>
        <n v="716004"/>
        <n v="716005"/>
        <n v="716008"/>
        <n v="716009"/>
        <n v="716010"/>
        <n v="716013"/>
        <n v="716014"/>
        <n v="716022"/>
        <n v="716023"/>
        <n v="716024"/>
        <n v="716025"/>
        <n v="716026"/>
        <n v="716027"/>
        <n v="716028"/>
        <n v="716029"/>
        <n v="716030"/>
        <n v="716031"/>
        <n v="716032"/>
        <n v="716033"/>
        <n v="716038"/>
        <n v="716039"/>
        <n v="716040"/>
        <n v="730001"/>
        <n v="701057"/>
        <n v="707017"/>
        <n v="720001"/>
        <n v="720054"/>
        <n v="730015"/>
        <n v="701004"/>
        <n v="701017"/>
        <n v="701018"/>
        <n v="701050"/>
        <n v="708040"/>
        <n v="720055"/>
        <n v="720051"/>
        <n v="708003"/>
        <n v="800010"/>
        <n v="708011"/>
        <n v="720056"/>
        <n v="720057"/>
        <n v="708036"/>
        <n v="708037"/>
        <n v="708038"/>
        <n v="718001"/>
        <n v="718002"/>
        <n v="718003"/>
        <n v="708055"/>
        <n v="715000"/>
        <n v="715001"/>
        <n v="715002"/>
        <n v="715003"/>
        <n v="715004"/>
        <n v="715016"/>
        <n v="715023"/>
        <n v="715025"/>
        <n v="715026"/>
        <n v="715027"/>
        <n v="715028"/>
        <n v="715030"/>
        <n v="715008"/>
        <n v="715015"/>
        <n v="715029"/>
        <n v="708017"/>
        <n v="716006"/>
        <n v="720050"/>
        <n v="720058"/>
        <n v="716011"/>
        <n v="716020"/>
        <n v="716041"/>
        <n v="720052"/>
        <n v="720011"/>
        <n v="706009"/>
        <n v="706010"/>
        <n v="800011"/>
        <n v="800020"/>
        <n v="800040"/>
        <n v="800050"/>
        <n v="800051"/>
        <n v="800060"/>
        <n v="800062"/>
        <n v="706027"/>
        <n v="706028"/>
        <n v="706029"/>
        <n v="708046"/>
        <n v="701002"/>
        <n v="701003"/>
        <n v="701007"/>
        <n v="701059"/>
        <n v="708056"/>
        <n v="717001"/>
        <n v="717002"/>
        <n v="716042"/>
        <n v="716043"/>
        <n v="716044"/>
        <n v="716045"/>
        <n v="720053"/>
        <n v="701044"/>
        <n v="708057"/>
        <n v="706089"/>
        <n v="710004"/>
        <n v="720059"/>
        <n v="713008"/>
        <n v="714003"/>
        <n v="713009"/>
        <n v="710000"/>
        <n v="720014"/>
        <n v="720015"/>
        <n v="750003"/>
      </sharedItems>
    </cacheField>
    <cacheField name="NOMBRE PRODUCTO" numFmtId="0">
      <sharedItems count="225">
        <s v="Rosa de chocolate Breick (16 g)"/>
        <s v="Caja Corazones (110 g)"/>
        <s v="Caja Preludio (265 g)"/>
        <s v="Caja Elisa (125 g)"/>
        <s v="Caja Piramide (130 g)"/>
        <s v="Caja Piramide de Corazones (120 g)"/>
        <s v="Caja Menta (200 g)"/>
        <s v="Caja Cherries (195 g)"/>
        <s v="Caja Jellies (140 g)"/>
        <s v="Caja Praline (140 g)"/>
        <s v="Caja Trufas (140 g)"/>
        <s v="Caja La Nuit (190 g)"/>
        <s v="Caja Frutilla (190 g)"/>
        <s v="Caja Armonía (190 g)"/>
        <s v="Caja Spirit (110 g)"/>
        <s v="Caja Cuore (190 g)"/>
        <s v="Caja Arcadia (110 g)"/>
        <s v="Caja Mystic (190 g)"/>
        <s v="Caja Uyuni (120 g)"/>
        <s v="Caja Romanza (110 g)"/>
        <s v="Caja Fiore (190 g)"/>
        <s v="Lata de Bombones Surtidos (300 g)"/>
        <s v="Lata de Bombones Originale (200 g)"/>
        <s v="Lata de Bombones Originale (500 g)"/>
        <s v="Lata Cuadrada Jellies (600 g)"/>
        <s v="Lata de Bombones Corazón (400 g)"/>
        <s v="Lata de Grageas Surtidas (600 g)"/>
        <s v="Lata de Bombones de Chocolate (700 g)"/>
        <s v="Lata de Jellies (700 g)"/>
        <s v="Caja Tableta Morada (100 g)"/>
        <s v="Caja Tableta Roja (100 g)"/>
        <s v="Caja Tableta Blanca (100 g)"/>
        <s v="Caja de 3 Tabletas (300g)"/>
        <s v="Tableta con Arandanos 60% Cacao"/>
        <s v="Tableta con Semillas de Chia 60% Cacao"/>
        <s v="Tableta Extra Pasas 60% Cacao"/>
        <s v="Tableta con Maca en Polvo 60% Cacao"/>
        <s v="Tableta con Quinua Insuflada 60% Cacao"/>
        <s v="Tableta con Granos de Café 60% Cacao"/>
        <s v="Tableta con Amaranto Insuflado 60% Cacao"/>
        <s v="Tableta Blanco (25 g/18 Und)"/>
        <s v="Tableta Bitter Semi Amargo (25g/18Und)"/>
        <s v="Tableta Leche (25g/18Und)"/>
        <s v="Tableta Bolívar (100g / 10 und.)"/>
        <s v="Tableta Avril (100g/10Und)"/>
        <s v="Tableta Bitter Semi Amargo (100g/10Und)"/>
        <s v="Tableta Blanco (100g/10Und)"/>
        <s v="Tableta Cabernet (100 g)"/>
        <s v="Tableta Leche (100g/10Und)"/>
        <s v="Tableta Moca (100g/10Und)"/>
        <s v="Tableta Candy (100g/8Und)"/>
        <s v="Tableta Maní (100g/10Und)"/>
        <s v="Tableta Bitter Menta (100g/10Und)"/>
        <s v="Tableta 50% Cacao (100g/10Und)"/>
        <s v="Tableta Diet Leche (100g/10Und)"/>
        <s v="Tableta Diet Almendras (100g/10Und)"/>
        <s v="Tableta Diet Maní (100g/10Und)"/>
        <s v="Tableta Diet Bitter (100g/10Und)"/>
        <s v="Tableta Diet Blanco (100g/10Und)"/>
        <s v="Tableta 60% Cacao (100g/10Und)"/>
        <s v="Tableta 70% Cacao (100g/10Und)"/>
        <s v="Bolsa Chocolate de Leche Trozado (100g)"/>
        <s v="Tableta Rellena Mora (100g/7Und)"/>
        <s v="Tableta Rellena Frutilla (100g/7Und)"/>
        <s v="Tableta Rellena Damasco (100g/7Und)"/>
        <s v="Tableta Rellena Piña (100g/7Und)"/>
        <s v="Tableta Rellena Naranja (100g/7Und)"/>
        <s v="Tableta Rellena Limón (100g/7Und)"/>
        <s v="Tableta Rellena Cherry (100g/7Und)"/>
        <s v="Tableta Rellena Frambuesa (100g/7Und)"/>
        <s v="Tableta Rellena Uva (100g/7Und)"/>
        <s v="Tableta Rellena Maracuyá (100g/7Und)"/>
        <s v="Tableta Rellena Mango (100g/7Und)"/>
        <s v="Tableta Rellena Mandarina (100g/7Und)"/>
        <s v="Tableta Rellena Trufa ((100g/7Und)"/>
        <s v="Tableta Rellena Toffee (100g/7Und)"/>
        <s v="Tableta Rellena Menta (100g/7Und)"/>
        <s v="Gragea de Pasas (50 g)"/>
        <s v="Grageas Pasas en Bolsa (100 g)"/>
        <s v="Gragea Arroz en Bolsa (25 g)"/>
        <s v="Grageas Arroz en Bolsa (50 g)"/>
        <s v="Gragea de Fideo (25 g)"/>
        <s v="Grageas Fideos en Bolsa (50 g)"/>
        <s v="Grageas de Quinua en estuche (140 g)"/>
        <s v="Grageas de Quinua en estuche (220 g)"/>
        <s v="Gragea de Quinua (25 g)"/>
        <s v="Pops de Breick (30 g)"/>
        <s v="Pop de Breick (200 g)"/>
        <s v="Pops de Breick Bolívar (30 g)"/>
        <s v="Gragea de Mani (50 g)"/>
        <s v="Grageas Maní en Bolsa (100 g)"/>
        <s v="Grageas Maní Diet en Bolsa (100 g)"/>
        <s v="Grageas Almendra (100 g)"/>
        <s v="Gragea de Almendra (50 g)"/>
        <s v="Grageas de Pasas en Caja (100g)"/>
        <s v="Gragea de Maní en Caja (100g)"/>
        <s v="Grageas de Almendra en Caja (100g)"/>
        <s v="Grageas de Cherry Leche en Caja (100 g)"/>
        <s v="Grageas de Cherry Amargo en Caja (100 g)"/>
        <s v="Combo Fideo"/>
        <s v="Cobertura Café (250 g)"/>
        <s v="Cobertura Blanca (250 g)"/>
        <s v="Cobertura Bitter (250 g)"/>
        <s v="Cocoa Breick en Bolsa (250 g)"/>
        <s v="Jarabe de Chocolate (400 g)"/>
        <s v="Jarabe de Chocolate (7 Kg)"/>
        <s v="Jarabe de Mora (450 g)"/>
        <s v="Jarabe de Durazno (450 g)"/>
        <s v="Jarabe de Cereza (450 g)"/>
        <s v="Jarabe de Maple (450 g)"/>
        <s v="Jarabe de Maple (7 Kg)"/>
        <s v="Gomitas Cubiertas con Azúcar en Bolsa (140 g)"/>
        <s v="Chocolate de Mesa (500 g)"/>
        <s v="Barra 4X4 Quinua (24 g)"/>
        <s v="Conejo Pascuerito Café (15 g)"/>
        <s v="Conejo Pascuerito de Colores (15 g)"/>
        <s v="Conejo Oreja Gacha N° 1 Café (12 g)"/>
        <s v="Conejo Oreja Gacha N° 1 de Colores (12 g)"/>
        <s v="Conejo Oreja Gacha N° 2 Café (105 g)"/>
        <s v="Conejo Sentado N° 1 (28 g)"/>
        <s v="Conejo Sentado N° 2 (50 g)"/>
        <s v="Conejo Sentado N° 3 (115 g)"/>
        <s v="Conejo Parado (65 g)"/>
        <s v="Conejo Saltarín (75 g)"/>
        <s v="Huevo N° 0 de 20 Und. (140 g)"/>
        <s v="Huevo N° 0 en Bolsa (500 g)"/>
        <s v="Huevo N° 1 (9 g)"/>
        <s v="Huevo N° 2 (20 g)"/>
        <s v="Huevo N° 3 (30 g)"/>
        <s v="Huevo N° 4 (40 g)"/>
        <s v="Huevo N° 5 (50 g)"/>
        <s v="Huevo N° 6 (90 g)"/>
        <s v="Huevo N° 7 (120 g)"/>
        <s v="Huevo N° 8 (160 g)"/>
        <s v="Huevo N° 9 (180 g)"/>
        <s v="Huevo N° 10 (275 g)"/>
        <s v="Huevo 2 en Maple de 6u. (120g)"/>
        <s v="Huevo 2 en Maple de 12u. (240g)"/>
        <s v="Combo Pascuerito (210g)"/>
        <s v="Galletón Chips de Chocolate (50g/10Und)"/>
        <s v="Lata de grageas almendra (180 g)"/>
        <s v="Tableta Rellena CremadeChocolate(100g/7U"/>
        <s v="Chocolate Rechazado (X Kg)"/>
        <s v="PACK KETAL (5 Tab. Leche 25g)"/>
        <s v="Chips de Chocolate en Caja (256 g)"/>
        <s v="Corazón Mediano + 6 Corazones Pequeños (350 g)"/>
        <s v="Bombón Monosabor a Granel (X Kg)"/>
        <s v="Bombón Jellies a Granel (X Kg)"/>
        <s v="Lata de Jellies (450 g)"/>
        <s v="Combo Grageas"/>
        <s v="Pack 6 (Mix de Tabletas Rellenas)"/>
        <s v="Pack KETAL (1Tab. 100g + 1 Pop 30g)"/>
        <s v="Pops de Breick Leche (30 g)"/>
        <s v="Gomitas de Corazón Breick (40 g)"/>
        <s v="Gragea de Quinua a Granel (X Kg)"/>
        <s v="PACK KETAL(3 Grag. Arroz 50g)"/>
        <s v="PACK KETAL(3 Grag. Fideo 50g)"/>
        <s v="Estuche Quinua Bitter Corazón (100g)"/>
        <s v="Estuche Quinua Blanco Corazón (100g)"/>
        <s v="Estuche Quinua Leche Corazón (100g)"/>
        <s v="Calavera (100 g)"/>
        <s v="Calabaza (60 g)"/>
        <s v="Calabaza de Pops (300g)"/>
        <s v="Gragea de Quinua Blanco a Granel (x Kg)"/>
        <s v="Pack Pop Breick Leche (2u)"/>
        <s v="Bola Navideña (50 g)"/>
        <s v="Lata de Gomas Oso Navideño (300 g)"/>
        <s v="Lata de Grageas Papá Noel (180g)"/>
        <s v="Lata de Bombones Pingüino Navideño (120g)"/>
        <s v="Bota Navideña (100g)"/>
        <s v="Caja Pirámide Navidad (130 g)"/>
        <s v="Caja Calendario Navideño"/>
        <s v="Caja Triangular Feliz Navidad (100 g)"/>
        <s v="Estuche Ardilla Navideña (130 g)"/>
        <s v="Caja Tableta Navideña Verde (100 g)"/>
        <s v="Estrella Navideña (72 g)"/>
        <s v="Papanoel Chico (75 g)"/>
        <s v="Angelito (75 g)"/>
        <s v="Caja Tableta Navideña Roja (100 g)"/>
        <s v="Grageas Maní a Granel (X Kg)"/>
        <s v="Conejo Oreja Gacha N° 2 Blanco (105 g)"/>
        <s v="Pack (Gragea de Maní 150g)"/>
        <s v="Pack 10 (Pasas Mani Almendras) 100g"/>
        <s v="Conejo Sentado N° 4 (210 g)"/>
        <s v="Conejos Oreja Gacha Colores en caja(72g)"/>
        <s v="Econohuevo (1 Kg)"/>
        <s v="Pack 3 (2 Grag. Pasas 50g + 2 Barra 4X4)"/>
        <s v="Chocolate Base Bitter Chips (1 Kl)"/>
        <s v="Tableta Semi Amargo con Sal (100g/10und)"/>
        <s v="Tableta Blanco con Miel (100g / 10und.)"/>
        <s v="Gomitas de Corazones Breick (80g)"/>
        <s v="Gomitas Acidas Ositos (40g)"/>
        <s v="Gomitas Azucaradas Ositos (40g)"/>
        <s v="Gomitas Azucaradas Ositos (80g)"/>
        <s v="Gomitas Azucaradas Conitos (80g)"/>
        <s v="Gomitas Tradicionales Ositos (40g)"/>
        <s v="Gomitas Tradicionales Corazones (40g)"/>
        <s v="Tableta 70% c/Cristales de Sal (100g) M1"/>
        <s v="Tableta 70% c/Cristales de Sal (100g) M2"/>
        <s v="Tableta 70% c/Cristales de Sal (100g) M3"/>
        <s v="Chocoaritos (350g)"/>
        <s v="Caja Corazon Amore (25 g)"/>
        <s v="Corazones de Chocolate en Caja (32 g)"/>
        <s v="Caja de Bombones Surtidos Corazón (55g)"/>
        <s v="Lata de Bombones de Chocolate (180 g)"/>
        <s v="Gragea de Cherry Leche a Granel (x Kg)"/>
        <s v="Cobertura de Chocolate con Leche Gallo (250 g)"/>
        <s v="Cobertura de Chocolate con Leche Gallina (250 g)"/>
        <s v="Conejo Feliz (170 g.)"/>
        <s v="Gallina (50 g.)"/>
        <s v="Huevo sobre Canasta (40 g.)"/>
        <s v="Conejo Orejon (30 g.)"/>
        <s v="Pack 4 (Fideo+Arroz 150g)"/>
        <s v="Caja Berries (190g)"/>
        <s v="Gragea de Cherry Bitter a Granel (x Kg)"/>
        <s v="Tableta Diet Bitter (xKg)"/>
        <s v="Cocoa Breick (x Kg)"/>
        <s v="PACK BCP (Tab. Cabernet 100g + Tab. Cherry 100g)"/>
        <s v="Baloncitos Chocolate con Leche (30u.)"/>
        <s v="MONEDA MENTA 375/U"/>
        <s v="Sapin 300g (30u x 10g)"/>
        <s v="Chocolate en polvo (500g)"/>
        <s v="Chip de Chocolate S/A Calibre 660 (x Kg)"/>
        <s v="Chip de Chocolate S/A Calibre 270 (x Kg)"/>
        <s v="Pepitas Amazonicas-Almendra cubiertas con Chocolate (20g)"/>
      </sharedItems>
    </cacheField>
    <cacheField name="PRECIO" numFmtId="0">
      <sharedItems containsSemiMixedTypes="0" containsString="0" containsNumber="1" minValue="0" maxValue="487.5"/>
    </cacheField>
    <cacheField name="TOTAL" numFmtId="0">
      <sharedItems containsSemiMixedTypes="0" containsString="0" containsNumber="1" containsInteger="1" minValue="1" maxValue="131589"/>
    </cacheField>
    <cacheField name="VALOR INGRESO EN BS" numFmtId="0">
      <sharedItems containsSemiMixedTypes="0" containsString="0" containsNumber="1" minValue="0" maxValue="7518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26">
  <r>
    <x v="0"/>
    <x v="0"/>
    <x v="0"/>
    <x v="0"/>
    <n v="10"/>
    <n v="112"/>
    <n v="1120"/>
  </r>
  <r>
    <x v="0"/>
    <x v="0"/>
    <x v="1"/>
    <x v="1"/>
    <n v="39"/>
    <n v="21"/>
    <n v="819"/>
  </r>
  <r>
    <x v="0"/>
    <x v="0"/>
    <x v="2"/>
    <x v="2"/>
    <n v="75"/>
    <n v="5"/>
    <n v="375"/>
  </r>
  <r>
    <x v="0"/>
    <x v="0"/>
    <x v="3"/>
    <x v="3"/>
    <n v="35"/>
    <n v="4"/>
    <n v="140"/>
  </r>
  <r>
    <x v="0"/>
    <x v="0"/>
    <x v="4"/>
    <x v="4"/>
    <n v="27"/>
    <n v="49"/>
    <n v="1323"/>
  </r>
  <r>
    <x v="0"/>
    <x v="0"/>
    <x v="5"/>
    <x v="5"/>
    <n v="29"/>
    <n v="25"/>
    <n v="725"/>
  </r>
  <r>
    <x v="0"/>
    <x v="0"/>
    <x v="6"/>
    <x v="6"/>
    <n v="20.5"/>
    <n v="6"/>
    <n v="123"/>
  </r>
  <r>
    <x v="0"/>
    <x v="0"/>
    <x v="7"/>
    <x v="7"/>
    <n v="40"/>
    <n v="36"/>
    <n v="1440"/>
  </r>
  <r>
    <x v="0"/>
    <x v="0"/>
    <x v="8"/>
    <x v="8"/>
    <n v="40"/>
    <n v="8"/>
    <n v="320"/>
  </r>
  <r>
    <x v="0"/>
    <x v="0"/>
    <x v="9"/>
    <x v="9"/>
    <n v="35"/>
    <n v="5"/>
    <n v="175"/>
  </r>
  <r>
    <x v="0"/>
    <x v="0"/>
    <x v="10"/>
    <x v="10"/>
    <n v="35"/>
    <n v="16"/>
    <n v="560"/>
  </r>
  <r>
    <x v="0"/>
    <x v="0"/>
    <x v="11"/>
    <x v="11"/>
    <n v="39"/>
    <n v="15"/>
    <n v="585"/>
  </r>
  <r>
    <x v="0"/>
    <x v="0"/>
    <x v="12"/>
    <x v="12"/>
    <n v="39"/>
    <n v="20"/>
    <n v="780"/>
  </r>
  <r>
    <x v="0"/>
    <x v="0"/>
    <x v="13"/>
    <x v="13"/>
    <n v="35"/>
    <n v="28"/>
    <n v="980"/>
  </r>
  <r>
    <x v="0"/>
    <x v="0"/>
    <x v="14"/>
    <x v="14"/>
    <n v="25"/>
    <n v="15"/>
    <n v="375"/>
  </r>
  <r>
    <x v="0"/>
    <x v="0"/>
    <x v="15"/>
    <x v="15"/>
    <n v="35"/>
    <n v="15"/>
    <n v="525"/>
  </r>
  <r>
    <x v="0"/>
    <x v="0"/>
    <x v="16"/>
    <x v="16"/>
    <n v="25"/>
    <n v="1"/>
    <n v="25"/>
  </r>
  <r>
    <x v="0"/>
    <x v="0"/>
    <x v="17"/>
    <x v="17"/>
    <n v="35"/>
    <n v="25"/>
    <n v="875"/>
  </r>
  <r>
    <x v="0"/>
    <x v="0"/>
    <x v="18"/>
    <x v="18"/>
    <n v="35"/>
    <n v="14"/>
    <n v="490"/>
  </r>
  <r>
    <x v="0"/>
    <x v="0"/>
    <x v="19"/>
    <x v="19"/>
    <n v="25"/>
    <n v="28"/>
    <n v="700"/>
  </r>
  <r>
    <x v="0"/>
    <x v="0"/>
    <x v="20"/>
    <x v="20"/>
    <n v="35"/>
    <n v="20"/>
    <n v="700"/>
  </r>
  <r>
    <x v="0"/>
    <x v="0"/>
    <x v="21"/>
    <x v="21"/>
    <n v="59"/>
    <n v="42"/>
    <n v="2478"/>
  </r>
  <r>
    <x v="0"/>
    <x v="0"/>
    <x v="22"/>
    <x v="22"/>
    <n v="39"/>
    <n v="16"/>
    <n v="624"/>
  </r>
  <r>
    <x v="0"/>
    <x v="0"/>
    <x v="23"/>
    <x v="23"/>
    <n v="79"/>
    <n v="15"/>
    <n v="1185"/>
  </r>
  <r>
    <x v="0"/>
    <x v="0"/>
    <x v="24"/>
    <x v="24"/>
    <n v="99"/>
    <n v="5"/>
    <n v="495"/>
  </r>
  <r>
    <x v="0"/>
    <x v="0"/>
    <x v="25"/>
    <x v="25"/>
    <n v="85"/>
    <n v="3"/>
    <n v="255"/>
  </r>
  <r>
    <x v="0"/>
    <x v="0"/>
    <x v="26"/>
    <x v="26"/>
    <n v="99"/>
    <n v="1"/>
    <n v="99"/>
  </r>
  <r>
    <x v="0"/>
    <x v="0"/>
    <x v="27"/>
    <x v="27"/>
    <n v="99"/>
    <n v="4"/>
    <n v="396"/>
  </r>
  <r>
    <x v="0"/>
    <x v="0"/>
    <x v="28"/>
    <x v="28"/>
    <n v="99"/>
    <n v="3"/>
    <n v="297"/>
  </r>
  <r>
    <x v="0"/>
    <x v="0"/>
    <x v="29"/>
    <x v="29"/>
    <n v="19"/>
    <n v="3"/>
    <n v="57"/>
  </r>
  <r>
    <x v="0"/>
    <x v="0"/>
    <x v="30"/>
    <x v="30"/>
    <n v="19"/>
    <n v="5"/>
    <n v="95"/>
  </r>
  <r>
    <x v="0"/>
    <x v="0"/>
    <x v="31"/>
    <x v="31"/>
    <n v="19"/>
    <n v="6"/>
    <n v="114"/>
  </r>
  <r>
    <x v="0"/>
    <x v="0"/>
    <x v="32"/>
    <x v="32"/>
    <n v="42"/>
    <n v="21"/>
    <n v="882"/>
  </r>
  <r>
    <x v="0"/>
    <x v="0"/>
    <x v="33"/>
    <x v="33"/>
    <n v="25"/>
    <n v="25"/>
    <n v="625"/>
  </r>
  <r>
    <x v="0"/>
    <x v="0"/>
    <x v="34"/>
    <x v="34"/>
    <n v="25"/>
    <n v="10"/>
    <n v="250"/>
  </r>
  <r>
    <x v="0"/>
    <x v="0"/>
    <x v="35"/>
    <x v="35"/>
    <n v="25"/>
    <n v="12"/>
    <n v="300"/>
  </r>
  <r>
    <x v="0"/>
    <x v="0"/>
    <x v="36"/>
    <x v="36"/>
    <n v="25"/>
    <n v="5"/>
    <n v="125"/>
  </r>
  <r>
    <x v="0"/>
    <x v="0"/>
    <x v="37"/>
    <x v="37"/>
    <n v="25"/>
    <n v="7"/>
    <n v="175"/>
  </r>
  <r>
    <x v="0"/>
    <x v="0"/>
    <x v="38"/>
    <x v="38"/>
    <n v="25"/>
    <n v="8"/>
    <n v="200"/>
  </r>
  <r>
    <x v="0"/>
    <x v="0"/>
    <x v="39"/>
    <x v="39"/>
    <n v="25"/>
    <n v="7"/>
    <n v="175"/>
  </r>
  <r>
    <x v="0"/>
    <x v="0"/>
    <x v="40"/>
    <x v="40"/>
    <n v="3.5"/>
    <n v="17"/>
    <n v="59.5"/>
  </r>
  <r>
    <x v="0"/>
    <x v="0"/>
    <x v="41"/>
    <x v="41"/>
    <n v="3.5"/>
    <n v="93"/>
    <n v="325.5"/>
  </r>
  <r>
    <x v="0"/>
    <x v="0"/>
    <x v="42"/>
    <x v="42"/>
    <n v="3.5"/>
    <n v="124"/>
    <n v="434"/>
  </r>
  <r>
    <x v="0"/>
    <x v="0"/>
    <x v="43"/>
    <x v="43"/>
    <n v="14"/>
    <n v="222"/>
    <n v="3108"/>
  </r>
  <r>
    <x v="0"/>
    <x v="0"/>
    <x v="44"/>
    <x v="44"/>
    <n v="18"/>
    <n v="25"/>
    <n v="450"/>
  </r>
  <r>
    <x v="0"/>
    <x v="0"/>
    <x v="45"/>
    <x v="45"/>
    <n v="14"/>
    <n v="148"/>
    <n v="2072"/>
  </r>
  <r>
    <x v="0"/>
    <x v="0"/>
    <x v="46"/>
    <x v="46"/>
    <n v="14"/>
    <n v="898"/>
    <n v="12572"/>
  </r>
  <r>
    <x v="0"/>
    <x v="0"/>
    <x v="47"/>
    <x v="47"/>
    <n v="14"/>
    <n v="982"/>
    <n v="13748"/>
  </r>
  <r>
    <x v="0"/>
    <x v="0"/>
    <x v="48"/>
    <x v="48"/>
    <n v="14"/>
    <n v="3462"/>
    <n v="48468"/>
  </r>
  <r>
    <x v="0"/>
    <x v="0"/>
    <x v="49"/>
    <x v="49"/>
    <n v="14"/>
    <n v="160"/>
    <n v="2240"/>
  </r>
  <r>
    <x v="0"/>
    <x v="0"/>
    <x v="50"/>
    <x v="50"/>
    <n v="14"/>
    <n v="402"/>
    <n v="5628"/>
  </r>
  <r>
    <x v="0"/>
    <x v="0"/>
    <x v="51"/>
    <x v="51"/>
    <n v="14"/>
    <n v="112"/>
    <n v="1568"/>
  </r>
  <r>
    <x v="0"/>
    <x v="0"/>
    <x v="52"/>
    <x v="52"/>
    <n v="14"/>
    <n v="25"/>
    <n v="350"/>
  </r>
  <r>
    <x v="0"/>
    <x v="0"/>
    <x v="53"/>
    <x v="53"/>
    <n v="18"/>
    <n v="11"/>
    <n v="198"/>
  </r>
  <r>
    <x v="0"/>
    <x v="0"/>
    <x v="54"/>
    <x v="54"/>
    <n v="19"/>
    <n v="76"/>
    <n v="1444"/>
  </r>
  <r>
    <x v="0"/>
    <x v="0"/>
    <x v="55"/>
    <x v="55"/>
    <n v="19"/>
    <n v="93"/>
    <n v="1767"/>
  </r>
  <r>
    <x v="0"/>
    <x v="0"/>
    <x v="56"/>
    <x v="56"/>
    <n v="19"/>
    <n v="33"/>
    <n v="627"/>
  </r>
  <r>
    <x v="0"/>
    <x v="0"/>
    <x v="57"/>
    <x v="57"/>
    <n v="19"/>
    <n v="64"/>
    <n v="1216"/>
  </r>
  <r>
    <x v="0"/>
    <x v="0"/>
    <x v="58"/>
    <x v="58"/>
    <n v="19"/>
    <n v="71"/>
    <n v="1349"/>
  </r>
  <r>
    <x v="0"/>
    <x v="0"/>
    <x v="59"/>
    <x v="59"/>
    <n v="19"/>
    <n v="30"/>
    <n v="570"/>
  </r>
  <r>
    <x v="0"/>
    <x v="0"/>
    <x v="60"/>
    <x v="60"/>
    <n v="20"/>
    <n v="42"/>
    <n v="840"/>
  </r>
  <r>
    <x v="0"/>
    <x v="0"/>
    <x v="61"/>
    <x v="61"/>
    <n v="14"/>
    <n v="64"/>
    <n v="896"/>
  </r>
  <r>
    <x v="0"/>
    <x v="0"/>
    <x v="62"/>
    <x v="62"/>
    <n v="14"/>
    <n v="355"/>
    <n v="4970"/>
  </r>
  <r>
    <x v="0"/>
    <x v="0"/>
    <x v="63"/>
    <x v="63"/>
    <n v="14"/>
    <n v="745"/>
    <n v="10430"/>
  </r>
  <r>
    <x v="0"/>
    <x v="0"/>
    <x v="64"/>
    <x v="64"/>
    <n v="14"/>
    <n v="190"/>
    <n v="2660"/>
  </r>
  <r>
    <x v="0"/>
    <x v="0"/>
    <x v="65"/>
    <x v="65"/>
    <n v="14"/>
    <n v="237"/>
    <n v="3318"/>
  </r>
  <r>
    <x v="0"/>
    <x v="0"/>
    <x v="66"/>
    <x v="66"/>
    <n v="14"/>
    <n v="203"/>
    <n v="2842"/>
  </r>
  <r>
    <x v="0"/>
    <x v="0"/>
    <x v="67"/>
    <x v="67"/>
    <n v="14"/>
    <n v="182"/>
    <n v="2548"/>
  </r>
  <r>
    <x v="0"/>
    <x v="0"/>
    <x v="68"/>
    <x v="68"/>
    <n v="14"/>
    <n v="564"/>
    <n v="7896"/>
  </r>
  <r>
    <x v="0"/>
    <x v="0"/>
    <x v="69"/>
    <x v="69"/>
    <n v="14"/>
    <n v="311"/>
    <n v="4354"/>
  </r>
  <r>
    <x v="0"/>
    <x v="0"/>
    <x v="70"/>
    <x v="70"/>
    <n v="14"/>
    <n v="401"/>
    <n v="5614"/>
  </r>
  <r>
    <x v="0"/>
    <x v="0"/>
    <x v="71"/>
    <x v="71"/>
    <n v="14"/>
    <n v="229"/>
    <n v="3206"/>
  </r>
  <r>
    <x v="0"/>
    <x v="0"/>
    <x v="72"/>
    <x v="72"/>
    <n v="14"/>
    <n v="132"/>
    <n v="1848"/>
  </r>
  <r>
    <x v="0"/>
    <x v="0"/>
    <x v="73"/>
    <x v="73"/>
    <n v="14"/>
    <n v="157"/>
    <n v="2198"/>
  </r>
  <r>
    <x v="0"/>
    <x v="0"/>
    <x v="74"/>
    <x v="74"/>
    <n v="14"/>
    <n v="90"/>
    <n v="1260"/>
  </r>
  <r>
    <x v="0"/>
    <x v="0"/>
    <x v="75"/>
    <x v="75"/>
    <n v="14"/>
    <n v="53"/>
    <n v="742"/>
  </r>
  <r>
    <x v="0"/>
    <x v="0"/>
    <x v="76"/>
    <x v="76"/>
    <n v="14"/>
    <n v="228"/>
    <n v="3192"/>
  </r>
  <r>
    <x v="0"/>
    <x v="0"/>
    <x v="77"/>
    <x v="77"/>
    <n v="5"/>
    <n v="5"/>
    <n v="25"/>
  </r>
  <r>
    <x v="0"/>
    <x v="0"/>
    <x v="78"/>
    <x v="78"/>
    <n v="10"/>
    <n v="49"/>
    <n v="490"/>
  </r>
  <r>
    <x v="0"/>
    <x v="0"/>
    <x v="79"/>
    <x v="79"/>
    <n v="2"/>
    <n v="325"/>
    <n v="650"/>
  </r>
  <r>
    <x v="0"/>
    <x v="0"/>
    <x v="80"/>
    <x v="80"/>
    <n v="5"/>
    <n v="75"/>
    <n v="375"/>
  </r>
  <r>
    <x v="0"/>
    <x v="0"/>
    <x v="81"/>
    <x v="81"/>
    <n v="2"/>
    <n v="526"/>
    <n v="1052"/>
  </r>
  <r>
    <x v="0"/>
    <x v="0"/>
    <x v="82"/>
    <x v="82"/>
    <n v="5"/>
    <n v="41"/>
    <n v="205"/>
  </r>
  <r>
    <x v="0"/>
    <x v="0"/>
    <x v="83"/>
    <x v="83"/>
    <n v="14.4"/>
    <n v="12"/>
    <n v="172.8"/>
  </r>
  <r>
    <x v="0"/>
    <x v="0"/>
    <x v="84"/>
    <x v="84"/>
    <n v="20.399999999999999"/>
    <n v="22"/>
    <n v="448.79999999999995"/>
  </r>
  <r>
    <x v="0"/>
    <x v="0"/>
    <x v="85"/>
    <x v="85"/>
    <n v="2"/>
    <n v="566"/>
    <n v="1132"/>
  </r>
  <r>
    <x v="0"/>
    <x v="0"/>
    <x v="86"/>
    <x v="86"/>
    <n v="1.6"/>
    <n v="3635"/>
    <n v="5816"/>
  </r>
  <r>
    <x v="0"/>
    <x v="0"/>
    <x v="87"/>
    <x v="87"/>
    <n v="13"/>
    <n v="92"/>
    <n v="1196"/>
  </r>
  <r>
    <x v="0"/>
    <x v="0"/>
    <x v="88"/>
    <x v="88"/>
    <n v="1.8"/>
    <n v="200"/>
    <n v="360"/>
  </r>
  <r>
    <x v="0"/>
    <x v="0"/>
    <x v="89"/>
    <x v="89"/>
    <n v="5"/>
    <n v="198"/>
    <n v="990"/>
  </r>
  <r>
    <x v="0"/>
    <x v="0"/>
    <x v="90"/>
    <x v="90"/>
    <n v="10"/>
    <n v="71"/>
    <n v="710"/>
  </r>
  <r>
    <x v="0"/>
    <x v="0"/>
    <x v="91"/>
    <x v="91"/>
    <n v="15"/>
    <n v="36"/>
    <n v="540"/>
  </r>
  <r>
    <x v="0"/>
    <x v="0"/>
    <x v="92"/>
    <x v="92"/>
    <n v="10"/>
    <n v="120"/>
    <n v="1200"/>
  </r>
  <r>
    <x v="0"/>
    <x v="0"/>
    <x v="93"/>
    <x v="93"/>
    <n v="5"/>
    <n v="130"/>
    <n v="650"/>
  </r>
  <r>
    <x v="0"/>
    <x v="0"/>
    <x v="94"/>
    <x v="94"/>
    <n v="15"/>
    <n v="41"/>
    <n v="615"/>
  </r>
  <r>
    <x v="0"/>
    <x v="0"/>
    <x v="95"/>
    <x v="95"/>
    <n v="15"/>
    <n v="31"/>
    <n v="465"/>
  </r>
  <r>
    <x v="0"/>
    <x v="0"/>
    <x v="96"/>
    <x v="96"/>
    <n v="15"/>
    <n v="23"/>
    <n v="345"/>
  </r>
  <r>
    <x v="0"/>
    <x v="0"/>
    <x v="97"/>
    <x v="97"/>
    <n v="17"/>
    <n v="23"/>
    <n v="391"/>
  </r>
  <r>
    <x v="0"/>
    <x v="0"/>
    <x v="98"/>
    <x v="98"/>
    <n v="17"/>
    <n v="6"/>
    <n v="102"/>
  </r>
  <r>
    <x v="0"/>
    <x v="0"/>
    <x v="99"/>
    <x v="99"/>
    <n v="60"/>
    <n v="5"/>
    <n v="300"/>
  </r>
  <r>
    <x v="0"/>
    <x v="0"/>
    <x v="100"/>
    <x v="100"/>
    <n v="20.5"/>
    <n v="47"/>
    <n v="963.5"/>
  </r>
  <r>
    <x v="0"/>
    <x v="0"/>
    <x v="101"/>
    <x v="101"/>
    <n v="20.5"/>
    <n v="294"/>
    <n v="6027"/>
  </r>
  <r>
    <x v="0"/>
    <x v="0"/>
    <x v="102"/>
    <x v="102"/>
    <n v="20.5"/>
    <n v="162"/>
    <n v="3321"/>
  </r>
  <r>
    <x v="0"/>
    <x v="0"/>
    <x v="103"/>
    <x v="103"/>
    <n v="13"/>
    <n v="285"/>
    <n v="3705"/>
  </r>
  <r>
    <x v="0"/>
    <x v="0"/>
    <x v="104"/>
    <x v="104"/>
    <n v="20"/>
    <n v="317"/>
    <n v="6340"/>
  </r>
  <r>
    <x v="0"/>
    <x v="0"/>
    <x v="105"/>
    <x v="105"/>
    <n v="290"/>
    <n v="14"/>
    <n v="4060"/>
  </r>
  <r>
    <x v="0"/>
    <x v="0"/>
    <x v="106"/>
    <x v="106"/>
    <n v="0"/>
    <n v="1"/>
    <n v="0"/>
  </r>
  <r>
    <x v="0"/>
    <x v="0"/>
    <x v="107"/>
    <x v="107"/>
    <n v="0"/>
    <n v="1"/>
    <n v="0"/>
  </r>
  <r>
    <x v="0"/>
    <x v="0"/>
    <x v="108"/>
    <x v="108"/>
    <n v="0"/>
    <n v="3"/>
    <n v="0"/>
  </r>
  <r>
    <x v="0"/>
    <x v="0"/>
    <x v="109"/>
    <x v="109"/>
    <n v="15"/>
    <n v="168"/>
    <n v="2520"/>
  </r>
  <r>
    <x v="0"/>
    <x v="0"/>
    <x v="110"/>
    <x v="110"/>
    <n v="265"/>
    <n v="1"/>
    <n v="265"/>
  </r>
  <r>
    <x v="0"/>
    <x v="0"/>
    <x v="111"/>
    <x v="111"/>
    <n v="11"/>
    <n v="35"/>
    <n v="385"/>
  </r>
  <r>
    <x v="0"/>
    <x v="0"/>
    <x v="112"/>
    <x v="112"/>
    <n v="45"/>
    <n v="48"/>
    <n v="2160"/>
  </r>
  <r>
    <x v="0"/>
    <x v="0"/>
    <x v="113"/>
    <x v="113"/>
    <n v="2"/>
    <n v="238"/>
    <n v="476"/>
  </r>
  <r>
    <x v="0"/>
    <x v="0"/>
    <x v="114"/>
    <x v="114"/>
    <n v="2.5"/>
    <n v="19677"/>
    <n v="49192.5"/>
  </r>
  <r>
    <x v="0"/>
    <x v="0"/>
    <x v="115"/>
    <x v="115"/>
    <n v="2.5"/>
    <n v="25721"/>
    <n v="64302.5"/>
  </r>
  <r>
    <x v="0"/>
    <x v="0"/>
    <x v="116"/>
    <x v="116"/>
    <n v="2"/>
    <n v="6675"/>
    <n v="13350"/>
  </r>
  <r>
    <x v="0"/>
    <x v="0"/>
    <x v="117"/>
    <x v="117"/>
    <n v="2"/>
    <n v="9969"/>
    <n v="19938"/>
  </r>
  <r>
    <x v="0"/>
    <x v="0"/>
    <x v="118"/>
    <x v="118"/>
    <n v="15"/>
    <n v="1171"/>
    <n v="17565"/>
  </r>
  <r>
    <x v="0"/>
    <x v="0"/>
    <x v="119"/>
    <x v="119"/>
    <n v="4.5"/>
    <n v="3302"/>
    <n v="14859"/>
  </r>
  <r>
    <x v="0"/>
    <x v="0"/>
    <x v="120"/>
    <x v="120"/>
    <n v="9"/>
    <n v="7217"/>
    <n v="64953"/>
  </r>
  <r>
    <x v="0"/>
    <x v="0"/>
    <x v="121"/>
    <x v="121"/>
    <n v="23"/>
    <n v="615"/>
    <n v="14145"/>
  </r>
  <r>
    <x v="0"/>
    <x v="0"/>
    <x v="122"/>
    <x v="122"/>
    <n v="12"/>
    <n v="5828"/>
    <n v="69936"/>
  </r>
  <r>
    <x v="0"/>
    <x v="0"/>
    <x v="123"/>
    <x v="123"/>
    <n v="12"/>
    <n v="142"/>
    <n v="1704"/>
  </r>
  <r>
    <x v="0"/>
    <x v="0"/>
    <x v="124"/>
    <x v="124"/>
    <n v="19"/>
    <n v="39569"/>
    <n v="751811"/>
  </r>
  <r>
    <x v="0"/>
    <x v="0"/>
    <x v="125"/>
    <x v="125"/>
    <n v="65"/>
    <n v="2442"/>
    <n v="158730"/>
  </r>
  <r>
    <x v="0"/>
    <x v="0"/>
    <x v="126"/>
    <x v="126"/>
    <n v="1.5"/>
    <n v="103115"/>
    <n v="154672.5"/>
  </r>
  <r>
    <x v="0"/>
    <x v="0"/>
    <x v="127"/>
    <x v="127"/>
    <n v="3"/>
    <n v="58146"/>
    <n v="174438"/>
  </r>
  <r>
    <x v="0"/>
    <x v="0"/>
    <x v="128"/>
    <x v="128"/>
    <n v="4.5"/>
    <n v="30028"/>
    <n v="135126"/>
  </r>
  <r>
    <x v="0"/>
    <x v="0"/>
    <x v="129"/>
    <x v="129"/>
    <n v="6.5"/>
    <n v="10162"/>
    <n v="66053"/>
  </r>
  <r>
    <x v="0"/>
    <x v="0"/>
    <x v="130"/>
    <x v="130"/>
    <n v="8.5"/>
    <n v="5439"/>
    <n v="46231.5"/>
  </r>
  <r>
    <x v="0"/>
    <x v="0"/>
    <x v="131"/>
    <x v="131"/>
    <n v="12.5"/>
    <n v="1666"/>
    <n v="20825"/>
  </r>
  <r>
    <x v="0"/>
    <x v="0"/>
    <x v="132"/>
    <x v="132"/>
    <n v="19"/>
    <n v="499"/>
    <n v="9481"/>
  </r>
  <r>
    <x v="0"/>
    <x v="0"/>
    <x v="133"/>
    <x v="133"/>
    <n v="25"/>
    <n v="526"/>
    <n v="13150"/>
  </r>
  <r>
    <x v="0"/>
    <x v="0"/>
    <x v="134"/>
    <x v="134"/>
    <n v="32"/>
    <n v="15"/>
    <n v="480"/>
  </r>
  <r>
    <x v="0"/>
    <x v="0"/>
    <x v="135"/>
    <x v="135"/>
    <n v="42"/>
    <n v="184"/>
    <n v="7728"/>
  </r>
  <r>
    <x v="0"/>
    <x v="0"/>
    <x v="136"/>
    <x v="136"/>
    <n v="19"/>
    <n v="333"/>
    <n v="6327"/>
  </r>
  <r>
    <x v="0"/>
    <x v="0"/>
    <x v="137"/>
    <x v="137"/>
    <n v="35"/>
    <n v="321"/>
    <n v="11235"/>
  </r>
  <r>
    <x v="0"/>
    <x v="0"/>
    <x v="138"/>
    <x v="138"/>
    <n v="29"/>
    <n v="2972"/>
    <n v="86188"/>
  </r>
  <r>
    <x v="0"/>
    <x v="0"/>
    <x v="139"/>
    <x v="139"/>
    <n v="4.5"/>
    <n v="5080"/>
    <n v="22860"/>
  </r>
  <r>
    <x v="0"/>
    <x v="1"/>
    <x v="0"/>
    <x v="0"/>
    <n v="10"/>
    <n v="249"/>
    <n v="2490"/>
  </r>
  <r>
    <x v="0"/>
    <x v="1"/>
    <x v="1"/>
    <x v="1"/>
    <n v="39"/>
    <n v="80"/>
    <n v="3120"/>
  </r>
  <r>
    <x v="0"/>
    <x v="1"/>
    <x v="2"/>
    <x v="2"/>
    <n v="75"/>
    <n v="27"/>
    <n v="2025"/>
  </r>
  <r>
    <x v="0"/>
    <x v="1"/>
    <x v="3"/>
    <x v="3"/>
    <n v="35"/>
    <n v="15"/>
    <n v="525"/>
  </r>
  <r>
    <x v="0"/>
    <x v="1"/>
    <x v="4"/>
    <x v="4"/>
    <n v="27"/>
    <n v="66"/>
    <n v="1782"/>
  </r>
  <r>
    <x v="0"/>
    <x v="1"/>
    <x v="5"/>
    <x v="5"/>
    <n v="29"/>
    <n v="639"/>
    <n v="18531"/>
  </r>
  <r>
    <x v="0"/>
    <x v="1"/>
    <x v="6"/>
    <x v="6"/>
    <n v="20.5"/>
    <n v="46"/>
    <n v="943"/>
  </r>
  <r>
    <x v="0"/>
    <x v="1"/>
    <x v="7"/>
    <x v="7"/>
    <n v="40"/>
    <n v="79"/>
    <n v="3160"/>
  </r>
  <r>
    <x v="0"/>
    <x v="1"/>
    <x v="8"/>
    <x v="8"/>
    <n v="40"/>
    <n v="68"/>
    <n v="2720"/>
  </r>
  <r>
    <x v="0"/>
    <x v="1"/>
    <x v="9"/>
    <x v="9"/>
    <n v="35"/>
    <n v="2"/>
    <n v="70"/>
  </r>
  <r>
    <x v="0"/>
    <x v="1"/>
    <x v="10"/>
    <x v="10"/>
    <n v="35"/>
    <n v="51"/>
    <n v="1785"/>
  </r>
  <r>
    <x v="0"/>
    <x v="1"/>
    <x v="11"/>
    <x v="11"/>
    <n v="39"/>
    <n v="58"/>
    <n v="2262"/>
  </r>
  <r>
    <x v="0"/>
    <x v="1"/>
    <x v="12"/>
    <x v="12"/>
    <n v="39"/>
    <n v="60"/>
    <n v="2340"/>
  </r>
  <r>
    <x v="0"/>
    <x v="1"/>
    <x v="13"/>
    <x v="13"/>
    <n v="35"/>
    <n v="107"/>
    <n v="3745"/>
  </r>
  <r>
    <x v="0"/>
    <x v="1"/>
    <x v="14"/>
    <x v="14"/>
    <n v="25"/>
    <n v="29"/>
    <n v="725"/>
  </r>
  <r>
    <x v="0"/>
    <x v="1"/>
    <x v="15"/>
    <x v="15"/>
    <n v="35"/>
    <n v="84"/>
    <n v="2940"/>
  </r>
  <r>
    <x v="0"/>
    <x v="1"/>
    <x v="17"/>
    <x v="17"/>
    <n v="35"/>
    <n v="35"/>
    <n v="1225"/>
  </r>
  <r>
    <x v="0"/>
    <x v="1"/>
    <x v="18"/>
    <x v="18"/>
    <n v="35"/>
    <n v="90"/>
    <n v="3150"/>
  </r>
  <r>
    <x v="0"/>
    <x v="1"/>
    <x v="19"/>
    <x v="19"/>
    <n v="25"/>
    <n v="32"/>
    <n v="800"/>
  </r>
  <r>
    <x v="0"/>
    <x v="1"/>
    <x v="20"/>
    <x v="20"/>
    <n v="35"/>
    <n v="46"/>
    <n v="1610"/>
  </r>
  <r>
    <x v="0"/>
    <x v="1"/>
    <x v="21"/>
    <x v="21"/>
    <n v="59"/>
    <n v="128"/>
    <n v="7552"/>
  </r>
  <r>
    <x v="0"/>
    <x v="1"/>
    <x v="22"/>
    <x v="22"/>
    <n v="39"/>
    <n v="102"/>
    <n v="3978"/>
  </r>
  <r>
    <x v="0"/>
    <x v="1"/>
    <x v="23"/>
    <x v="23"/>
    <n v="79"/>
    <n v="26"/>
    <n v="2054"/>
  </r>
  <r>
    <x v="0"/>
    <x v="1"/>
    <x v="24"/>
    <x v="24"/>
    <n v="99"/>
    <n v="23"/>
    <n v="2277"/>
  </r>
  <r>
    <x v="0"/>
    <x v="1"/>
    <x v="25"/>
    <x v="25"/>
    <n v="85"/>
    <n v="43"/>
    <n v="3655"/>
  </r>
  <r>
    <x v="0"/>
    <x v="1"/>
    <x v="140"/>
    <x v="140"/>
    <n v="55"/>
    <n v="15"/>
    <n v="825"/>
  </r>
  <r>
    <x v="0"/>
    <x v="1"/>
    <x v="29"/>
    <x v="29"/>
    <n v="19"/>
    <n v="20"/>
    <n v="380"/>
  </r>
  <r>
    <x v="0"/>
    <x v="1"/>
    <x v="30"/>
    <x v="30"/>
    <n v="19"/>
    <n v="33"/>
    <n v="627"/>
  </r>
  <r>
    <x v="0"/>
    <x v="1"/>
    <x v="31"/>
    <x v="31"/>
    <n v="19"/>
    <n v="29"/>
    <n v="551"/>
  </r>
  <r>
    <x v="0"/>
    <x v="1"/>
    <x v="32"/>
    <x v="32"/>
    <n v="42"/>
    <n v="16"/>
    <n v="672"/>
  </r>
  <r>
    <x v="0"/>
    <x v="1"/>
    <x v="33"/>
    <x v="33"/>
    <n v="25"/>
    <n v="7"/>
    <n v="175"/>
  </r>
  <r>
    <x v="0"/>
    <x v="1"/>
    <x v="34"/>
    <x v="34"/>
    <n v="25"/>
    <n v="13"/>
    <n v="325"/>
  </r>
  <r>
    <x v="0"/>
    <x v="1"/>
    <x v="35"/>
    <x v="35"/>
    <n v="25"/>
    <n v="24"/>
    <n v="600"/>
  </r>
  <r>
    <x v="0"/>
    <x v="1"/>
    <x v="36"/>
    <x v="36"/>
    <n v="25"/>
    <n v="11"/>
    <n v="275"/>
  </r>
  <r>
    <x v="0"/>
    <x v="1"/>
    <x v="37"/>
    <x v="37"/>
    <n v="25"/>
    <n v="14"/>
    <n v="350"/>
  </r>
  <r>
    <x v="0"/>
    <x v="1"/>
    <x v="38"/>
    <x v="38"/>
    <n v="25"/>
    <n v="15"/>
    <n v="375"/>
  </r>
  <r>
    <x v="0"/>
    <x v="1"/>
    <x v="40"/>
    <x v="40"/>
    <n v="3.5"/>
    <n v="7"/>
    <n v="24.5"/>
  </r>
  <r>
    <x v="0"/>
    <x v="1"/>
    <x v="41"/>
    <x v="41"/>
    <n v="3.5"/>
    <n v="189"/>
    <n v="661.5"/>
  </r>
  <r>
    <x v="0"/>
    <x v="1"/>
    <x v="42"/>
    <x v="42"/>
    <n v="3.5"/>
    <n v="1508"/>
    <n v="5278"/>
  </r>
  <r>
    <x v="0"/>
    <x v="1"/>
    <x v="43"/>
    <x v="43"/>
    <n v="14"/>
    <n v="611"/>
    <n v="8554"/>
  </r>
  <r>
    <x v="0"/>
    <x v="1"/>
    <x v="44"/>
    <x v="44"/>
    <n v="18"/>
    <n v="675"/>
    <n v="12150"/>
  </r>
  <r>
    <x v="0"/>
    <x v="1"/>
    <x v="45"/>
    <x v="45"/>
    <n v="14"/>
    <n v="818"/>
    <n v="11452"/>
  </r>
  <r>
    <x v="0"/>
    <x v="1"/>
    <x v="46"/>
    <x v="46"/>
    <n v="14"/>
    <n v="425"/>
    <n v="5950"/>
  </r>
  <r>
    <x v="0"/>
    <x v="1"/>
    <x v="47"/>
    <x v="47"/>
    <n v="14"/>
    <n v="2041"/>
    <n v="28574"/>
  </r>
  <r>
    <x v="0"/>
    <x v="1"/>
    <x v="48"/>
    <x v="48"/>
    <n v="14"/>
    <n v="4265"/>
    <n v="59710"/>
  </r>
  <r>
    <x v="0"/>
    <x v="1"/>
    <x v="49"/>
    <x v="49"/>
    <n v="14"/>
    <n v="184"/>
    <n v="2576"/>
  </r>
  <r>
    <x v="0"/>
    <x v="1"/>
    <x v="50"/>
    <x v="50"/>
    <n v="14"/>
    <n v="1198"/>
    <n v="16772"/>
  </r>
  <r>
    <x v="0"/>
    <x v="1"/>
    <x v="51"/>
    <x v="51"/>
    <n v="14"/>
    <n v="1"/>
    <n v="14"/>
  </r>
  <r>
    <x v="0"/>
    <x v="1"/>
    <x v="52"/>
    <x v="52"/>
    <n v="14"/>
    <n v="276"/>
    <n v="3864"/>
  </r>
  <r>
    <x v="0"/>
    <x v="1"/>
    <x v="54"/>
    <x v="54"/>
    <n v="19"/>
    <n v="590"/>
    <n v="11210"/>
  </r>
  <r>
    <x v="0"/>
    <x v="1"/>
    <x v="55"/>
    <x v="55"/>
    <n v="19"/>
    <n v="218"/>
    <n v="4142"/>
  </r>
  <r>
    <x v="0"/>
    <x v="1"/>
    <x v="56"/>
    <x v="56"/>
    <n v="19"/>
    <n v="324"/>
    <n v="6156"/>
  </r>
  <r>
    <x v="0"/>
    <x v="1"/>
    <x v="57"/>
    <x v="57"/>
    <n v="19"/>
    <n v="164"/>
    <n v="3116"/>
  </r>
  <r>
    <x v="0"/>
    <x v="1"/>
    <x v="58"/>
    <x v="58"/>
    <n v="19"/>
    <n v="158"/>
    <n v="3002"/>
  </r>
  <r>
    <x v="0"/>
    <x v="1"/>
    <x v="59"/>
    <x v="59"/>
    <n v="19"/>
    <n v="2"/>
    <n v="38"/>
  </r>
  <r>
    <x v="0"/>
    <x v="1"/>
    <x v="60"/>
    <x v="60"/>
    <n v="20"/>
    <n v="95"/>
    <n v="1900"/>
  </r>
  <r>
    <x v="0"/>
    <x v="1"/>
    <x v="61"/>
    <x v="61"/>
    <n v="14"/>
    <n v="334"/>
    <n v="4676"/>
  </r>
  <r>
    <x v="0"/>
    <x v="1"/>
    <x v="62"/>
    <x v="62"/>
    <n v="14"/>
    <n v="835"/>
    <n v="11690"/>
  </r>
  <r>
    <x v="0"/>
    <x v="1"/>
    <x v="63"/>
    <x v="63"/>
    <n v="14"/>
    <n v="839"/>
    <n v="11746"/>
  </r>
  <r>
    <x v="0"/>
    <x v="1"/>
    <x v="64"/>
    <x v="64"/>
    <n v="14"/>
    <n v="351"/>
    <n v="4914"/>
  </r>
  <r>
    <x v="0"/>
    <x v="1"/>
    <x v="65"/>
    <x v="65"/>
    <n v="14"/>
    <n v="439"/>
    <n v="6146"/>
  </r>
  <r>
    <x v="0"/>
    <x v="1"/>
    <x v="66"/>
    <x v="66"/>
    <n v="14"/>
    <n v="759"/>
    <n v="10626"/>
  </r>
  <r>
    <x v="0"/>
    <x v="1"/>
    <x v="67"/>
    <x v="67"/>
    <n v="14"/>
    <n v="361"/>
    <n v="5054"/>
  </r>
  <r>
    <x v="0"/>
    <x v="1"/>
    <x v="68"/>
    <x v="68"/>
    <n v="14"/>
    <n v="772"/>
    <n v="10808"/>
  </r>
  <r>
    <x v="0"/>
    <x v="1"/>
    <x v="69"/>
    <x v="69"/>
    <n v="14"/>
    <n v="703"/>
    <n v="9842"/>
  </r>
  <r>
    <x v="0"/>
    <x v="1"/>
    <x v="70"/>
    <x v="70"/>
    <n v="14"/>
    <n v="553"/>
    <n v="7742"/>
  </r>
  <r>
    <x v="0"/>
    <x v="1"/>
    <x v="71"/>
    <x v="71"/>
    <n v="14"/>
    <n v="322"/>
    <n v="4508"/>
  </r>
  <r>
    <x v="0"/>
    <x v="1"/>
    <x v="72"/>
    <x v="72"/>
    <n v="14"/>
    <n v="264"/>
    <n v="3696"/>
  </r>
  <r>
    <x v="0"/>
    <x v="1"/>
    <x v="73"/>
    <x v="73"/>
    <n v="14"/>
    <n v="259"/>
    <n v="3626"/>
  </r>
  <r>
    <x v="0"/>
    <x v="1"/>
    <x v="74"/>
    <x v="74"/>
    <n v="14"/>
    <n v="494"/>
    <n v="6916"/>
  </r>
  <r>
    <x v="0"/>
    <x v="1"/>
    <x v="75"/>
    <x v="75"/>
    <n v="14"/>
    <n v="303"/>
    <n v="4242"/>
  </r>
  <r>
    <x v="0"/>
    <x v="1"/>
    <x v="76"/>
    <x v="76"/>
    <n v="14"/>
    <n v="440"/>
    <n v="6160"/>
  </r>
  <r>
    <x v="0"/>
    <x v="1"/>
    <x v="141"/>
    <x v="141"/>
    <n v="14"/>
    <n v="112"/>
    <n v="1568"/>
  </r>
  <r>
    <x v="0"/>
    <x v="1"/>
    <x v="78"/>
    <x v="78"/>
    <n v="10"/>
    <n v="197"/>
    <n v="1970"/>
  </r>
  <r>
    <x v="0"/>
    <x v="1"/>
    <x v="79"/>
    <x v="79"/>
    <n v="2"/>
    <n v="1920"/>
    <n v="3840"/>
  </r>
  <r>
    <x v="0"/>
    <x v="1"/>
    <x v="80"/>
    <x v="80"/>
    <n v="5"/>
    <n v="362"/>
    <n v="1810"/>
  </r>
  <r>
    <x v="0"/>
    <x v="1"/>
    <x v="81"/>
    <x v="81"/>
    <n v="2"/>
    <n v="1295"/>
    <n v="2590"/>
  </r>
  <r>
    <x v="0"/>
    <x v="1"/>
    <x v="82"/>
    <x v="82"/>
    <n v="5"/>
    <n v="520"/>
    <n v="2600"/>
  </r>
  <r>
    <x v="0"/>
    <x v="1"/>
    <x v="83"/>
    <x v="83"/>
    <n v="14.4"/>
    <n v="116"/>
    <n v="1670.4"/>
  </r>
  <r>
    <x v="0"/>
    <x v="1"/>
    <x v="84"/>
    <x v="84"/>
    <n v="20.399999999999999"/>
    <n v="115"/>
    <n v="2346"/>
  </r>
  <r>
    <x v="0"/>
    <x v="1"/>
    <x v="85"/>
    <x v="85"/>
    <n v="2"/>
    <n v="1982"/>
    <n v="3964"/>
  </r>
  <r>
    <x v="0"/>
    <x v="1"/>
    <x v="86"/>
    <x v="86"/>
    <n v="1.6"/>
    <n v="13627"/>
    <n v="21803.200000000001"/>
  </r>
  <r>
    <x v="0"/>
    <x v="1"/>
    <x v="87"/>
    <x v="87"/>
    <n v="13"/>
    <n v="259"/>
    <n v="3367"/>
  </r>
  <r>
    <x v="0"/>
    <x v="1"/>
    <x v="88"/>
    <x v="88"/>
    <n v="1.8"/>
    <n v="190"/>
    <n v="342"/>
  </r>
  <r>
    <x v="0"/>
    <x v="1"/>
    <x v="89"/>
    <x v="89"/>
    <n v="5"/>
    <n v="224"/>
    <n v="1120"/>
  </r>
  <r>
    <x v="0"/>
    <x v="1"/>
    <x v="90"/>
    <x v="90"/>
    <n v="10"/>
    <n v="121"/>
    <n v="1210"/>
  </r>
  <r>
    <x v="0"/>
    <x v="1"/>
    <x v="91"/>
    <x v="91"/>
    <n v="15"/>
    <n v="7"/>
    <n v="105"/>
  </r>
  <r>
    <x v="0"/>
    <x v="1"/>
    <x v="92"/>
    <x v="92"/>
    <n v="10"/>
    <n v="177"/>
    <n v="1770"/>
  </r>
  <r>
    <x v="0"/>
    <x v="1"/>
    <x v="93"/>
    <x v="93"/>
    <n v="5"/>
    <n v="99"/>
    <n v="495"/>
  </r>
  <r>
    <x v="0"/>
    <x v="1"/>
    <x v="94"/>
    <x v="94"/>
    <n v="15"/>
    <n v="102"/>
    <n v="1530"/>
  </r>
  <r>
    <x v="0"/>
    <x v="1"/>
    <x v="95"/>
    <x v="95"/>
    <n v="15"/>
    <n v="93"/>
    <n v="1395"/>
  </r>
  <r>
    <x v="0"/>
    <x v="1"/>
    <x v="96"/>
    <x v="96"/>
    <n v="15"/>
    <n v="109"/>
    <n v="1635"/>
  </r>
  <r>
    <x v="0"/>
    <x v="1"/>
    <x v="97"/>
    <x v="97"/>
    <n v="17"/>
    <n v="49"/>
    <n v="833"/>
  </r>
  <r>
    <x v="0"/>
    <x v="1"/>
    <x v="98"/>
    <x v="98"/>
    <n v="17"/>
    <n v="1"/>
    <n v="17"/>
  </r>
  <r>
    <x v="0"/>
    <x v="1"/>
    <x v="100"/>
    <x v="100"/>
    <n v="20.5"/>
    <n v="244"/>
    <n v="5002"/>
  </r>
  <r>
    <x v="0"/>
    <x v="1"/>
    <x v="101"/>
    <x v="101"/>
    <n v="20.5"/>
    <n v="264"/>
    <n v="5412"/>
  </r>
  <r>
    <x v="0"/>
    <x v="1"/>
    <x v="102"/>
    <x v="102"/>
    <n v="20.5"/>
    <n v="458"/>
    <n v="9389"/>
  </r>
  <r>
    <x v="0"/>
    <x v="1"/>
    <x v="103"/>
    <x v="103"/>
    <n v="13"/>
    <n v="393"/>
    <n v="5109"/>
  </r>
  <r>
    <x v="0"/>
    <x v="1"/>
    <x v="104"/>
    <x v="104"/>
    <n v="20"/>
    <n v="855"/>
    <n v="17100"/>
  </r>
  <r>
    <x v="0"/>
    <x v="1"/>
    <x v="105"/>
    <x v="105"/>
    <n v="290"/>
    <n v="30"/>
    <n v="8700"/>
  </r>
  <r>
    <x v="0"/>
    <x v="1"/>
    <x v="106"/>
    <x v="106"/>
    <n v="0"/>
    <n v="3"/>
    <n v="0"/>
  </r>
  <r>
    <x v="0"/>
    <x v="1"/>
    <x v="107"/>
    <x v="107"/>
    <n v="0"/>
    <n v="1"/>
    <n v="0"/>
  </r>
  <r>
    <x v="0"/>
    <x v="1"/>
    <x v="108"/>
    <x v="108"/>
    <n v="0"/>
    <n v="1"/>
    <n v="0"/>
  </r>
  <r>
    <x v="0"/>
    <x v="1"/>
    <x v="109"/>
    <x v="109"/>
    <n v="15"/>
    <n v="655"/>
    <n v="9825"/>
  </r>
  <r>
    <x v="0"/>
    <x v="1"/>
    <x v="110"/>
    <x v="110"/>
    <n v="265"/>
    <n v="2"/>
    <n v="530"/>
  </r>
  <r>
    <x v="0"/>
    <x v="1"/>
    <x v="112"/>
    <x v="112"/>
    <n v="45"/>
    <n v="254"/>
    <n v="11430"/>
  </r>
  <r>
    <x v="0"/>
    <x v="1"/>
    <x v="113"/>
    <x v="113"/>
    <n v="2"/>
    <n v="177"/>
    <n v="354"/>
  </r>
  <r>
    <x v="0"/>
    <x v="1"/>
    <x v="114"/>
    <x v="114"/>
    <n v="2.5"/>
    <n v="1553"/>
    <n v="3882.5"/>
  </r>
  <r>
    <x v="0"/>
    <x v="1"/>
    <x v="115"/>
    <x v="115"/>
    <n v="2.5"/>
    <n v="4196"/>
    <n v="10490"/>
  </r>
  <r>
    <x v="0"/>
    <x v="1"/>
    <x v="116"/>
    <x v="116"/>
    <n v="2"/>
    <n v="1315"/>
    <n v="2630"/>
  </r>
  <r>
    <x v="0"/>
    <x v="1"/>
    <x v="117"/>
    <x v="117"/>
    <n v="2"/>
    <n v="15"/>
    <n v="30"/>
  </r>
  <r>
    <x v="0"/>
    <x v="1"/>
    <x v="118"/>
    <x v="118"/>
    <n v="15"/>
    <n v="16"/>
    <n v="240"/>
  </r>
  <r>
    <x v="0"/>
    <x v="1"/>
    <x v="119"/>
    <x v="119"/>
    <n v="4.5"/>
    <n v="278"/>
    <n v="1251"/>
  </r>
  <r>
    <x v="0"/>
    <x v="1"/>
    <x v="120"/>
    <x v="120"/>
    <n v="9"/>
    <n v="361"/>
    <n v="3249"/>
  </r>
  <r>
    <x v="0"/>
    <x v="1"/>
    <x v="121"/>
    <x v="121"/>
    <n v="23"/>
    <n v="30"/>
    <n v="690"/>
  </r>
  <r>
    <x v="0"/>
    <x v="1"/>
    <x v="122"/>
    <x v="122"/>
    <n v="12"/>
    <n v="156"/>
    <n v="1872"/>
  </r>
  <r>
    <x v="0"/>
    <x v="1"/>
    <x v="124"/>
    <x v="124"/>
    <n v="19"/>
    <n v="744"/>
    <n v="14136"/>
  </r>
  <r>
    <x v="0"/>
    <x v="1"/>
    <x v="125"/>
    <x v="125"/>
    <n v="65"/>
    <n v="97"/>
    <n v="6305"/>
  </r>
  <r>
    <x v="0"/>
    <x v="1"/>
    <x v="126"/>
    <x v="126"/>
    <n v="1.5"/>
    <n v="4214"/>
    <n v="6321"/>
  </r>
  <r>
    <x v="0"/>
    <x v="1"/>
    <x v="127"/>
    <x v="127"/>
    <n v="3"/>
    <n v="2894"/>
    <n v="8682"/>
  </r>
  <r>
    <x v="0"/>
    <x v="1"/>
    <x v="128"/>
    <x v="128"/>
    <n v="4.5"/>
    <n v="1873"/>
    <n v="8428.5"/>
  </r>
  <r>
    <x v="0"/>
    <x v="1"/>
    <x v="129"/>
    <x v="129"/>
    <n v="6.5"/>
    <n v="734"/>
    <n v="4771"/>
  </r>
  <r>
    <x v="0"/>
    <x v="1"/>
    <x v="130"/>
    <x v="130"/>
    <n v="8.5"/>
    <n v="10"/>
    <n v="85"/>
  </r>
  <r>
    <x v="0"/>
    <x v="1"/>
    <x v="131"/>
    <x v="131"/>
    <n v="12.5"/>
    <n v="202"/>
    <n v="2525"/>
  </r>
  <r>
    <x v="0"/>
    <x v="1"/>
    <x v="136"/>
    <x v="136"/>
    <n v="19"/>
    <n v="16"/>
    <n v="304"/>
  </r>
  <r>
    <x v="0"/>
    <x v="1"/>
    <x v="137"/>
    <x v="137"/>
    <n v="35"/>
    <n v="21"/>
    <n v="735"/>
  </r>
  <r>
    <x v="0"/>
    <x v="1"/>
    <x v="138"/>
    <x v="138"/>
    <n v="29"/>
    <n v="387"/>
    <n v="11223"/>
  </r>
  <r>
    <x v="0"/>
    <x v="1"/>
    <x v="142"/>
    <x v="142"/>
    <n v="32"/>
    <n v="6"/>
    <n v="192"/>
  </r>
  <r>
    <x v="0"/>
    <x v="1"/>
    <x v="143"/>
    <x v="143"/>
    <n v="8.8000000000000007"/>
    <n v="3000"/>
    <n v="26400.000000000004"/>
  </r>
  <r>
    <x v="0"/>
    <x v="1"/>
    <x v="139"/>
    <x v="139"/>
    <n v="4.5"/>
    <n v="5753"/>
    <n v="25888.5"/>
  </r>
  <r>
    <x v="0"/>
    <x v="1"/>
    <x v="144"/>
    <x v="144"/>
    <n v="25"/>
    <n v="61"/>
    <n v="1525"/>
  </r>
  <r>
    <x v="0"/>
    <x v="2"/>
    <x v="145"/>
    <x v="145"/>
    <n v="60"/>
    <n v="50"/>
    <n v="3000"/>
  </r>
  <r>
    <x v="0"/>
    <x v="2"/>
    <x v="0"/>
    <x v="0"/>
    <n v="10"/>
    <n v="1593"/>
    <n v="15930"/>
  </r>
  <r>
    <x v="0"/>
    <x v="2"/>
    <x v="1"/>
    <x v="1"/>
    <n v="39"/>
    <n v="3"/>
    <n v="117"/>
  </r>
  <r>
    <x v="0"/>
    <x v="2"/>
    <x v="146"/>
    <x v="146"/>
    <n v="145"/>
    <n v="1"/>
    <n v="145"/>
  </r>
  <r>
    <x v="0"/>
    <x v="2"/>
    <x v="147"/>
    <x v="147"/>
    <n v="145"/>
    <n v="1"/>
    <n v="145"/>
  </r>
  <r>
    <x v="0"/>
    <x v="2"/>
    <x v="2"/>
    <x v="2"/>
    <n v="75"/>
    <n v="87"/>
    <n v="6525"/>
  </r>
  <r>
    <x v="0"/>
    <x v="2"/>
    <x v="3"/>
    <x v="3"/>
    <n v="35"/>
    <n v="176"/>
    <n v="6160"/>
  </r>
  <r>
    <x v="0"/>
    <x v="2"/>
    <x v="4"/>
    <x v="4"/>
    <n v="27"/>
    <n v="61"/>
    <n v="1647"/>
  </r>
  <r>
    <x v="0"/>
    <x v="2"/>
    <x v="5"/>
    <x v="5"/>
    <n v="29"/>
    <n v="1230"/>
    <n v="35670"/>
  </r>
  <r>
    <x v="0"/>
    <x v="2"/>
    <x v="6"/>
    <x v="6"/>
    <n v="20.5"/>
    <n v="98"/>
    <n v="2009"/>
  </r>
  <r>
    <x v="0"/>
    <x v="2"/>
    <x v="7"/>
    <x v="7"/>
    <n v="40"/>
    <n v="97"/>
    <n v="3880"/>
  </r>
  <r>
    <x v="0"/>
    <x v="2"/>
    <x v="8"/>
    <x v="8"/>
    <n v="40"/>
    <n v="174"/>
    <n v="6960"/>
  </r>
  <r>
    <x v="0"/>
    <x v="2"/>
    <x v="10"/>
    <x v="10"/>
    <n v="35"/>
    <n v="278"/>
    <n v="9730"/>
  </r>
  <r>
    <x v="0"/>
    <x v="2"/>
    <x v="11"/>
    <x v="11"/>
    <n v="39"/>
    <n v="135"/>
    <n v="5265"/>
  </r>
  <r>
    <x v="0"/>
    <x v="2"/>
    <x v="12"/>
    <x v="12"/>
    <n v="39"/>
    <n v="309"/>
    <n v="12051"/>
  </r>
  <r>
    <x v="0"/>
    <x v="2"/>
    <x v="13"/>
    <x v="13"/>
    <n v="35"/>
    <n v="303"/>
    <n v="10605"/>
  </r>
  <r>
    <x v="0"/>
    <x v="2"/>
    <x v="14"/>
    <x v="14"/>
    <n v="25"/>
    <n v="222"/>
    <n v="5550"/>
  </r>
  <r>
    <x v="0"/>
    <x v="2"/>
    <x v="15"/>
    <x v="15"/>
    <n v="35"/>
    <n v="252"/>
    <n v="8820"/>
  </r>
  <r>
    <x v="0"/>
    <x v="2"/>
    <x v="17"/>
    <x v="17"/>
    <n v="35"/>
    <n v="178"/>
    <n v="6230"/>
  </r>
  <r>
    <x v="0"/>
    <x v="2"/>
    <x v="18"/>
    <x v="18"/>
    <n v="35"/>
    <n v="36"/>
    <n v="1260"/>
  </r>
  <r>
    <x v="0"/>
    <x v="2"/>
    <x v="19"/>
    <x v="19"/>
    <n v="25"/>
    <n v="262"/>
    <n v="6550"/>
  </r>
  <r>
    <x v="0"/>
    <x v="2"/>
    <x v="20"/>
    <x v="20"/>
    <n v="35"/>
    <n v="166"/>
    <n v="5810"/>
  </r>
  <r>
    <x v="0"/>
    <x v="2"/>
    <x v="21"/>
    <x v="21"/>
    <n v="59"/>
    <n v="292"/>
    <n v="17228"/>
  </r>
  <r>
    <x v="0"/>
    <x v="2"/>
    <x v="148"/>
    <x v="148"/>
    <n v="59"/>
    <n v="77"/>
    <n v="4543"/>
  </r>
  <r>
    <x v="0"/>
    <x v="2"/>
    <x v="22"/>
    <x v="22"/>
    <n v="39"/>
    <n v="224"/>
    <n v="8736"/>
  </r>
  <r>
    <x v="0"/>
    <x v="2"/>
    <x v="23"/>
    <x v="23"/>
    <n v="79"/>
    <n v="68"/>
    <n v="5372"/>
  </r>
  <r>
    <x v="0"/>
    <x v="2"/>
    <x v="24"/>
    <x v="24"/>
    <n v="99"/>
    <n v="28"/>
    <n v="2772"/>
  </r>
  <r>
    <x v="0"/>
    <x v="2"/>
    <x v="25"/>
    <x v="25"/>
    <n v="85"/>
    <n v="85"/>
    <n v="7225"/>
  </r>
  <r>
    <x v="0"/>
    <x v="2"/>
    <x v="140"/>
    <x v="140"/>
    <n v="55"/>
    <n v="42"/>
    <n v="2310"/>
  </r>
  <r>
    <x v="0"/>
    <x v="2"/>
    <x v="27"/>
    <x v="27"/>
    <n v="99"/>
    <n v="43"/>
    <n v="4257"/>
  </r>
  <r>
    <x v="0"/>
    <x v="2"/>
    <x v="28"/>
    <x v="28"/>
    <n v="99"/>
    <n v="2"/>
    <n v="198"/>
  </r>
  <r>
    <x v="0"/>
    <x v="2"/>
    <x v="29"/>
    <x v="29"/>
    <n v="19"/>
    <n v="36"/>
    <n v="684"/>
  </r>
  <r>
    <x v="0"/>
    <x v="2"/>
    <x v="30"/>
    <x v="30"/>
    <n v="19"/>
    <n v="37"/>
    <n v="703"/>
  </r>
  <r>
    <x v="0"/>
    <x v="2"/>
    <x v="31"/>
    <x v="31"/>
    <n v="19"/>
    <n v="31"/>
    <n v="589"/>
  </r>
  <r>
    <x v="0"/>
    <x v="2"/>
    <x v="32"/>
    <x v="32"/>
    <n v="42"/>
    <n v="42"/>
    <n v="1764"/>
  </r>
  <r>
    <x v="0"/>
    <x v="2"/>
    <x v="33"/>
    <x v="33"/>
    <n v="25"/>
    <n v="5"/>
    <n v="125"/>
  </r>
  <r>
    <x v="0"/>
    <x v="2"/>
    <x v="34"/>
    <x v="34"/>
    <n v="25"/>
    <n v="5"/>
    <n v="125"/>
  </r>
  <r>
    <x v="0"/>
    <x v="2"/>
    <x v="35"/>
    <x v="35"/>
    <n v="25"/>
    <n v="5"/>
    <n v="125"/>
  </r>
  <r>
    <x v="0"/>
    <x v="2"/>
    <x v="36"/>
    <x v="36"/>
    <n v="25"/>
    <n v="5"/>
    <n v="125"/>
  </r>
  <r>
    <x v="0"/>
    <x v="2"/>
    <x v="37"/>
    <x v="37"/>
    <n v="25"/>
    <n v="5"/>
    <n v="125"/>
  </r>
  <r>
    <x v="0"/>
    <x v="2"/>
    <x v="38"/>
    <x v="38"/>
    <n v="25"/>
    <n v="5"/>
    <n v="125"/>
  </r>
  <r>
    <x v="0"/>
    <x v="2"/>
    <x v="39"/>
    <x v="39"/>
    <n v="25"/>
    <n v="5"/>
    <n v="125"/>
  </r>
  <r>
    <x v="0"/>
    <x v="2"/>
    <x v="41"/>
    <x v="41"/>
    <n v="3.5"/>
    <n v="244"/>
    <n v="854"/>
  </r>
  <r>
    <x v="0"/>
    <x v="2"/>
    <x v="42"/>
    <x v="42"/>
    <n v="3.5"/>
    <n v="1580"/>
    <n v="5530"/>
  </r>
  <r>
    <x v="0"/>
    <x v="2"/>
    <x v="43"/>
    <x v="43"/>
    <n v="14"/>
    <n v="612"/>
    <n v="8568"/>
  </r>
  <r>
    <x v="0"/>
    <x v="2"/>
    <x v="44"/>
    <x v="44"/>
    <n v="18"/>
    <n v="665"/>
    <n v="11970"/>
  </r>
  <r>
    <x v="0"/>
    <x v="2"/>
    <x v="45"/>
    <x v="45"/>
    <n v="14"/>
    <n v="2718"/>
    <n v="38052"/>
  </r>
  <r>
    <x v="0"/>
    <x v="2"/>
    <x v="46"/>
    <x v="46"/>
    <n v="14"/>
    <n v="1231"/>
    <n v="17234"/>
  </r>
  <r>
    <x v="0"/>
    <x v="2"/>
    <x v="47"/>
    <x v="47"/>
    <n v="14"/>
    <n v="1072"/>
    <n v="15008"/>
  </r>
  <r>
    <x v="0"/>
    <x v="2"/>
    <x v="48"/>
    <x v="48"/>
    <n v="14"/>
    <n v="6841"/>
    <n v="95774"/>
  </r>
  <r>
    <x v="0"/>
    <x v="2"/>
    <x v="49"/>
    <x v="49"/>
    <n v="14"/>
    <n v="265"/>
    <n v="3710"/>
  </r>
  <r>
    <x v="0"/>
    <x v="2"/>
    <x v="50"/>
    <x v="50"/>
    <n v="14"/>
    <n v="1142"/>
    <n v="15988"/>
  </r>
  <r>
    <x v="0"/>
    <x v="2"/>
    <x v="51"/>
    <x v="51"/>
    <n v="14"/>
    <n v="339"/>
    <n v="4746"/>
  </r>
  <r>
    <x v="0"/>
    <x v="2"/>
    <x v="52"/>
    <x v="52"/>
    <n v="14"/>
    <n v="1148"/>
    <n v="16072"/>
  </r>
  <r>
    <x v="0"/>
    <x v="2"/>
    <x v="54"/>
    <x v="54"/>
    <n v="19"/>
    <n v="562"/>
    <n v="10678"/>
  </r>
  <r>
    <x v="0"/>
    <x v="2"/>
    <x v="56"/>
    <x v="56"/>
    <n v="19"/>
    <n v="194"/>
    <n v="3686"/>
  </r>
  <r>
    <x v="0"/>
    <x v="2"/>
    <x v="57"/>
    <x v="57"/>
    <n v="19"/>
    <n v="301"/>
    <n v="5719"/>
  </r>
  <r>
    <x v="0"/>
    <x v="2"/>
    <x v="58"/>
    <x v="58"/>
    <n v="19"/>
    <n v="187"/>
    <n v="3553"/>
  </r>
  <r>
    <x v="0"/>
    <x v="2"/>
    <x v="60"/>
    <x v="60"/>
    <n v="20"/>
    <n v="144"/>
    <n v="2880"/>
  </r>
  <r>
    <x v="0"/>
    <x v="2"/>
    <x v="61"/>
    <x v="61"/>
    <n v="14"/>
    <n v="350"/>
    <n v="4900"/>
  </r>
  <r>
    <x v="0"/>
    <x v="2"/>
    <x v="62"/>
    <x v="62"/>
    <n v="14"/>
    <n v="673"/>
    <n v="9422"/>
  </r>
  <r>
    <x v="0"/>
    <x v="2"/>
    <x v="63"/>
    <x v="63"/>
    <n v="14"/>
    <n v="1300"/>
    <n v="18200"/>
  </r>
  <r>
    <x v="0"/>
    <x v="2"/>
    <x v="64"/>
    <x v="64"/>
    <n v="14"/>
    <n v="370"/>
    <n v="5180"/>
  </r>
  <r>
    <x v="0"/>
    <x v="2"/>
    <x v="65"/>
    <x v="65"/>
    <n v="14"/>
    <n v="412"/>
    <n v="5768"/>
  </r>
  <r>
    <x v="0"/>
    <x v="2"/>
    <x v="66"/>
    <x v="66"/>
    <n v="14"/>
    <n v="369"/>
    <n v="5166"/>
  </r>
  <r>
    <x v="0"/>
    <x v="2"/>
    <x v="67"/>
    <x v="67"/>
    <n v="14"/>
    <n v="380"/>
    <n v="5320"/>
  </r>
  <r>
    <x v="0"/>
    <x v="2"/>
    <x v="68"/>
    <x v="68"/>
    <n v="14"/>
    <n v="1304"/>
    <n v="18256"/>
  </r>
  <r>
    <x v="0"/>
    <x v="2"/>
    <x v="69"/>
    <x v="69"/>
    <n v="14"/>
    <n v="512"/>
    <n v="7168"/>
  </r>
  <r>
    <x v="0"/>
    <x v="2"/>
    <x v="70"/>
    <x v="70"/>
    <n v="14"/>
    <n v="821"/>
    <n v="11494"/>
  </r>
  <r>
    <x v="0"/>
    <x v="2"/>
    <x v="71"/>
    <x v="71"/>
    <n v="14"/>
    <n v="300"/>
    <n v="4200"/>
  </r>
  <r>
    <x v="0"/>
    <x v="2"/>
    <x v="72"/>
    <x v="72"/>
    <n v="14"/>
    <n v="322"/>
    <n v="4508"/>
  </r>
  <r>
    <x v="0"/>
    <x v="2"/>
    <x v="73"/>
    <x v="73"/>
    <n v="14"/>
    <n v="278"/>
    <n v="3892"/>
  </r>
  <r>
    <x v="0"/>
    <x v="2"/>
    <x v="74"/>
    <x v="74"/>
    <n v="14"/>
    <n v="522"/>
    <n v="7308"/>
  </r>
  <r>
    <x v="0"/>
    <x v="2"/>
    <x v="75"/>
    <x v="75"/>
    <n v="14"/>
    <n v="392"/>
    <n v="5488"/>
  </r>
  <r>
    <x v="0"/>
    <x v="2"/>
    <x v="76"/>
    <x v="76"/>
    <n v="14"/>
    <n v="240"/>
    <n v="3360"/>
  </r>
  <r>
    <x v="0"/>
    <x v="2"/>
    <x v="141"/>
    <x v="141"/>
    <n v="14"/>
    <n v="270"/>
    <n v="3780"/>
  </r>
  <r>
    <x v="0"/>
    <x v="2"/>
    <x v="77"/>
    <x v="77"/>
    <n v="5"/>
    <n v="249"/>
    <n v="1245"/>
  </r>
  <r>
    <x v="0"/>
    <x v="2"/>
    <x v="78"/>
    <x v="78"/>
    <n v="10"/>
    <n v="610"/>
    <n v="6100"/>
  </r>
  <r>
    <x v="0"/>
    <x v="2"/>
    <x v="79"/>
    <x v="79"/>
    <n v="2"/>
    <n v="2280"/>
    <n v="4560"/>
  </r>
  <r>
    <x v="0"/>
    <x v="2"/>
    <x v="80"/>
    <x v="80"/>
    <n v="5"/>
    <n v="816"/>
    <n v="4080"/>
  </r>
  <r>
    <x v="0"/>
    <x v="2"/>
    <x v="81"/>
    <x v="81"/>
    <n v="2"/>
    <n v="959"/>
    <n v="1918"/>
  </r>
  <r>
    <x v="0"/>
    <x v="2"/>
    <x v="82"/>
    <x v="82"/>
    <n v="5"/>
    <n v="546"/>
    <n v="2730"/>
  </r>
  <r>
    <x v="0"/>
    <x v="2"/>
    <x v="83"/>
    <x v="83"/>
    <n v="14.4"/>
    <n v="104"/>
    <n v="1497.6000000000001"/>
  </r>
  <r>
    <x v="0"/>
    <x v="2"/>
    <x v="84"/>
    <x v="84"/>
    <n v="20.399999999999999"/>
    <n v="93"/>
    <n v="1897.1999999999998"/>
  </r>
  <r>
    <x v="0"/>
    <x v="2"/>
    <x v="85"/>
    <x v="85"/>
    <n v="2"/>
    <n v="44"/>
    <n v="88"/>
  </r>
  <r>
    <x v="0"/>
    <x v="2"/>
    <x v="86"/>
    <x v="86"/>
    <n v="1.6"/>
    <n v="3351"/>
    <n v="5361.6"/>
  </r>
  <r>
    <x v="0"/>
    <x v="2"/>
    <x v="87"/>
    <x v="87"/>
    <n v="13"/>
    <n v="199"/>
    <n v="2587"/>
  </r>
  <r>
    <x v="0"/>
    <x v="2"/>
    <x v="88"/>
    <x v="88"/>
    <n v="1.8"/>
    <n v="460"/>
    <n v="828"/>
  </r>
  <r>
    <x v="0"/>
    <x v="2"/>
    <x v="89"/>
    <x v="89"/>
    <n v="5"/>
    <n v="269"/>
    <n v="1345"/>
  </r>
  <r>
    <x v="0"/>
    <x v="2"/>
    <x v="90"/>
    <x v="90"/>
    <n v="10"/>
    <n v="303"/>
    <n v="3030"/>
  </r>
  <r>
    <x v="0"/>
    <x v="2"/>
    <x v="91"/>
    <x v="91"/>
    <n v="15"/>
    <n v="3"/>
    <n v="45"/>
  </r>
  <r>
    <x v="0"/>
    <x v="2"/>
    <x v="92"/>
    <x v="92"/>
    <n v="10"/>
    <n v="255"/>
    <n v="2550"/>
  </r>
  <r>
    <x v="0"/>
    <x v="2"/>
    <x v="93"/>
    <x v="93"/>
    <n v="5"/>
    <n v="234"/>
    <n v="1170"/>
  </r>
  <r>
    <x v="0"/>
    <x v="2"/>
    <x v="94"/>
    <x v="94"/>
    <n v="15"/>
    <n v="101"/>
    <n v="1515"/>
  </r>
  <r>
    <x v="0"/>
    <x v="2"/>
    <x v="95"/>
    <x v="95"/>
    <n v="15"/>
    <n v="122"/>
    <n v="1830"/>
  </r>
  <r>
    <x v="0"/>
    <x v="2"/>
    <x v="96"/>
    <x v="96"/>
    <n v="15"/>
    <n v="159"/>
    <n v="2385"/>
  </r>
  <r>
    <x v="0"/>
    <x v="2"/>
    <x v="149"/>
    <x v="149"/>
    <n v="88"/>
    <n v="22"/>
    <n v="1936"/>
  </r>
  <r>
    <x v="0"/>
    <x v="2"/>
    <x v="99"/>
    <x v="99"/>
    <n v="60"/>
    <n v="5"/>
    <n v="300"/>
  </r>
  <r>
    <x v="0"/>
    <x v="2"/>
    <x v="100"/>
    <x v="100"/>
    <n v="20.5"/>
    <n v="221"/>
    <n v="4530.5"/>
  </r>
  <r>
    <x v="0"/>
    <x v="2"/>
    <x v="101"/>
    <x v="101"/>
    <n v="20.5"/>
    <n v="357"/>
    <n v="7318.5"/>
  </r>
  <r>
    <x v="0"/>
    <x v="2"/>
    <x v="102"/>
    <x v="102"/>
    <n v="20.5"/>
    <n v="725"/>
    <n v="14862.5"/>
  </r>
  <r>
    <x v="0"/>
    <x v="2"/>
    <x v="103"/>
    <x v="103"/>
    <n v="13"/>
    <n v="732"/>
    <n v="9516"/>
  </r>
  <r>
    <x v="0"/>
    <x v="2"/>
    <x v="104"/>
    <x v="104"/>
    <n v="20"/>
    <n v="1150"/>
    <n v="23000"/>
  </r>
  <r>
    <x v="0"/>
    <x v="2"/>
    <x v="105"/>
    <x v="105"/>
    <n v="290"/>
    <n v="9"/>
    <n v="2610"/>
  </r>
  <r>
    <x v="0"/>
    <x v="2"/>
    <x v="109"/>
    <x v="109"/>
    <n v="15"/>
    <n v="452"/>
    <n v="6780"/>
  </r>
  <r>
    <x v="0"/>
    <x v="2"/>
    <x v="110"/>
    <x v="110"/>
    <n v="265"/>
    <n v="6"/>
    <n v="1590"/>
  </r>
  <r>
    <x v="0"/>
    <x v="2"/>
    <x v="111"/>
    <x v="111"/>
    <n v="11"/>
    <n v="981"/>
    <n v="10791"/>
  </r>
  <r>
    <x v="0"/>
    <x v="2"/>
    <x v="112"/>
    <x v="112"/>
    <n v="45"/>
    <n v="200"/>
    <n v="9000"/>
  </r>
  <r>
    <x v="0"/>
    <x v="2"/>
    <x v="113"/>
    <x v="113"/>
    <n v="2"/>
    <n v="420"/>
    <n v="840"/>
  </r>
  <r>
    <x v="0"/>
    <x v="2"/>
    <x v="124"/>
    <x v="124"/>
    <n v="19"/>
    <n v="10"/>
    <n v="190"/>
  </r>
  <r>
    <x v="0"/>
    <x v="2"/>
    <x v="138"/>
    <x v="138"/>
    <n v="29"/>
    <n v="7"/>
    <n v="203"/>
  </r>
  <r>
    <x v="0"/>
    <x v="2"/>
    <x v="142"/>
    <x v="142"/>
    <n v="32"/>
    <n v="11"/>
    <n v="352"/>
  </r>
  <r>
    <x v="0"/>
    <x v="2"/>
    <x v="150"/>
    <x v="150"/>
    <n v="29"/>
    <n v="2997"/>
    <n v="86913"/>
  </r>
  <r>
    <x v="0"/>
    <x v="2"/>
    <x v="139"/>
    <x v="139"/>
    <n v="4.5"/>
    <n v="6561"/>
    <n v="29524.5"/>
  </r>
  <r>
    <x v="0"/>
    <x v="2"/>
    <x v="144"/>
    <x v="144"/>
    <n v="25"/>
    <n v="76"/>
    <n v="1900"/>
  </r>
  <r>
    <x v="0"/>
    <x v="3"/>
    <x v="145"/>
    <x v="145"/>
    <n v="60"/>
    <n v="10"/>
    <n v="600"/>
  </r>
  <r>
    <x v="0"/>
    <x v="3"/>
    <x v="0"/>
    <x v="0"/>
    <n v="10"/>
    <n v="463"/>
    <n v="4630"/>
  </r>
  <r>
    <x v="0"/>
    <x v="3"/>
    <x v="2"/>
    <x v="2"/>
    <n v="75"/>
    <n v="61"/>
    <n v="4575"/>
  </r>
  <r>
    <x v="0"/>
    <x v="3"/>
    <x v="3"/>
    <x v="3"/>
    <n v="35"/>
    <n v="35"/>
    <n v="1225"/>
  </r>
  <r>
    <x v="0"/>
    <x v="3"/>
    <x v="4"/>
    <x v="4"/>
    <n v="27"/>
    <n v="61"/>
    <n v="1647"/>
  </r>
  <r>
    <x v="0"/>
    <x v="3"/>
    <x v="5"/>
    <x v="5"/>
    <n v="29"/>
    <n v="182"/>
    <n v="5278"/>
  </r>
  <r>
    <x v="0"/>
    <x v="3"/>
    <x v="6"/>
    <x v="6"/>
    <n v="20.5"/>
    <n v="201"/>
    <n v="4120.5"/>
  </r>
  <r>
    <x v="0"/>
    <x v="3"/>
    <x v="7"/>
    <x v="7"/>
    <n v="40"/>
    <n v="86"/>
    <n v="3440"/>
  </r>
  <r>
    <x v="0"/>
    <x v="3"/>
    <x v="8"/>
    <x v="8"/>
    <n v="40"/>
    <n v="81"/>
    <n v="3240"/>
  </r>
  <r>
    <x v="0"/>
    <x v="3"/>
    <x v="10"/>
    <x v="10"/>
    <n v="35"/>
    <n v="119"/>
    <n v="4165"/>
  </r>
  <r>
    <x v="0"/>
    <x v="3"/>
    <x v="11"/>
    <x v="11"/>
    <n v="39"/>
    <n v="80"/>
    <n v="3120"/>
  </r>
  <r>
    <x v="0"/>
    <x v="3"/>
    <x v="12"/>
    <x v="12"/>
    <n v="39"/>
    <n v="10"/>
    <n v="390"/>
  </r>
  <r>
    <x v="0"/>
    <x v="3"/>
    <x v="13"/>
    <x v="13"/>
    <n v="35"/>
    <n v="149"/>
    <n v="5215"/>
  </r>
  <r>
    <x v="0"/>
    <x v="3"/>
    <x v="14"/>
    <x v="14"/>
    <n v="25"/>
    <n v="19"/>
    <n v="475"/>
  </r>
  <r>
    <x v="0"/>
    <x v="3"/>
    <x v="15"/>
    <x v="15"/>
    <n v="35"/>
    <n v="116"/>
    <n v="4060"/>
  </r>
  <r>
    <x v="0"/>
    <x v="3"/>
    <x v="17"/>
    <x v="17"/>
    <n v="35"/>
    <n v="129"/>
    <n v="4515"/>
  </r>
  <r>
    <x v="0"/>
    <x v="3"/>
    <x v="19"/>
    <x v="19"/>
    <n v="25"/>
    <n v="135"/>
    <n v="3375"/>
  </r>
  <r>
    <x v="0"/>
    <x v="3"/>
    <x v="20"/>
    <x v="20"/>
    <n v="35"/>
    <n v="129"/>
    <n v="4515"/>
  </r>
  <r>
    <x v="0"/>
    <x v="3"/>
    <x v="21"/>
    <x v="21"/>
    <n v="59"/>
    <n v="198"/>
    <n v="11682"/>
  </r>
  <r>
    <x v="0"/>
    <x v="3"/>
    <x v="148"/>
    <x v="148"/>
    <n v="59"/>
    <n v="5"/>
    <n v="295"/>
  </r>
  <r>
    <x v="0"/>
    <x v="3"/>
    <x v="22"/>
    <x v="22"/>
    <n v="39"/>
    <n v="15"/>
    <n v="585"/>
  </r>
  <r>
    <x v="0"/>
    <x v="3"/>
    <x v="23"/>
    <x v="23"/>
    <n v="79"/>
    <n v="39"/>
    <n v="3081"/>
  </r>
  <r>
    <x v="0"/>
    <x v="3"/>
    <x v="24"/>
    <x v="24"/>
    <n v="99"/>
    <n v="27"/>
    <n v="2673"/>
  </r>
  <r>
    <x v="0"/>
    <x v="3"/>
    <x v="25"/>
    <x v="25"/>
    <n v="85"/>
    <n v="19"/>
    <n v="1615"/>
  </r>
  <r>
    <x v="0"/>
    <x v="3"/>
    <x v="140"/>
    <x v="140"/>
    <n v="55"/>
    <n v="5"/>
    <n v="275"/>
  </r>
  <r>
    <x v="0"/>
    <x v="3"/>
    <x v="27"/>
    <x v="27"/>
    <n v="99"/>
    <n v="7"/>
    <n v="693"/>
  </r>
  <r>
    <x v="0"/>
    <x v="3"/>
    <x v="28"/>
    <x v="28"/>
    <n v="99"/>
    <n v="4"/>
    <n v="396"/>
  </r>
  <r>
    <x v="0"/>
    <x v="3"/>
    <x v="29"/>
    <x v="29"/>
    <n v="19"/>
    <n v="16"/>
    <n v="304"/>
  </r>
  <r>
    <x v="0"/>
    <x v="3"/>
    <x v="30"/>
    <x v="30"/>
    <n v="19"/>
    <n v="20"/>
    <n v="380"/>
  </r>
  <r>
    <x v="0"/>
    <x v="3"/>
    <x v="32"/>
    <x v="32"/>
    <n v="42"/>
    <n v="43"/>
    <n v="1806"/>
  </r>
  <r>
    <x v="0"/>
    <x v="3"/>
    <x v="33"/>
    <x v="33"/>
    <n v="25"/>
    <n v="28"/>
    <n v="700"/>
  </r>
  <r>
    <x v="0"/>
    <x v="3"/>
    <x v="34"/>
    <x v="34"/>
    <n v="25"/>
    <n v="20"/>
    <n v="500"/>
  </r>
  <r>
    <x v="0"/>
    <x v="3"/>
    <x v="35"/>
    <x v="35"/>
    <n v="25"/>
    <n v="20"/>
    <n v="500"/>
  </r>
  <r>
    <x v="0"/>
    <x v="3"/>
    <x v="36"/>
    <x v="36"/>
    <n v="25"/>
    <n v="20"/>
    <n v="500"/>
  </r>
  <r>
    <x v="0"/>
    <x v="3"/>
    <x v="37"/>
    <x v="37"/>
    <n v="25"/>
    <n v="20"/>
    <n v="500"/>
  </r>
  <r>
    <x v="0"/>
    <x v="3"/>
    <x v="38"/>
    <x v="38"/>
    <n v="25"/>
    <n v="20"/>
    <n v="500"/>
  </r>
  <r>
    <x v="0"/>
    <x v="3"/>
    <x v="39"/>
    <x v="39"/>
    <n v="25"/>
    <n v="20"/>
    <n v="500"/>
  </r>
  <r>
    <x v="0"/>
    <x v="3"/>
    <x v="41"/>
    <x v="41"/>
    <n v="3.5"/>
    <n v="87"/>
    <n v="304.5"/>
  </r>
  <r>
    <x v="0"/>
    <x v="3"/>
    <x v="42"/>
    <x v="42"/>
    <n v="3.5"/>
    <n v="1308"/>
    <n v="4578"/>
  </r>
  <r>
    <x v="0"/>
    <x v="3"/>
    <x v="43"/>
    <x v="43"/>
    <n v="14"/>
    <n v="515"/>
    <n v="7210"/>
  </r>
  <r>
    <x v="0"/>
    <x v="3"/>
    <x v="44"/>
    <x v="44"/>
    <n v="18"/>
    <n v="699"/>
    <n v="12582"/>
  </r>
  <r>
    <x v="0"/>
    <x v="3"/>
    <x v="45"/>
    <x v="45"/>
    <n v="14"/>
    <n v="3178"/>
    <n v="44492"/>
  </r>
  <r>
    <x v="0"/>
    <x v="3"/>
    <x v="46"/>
    <x v="46"/>
    <n v="14"/>
    <n v="3390"/>
    <n v="47460"/>
  </r>
  <r>
    <x v="0"/>
    <x v="3"/>
    <x v="47"/>
    <x v="47"/>
    <n v="14"/>
    <n v="2958"/>
    <n v="41412"/>
  </r>
  <r>
    <x v="0"/>
    <x v="3"/>
    <x v="48"/>
    <x v="48"/>
    <n v="14"/>
    <n v="8746"/>
    <n v="122444"/>
  </r>
  <r>
    <x v="0"/>
    <x v="3"/>
    <x v="49"/>
    <x v="49"/>
    <n v="14"/>
    <n v="587"/>
    <n v="8218"/>
  </r>
  <r>
    <x v="0"/>
    <x v="3"/>
    <x v="50"/>
    <x v="50"/>
    <n v="14"/>
    <n v="1117"/>
    <n v="15638"/>
  </r>
  <r>
    <x v="0"/>
    <x v="3"/>
    <x v="51"/>
    <x v="51"/>
    <n v="14"/>
    <n v="637"/>
    <n v="8918"/>
  </r>
  <r>
    <x v="0"/>
    <x v="3"/>
    <x v="53"/>
    <x v="53"/>
    <n v="18"/>
    <n v="151"/>
    <n v="2718"/>
  </r>
  <r>
    <x v="0"/>
    <x v="3"/>
    <x v="54"/>
    <x v="54"/>
    <n v="19"/>
    <n v="520"/>
    <n v="9880"/>
  </r>
  <r>
    <x v="0"/>
    <x v="3"/>
    <x v="57"/>
    <x v="57"/>
    <n v="19"/>
    <n v="278"/>
    <n v="5282"/>
  </r>
  <r>
    <x v="0"/>
    <x v="3"/>
    <x v="58"/>
    <x v="58"/>
    <n v="19"/>
    <n v="335"/>
    <n v="6365"/>
  </r>
  <r>
    <x v="0"/>
    <x v="3"/>
    <x v="59"/>
    <x v="59"/>
    <n v="19"/>
    <n v="244"/>
    <n v="4636"/>
  </r>
  <r>
    <x v="0"/>
    <x v="3"/>
    <x v="60"/>
    <x v="60"/>
    <n v="20"/>
    <n v="83"/>
    <n v="1660"/>
  </r>
  <r>
    <x v="0"/>
    <x v="3"/>
    <x v="61"/>
    <x v="61"/>
    <n v="14"/>
    <n v="430"/>
    <n v="6020"/>
  </r>
  <r>
    <x v="0"/>
    <x v="3"/>
    <x v="62"/>
    <x v="62"/>
    <n v="14"/>
    <n v="599"/>
    <n v="8386"/>
  </r>
  <r>
    <x v="0"/>
    <x v="3"/>
    <x v="63"/>
    <x v="63"/>
    <n v="14"/>
    <n v="916"/>
    <n v="12824"/>
  </r>
  <r>
    <x v="0"/>
    <x v="3"/>
    <x v="64"/>
    <x v="64"/>
    <n v="14"/>
    <n v="656"/>
    <n v="9184"/>
  </r>
  <r>
    <x v="0"/>
    <x v="3"/>
    <x v="65"/>
    <x v="65"/>
    <n v="14"/>
    <n v="623"/>
    <n v="8722"/>
  </r>
  <r>
    <x v="0"/>
    <x v="3"/>
    <x v="66"/>
    <x v="66"/>
    <n v="14"/>
    <n v="522"/>
    <n v="7308"/>
  </r>
  <r>
    <x v="0"/>
    <x v="3"/>
    <x v="67"/>
    <x v="67"/>
    <n v="14"/>
    <n v="655"/>
    <n v="9170"/>
  </r>
  <r>
    <x v="0"/>
    <x v="3"/>
    <x v="68"/>
    <x v="68"/>
    <n v="14"/>
    <n v="975"/>
    <n v="13650"/>
  </r>
  <r>
    <x v="0"/>
    <x v="3"/>
    <x v="69"/>
    <x v="69"/>
    <n v="14"/>
    <n v="2"/>
    <n v="28"/>
  </r>
  <r>
    <x v="0"/>
    <x v="3"/>
    <x v="70"/>
    <x v="70"/>
    <n v="14"/>
    <n v="899"/>
    <n v="12586"/>
  </r>
  <r>
    <x v="0"/>
    <x v="3"/>
    <x v="71"/>
    <x v="71"/>
    <n v="14"/>
    <n v="115"/>
    <n v="1610"/>
  </r>
  <r>
    <x v="0"/>
    <x v="3"/>
    <x v="72"/>
    <x v="72"/>
    <n v="14"/>
    <n v="439"/>
    <n v="6146"/>
  </r>
  <r>
    <x v="0"/>
    <x v="3"/>
    <x v="73"/>
    <x v="73"/>
    <n v="14"/>
    <n v="383"/>
    <n v="5362"/>
  </r>
  <r>
    <x v="0"/>
    <x v="3"/>
    <x v="74"/>
    <x v="74"/>
    <n v="14"/>
    <n v="471"/>
    <n v="6594"/>
  </r>
  <r>
    <x v="0"/>
    <x v="3"/>
    <x v="75"/>
    <x v="75"/>
    <n v="14"/>
    <n v="260"/>
    <n v="3640"/>
  </r>
  <r>
    <x v="0"/>
    <x v="3"/>
    <x v="76"/>
    <x v="76"/>
    <n v="14"/>
    <n v="16"/>
    <n v="224"/>
  </r>
  <r>
    <x v="0"/>
    <x v="3"/>
    <x v="141"/>
    <x v="141"/>
    <n v="14"/>
    <n v="274"/>
    <n v="3836"/>
  </r>
  <r>
    <x v="0"/>
    <x v="3"/>
    <x v="77"/>
    <x v="77"/>
    <n v="5"/>
    <n v="126"/>
    <n v="630"/>
  </r>
  <r>
    <x v="0"/>
    <x v="3"/>
    <x v="78"/>
    <x v="78"/>
    <n v="10"/>
    <n v="638"/>
    <n v="6380"/>
  </r>
  <r>
    <x v="0"/>
    <x v="3"/>
    <x v="79"/>
    <x v="79"/>
    <n v="2"/>
    <n v="1010"/>
    <n v="2020"/>
  </r>
  <r>
    <x v="0"/>
    <x v="3"/>
    <x v="80"/>
    <x v="80"/>
    <n v="5"/>
    <n v="753"/>
    <n v="3765"/>
  </r>
  <r>
    <x v="0"/>
    <x v="3"/>
    <x v="82"/>
    <x v="82"/>
    <n v="5"/>
    <n v="979"/>
    <n v="4895"/>
  </r>
  <r>
    <x v="0"/>
    <x v="3"/>
    <x v="83"/>
    <x v="83"/>
    <n v="14.4"/>
    <n v="34"/>
    <n v="489.6"/>
  </r>
  <r>
    <x v="0"/>
    <x v="3"/>
    <x v="85"/>
    <x v="85"/>
    <n v="2"/>
    <n v="706"/>
    <n v="1412"/>
  </r>
  <r>
    <x v="0"/>
    <x v="3"/>
    <x v="86"/>
    <x v="86"/>
    <n v="1.6"/>
    <n v="4992"/>
    <n v="7987.2000000000007"/>
  </r>
  <r>
    <x v="0"/>
    <x v="3"/>
    <x v="87"/>
    <x v="87"/>
    <n v="13"/>
    <n v="6"/>
    <n v="78"/>
  </r>
  <r>
    <x v="0"/>
    <x v="3"/>
    <x v="88"/>
    <x v="88"/>
    <n v="1.8"/>
    <n v="1626"/>
    <n v="2926.8"/>
  </r>
  <r>
    <x v="0"/>
    <x v="3"/>
    <x v="89"/>
    <x v="89"/>
    <n v="5"/>
    <n v="129"/>
    <n v="645"/>
  </r>
  <r>
    <x v="0"/>
    <x v="3"/>
    <x v="90"/>
    <x v="90"/>
    <n v="10"/>
    <n v="725"/>
    <n v="7250"/>
  </r>
  <r>
    <x v="0"/>
    <x v="3"/>
    <x v="92"/>
    <x v="92"/>
    <n v="10"/>
    <n v="132"/>
    <n v="1320"/>
  </r>
  <r>
    <x v="0"/>
    <x v="3"/>
    <x v="93"/>
    <x v="93"/>
    <n v="5"/>
    <n v="154"/>
    <n v="770"/>
  </r>
  <r>
    <x v="0"/>
    <x v="3"/>
    <x v="94"/>
    <x v="94"/>
    <n v="15"/>
    <n v="203"/>
    <n v="3045"/>
  </r>
  <r>
    <x v="0"/>
    <x v="3"/>
    <x v="95"/>
    <x v="95"/>
    <n v="15"/>
    <n v="133"/>
    <n v="1995"/>
  </r>
  <r>
    <x v="0"/>
    <x v="3"/>
    <x v="96"/>
    <x v="96"/>
    <n v="15"/>
    <n v="163"/>
    <n v="2445"/>
  </r>
  <r>
    <x v="0"/>
    <x v="3"/>
    <x v="97"/>
    <x v="97"/>
    <n v="17"/>
    <n v="95"/>
    <n v="1615"/>
  </r>
  <r>
    <x v="0"/>
    <x v="3"/>
    <x v="98"/>
    <x v="98"/>
    <n v="17"/>
    <n v="146"/>
    <n v="2482"/>
  </r>
  <r>
    <x v="0"/>
    <x v="3"/>
    <x v="149"/>
    <x v="149"/>
    <n v="88"/>
    <n v="66"/>
    <n v="5808"/>
  </r>
  <r>
    <x v="0"/>
    <x v="3"/>
    <x v="99"/>
    <x v="99"/>
    <n v="60"/>
    <n v="13"/>
    <n v="780"/>
  </r>
  <r>
    <x v="0"/>
    <x v="3"/>
    <x v="100"/>
    <x v="100"/>
    <n v="20.5"/>
    <n v="214"/>
    <n v="4387"/>
  </r>
  <r>
    <x v="0"/>
    <x v="3"/>
    <x v="101"/>
    <x v="101"/>
    <n v="20.5"/>
    <n v="391"/>
    <n v="8015.5"/>
  </r>
  <r>
    <x v="0"/>
    <x v="3"/>
    <x v="102"/>
    <x v="102"/>
    <n v="20.5"/>
    <n v="315"/>
    <n v="6457.5"/>
  </r>
  <r>
    <x v="0"/>
    <x v="3"/>
    <x v="103"/>
    <x v="103"/>
    <n v="13"/>
    <n v="71"/>
    <n v="923"/>
  </r>
  <r>
    <x v="0"/>
    <x v="3"/>
    <x v="104"/>
    <x v="104"/>
    <n v="20"/>
    <n v="1107"/>
    <n v="22140"/>
  </r>
  <r>
    <x v="0"/>
    <x v="3"/>
    <x v="105"/>
    <x v="105"/>
    <n v="290"/>
    <n v="20"/>
    <n v="5800"/>
  </r>
  <r>
    <x v="0"/>
    <x v="3"/>
    <x v="109"/>
    <x v="109"/>
    <n v="15"/>
    <n v="818"/>
    <n v="12270"/>
  </r>
  <r>
    <x v="0"/>
    <x v="3"/>
    <x v="110"/>
    <x v="110"/>
    <n v="265"/>
    <n v="3"/>
    <n v="795"/>
  </r>
  <r>
    <x v="0"/>
    <x v="3"/>
    <x v="111"/>
    <x v="111"/>
    <n v="11"/>
    <n v="1599"/>
    <n v="17589"/>
  </r>
  <r>
    <x v="0"/>
    <x v="3"/>
    <x v="112"/>
    <x v="112"/>
    <n v="45"/>
    <n v="303"/>
    <n v="13635"/>
  </r>
  <r>
    <x v="0"/>
    <x v="3"/>
    <x v="113"/>
    <x v="113"/>
    <n v="2"/>
    <n v="197"/>
    <n v="394"/>
  </r>
  <r>
    <x v="0"/>
    <x v="3"/>
    <x v="138"/>
    <x v="138"/>
    <n v="29"/>
    <n v="13"/>
    <n v="377"/>
  </r>
  <r>
    <x v="0"/>
    <x v="3"/>
    <x v="142"/>
    <x v="142"/>
    <n v="32"/>
    <n v="46"/>
    <n v="1472"/>
  </r>
  <r>
    <x v="0"/>
    <x v="3"/>
    <x v="151"/>
    <x v="151"/>
    <n v="8.8000000000000007"/>
    <n v="3"/>
    <n v="26.400000000000002"/>
  </r>
  <r>
    <x v="0"/>
    <x v="3"/>
    <x v="139"/>
    <x v="139"/>
    <n v="4.5"/>
    <n v="6725"/>
    <n v="30262.5"/>
  </r>
  <r>
    <x v="0"/>
    <x v="3"/>
    <x v="144"/>
    <x v="144"/>
    <n v="25"/>
    <n v="90"/>
    <n v="2250"/>
  </r>
  <r>
    <x v="0"/>
    <x v="4"/>
    <x v="145"/>
    <x v="145"/>
    <n v="60"/>
    <n v="12"/>
    <n v="720"/>
  </r>
  <r>
    <x v="0"/>
    <x v="4"/>
    <x v="0"/>
    <x v="0"/>
    <n v="10"/>
    <n v="174"/>
    <n v="1740"/>
  </r>
  <r>
    <x v="0"/>
    <x v="4"/>
    <x v="2"/>
    <x v="2"/>
    <n v="75"/>
    <n v="22"/>
    <n v="1650"/>
  </r>
  <r>
    <x v="0"/>
    <x v="4"/>
    <x v="3"/>
    <x v="3"/>
    <n v="35"/>
    <n v="11"/>
    <n v="385"/>
  </r>
  <r>
    <x v="0"/>
    <x v="4"/>
    <x v="4"/>
    <x v="4"/>
    <n v="27"/>
    <n v="49"/>
    <n v="1323"/>
  </r>
  <r>
    <x v="0"/>
    <x v="4"/>
    <x v="5"/>
    <x v="5"/>
    <n v="29"/>
    <n v="182"/>
    <n v="5278"/>
  </r>
  <r>
    <x v="0"/>
    <x v="4"/>
    <x v="6"/>
    <x v="6"/>
    <n v="20.5"/>
    <n v="13"/>
    <n v="266.5"/>
  </r>
  <r>
    <x v="0"/>
    <x v="4"/>
    <x v="7"/>
    <x v="7"/>
    <n v="40"/>
    <n v="37"/>
    <n v="1480"/>
  </r>
  <r>
    <x v="0"/>
    <x v="4"/>
    <x v="8"/>
    <x v="8"/>
    <n v="40"/>
    <n v="17"/>
    <n v="680"/>
  </r>
  <r>
    <x v="0"/>
    <x v="4"/>
    <x v="10"/>
    <x v="10"/>
    <n v="35"/>
    <n v="3"/>
    <n v="105"/>
  </r>
  <r>
    <x v="0"/>
    <x v="4"/>
    <x v="11"/>
    <x v="11"/>
    <n v="39"/>
    <n v="21"/>
    <n v="819"/>
  </r>
  <r>
    <x v="0"/>
    <x v="4"/>
    <x v="12"/>
    <x v="12"/>
    <n v="39"/>
    <n v="65"/>
    <n v="2535"/>
  </r>
  <r>
    <x v="0"/>
    <x v="4"/>
    <x v="13"/>
    <x v="13"/>
    <n v="35"/>
    <n v="49"/>
    <n v="1715"/>
  </r>
  <r>
    <x v="0"/>
    <x v="4"/>
    <x v="15"/>
    <x v="15"/>
    <n v="35"/>
    <n v="43"/>
    <n v="1505"/>
  </r>
  <r>
    <x v="0"/>
    <x v="4"/>
    <x v="17"/>
    <x v="17"/>
    <n v="35"/>
    <n v="52"/>
    <n v="1820"/>
  </r>
  <r>
    <x v="0"/>
    <x v="4"/>
    <x v="19"/>
    <x v="19"/>
    <n v="25"/>
    <n v="21"/>
    <n v="525"/>
  </r>
  <r>
    <x v="0"/>
    <x v="4"/>
    <x v="20"/>
    <x v="20"/>
    <n v="35"/>
    <n v="42"/>
    <n v="1470"/>
  </r>
  <r>
    <x v="0"/>
    <x v="4"/>
    <x v="21"/>
    <x v="21"/>
    <n v="59"/>
    <n v="84"/>
    <n v="4956"/>
  </r>
  <r>
    <x v="0"/>
    <x v="4"/>
    <x v="148"/>
    <x v="148"/>
    <n v="59"/>
    <n v="2"/>
    <n v="118"/>
  </r>
  <r>
    <x v="0"/>
    <x v="4"/>
    <x v="23"/>
    <x v="23"/>
    <n v="79"/>
    <n v="24"/>
    <n v="1896"/>
  </r>
  <r>
    <x v="0"/>
    <x v="4"/>
    <x v="24"/>
    <x v="24"/>
    <n v="99"/>
    <n v="17"/>
    <n v="1683"/>
  </r>
  <r>
    <x v="0"/>
    <x v="4"/>
    <x v="25"/>
    <x v="25"/>
    <n v="85"/>
    <n v="56"/>
    <n v="4760"/>
  </r>
  <r>
    <x v="0"/>
    <x v="4"/>
    <x v="140"/>
    <x v="140"/>
    <n v="55"/>
    <n v="3"/>
    <n v="165"/>
  </r>
  <r>
    <x v="0"/>
    <x v="4"/>
    <x v="29"/>
    <x v="29"/>
    <n v="19"/>
    <n v="4"/>
    <n v="76"/>
  </r>
  <r>
    <x v="0"/>
    <x v="4"/>
    <x v="30"/>
    <x v="30"/>
    <n v="19"/>
    <n v="3"/>
    <n v="57"/>
  </r>
  <r>
    <x v="0"/>
    <x v="4"/>
    <x v="32"/>
    <x v="32"/>
    <n v="42"/>
    <n v="13"/>
    <n v="546"/>
  </r>
  <r>
    <x v="0"/>
    <x v="4"/>
    <x v="33"/>
    <x v="33"/>
    <n v="25"/>
    <n v="116"/>
    <n v="2900"/>
  </r>
  <r>
    <x v="0"/>
    <x v="4"/>
    <x v="34"/>
    <x v="34"/>
    <n v="25"/>
    <n v="115"/>
    <n v="2875"/>
  </r>
  <r>
    <x v="0"/>
    <x v="4"/>
    <x v="35"/>
    <x v="35"/>
    <n v="25"/>
    <n v="114"/>
    <n v="2850"/>
  </r>
  <r>
    <x v="0"/>
    <x v="4"/>
    <x v="36"/>
    <x v="36"/>
    <n v="25"/>
    <n v="114"/>
    <n v="2850"/>
  </r>
  <r>
    <x v="0"/>
    <x v="4"/>
    <x v="37"/>
    <x v="37"/>
    <n v="25"/>
    <n v="115"/>
    <n v="2875"/>
  </r>
  <r>
    <x v="0"/>
    <x v="4"/>
    <x v="38"/>
    <x v="38"/>
    <n v="25"/>
    <n v="115"/>
    <n v="2875"/>
  </r>
  <r>
    <x v="0"/>
    <x v="4"/>
    <x v="39"/>
    <x v="39"/>
    <n v="25"/>
    <n v="114"/>
    <n v="2850"/>
  </r>
  <r>
    <x v="0"/>
    <x v="4"/>
    <x v="42"/>
    <x v="42"/>
    <n v="3.5"/>
    <n v="1335"/>
    <n v="4672.5"/>
  </r>
  <r>
    <x v="0"/>
    <x v="4"/>
    <x v="43"/>
    <x v="43"/>
    <n v="14"/>
    <n v="46"/>
    <n v="644"/>
  </r>
  <r>
    <x v="0"/>
    <x v="4"/>
    <x v="44"/>
    <x v="44"/>
    <n v="18"/>
    <n v="230"/>
    <n v="4140"/>
  </r>
  <r>
    <x v="0"/>
    <x v="4"/>
    <x v="45"/>
    <x v="45"/>
    <n v="14"/>
    <n v="1103"/>
    <n v="15442"/>
  </r>
  <r>
    <x v="0"/>
    <x v="4"/>
    <x v="46"/>
    <x v="46"/>
    <n v="14"/>
    <n v="840"/>
    <n v="11760"/>
  </r>
  <r>
    <x v="0"/>
    <x v="4"/>
    <x v="47"/>
    <x v="47"/>
    <n v="14"/>
    <n v="997"/>
    <n v="13958"/>
  </r>
  <r>
    <x v="0"/>
    <x v="4"/>
    <x v="48"/>
    <x v="48"/>
    <n v="14"/>
    <n v="2564"/>
    <n v="35896"/>
  </r>
  <r>
    <x v="0"/>
    <x v="4"/>
    <x v="49"/>
    <x v="49"/>
    <n v="14"/>
    <n v="314"/>
    <n v="4396"/>
  </r>
  <r>
    <x v="0"/>
    <x v="4"/>
    <x v="50"/>
    <x v="50"/>
    <n v="14"/>
    <n v="295"/>
    <n v="4130"/>
  </r>
  <r>
    <x v="0"/>
    <x v="4"/>
    <x v="51"/>
    <x v="51"/>
    <n v="14"/>
    <n v="271"/>
    <n v="3794"/>
  </r>
  <r>
    <x v="0"/>
    <x v="4"/>
    <x v="53"/>
    <x v="53"/>
    <n v="18"/>
    <n v="321"/>
    <n v="5778"/>
  </r>
  <r>
    <x v="0"/>
    <x v="4"/>
    <x v="54"/>
    <x v="54"/>
    <n v="19"/>
    <n v="542"/>
    <n v="10298"/>
  </r>
  <r>
    <x v="0"/>
    <x v="4"/>
    <x v="55"/>
    <x v="55"/>
    <n v="19"/>
    <n v="438"/>
    <n v="8322"/>
  </r>
  <r>
    <x v="0"/>
    <x v="4"/>
    <x v="57"/>
    <x v="57"/>
    <n v="19"/>
    <n v="246"/>
    <n v="4674"/>
  </r>
  <r>
    <x v="0"/>
    <x v="4"/>
    <x v="58"/>
    <x v="58"/>
    <n v="19"/>
    <n v="212"/>
    <n v="4028"/>
  </r>
  <r>
    <x v="0"/>
    <x v="4"/>
    <x v="59"/>
    <x v="59"/>
    <n v="19"/>
    <n v="256"/>
    <n v="4864"/>
  </r>
  <r>
    <x v="0"/>
    <x v="4"/>
    <x v="60"/>
    <x v="60"/>
    <n v="20"/>
    <n v="173"/>
    <n v="3460"/>
  </r>
  <r>
    <x v="0"/>
    <x v="4"/>
    <x v="61"/>
    <x v="61"/>
    <n v="14"/>
    <n v="315"/>
    <n v="4410"/>
  </r>
  <r>
    <x v="0"/>
    <x v="4"/>
    <x v="62"/>
    <x v="62"/>
    <n v="14"/>
    <n v="621"/>
    <n v="8694"/>
  </r>
  <r>
    <x v="0"/>
    <x v="4"/>
    <x v="63"/>
    <x v="63"/>
    <n v="14"/>
    <n v="704"/>
    <n v="9856"/>
  </r>
  <r>
    <x v="0"/>
    <x v="4"/>
    <x v="64"/>
    <x v="64"/>
    <n v="14"/>
    <n v="244"/>
    <n v="3416"/>
  </r>
  <r>
    <x v="0"/>
    <x v="4"/>
    <x v="65"/>
    <x v="65"/>
    <n v="14"/>
    <n v="321"/>
    <n v="4494"/>
  </r>
  <r>
    <x v="0"/>
    <x v="4"/>
    <x v="66"/>
    <x v="66"/>
    <n v="14"/>
    <n v="205"/>
    <n v="2870"/>
  </r>
  <r>
    <x v="0"/>
    <x v="4"/>
    <x v="67"/>
    <x v="67"/>
    <n v="14"/>
    <n v="211"/>
    <n v="2954"/>
  </r>
  <r>
    <x v="0"/>
    <x v="4"/>
    <x v="68"/>
    <x v="68"/>
    <n v="14"/>
    <n v="690"/>
    <n v="9660"/>
  </r>
  <r>
    <x v="0"/>
    <x v="4"/>
    <x v="69"/>
    <x v="69"/>
    <n v="14"/>
    <n v="600"/>
    <n v="8400"/>
  </r>
  <r>
    <x v="0"/>
    <x v="4"/>
    <x v="70"/>
    <x v="70"/>
    <n v="14"/>
    <n v="470"/>
    <n v="6580"/>
  </r>
  <r>
    <x v="0"/>
    <x v="4"/>
    <x v="71"/>
    <x v="71"/>
    <n v="14"/>
    <n v="182"/>
    <n v="2548"/>
  </r>
  <r>
    <x v="0"/>
    <x v="4"/>
    <x v="72"/>
    <x v="72"/>
    <n v="14"/>
    <n v="167"/>
    <n v="2338"/>
  </r>
  <r>
    <x v="0"/>
    <x v="4"/>
    <x v="73"/>
    <x v="73"/>
    <n v="14"/>
    <n v="163"/>
    <n v="2282"/>
  </r>
  <r>
    <x v="0"/>
    <x v="4"/>
    <x v="74"/>
    <x v="74"/>
    <n v="14"/>
    <n v="92"/>
    <n v="1288"/>
  </r>
  <r>
    <x v="0"/>
    <x v="4"/>
    <x v="75"/>
    <x v="75"/>
    <n v="14"/>
    <n v="261"/>
    <n v="3654"/>
  </r>
  <r>
    <x v="0"/>
    <x v="4"/>
    <x v="76"/>
    <x v="76"/>
    <n v="14"/>
    <n v="199"/>
    <n v="2786"/>
  </r>
  <r>
    <x v="0"/>
    <x v="4"/>
    <x v="141"/>
    <x v="141"/>
    <n v="14"/>
    <n v="123"/>
    <n v="1722"/>
  </r>
  <r>
    <x v="0"/>
    <x v="4"/>
    <x v="77"/>
    <x v="77"/>
    <n v="5"/>
    <n v="55"/>
    <n v="275"/>
  </r>
  <r>
    <x v="0"/>
    <x v="4"/>
    <x v="78"/>
    <x v="78"/>
    <n v="10"/>
    <n v="694"/>
    <n v="6940"/>
  </r>
  <r>
    <x v="0"/>
    <x v="4"/>
    <x v="152"/>
    <x v="152"/>
    <n v="1.8"/>
    <n v="2820"/>
    <n v="5076"/>
  </r>
  <r>
    <x v="0"/>
    <x v="4"/>
    <x v="79"/>
    <x v="79"/>
    <n v="2"/>
    <n v="1029"/>
    <n v="2058"/>
  </r>
  <r>
    <x v="0"/>
    <x v="4"/>
    <x v="80"/>
    <x v="80"/>
    <n v="5"/>
    <n v="199"/>
    <n v="995"/>
  </r>
  <r>
    <x v="0"/>
    <x v="4"/>
    <x v="81"/>
    <x v="81"/>
    <n v="2"/>
    <n v="40"/>
    <n v="80"/>
  </r>
  <r>
    <x v="0"/>
    <x v="4"/>
    <x v="82"/>
    <x v="82"/>
    <n v="5"/>
    <n v="80"/>
    <n v="400"/>
  </r>
  <r>
    <x v="0"/>
    <x v="4"/>
    <x v="83"/>
    <x v="83"/>
    <n v="14.4"/>
    <n v="15"/>
    <n v="216"/>
  </r>
  <r>
    <x v="0"/>
    <x v="4"/>
    <x v="85"/>
    <x v="85"/>
    <n v="2"/>
    <n v="845"/>
    <n v="1690"/>
  </r>
  <r>
    <x v="0"/>
    <x v="4"/>
    <x v="86"/>
    <x v="86"/>
    <n v="1.6"/>
    <n v="147"/>
    <n v="235.20000000000002"/>
  </r>
  <r>
    <x v="0"/>
    <x v="4"/>
    <x v="87"/>
    <x v="87"/>
    <n v="13"/>
    <n v="336"/>
    <n v="4368"/>
  </r>
  <r>
    <x v="0"/>
    <x v="4"/>
    <x v="88"/>
    <x v="88"/>
    <n v="1.8"/>
    <n v="220"/>
    <n v="396"/>
  </r>
  <r>
    <x v="0"/>
    <x v="4"/>
    <x v="89"/>
    <x v="89"/>
    <n v="5"/>
    <n v="69"/>
    <n v="345"/>
  </r>
  <r>
    <x v="0"/>
    <x v="4"/>
    <x v="90"/>
    <x v="90"/>
    <n v="10"/>
    <n v="76"/>
    <n v="760"/>
  </r>
  <r>
    <x v="0"/>
    <x v="4"/>
    <x v="92"/>
    <x v="92"/>
    <n v="10"/>
    <n v="226"/>
    <n v="2260"/>
  </r>
  <r>
    <x v="0"/>
    <x v="4"/>
    <x v="93"/>
    <x v="93"/>
    <n v="5"/>
    <n v="138"/>
    <n v="690"/>
  </r>
  <r>
    <x v="0"/>
    <x v="4"/>
    <x v="94"/>
    <x v="94"/>
    <n v="15"/>
    <n v="115"/>
    <n v="1725"/>
  </r>
  <r>
    <x v="0"/>
    <x v="4"/>
    <x v="95"/>
    <x v="95"/>
    <n v="15"/>
    <n v="79"/>
    <n v="1185"/>
  </r>
  <r>
    <x v="0"/>
    <x v="4"/>
    <x v="96"/>
    <x v="96"/>
    <n v="15"/>
    <n v="106"/>
    <n v="1590"/>
  </r>
  <r>
    <x v="0"/>
    <x v="4"/>
    <x v="97"/>
    <x v="97"/>
    <n v="17"/>
    <n v="98"/>
    <n v="1666"/>
  </r>
  <r>
    <x v="0"/>
    <x v="4"/>
    <x v="98"/>
    <x v="98"/>
    <n v="17"/>
    <n v="52"/>
    <n v="884"/>
  </r>
  <r>
    <x v="0"/>
    <x v="4"/>
    <x v="149"/>
    <x v="149"/>
    <n v="88"/>
    <n v="53"/>
    <n v="4664"/>
  </r>
  <r>
    <x v="0"/>
    <x v="4"/>
    <x v="99"/>
    <x v="99"/>
    <n v="60"/>
    <n v="12"/>
    <n v="720"/>
  </r>
  <r>
    <x v="0"/>
    <x v="4"/>
    <x v="100"/>
    <x v="100"/>
    <n v="20.5"/>
    <n v="109"/>
    <n v="2234.5"/>
  </r>
  <r>
    <x v="0"/>
    <x v="4"/>
    <x v="101"/>
    <x v="101"/>
    <n v="20.5"/>
    <n v="276"/>
    <n v="5658"/>
  </r>
  <r>
    <x v="0"/>
    <x v="4"/>
    <x v="102"/>
    <x v="102"/>
    <n v="20.5"/>
    <n v="411"/>
    <n v="8425.5"/>
  </r>
  <r>
    <x v="0"/>
    <x v="4"/>
    <x v="103"/>
    <x v="103"/>
    <n v="13"/>
    <n v="449"/>
    <n v="5837"/>
  </r>
  <r>
    <x v="0"/>
    <x v="4"/>
    <x v="104"/>
    <x v="104"/>
    <n v="20"/>
    <n v="829"/>
    <n v="16580"/>
  </r>
  <r>
    <x v="0"/>
    <x v="4"/>
    <x v="105"/>
    <x v="105"/>
    <n v="290"/>
    <n v="19"/>
    <n v="5510"/>
  </r>
  <r>
    <x v="0"/>
    <x v="4"/>
    <x v="109"/>
    <x v="109"/>
    <n v="15"/>
    <n v="238"/>
    <n v="3570"/>
  </r>
  <r>
    <x v="0"/>
    <x v="4"/>
    <x v="110"/>
    <x v="110"/>
    <n v="265"/>
    <n v="1"/>
    <n v="265"/>
  </r>
  <r>
    <x v="0"/>
    <x v="4"/>
    <x v="111"/>
    <x v="111"/>
    <n v="11"/>
    <n v="458"/>
    <n v="5038"/>
  </r>
  <r>
    <x v="0"/>
    <x v="4"/>
    <x v="112"/>
    <x v="112"/>
    <n v="45"/>
    <n v="153"/>
    <n v="6885"/>
  </r>
  <r>
    <x v="0"/>
    <x v="4"/>
    <x v="113"/>
    <x v="113"/>
    <n v="2"/>
    <n v="4"/>
    <n v="8"/>
  </r>
  <r>
    <x v="0"/>
    <x v="4"/>
    <x v="142"/>
    <x v="142"/>
    <n v="32"/>
    <n v="19"/>
    <n v="608"/>
  </r>
  <r>
    <x v="0"/>
    <x v="4"/>
    <x v="139"/>
    <x v="139"/>
    <n v="4.5"/>
    <n v="2412"/>
    <n v="10854"/>
  </r>
  <r>
    <x v="0"/>
    <x v="4"/>
    <x v="144"/>
    <x v="144"/>
    <n v="25"/>
    <n v="41"/>
    <n v="1025"/>
  </r>
  <r>
    <x v="0"/>
    <x v="4"/>
    <x v="153"/>
    <x v="153"/>
    <n v="1.5"/>
    <n v="1052"/>
    <n v="1578"/>
  </r>
  <r>
    <x v="0"/>
    <x v="5"/>
    <x v="145"/>
    <x v="145"/>
    <n v="60"/>
    <n v="5"/>
    <n v="300"/>
  </r>
  <r>
    <x v="0"/>
    <x v="5"/>
    <x v="0"/>
    <x v="0"/>
    <n v="10"/>
    <n v="126"/>
    <n v="1260"/>
  </r>
  <r>
    <x v="0"/>
    <x v="5"/>
    <x v="2"/>
    <x v="2"/>
    <n v="75"/>
    <n v="27"/>
    <n v="2025"/>
  </r>
  <r>
    <x v="0"/>
    <x v="5"/>
    <x v="3"/>
    <x v="3"/>
    <n v="35"/>
    <n v="37"/>
    <n v="1295"/>
  </r>
  <r>
    <x v="0"/>
    <x v="5"/>
    <x v="4"/>
    <x v="4"/>
    <n v="27"/>
    <n v="64"/>
    <n v="1728"/>
  </r>
  <r>
    <x v="0"/>
    <x v="5"/>
    <x v="5"/>
    <x v="5"/>
    <n v="29"/>
    <n v="211"/>
    <n v="6119"/>
  </r>
  <r>
    <x v="0"/>
    <x v="5"/>
    <x v="6"/>
    <x v="6"/>
    <n v="20.5"/>
    <n v="141"/>
    <n v="2890.5"/>
  </r>
  <r>
    <x v="0"/>
    <x v="5"/>
    <x v="7"/>
    <x v="7"/>
    <n v="40"/>
    <n v="87"/>
    <n v="3480"/>
  </r>
  <r>
    <x v="0"/>
    <x v="5"/>
    <x v="8"/>
    <x v="8"/>
    <n v="40"/>
    <n v="66"/>
    <n v="2640"/>
  </r>
  <r>
    <x v="0"/>
    <x v="5"/>
    <x v="11"/>
    <x v="11"/>
    <n v="39"/>
    <n v="41"/>
    <n v="1599"/>
  </r>
  <r>
    <x v="0"/>
    <x v="5"/>
    <x v="12"/>
    <x v="12"/>
    <n v="39"/>
    <n v="86"/>
    <n v="3354"/>
  </r>
  <r>
    <x v="0"/>
    <x v="5"/>
    <x v="13"/>
    <x v="13"/>
    <n v="35"/>
    <n v="121"/>
    <n v="4235"/>
  </r>
  <r>
    <x v="0"/>
    <x v="5"/>
    <x v="15"/>
    <x v="15"/>
    <n v="35"/>
    <n v="108"/>
    <n v="3780"/>
  </r>
  <r>
    <x v="0"/>
    <x v="5"/>
    <x v="17"/>
    <x v="17"/>
    <n v="35"/>
    <n v="74"/>
    <n v="2590"/>
  </r>
  <r>
    <x v="0"/>
    <x v="5"/>
    <x v="20"/>
    <x v="20"/>
    <n v="35"/>
    <n v="82"/>
    <n v="2870"/>
  </r>
  <r>
    <x v="0"/>
    <x v="5"/>
    <x v="21"/>
    <x v="21"/>
    <n v="59"/>
    <n v="155"/>
    <n v="9145"/>
  </r>
  <r>
    <x v="0"/>
    <x v="5"/>
    <x v="148"/>
    <x v="148"/>
    <n v="59"/>
    <n v="52"/>
    <n v="3068"/>
  </r>
  <r>
    <x v="0"/>
    <x v="5"/>
    <x v="22"/>
    <x v="22"/>
    <n v="39"/>
    <n v="14"/>
    <n v="546"/>
  </r>
  <r>
    <x v="0"/>
    <x v="5"/>
    <x v="23"/>
    <x v="23"/>
    <n v="79"/>
    <n v="15"/>
    <n v="1185"/>
  </r>
  <r>
    <x v="0"/>
    <x v="5"/>
    <x v="24"/>
    <x v="24"/>
    <n v="99"/>
    <n v="12"/>
    <n v="1188"/>
  </r>
  <r>
    <x v="0"/>
    <x v="5"/>
    <x v="25"/>
    <x v="25"/>
    <n v="85"/>
    <n v="26"/>
    <n v="2210"/>
  </r>
  <r>
    <x v="0"/>
    <x v="5"/>
    <x v="140"/>
    <x v="140"/>
    <n v="55"/>
    <n v="3"/>
    <n v="165"/>
  </r>
  <r>
    <x v="0"/>
    <x v="5"/>
    <x v="27"/>
    <x v="27"/>
    <n v="99"/>
    <n v="6"/>
    <n v="594"/>
  </r>
  <r>
    <x v="0"/>
    <x v="5"/>
    <x v="28"/>
    <x v="28"/>
    <n v="99"/>
    <n v="5"/>
    <n v="495"/>
  </r>
  <r>
    <x v="0"/>
    <x v="5"/>
    <x v="29"/>
    <x v="29"/>
    <n v="19"/>
    <n v="4"/>
    <n v="76"/>
  </r>
  <r>
    <x v="0"/>
    <x v="5"/>
    <x v="31"/>
    <x v="31"/>
    <n v="19"/>
    <n v="4"/>
    <n v="76"/>
  </r>
  <r>
    <x v="0"/>
    <x v="5"/>
    <x v="32"/>
    <x v="32"/>
    <n v="42"/>
    <n v="11"/>
    <n v="462"/>
  </r>
  <r>
    <x v="0"/>
    <x v="5"/>
    <x v="33"/>
    <x v="33"/>
    <n v="25"/>
    <n v="268"/>
    <n v="6700"/>
  </r>
  <r>
    <x v="0"/>
    <x v="5"/>
    <x v="34"/>
    <x v="34"/>
    <n v="25"/>
    <n v="209"/>
    <n v="5225"/>
  </r>
  <r>
    <x v="0"/>
    <x v="5"/>
    <x v="35"/>
    <x v="35"/>
    <n v="25"/>
    <n v="209"/>
    <n v="5225"/>
  </r>
  <r>
    <x v="0"/>
    <x v="5"/>
    <x v="36"/>
    <x v="36"/>
    <n v="25"/>
    <n v="209"/>
    <n v="5225"/>
  </r>
  <r>
    <x v="0"/>
    <x v="5"/>
    <x v="37"/>
    <x v="37"/>
    <n v="25"/>
    <n v="209"/>
    <n v="5225"/>
  </r>
  <r>
    <x v="0"/>
    <x v="5"/>
    <x v="38"/>
    <x v="38"/>
    <n v="25"/>
    <n v="209"/>
    <n v="5225"/>
  </r>
  <r>
    <x v="0"/>
    <x v="5"/>
    <x v="39"/>
    <x v="39"/>
    <n v="25"/>
    <n v="209"/>
    <n v="5225"/>
  </r>
  <r>
    <x v="0"/>
    <x v="5"/>
    <x v="42"/>
    <x v="42"/>
    <n v="3.5"/>
    <n v="1373"/>
    <n v="4805.5"/>
  </r>
  <r>
    <x v="0"/>
    <x v="5"/>
    <x v="43"/>
    <x v="43"/>
    <n v="14"/>
    <n v="16"/>
    <n v="224"/>
  </r>
  <r>
    <x v="0"/>
    <x v="5"/>
    <x v="44"/>
    <x v="44"/>
    <n v="18"/>
    <n v="318"/>
    <n v="5724"/>
  </r>
  <r>
    <x v="0"/>
    <x v="5"/>
    <x v="45"/>
    <x v="45"/>
    <n v="14"/>
    <n v="1688"/>
    <n v="23632"/>
  </r>
  <r>
    <x v="0"/>
    <x v="5"/>
    <x v="46"/>
    <x v="46"/>
    <n v="14"/>
    <n v="1485"/>
    <n v="20790"/>
  </r>
  <r>
    <x v="0"/>
    <x v="5"/>
    <x v="47"/>
    <x v="47"/>
    <n v="14"/>
    <n v="1525"/>
    <n v="21350"/>
  </r>
  <r>
    <x v="0"/>
    <x v="5"/>
    <x v="48"/>
    <x v="48"/>
    <n v="14"/>
    <n v="3688"/>
    <n v="51632"/>
  </r>
  <r>
    <x v="0"/>
    <x v="5"/>
    <x v="49"/>
    <x v="49"/>
    <n v="14"/>
    <n v="482"/>
    <n v="6748"/>
  </r>
  <r>
    <x v="0"/>
    <x v="5"/>
    <x v="50"/>
    <x v="50"/>
    <n v="14"/>
    <n v="863"/>
    <n v="12082"/>
  </r>
  <r>
    <x v="0"/>
    <x v="5"/>
    <x v="51"/>
    <x v="51"/>
    <n v="14"/>
    <n v="228"/>
    <n v="3192"/>
  </r>
  <r>
    <x v="0"/>
    <x v="5"/>
    <x v="52"/>
    <x v="52"/>
    <n v="14"/>
    <n v="1357"/>
    <n v="18998"/>
  </r>
  <r>
    <x v="0"/>
    <x v="5"/>
    <x v="53"/>
    <x v="53"/>
    <n v="18"/>
    <n v="362"/>
    <n v="6516"/>
  </r>
  <r>
    <x v="0"/>
    <x v="5"/>
    <x v="54"/>
    <x v="54"/>
    <n v="19"/>
    <n v="636"/>
    <n v="12084"/>
  </r>
  <r>
    <x v="0"/>
    <x v="5"/>
    <x v="55"/>
    <x v="55"/>
    <n v="19"/>
    <n v="395"/>
    <n v="7505"/>
  </r>
  <r>
    <x v="0"/>
    <x v="5"/>
    <x v="56"/>
    <x v="56"/>
    <n v="19"/>
    <n v="571"/>
    <n v="10849"/>
  </r>
  <r>
    <x v="0"/>
    <x v="5"/>
    <x v="57"/>
    <x v="57"/>
    <n v="19"/>
    <n v="131"/>
    <n v="2489"/>
  </r>
  <r>
    <x v="0"/>
    <x v="5"/>
    <x v="58"/>
    <x v="58"/>
    <n v="19"/>
    <n v="145"/>
    <n v="2755"/>
  </r>
  <r>
    <x v="0"/>
    <x v="5"/>
    <x v="59"/>
    <x v="59"/>
    <n v="19"/>
    <n v="821"/>
    <n v="15599"/>
  </r>
  <r>
    <x v="0"/>
    <x v="5"/>
    <x v="60"/>
    <x v="60"/>
    <n v="20"/>
    <n v="659"/>
    <n v="13180"/>
  </r>
  <r>
    <x v="0"/>
    <x v="5"/>
    <x v="61"/>
    <x v="61"/>
    <n v="14"/>
    <n v="261"/>
    <n v="3654"/>
  </r>
  <r>
    <x v="0"/>
    <x v="5"/>
    <x v="62"/>
    <x v="62"/>
    <n v="14"/>
    <n v="775"/>
    <n v="10850"/>
  </r>
  <r>
    <x v="0"/>
    <x v="5"/>
    <x v="63"/>
    <x v="63"/>
    <n v="14"/>
    <n v="1096"/>
    <n v="15344"/>
  </r>
  <r>
    <x v="0"/>
    <x v="5"/>
    <x v="64"/>
    <x v="64"/>
    <n v="14"/>
    <n v="197"/>
    <n v="2758"/>
  </r>
  <r>
    <x v="0"/>
    <x v="5"/>
    <x v="65"/>
    <x v="65"/>
    <n v="14"/>
    <n v="316"/>
    <n v="4424"/>
  </r>
  <r>
    <x v="0"/>
    <x v="5"/>
    <x v="66"/>
    <x v="66"/>
    <n v="14"/>
    <n v="218"/>
    <n v="3052"/>
  </r>
  <r>
    <x v="0"/>
    <x v="5"/>
    <x v="67"/>
    <x v="67"/>
    <n v="14"/>
    <n v="317"/>
    <n v="4438"/>
  </r>
  <r>
    <x v="0"/>
    <x v="5"/>
    <x v="68"/>
    <x v="68"/>
    <n v="14"/>
    <n v="962"/>
    <n v="13468"/>
  </r>
  <r>
    <x v="0"/>
    <x v="5"/>
    <x v="69"/>
    <x v="69"/>
    <n v="14"/>
    <n v="678"/>
    <n v="9492"/>
  </r>
  <r>
    <x v="0"/>
    <x v="5"/>
    <x v="70"/>
    <x v="70"/>
    <n v="14"/>
    <n v="473"/>
    <n v="6622"/>
  </r>
  <r>
    <x v="0"/>
    <x v="5"/>
    <x v="71"/>
    <x v="71"/>
    <n v="14"/>
    <n v="135"/>
    <n v="1890"/>
  </r>
  <r>
    <x v="0"/>
    <x v="5"/>
    <x v="72"/>
    <x v="72"/>
    <n v="14"/>
    <n v="190"/>
    <n v="2660"/>
  </r>
  <r>
    <x v="0"/>
    <x v="5"/>
    <x v="73"/>
    <x v="73"/>
    <n v="14"/>
    <n v="126"/>
    <n v="1764"/>
  </r>
  <r>
    <x v="0"/>
    <x v="5"/>
    <x v="74"/>
    <x v="74"/>
    <n v="14"/>
    <n v="327"/>
    <n v="4578"/>
  </r>
  <r>
    <x v="0"/>
    <x v="5"/>
    <x v="75"/>
    <x v="75"/>
    <n v="14"/>
    <n v="189"/>
    <n v="2646"/>
  </r>
  <r>
    <x v="0"/>
    <x v="5"/>
    <x v="76"/>
    <x v="76"/>
    <n v="14"/>
    <n v="338"/>
    <n v="4732"/>
  </r>
  <r>
    <x v="0"/>
    <x v="5"/>
    <x v="141"/>
    <x v="141"/>
    <n v="14"/>
    <n v="124"/>
    <n v="1736"/>
  </r>
  <r>
    <x v="0"/>
    <x v="5"/>
    <x v="77"/>
    <x v="77"/>
    <n v="5"/>
    <n v="140"/>
    <n v="700"/>
  </r>
  <r>
    <x v="0"/>
    <x v="5"/>
    <x v="78"/>
    <x v="78"/>
    <n v="10"/>
    <n v="933"/>
    <n v="9330"/>
  </r>
  <r>
    <x v="0"/>
    <x v="5"/>
    <x v="152"/>
    <x v="152"/>
    <n v="1.8"/>
    <n v="1690"/>
    <n v="3042"/>
  </r>
  <r>
    <x v="0"/>
    <x v="5"/>
    <x v="79"/>
    <x v="79"/>
    <n v="2"/>
    <n v="2919"/>
    <n v="5838"/>
  </r>
  <r>
    <x v="0"/>
    <x v="5"/>
    <x v="80"/>
    <x v="80"/>
    <n v="5"/>
    <n v="826"/>
    <n v="4130"/>
  </r>
  <r>
    <x v="0"/>
    <x v="5"/>
    <x v="81"/>
    <x v="81"/>
    <n v="2"/>
    <n v="456"/>
    <n v="912"/>
  </r>
  <r>
    <x v="0"/>
    <x v="5"/>
    <x v="82"/>
    <x v="82"/>
    <n v="5"/>
    <n v="944"/>
    <n v="4720"/>
  </r>
  <r>
    <x v="0"/>
    <x v="5"/>
    <x v="83"/>
    <x v="83"/>
    <n v="14.4"/>
    <n v="13"/>
    <n v="187.20000000000002"/>
  </r>
  <r>
    <x v="0"/>
    <x v="5"/>
    <x v="84"/>
    <x v="84"/>
    <n v="20.399999999999999"/>
    <n v="219"/>
    <n v="4467.5999999999995"/>
  </r>
  <r>
    <x v="0"/>
    <x v="5"/>
    <x v="85"/>
    <x v="85"/>
    <n v="2"/>
    <n v="1226"/>
    <n v="2452"/>
  </r>
  <r>
    <x v="0"/>
    <x v="5"/>
    <x v="154"/>
    <x v="154"/>
    <n v="75"/>
    <n v="1"/>
    <n v="75"/>
  </r>
  <r>
    <x v="0"/>
    <x v="5"/>
    <x v="86"/>
    <x v="86"/>
    <n v="1.6"/>
    <n v="870"/>
    <n v="1392"/>
  </r>
  <r>
    <x v="0"/>
    <x v="5"/>
    <x v="87"/>
    <x v="87"/>
    <n v="13"/>
    <n v="487"/>
    <n v="6331"/>
  </r>
  <r>
    <x v="0"/>
    <x v="5"/>
    <x v="88"/>
    <x v="88"/>
    <n v="1.8"/>
    <n v="200"/>
    <n v="360"/>
  </r>
  <r>
    <x v="0"/>
    <x v="5"/>
    <x v="89"/>
    <x v="89"/>
    <n v="5"/>
    <n v="49"/>
    <n v="245"/>
  </r>
  <r>
    <x v="0"/>
    <x v="5"/>
    <x v="90"/>
    <x v="90"/>
    <n v="10"/>
    <n v="553"/>
    <n v="5530"/>
  </r>
  <r>
    <x v="0"/>
    <x v="5"/>
    <x v="91"/>
    <x v="91"/>
    <n v="15"/>
    <n v="35"/>
    <n v="525"/>
  </r>
  <r>
    <x v="0"/>
    <x v="5"/>
    <x v="92"/>
    <x v="92"/>
    <n v="10"/>
    <n v="110"/>
    <n v="1100"/>
  </r>
  <r>
    <x v="0"/>
    <x v="5"/>
    <x v="93"/>
    <x v="93"/>
    <n v="5"/>
    <n v="157"/>
    <n v="785"/>
  </r>
  <r>
    <x v="0"/>
    <x v="5"/>
    <x v="94"/>
    <x v="94"/>
    <n v="15"/>
    <n v="352"/>
    <n v="5280"/>
  </r>
  <r>
    <x v="0"/>
    <x v="5"/>
    <x v="95"/>
    <x v="95"/>
    <n v="15"/>
    <n v="342"/>
    <n v="5130"/>
  </r>
  <r>
    <x v="0"/>
    <x v="5"/>
    <x v="96"/>
    <x v="96"/>
    <n v="15"/>
    <n v="163"/>
    <n v="2445"/>
  </r>
  <r>
    <x v="0"/>
    <x v="5"/>
    <x v="97"/>
    <x v="97"/>
    <n v="17"/>
    <n v="114"/>
    <n v="1938"/>
  </r>
  <r>
    <x v="0"/>
    <x v="5"/>
    <x v="98"/>
    <x v="98"/>
    <n v="17"/>
    <n v="104"/>
    <n v="1768"/>
  </r>
  <r>
    <x v="0"/>
    <x v="5"/>
    <x v="149"/>
    <x v="149"/>
    <n v="88"/>
    <n v="29"/>
    <n v="2552"/>
  </r>
  <r>
    <x v="0"/>
    <x v="5"/>
    <x v="99"/>
    <x v="99"/>
    <n v="60"/>
    <n v="22"/>
    <n v="1320"/>
  </r>
  <r>
    <x v="0"/>
    <x v="5"/>
    <x v="100"/>
    <x v="100"/>
    <n v="20.5"/>
    <n v="422"/>
    <n v="8651"/>
  </r>
  <r>
    <x v="0"/>
    <x v="5"/>
    <x v="101"/>
    <x v="101"/>
    <n v="20.5"/>
    <n v="411"/>
    <n v="8425.5"/>
  </r>
  <r>
    <x v="0"/>
    <x v="5"/>
    <x v="102"/>
    <x v="102"/>
    <n v="20.5"/>
    <n v="513"/>
    <n v="10516.5"/>
  </r>
  <r>
    <x v="0"/>
    <x v="5"/>
    <x v="103"/>
    <x v="103"/>
    <n v="13"/>
    <n v="421"/>
    <n v="5473"/>
  </r>
  <r>
    <x v="0"/>
    <x v="5"/>
    <x v="104"/>
    <x v="104"/>
    <n v="20"/>
    <n v="730"/>
    <n v="14600"/>
  </r>
  <r>
    <x v="0"/>
    <x v="5"/>
    <x v="105"/>
    <x v="105"/>
    <n v="290"/>
    <n v="21"/>
    <n v="6090"/>
  </r>
  <r>
    <x v="0"/>
    <x v="5"/>
    <x v="109"/>
    <x v="109"/>
    <n v="15"/>
    <n v="881"/>
    <n v="13215"/>
  </r>
  <r>
    <x v="0"/>
    <x v="5"/>
    <x v="110"/>
    <x v="110"/>
    <n v="265"/>
    <n v="7"/>
    <n v="1855"/>
  </r>
  <r>
    <x v="0"/>
    <x v="5"/>
    <x v="111"/>
    <x v="111"/>
    <n v="11"/>
    <n v="777"/>
    <n v="8547"/>
  </r>
  <r>
    <x v="0"/>
    <x v="5"/>
    <x v="112"/>
    <x v="112"/>
    <n v="45"/>
    <n v="147"/>
    <n v="6615"/>
  </r>
  <r>
    <x v="0"/>
    <x v="5"/>
    <x v="113"/>
    <x v="113"/>
    <n v="2"/>
    <n v="175"/>
    <n v="350"/>
  </r>
  <r>
    <x v="0"/>
    <x v="5"/>
    <x v="142"/>
    <x v="142"/>
    <n v="32"/>
    <n v="10"/>
    <n v="320"/>
  </r>
  <r>
    <x v="0"/>
    <x v="5"/>
    <x v="155"/>
    <x v="155"/>
    <n v="10"/>
    <n v="3000"/>
    <n v="30000"/>
  </r>
  <r>
    <x v="0"/>
    <x v="5"/>
    <x v="156"/>
    <x v="156"/>
    <n v="10"/>
    <n v="3000"/>
    <n v="30000"/>
  </r>
  <r>
    <x v="0"/>
    <x v="5"/>
    <x v="139"/>
    <x v="139"/>
    <n v="4.5"/>
    <n v="5687"/>
    <n v="25591.5"/>
  </r>
  <r>
    <x v="0"/>
    <x v="5"/>
    <x v="144"/>
    <x v="144"/>
    <n v="25"/>
    <n v="84"/>
    <n v="2100"/>
  </r>
  <r>
    <x v="0"/>
    <x v="5"/>
    <x v="153"/>
    <x v="153"/>
    <n v="1.5"/>
    <n v="5301"/>
    <n v="7951.5"/>
  </r>
  <r>
    <x v="0"/>
    <x v="6"/>
    <x v="145"/>
    <x v="145"/>
    <n v="60"/>
    <n v="28"/>
    <n v="1680"/>
  </r>
  <r>
    <x v="0"/>
    <x v="6"/>
    <x v="0"/>
    <x v="0"/>
    <n v="10"/>
    <n v="1494"/>
    <n v="14940"/>
  </r>
  <r>
    <x v="0"/>
    <x v="6"/>
    <x v="2"/>
    <x v="2"/>
    <n v="75"/>
    <n v="79"/>
    <n v="5925"/>
  </r>
  <r>
    <x v="0"/>
    <x v="6"/>
    <x v="3"/>
    <x v="3"/>
    <n v="35"/>
    <n v="63"/>
    <n v="2205"/>
  </r>
  <r>
    <x v="0"/>
    <x v="6"/>
    <x v="4"/>
    <x v="4"/>
    <n v="27"/>
    <n v="131"/>
    <n v="3537"/>
  </r>
  <r>
    <x v="0"/>
    <x v="6"/>
    <x v="5"/>
    <x v="5"/>
    <n v="29"/>
    <n v="776"/>
    <n v="22504"/>
  </r>
  <r>
    <x v="0"/>
    <x v="6"/>
    <x v="6"/>
    <x v="6"/>
    <n v="20.5"/>
    <n v="166"/>
    <n v="3403"/>
  </r>
  <r>
    <x v="0"/>
    <x v="6"/>
    <x v="7"/>
    <x v="7"/>
    <n v="40"/>
    <n v="200"/>
    <n v="8000"/>
  </r>
  <r>
    <x v="0"/>
    <x v="6"/>
    <x v="8"/>
    <x v="8"/>
    <n v="40"/>
    <n v="138"/>
    <n v="5520"/>
  </r>
  <r>
    <x v="0"/>
    <x v="6"/>
    <x v="11"/>
    <x v="11"/>
    <n v="39"/>
    <n v="116"/>
    <n v="4524"/>
  </r>
  <r>
    <x v="0"/>
    <x v="6"/>
    <x v="12"/>
    <x v="12"/>
    <n v="39"/>
    <n v="232"/>
    <n v="9048"/>
  </r>
  <r>
    <x v="0"/>
    <x v="6"/>
    <x v="13"/>
    <x v="13"/>
    <n v="35"/>
    <n v="289"/>
    <n v="10115"/>
  </r>
  <r>
    <x v="0"/>
    <x v="6"/>
    <x v="15"/>
    <x v="15"/>
    <n v="35"/>
    <n v="205"/>
    <n v="7175"/>
  </r>
  <r>
    <x v="0"/>
    <x v="6"/>
    <x v="17"/>
    <x v="17"/>
    <n v="35"/>
    <n v="231"/>
    <n v="8085"/>
  </r>
  <r>
    <x v="0"/>
    <x v="6"/>
    <x v="20"/>
    <x v="20"/>
    <n v="35"/>
    <n v="115"/>
    <n v="4025"/>
  </r>
  <r>
    <x v="0"/>
    <x v="6"/>
    <x v="21"/>
    <x v="21"/>
    <n v="59"/>
    <n v="200"/>
    <n v="11800"/>
  </r>
  <r>
    <x v="0"/>
    <x v="6"/>
    <x v="148"/>
    <x v="148"/>
    <n v="59"/>
    <n v="44"/>
    <n v="2596"/>
  </r>
  <r>
    <x v="0"/>
    <x v="6"/>
    <x v="22"/>
    <x v="22"/>
    <n v="39"/>
    <n v="211"/>
    <n v="8229"/>
  </r>
  <r>
    <x v="0"/>
    <x v="6"/>
    <x v="23"/>
    <x v="23"/>
    <n v="79"/>
    <n v="39"/>
    <n v="3081"/>
  </r>
  <r>
    <x v="0"/>
    <x v="6"/>
    <x v="24"/>
    <x v="24"/>
    <n v="99"/>
    <n v="37"/>
    <n v="3663"/>
  </r>
  <r>
    <x v="0"/>
    <x v="6"/>
    <x v="25"/>
    <x v="25"/>
    <n v="85"/>
    <n v="104"/>
    <n v="8840"/>
  </r>
  <r>
    <x v="0"/>
    <x v="6"/>
    <x v="140"/>
    <x v="140"/>
    <n v="55"/>
    <n v="17"/>
    <n v="935"/>
  </r>
  <r>
    <x v="0"/>
    <x v="6"/>
    <x v="27"/>
    <x v="27"/>
    <n v="99"/>
    <n v="50"/>
    <n v="4950"/>
  </r>
  <r>
    <x v="0"/>
    <x v="6"/>
    <x v="28"/>
    <x v="28"/>
    <n v="99"/>
    <n v="6"/>
    <n v="594"/>
  </r>
  <r>
    <x v="0"/>
    <x v="6"/>
    <x v="29"/>
    <x v="29"/>
    <n v="19"/>
    <n v="3"/>
    <n v="57"/>
  </r>
  <r>
    <x v="0"/>
    <x v="6"/>
    <x v="32"/>
    <x v="32"/>
    <n v="42"/>
    <n v="31"/>
    <n v="1302"/>
  </r>
  <r>
    <x v="0"/>
    <x v="6"/>
    <x v="33"/>
    <x v="33"/>
    <n v="25"/>
    <n v="60"/>
    <n v="1500"/>
  </r>
  <r>
    <x v="0"/>
    <x v="6"/>
    <x v="34"/>
    <x v="34"/>
    <n v="25"/>
    <n v="10"/>
    <n v="250"/>
  </r>
  <r>
    <x v="0"/>
    <x v="6"/>
    <x v="35"/>
    <x v="35"/>
    <n v="25"/>
    <n v="57"/>
    <n v="1425"/>
  </r>
  <r>
    <x v="0"/>
    <x v="6"/>
    <x v="36"/>
    <x v="36"/>
    <n v="25"/>
    <n v="28"/>
    <n v="700"/>
  </r>
  <r>
    <x v="0"/>
    <x v="6"/>
    <x v="37"/>
    <x v="37"/>
    <n v="25"/>
    <n v="57"/>
    <n v="1425"/>
  </r>
  <r>
    <x v="0"/>
    <x v="6"/>
    <x v="38"/>
    <x v="38"/>
    <n v="25"/>
    <n v="28"/>
    <n v="700"/>
  </r>
  <r>
    <x v="0"/>
    <x v="6"/>
    <x v="39"/>
    <x v="39"/>
    <n v="25"/>
    <n v="1"/>
    <n v="25"/>
  </r>
  <r>
    <x v="0"/>
    <x v="6"/>
    <x v="42"/>
    <x v="42"/>
    <n v="3.5"/>
    <n v="1474"/>
    <n v="5159"/>
  </r>
  <r>
    <x v="0"/>
    <x v="6"/>
    <x v="43"/>
    <x v="43"/>
    <n v="14"/>
    <n v="605"/>
    <n v="8470"/>
  </r>
  <r>
    <x v="0"/>
    <x v="6"/>
    <x v="44"/>
    <x v="44"/>
    <n v="18"/>
    <n v="545"/>
    <n v="9810"/>
  </r>
  <r>
    <x v="0"/>
    <x v="6"/>
    <x v="45"/>
    <x v="45"/>
    <n v="14"/>
    <n v="1869"/>
    <n v="26166"/>
  </r>
  <r>
    <x v="0"/>
    <x v="6"/>
    <x v="46"/>
    <x v="46"/>
    <n v="14"/>
    <n v="2391"/>
    <n v="33474"/>
  </r>
  <r>
    <x v="0"/>
    <x v="6"/>
    <x v="47"/>
    <x v="47"/>
    <n v="14"/>
    <n v="2312"/>
    <n v="32368"/>
  </r>
  <r>
    <x v="0"/>
    <x v="6"/>
    <x v="48"/>
    <x v="48"/>
    <n v="14"/>
    <n v="6409"/>
    <n v="89726"/>
  </r>
  <r>
    <x v="0"/>
    <x v="6"/>
    <x v="49"/>
    <x v="49"/>
    <n v="14"/>
    <n v="296"/>
    <n v="4144"/>
  </r>
  <r>
    <x v="0"/>
    <x v="6"/>
    <x v="50"/>
    <x v="50"/>
    <n v="14"/>
    <n v="869"/>
    <n v="12166"/>
  </r>
  <r>
    <x v="0"/>
    <x v="6"/>
    <x v="51"/>
    <x v="51"/>
    <n v="14"/>
    <n v="544"/>
    <n v="7616"/>
  </r>
  <r>
    <x v="0"/>
    <x v="6"/>
    <x v="52"/>
    <x v="52"/>
    <n v="14"/>
    <n v="1402"/>
    <n v="19628"/>
  </r>
  <r>
    <x v="0"/>
    <x v="6"/>
    <x v="53"/>
    <x v="53"/>
    <n v="18"/>
    <n v="267"/>
    <n v="4806"/>
  </r>
  <r>
    <x v="0"/>
    <x v="6"/>
    <x v="54"/>
    <x v="54"/>
    <n v="19"/>
    <n v="441"/>
    <n v="8379"/>
  </r>
  <r>
    <x v="0"/>
    <x v="6"/>
    <x v="55"/>
    <x v="55"/>
    <n v="19"/>
    <n v="294"/>
    <n v="5586"/>
  </r>
  <r>
    <x v="0"/>
    <x v="6"/>
    <x v="56"/>
    <x v="56"/>
    <n v="19"/>
    <n v="330"/>
    <n v="6270"/>
  </r>
  <r>
    <x v="0"/>
    <x v="6"/>
    <x v="57"/>
    <x v="57"/>
    <n v="19"/>
    <n v="232"/>
    <n v="4408"/>
  </r>
  <r>
    <x v="0"/>
    <x v="6"/>
    <x v="58"/>
    <x v="58"/>
    <n v="19"/>
    <n v="216"/>
    <n v="4104"/>
  </r>
  <r>
    <x v="0"/>
    <x v="6"/>
    <x v="59"/>
    <x v="59"/>
    <n v="19"/>
    <n v="502"/>
    <n v="9538"/>
  </r>
  <r>
    <x v="0"/>
    <x v="6"/>
    <x v="60"/>
    <x v="60"/>
    <n v="20"/>
    <n v="638"/>
    <n v="12760"/>
  </r>
  <r>
    <x v="0"/>
    <x v="6"/>
    <x v="61"/>
    <x v="61"/>
    <n v="14"/>
    <n v="259"/>
    <n v="3626"/>
  </r>
  <r>
    <x v="0"/>
    <x v="6"/>
    <x v="62"/>
    <x v="62"/>
    <n v="14"/>
    <n v="989"/>
    <n v="13846"/>
  </r>
  <r>
    <x v="0"/>
    <x v="6"/>
    <x v="63"/>
    <x v="63"/>
    <n v="14"/>
    <n v="1062"/>
    <n v="14868"/>
  </r>
  <r>
    <x v="0"/>
    <x v="6"/>
    <x v="64"/>
    <x v="64"/>
    <n v="14"/>
    <n v="476"/>
    <n v="6664"/>
  </r>
  <r>
    <x v="0"/>
    <x v="6"/>
    <x v="65"/>
    <x v="65"/>
    <n v="14"/>
    <n v="519"/>
    <n v="7266"/>
  </r>
  <r>
    <x v="0"/>
    <x v="6"/>
    <x v="66"/>
    <x v="66"/>
    <n v="14"/>
    <n v="372"/>
    <n v="5208"/>
  </r>
  <r>
    <x v="0"/>
    <x v="6"/>
    <x v="67"/>
    <x v="67"/>
    <n v="14"/>
    <n v="406"/>
    <n v="5684"/>
  </r>
  <r>
    <x v="0"/>
    <x v="6"/>
    <x v="68"/>
    <x v="68"/>
    <n v="14"/>
    <n v="934"/>
    <n v="13076"/>
  </r>
  <r>
    <x v="0"/>
    <x v="6"/>
    <x v="69"/>
    <x v="69"/>
    <n v="14"/>
    <n v="839"/>
    <n v="11746"/>
  </r>
  <r>
    <x v="0"/>
    <x v="6"/>
    <x v="70"/>
    <x v="70"/>
    <n v="14"/>
    <n v="812"/>
    <n v="11368"/>
  </r>
  <r>
    <x v="0"/>
    <x v="6"/>
    <x v="71"/>
    <x v="71"/>
    <n v="14"/>
    <n v="424"/>
    <n v="5936"/>
  </r>
  <r>
    <x v="0"/>
    <x v="6"/>
    <x v="72"/>
    <x v="72"/>
    <n v="14"/>
    <n v="361"/>
    <n v="5054"/>
  </r>
  <r>
    <x v="0"/>
    <x v="6"/>
    <x v="73"/>
    <x v="73"/>
    <n v="14"/>
    <n v="338"/>
    <n v="4732"/>
  </r>
  <r>
    <x v="0"/>
    <x v="6"/>
    <x v="74"/>
    <x v="74"/>
    <n v="14"/>
    <n v="463"/>
    <n v="6482"/>
  </r>
  <r>
    <x v="0"/>
    <x v="6"/>
    <x v="75"/>
    <x v="75"/>
    <n v="14"/>
    <n v="331"/>
    <n v="4634"/>
  </r>
  <r>
    <x v="0"/>
    <x v="6"/>
    <x v="76"/>
    <x v="76"/>
    <n v="14"/>
    <n v="338"/>
    <n v="4732"/>
  </r>
  <r>
    <x v="0"/>
    <x v="6"/>
    <x v="141"/>
    <x v="141"/>
    <n v="14"/>
    <n v="118"/>
    <n v="1652"/>
  </r>
  <r>
    <x v="0"/>
    <x v="6"/>
    <x v="77"/>
    <x v="77"/>
    <n v="5"/>
    <n v="315"/>
    <n v="1575"/>
  </r>
  <r>
    <x v="0"/>
    <x v="6"/>
    <x v="78"/>
    <x v="78"/>
    <n v="10"/>
    <n v="831"/>
    <n v="8310"/>
  </r>
  <r>
    <x v="0"/>
    <x v="6"/>
    <x v="152"/>
    <x v="152"/>
    <n v="1.8"/>
    <n v="5201"/>
    <n v="9361.8000000000011"/>
  </r>
  <r>
    <x v="0"/>
    <x v="6"/>
    <x v="79"/>
    <x v="79"/>
    <n v="2"/>
    <n v="4181"/>
    <n v="8362"/>
  </r>
  <r>
    <x v="0"/>
    <x v="6"/>
    <x v="80"/>
    <x v="80"/>
    <n v="5"/>
    <n v="911"/>
    <n v="4555"/>
  </r>
  <r>
    <x v="0"/>
    <x v="6"/>
    <x v="81"/>
    <x v="81"/>
    <n v="2"/>
    <n v="1525"/>
    <n v="3050"/>
  </r>
  <r>
    <x v="0"/>
    <x v="6"/>
    <x v="82"/>
    <x v="82"/>
    <n v="5"/>
    <n v="212"/>
    <n v="1060"/>
  </r>
  <r>
    <x v="0"/>
    <x v="6"/>
    <x v="83"/>
    <x v="83"/>
    <n v="14.4"/>
    <n v="4"/>
    <n v="57.6"/>
  </r>
  <r>
    <x v="0"/>
    <x v="6"/>
    <x v="84"/>
    <x v="84"/>
    <n v="20.399999999999999"/>
    <n v="74"/>
    <n v="1509.6"/>
  </r>
  <r>
    <x v="0"/>
    <x v="6"/>
    <x v="85"/>
    <x v="85"/>
    <n v="2"/>
    <n v="2543"/>
    <n v="5086"/>
  </r>
  <r>
    <x v="0"/>
    <x v="6"/>
    <x v="86"/>
    <x v="86"/>
    <n v="1.6"/>
    <n v="230"/>
    <n v="368"/>
  </r>
  <r>
    <x v="0"/>
    <x v="6"/>
    <x v="87"/>
    <x v="87"/>
    <n v="13"/>
    <n v="149"/>
    <n v="1937"/>
  </r>
  <r>
    <x v="0"/>
    <x v="6"/>
    <x v="89"/>
    <x v="89"/>
    <n v="5"/>
    <n v="200"/>
    <n v="1000"/>
  </r>
  <r>
    <x v="0"/>
    <x v="6"/>
    <x v="90"/>
    <x v="90"/>
    <n v="10"/>
    <n v="572"/>
    <n v="5720"/>
  </r>
  <r>
    <x v="0"/>
    <x v="6"/>
    <x v="92"/>
    <x v="92"/>
    <n v="10"/>
    <n v="264"/>
    <n v="2640"/>
  </r>
  <r>
    <x v="0"/>
    <x v="6"/>
    <x v="93"/>
    <x v="93"/>
    <n v="5"/>
    <n v="246"/>
    <n v="1230"/>
  </r>
  <r>
    <x v="0"/>
    <x v="6"/>
    <x v="94"/>
    <x v="94"/>
    <n v="15"/>
    <n v="14"/>
    <n v="210"/>
  </r>
  <r>
    <x v="0"/>
    <x v="6"/>
    <x v="95"/>
    <x v="95"/>
    <n v="15"/>
    <n v="186"/>
    <n v="2790"/>
  </r>
  <r>
    <x v="0"/>
    <x v="6"/>
    <x v="96"/>
    <x v="96"/>
    <n v="15"/>
    <n v="4"/>
    <n v="60"/>
  </r>
  <r>
    <x v="0"/>
    <x v="6"/>
    <x v="97"/>
    <x v="97"/>
    <n v="17"/>
    <n v="197"/>
    <n v="3349"/>
  </r>
  <r>
    <x v="0"/>
    <x v="6"/>
    <x v="98"/>
    <x v="98"/>
    <n v="17"/>
    <n v="140"/>
    <n v="2380"/>
  </r>
  <r>
    <x v="0"/>
    <x v="6"/>
    <x v="157"/>
    <x v="157"/>
    <n v="10"/>
    <n v="2"/>
    <n v="20"/>
  </r>
  <r>
    <x v="0"/>
    <x v="6"/>
    <x v="158"/>
    <x v="158"/>
    <n v="10"/>
    <n v="6"/>
    <n v="60"/>
  </r>
  <r>
    <x v="0"/>
    <x v="6"/>
    <x v="159"/>
    <x v="159"/>
    <n v="10"/>
    <n v="24"/>
    <n v="240"/>
  </r>
  <r>
    <x v="0"/>
    <x v="6"/>
    <x v="149"/>
    <x v="149"/>
    <n v="88"/>
    <n v="15"/>
    <n v="1320"/>
  </r>
  <r>
    <x v="0"/>
    <x v="6"/>
    <x v="99"/>
    <x v="99"/>
    <n v="60"/>
    <n v="9"/>
    <n v="540"/>
  </r>
  <r>
    <x v="0"/>
    <x v="6"/>
    <x v="100"/>
    <x v="100"/>
    <n v="20.5"/>
    <n v="298"/>
    <n v="6109"/>
  </r>
  <r>
    <x v="0"/>
    <x v="6"/>
    <x v="101"/>
    <x v="101"/>
    <n v="20.5"/>
    <n v="516"/>
    <n v="10578"/>
  </r>
  <r>
    <x v="0"/>
    <x v="6"/>
    <x v="102"/>
    <x v="102"/>
    <n v="20.5"/>
    <n v="573"/>
    <n v="11746.5"/>
  </r>
  <r>
    <x v="0"/>
    <x v="6"/>
    <x v="103"/>
    <x v="103"/>
    <n v="13"/>
    <n v="468"/>
    <n v="6084"/>
  </r>
  <r>
    <x v="0"/>
    <x v="6"/>
    <x v="104"/>
    <x v="104"/>
    <n v="20"/>
    <n v="714"/>
    <n v="14280"/>
  </r>
  <r>
    <x v="0"/>
    <x v="6"/>
    <x v="105"/>
    <x v="105"/>
    <n v="290"/>
    <n v="32"/>
    <n v="9280"/>
  </r>
  <r>
    <x v="0"/>
    <x v="6"/>
    <x v="109"/>
    <x v="109"/>
    <n v="15"/>
    <n v="720"/>
    <n v="10800"/>
  </r>
  <r>
    <x v="0"/>
    <x v="6"/>
    <x v="110"/>
    <x v="110"/>
    <n v="265"/>
    <n v="5"/>
    <n v="1325"/>
  </r>
  <r>
    <x v="0"/>
    <x v="6"/>
    <x v="111"/>
    <x v="111"/>
    <n v="11"/>
    <n v="276"/>
    <n v="3036"/>
  </r>
  <r>
    <x v="0"/>
    <x v="6"/>
    <x v="112"/>
    <x v="112"/>
    <n v="45"/>
    <n v="335"/>
    <n v="15075"/>
  </r>
  <r>
    <x v="0"/>
    <x v="6"/>
    <x v="113"/>
    <x v="113"/>
    <n v="2"/>
    <n v="628"/>
    <n v="1256"/>
  </r>
  <r>
    <x v="0"/>
    <x v="6"/>
    <x v="142"/>
    <x v="142"/>
    <n v="32"/>
    <n v="7"/>
    <n v="224"/>
  </r>
  <r>
    <x v="0"/>
    <x v="6"/>
    <x v="139"/>
    <x v="139"/>
    <n v="4.5"/>
    <n v="6262"/>
    <n v="28179"/>
  </r>
  <r>
    <x v="0"/>
    <x v="6"/>
    <x v="144"/>
    <x v="144"/>
    <n v="25"/>
    <n v="75"/>
    <n v="1875"/>
  </r>
  <r>
    <x v="0"/>
    <x v="6"/>
    <x v="153"/>
    <x v="153"/>
    <n v="1.5"/>
    <n v="7176"/>
    <n v="10764"/>
  </r>
  <r>
    <x v="0"/>
    <x v="7"/>
    <x v="145"/>
    <x v="145"/>
    <n v="60"/>
    <n v="12"/>
    <n v="720"/>
  </r>
  <r>
    <x v="0"/>
    <x v="7"/>
    <x v="0"/>
    <x v="0"/>
    <n v="10"/>
    <n v="68"/>
    <n v="680"/>
  </r>
  <r>
    <x v="0"/>
    <x v="7"/>
    <x v="2"/>
    <x v="2"/>
    <n v="75"/>
    <n v="40"/>
    <n v="3000"/>
  </r>
  <r>
    <x v="0"/>
    <x v="7"/>
    <x v="3"/>
    <x v="3"/>
    <n v="35"/>
    <n v="104"/>
    <n v="3640"/>
  </r>
  <r>
    <x v="0"/>
    <x v="7"/>
    <x v="4"/>
    <x v="4"/>
    <n v="27"/>
    <n v="20"/>
    <n v="540"/>
  </r>
  <r>
    <x v="0"/>
    <x v="7"/>
    <x v="5"/>
    <x v="5"/>
    <n v="29"/>
    <n v="406"/>
    <n v="11774"/>
  </r>
  <r>
    <x v="0"/>
    <x v="7"/>
    <x v="6"/>
    <x v="6"/>
    <n v="20.5"/>
    <n v="75"/>
    <n v="1537.5"/>
  </r>
  <r>
    <x v="0"/>
    <x v="7"/>
    <x v="7"/>
    <x v="7"/>
    <n v="40"/>
    <n v="55"/>
    <n v="2200"/>
  </r>
  <r>
    <x v="0"/>
    <x v="7"/>
    <x v="8"/>
    <x v="8"/>
    <n v="40"/>
    <n v="42"/>
    <n v="1680"/>
  </r>
  <r>
    <x v="0"/>
    <x v="7"/>
    <x v="11"/>
    <x v="11"/>
    <n v="39"/>
    <n v="44"/>
    <n v="1716"/>
  </r>
  <r>
    <x v="0"/>
    <x v="7"/>
    <x v="12"/>
    <x v="12"/>
    <n v="39"/>
    <n v="84"/>
    <n v="3276"/>
  </r>
  <r>
    <x v="0"/>
    <x v="7"/>
    <x v="13"/>
    <x v="13"/>
    <n v="35"/>
    <n v="102"/>
    <n v="3570"/>
  </r>
  <r>
    <x v="0"/>
    <x v="7"/>
    <x v="15"/>
    <x v="15"/>
    <n v="35"/>
    <n v="82"/>
    <n v="2870"/>
  </r>
  <r>
    <x v="0"/>
    <x v="7"/>
    <x v="17"/>
    <x v="17"/>
    <n v="35"/>
    <n v="91"/>
    <n v="3185"/>
  </r>
  <r>
    <x v="0"/>
    <x v="7"/>
    <x v="21"/>
    <x v="21"/>
    <n v="59"/>
    <n v="133"/>
    <n v="7847"/>
  </r>
  <r>
    <x v="0"/>
    <x v="7"/>
    <x v="148"/>
    <x v="148"/>
    <n v="59"/>
    <n v="33"/>
    <n v="1947"/>
  </r>
  <r>
    <x v="0"/>
    <x v="7"/>
    <x v="22"/>
    <x v="22"/>
    <n v="39"/>
    <n v="287"/>
    <n v="11193"/>
  </r>
  <r>
    <x v="0"/>
    <x v="7"/>
    <x v="23"/>
    <x v="23"/>
    <n v="79"/>
    <n v="14"/>
    <n v="1106"/>
  </r>
  <r>
    <x v="0"/>
    <x v="7"/>
    <x v="24"/>
    <x v="24"/>
    <n v="99"/>
    <n v="24"/>
    <n v="2376"/>
  </r>
  <r>
    <x v="0"/>
    <x v="7"/>
    <x v="25"/>
    <x v="25"/>
    <n v="85"/>
    <n v="51"/>
    <n v="4335"/>
  </r>
  <r>
    <x v="0"/>
    <x v="7"/>
    <x v="28"/>
    <x v="28"/>
    <n v="99"/>
    <n v="8"/>
    <n v="792"/>
  </r>
  <r>
    <x v="0"/>
    <x v="7"/>
    <x v="31"/>
    <x v="31"/>
    <n v="19"/>
    <n v="10"/>
    <n v="190"/>
  </r>
  <r>
    <x v="0"/>
    <x v="7"/>
    <x v="32"/>
    <x v="32"/>
    <n v="42"/>
    <n v="32"/>
    <n v="1344"/>
  </r>
  <r>
    <x v="0"/>
    <x v="7"/>
    <x v="33"/>
    <x v="33"/>
    <n v="25"/>
    <n v="52"/>
    <n v="1300"/>
  </r>
  <r>
    <x v="0"/>
    <x v="7"/>
    <x v="34"/>
    <x v="34"/>
    <n v="25"/>
    <n v="78"/>
    <n v="1950"/>
  </r>
  <r>
    <x v="0"/>
    <x v="7"/>
    <x v="35"/>
    <x v="35"/>
    <n v="25"/>
    <n v="4"/>
    <n v="100"/>
  </r>
  <r>
    <x v="0"/>
    <x v="7"/>
    <x v="36"/>
    <x v="36"/>
    <n v="25"/>
    <n v="49"/>
    <n v="1225"/>
  </r>
  <r>
    <x v="0"/>
    <x v="7"/>
    <x v="37"/>
    <x v="37"/>
    <n v="25"/>
    <n v="21"/>
    <n v="525"/>
  </r>
  <r>
    <x v="0"/>
    <x v="7"/>
    <x v="38"/>
    <x v="38"/>
    <n v="25"/>
    <n v="31"/>
    <n v="775"/>
  </r>
  <r>
    <x v="0"/>
    <x v="7"/>
    <x v="39"/>
    <x v="39"/>
    <n v="25"/>
    <n v="61"/>
    <n v="1525"/>
  </r>
  <r>
    <x v="0"/>
    <x v="7"/>
    <x v="42"/>
    <x v="42"/>
    <n v="3.5"/>
    <n v="1312"/>
    <n v="4592"/>
  </r>
  <r>
    <x v="0"/>
    <x v="7"/>
    <x v="43"/>
    <x v="43"/>
    <n v="14"/>
    <n v="273"/>
    <n v="3822"/>
  </r>
  <r>
    <x v="0"/>
    <x v="7"/>
    <x v="44"/>
    <x v="44"/>
    <n v="18"/>
    <n v="161"/>
    <n v="2898"/>
  </r>
  <r>
    <x v="0"/>
    <x v="7"/>
    <x v="45"/>
    <x v="45"/>
    <n v="14"/>
    <n v="1692"/>
    <n v="23688"/>
  </r>
  <r>
    <x v="0"/>
    <x v="7"/>
    <x v="46"/>
    <x v="46"/>
    <n v="14"/>
    <n v="1346"/>
    <n v="18844"/>
  </r>
  <r>
    <x v="0"/>
    <x v="7"/>
    <x v="47"/>
    <x v="47"/>
    <n v="14"/>
    <n v="1493"/>
    <n v="20902"/>
  </r>
  <r>
    <x v="0"/>
    <x v="7"/>
    <x v="48"/>
    <x v="48"/>
    <n v="14"/>
    <n v="4181"/>
    <n v="58534"/>
  </r>
  <r>
    <x v="0"/>
    <x v="7"/>
    <x v="49"/>
    <x v="49"/>
    <n v="14"/>
    <n v="68"/>
    <n v="952"/>
  </r>
  <r>
    <x v="0"/>
    <x v="7"/>
    <x v="50"/>
    <x v="50"/>
    <n v="14"/>
    <n v="654"/>
    <n v="9156"/>
  </r>
  <r>
    <x v="0"/>
    <x v="7"/>
    <x v="51"/>
    <x v="51"/>
    <n v="14"/>
    <n v="135"/>
    <n v="1890"/>
  </r>
  <r>
    <x v="0"/>
    <x v="7"/>
    <x v="52"/>
    <x v="52"/>
    <n v="14"/>
    <n v="504"/>
    <n v="7056"/>
  </r>
  <r>
    <x v="0"/>
    <x v="7"/>
    <x v="53"/>
    <x v="53"/>
    <n v="18"/>
    <n v="58"/>
    <n v="1044"/>
  </r>
  <r>
    <x v="0"/>
    <x v="7"/>
    <x v="54"/>
    <x v="54"/>
    <n v="19"/>
    <n v="368"/>
    <n v="6992"/>
  </r>
  <r>
    <x v="0"/>
    <x v="7"/>
    <x v="55"/>
    <x v="55"/>
    <n v="19"/>
    <n v="100"/>
    <n v="1900"/>
  </r>
  <r>
    <x v="0"/>
    <x v="7"/>
    <x v="56"/>
    <x v="56"/>
    <n v="19"/>
    <n v="219"/>
    <n v="4161"/>
  </r>
  <r>
    <x v="0"/>
    <x v="7"/>
    <x v="57"/>
    <x v="57"/>
    <n v="19"/>
    <n v="13"/>
    <n v="247"/>
  </r>
  <r>
    <x v="0"/>
    <x v="7"/>
    <x v="58"/>
    <x v="58"/>
    <n v="19"/>
    <n v="193"/>
    <n v="3667"/>
  </r>
  <r>
    <x v="0"/>
    <x v="7"/>
    <x v="59"/>
    <x v="59"/>
    <n v="19"/>
    <n v="382"/>
    <n v="7258"/>
  </r>
  <r>
    <x v="0"/>
    <x v="7"/>
    <x v="60"/>
    <x v="60"/>
    <n v="20"/>
    <n v="385"/>
    <n v="7700"/>
  </r>
  <r>
    <x v="0"/>
    <x v="7"/>
    <x v="61"/>
    <x v="61"/>
    <n v="14"/>
    <n v="230"/>
    <n v="3220"/>
  </r>
  <r>
    <x v="0"/>
    <x v="7"/>
    <x v="62"/>
    <x v="62"/>
    <n v="14"/>
    <n v="712"/>
    <n v="9968"/>
  </r>
  <r>
    <x v="0"/>
    <x v="7"/>
    <x v="63"/>
    <x v="63"/>
    <n v="14"/>
    <n v="948"/>
    <n v="13272"/>
  </r>
  <r>
    <x v="0"/>
    <x v="7"/>
    <x v="64"/>
    <x v="64"/>
    <n v="14"/>
    <n v="227"/>
    <n v="3178"/>
  </r>
  <r>
    <x v="0"/>
    <x v="7"/>
    <x v="65"/>
    <x v="65"/>
    <n v="14"/>
    <n v="210"/>
    <n v="2940"/>
  </r>
  <r>
    <x v="0"/>
    <x v="7"/>
    <x v="66"/>
    <x v="66"/>
    <n v="14"/>
    <n v="107"/>
    <n v="1498"/>
  </r>
  <r>
    <x v="0"/>
    <x v="7"/>
    <x v="67"/>
    <x v="67"/>
    <n v="14"/>
    <n v="241"/>
    <n v="3374"/>
  </r>
  <r>
    <x v="0"/>
    <x v="7"/>
    <x v="68"/>
    <x v="68"/>
    <n v="14"/>
    <n v="807"/>
    <n v="11298"/>
  </r>
  <r>
    <x v="0"/>
    <x v="7"/>
    <x v="69"/>
    <x v="69"/>
    <n v="14"/>
    <n v="545"/>
    <n v="7630"/>
  </r>
  <r>
    <x v="0"/>
    <x v="7"/>
    <x v="70"/>
    <x v="70"/>
    <n v="14"/>
    <n v="612"/>
    <n v="8568"/>
  </r>
  <r>
    <x v="0"/>
    <x v="7"/>
    <x v="71"/>
    <x v="71"/>
    <n v="14"/>
    <n v="223"/>
    <n v="3122"/>
  </r>
  <r>
    <x v="0"/>
    <x v="7"/>
    <x v="72"/>
    <x v="72"/>
    <n v="14"/>
    <n v="167"/>
    <n v="2338"/>
  </r>
  <r>
    <x v="0"/>
    <x v="7"/>
    <x v="73"/>
    <x v="73"/>
    <n v="14"/>
    <n v="57"/>
    <n v="798"/>
  </r>
  <r>
    <x v="0"/>
    <x v="7"/>
    <x v="74"/>
    <x v="74"/>
    <n v="14"/>
    <n v="222"/>
    <n v="3108"/>
  </r>
  <r>
    <x v="0"/>
    <x v="7"/>
    <x v="75"/>
    <x v="75"/>
    <n v="14"/>
    <n v="133"/>
    <n v="1862"/>
  </r>
  <r>
    <x v="0"/>
    <x v="7"/>
    <x v="76"/>
    <x v="76"/>
    <n v="14"/>
    <n v="271"/>
    <n v="3794"/>
  </r>
  <r>
    <x v="0"/>
    <x v="7"/>
    <x v="141"/>
    <x v="141"/>
    <n v="14"/>
    <n v="171"/>
    <n v="2394"/>
  </r>
  <r>
    <x v="0"/>
    <x v="7"/>
    <x v="77"/>
    <x v="77"/>
    <n v="5"/>
    <n v="281"/>
    <n v="1405"/>
  </r>
  <r>
    <x v="0"/>
    <x v="7"/>
    <x v="78"/>
    <x v="78"/>
    <n v="10"/>
    <n v="845"/>
    <n v="8450"/>
  </r>
  <r>
    <x v="0"/>
    <x v="7"/>
    <x v="152"/>
    <x v="152"/>
    <n v="1.8"/>
    <n v="4310"/>
    <n v="7758"/>
  </r>
  <r>
    <x v="0"/>
    <x v="7"/>
    <x v="79"/>
    <x v="79"/>
    <n v="2"/>
    <n v="3310"/>
    <n v="6620"/>
  </r>
  <r>
    <x v="0"/>
    <x v="7"/>
    <x v="80"/>
    <x v="80"/>
    <n v="5"/>
    <n v="200"/>
    <n v="1000"/>
  </r>
  <r>
    <x v="0"/>
    <x v="7"/>
    <x v="81"/>
    <x v="81"/>
    <n v="2"/>
    <n v="1240"/>
    <n v="2480"/>
  </r>
  <r>
    <x v="0"/>
    <x v="7"/>
    <x v="82"/>
    <x v="82"/>
    <n v="5"/>
    <n v="710"/>
    <n v="3550"/>
  </r>
  <r>
    <x v="0"/>
    <x v="7"/>
    <x v="83"/>
    <x v="83"/>
    <n v="14.4"/>
    <n v="35"/>
    <n v="504"/>
  </r>
  <r>
    <x v="0"/>
    <x v="7"/>
    <x v="84"/>
    <x v="84"/>
    <n v="20.399999999999999"/>
    <n v="148"/>
    <n v="3019.2"/>
  </r>
  <r>
    <x v="0"/>
    <x v="7"/>
    <x v="85"/>
    <x v="85"/>
    <n v="2"/>
    <n v="1670"/>
    <n v="3340"/>
  </r>
  <r>
    <x v="0"/>
    <x v="7"/>
    <x v="86"/>
    <x v="86"/>
    <n v="1.6"/>
    <n v="290"/>
    <n v="464"/>
  </r>
  <r>
    <x v="0"/>
    <x v="7"/>
    <x v="87"/>
    <x v="87"/>
    <n v="13"/>
    <n v="358"/>
    <n v="4654"/>
  </r>
  <r>
    <x v="0"/>
    <x v="7"/>
    <x v="89"/>
    <x v="89"/>
    <n v="5"/>
    <n v="251"/>
    <n v="1255"/>
  </r>
  <r>
    <x v="0"/>
    <x v="7"/>
    <x v="90"/>
    <x v="90"/>
    <n v="10"/>
    <n v="478"/>
    <n v="4780"/>
  </r>
  <r>
    <x v="0"/>
    <x v="7"/>
    <x v="91"/>
    <x v="91"/>
    <n v="15"/>
    <n v="20"/>
    <n v="300"/>
  </r>
  <r>
    <x v="0"/>
    <x v="7"/>
    <x v="92"/>
    <x v="92"/>
    <n v="10"/>
    <n v="232"/>
    <n v="2320"/>
  </r>
  <r>
    <x v="0"/>
    <x v="7"/>
    <x v="93"/>
    <x v="93"/>
    <n v="5"/>
    <n v="113"/>
    <n v="565"/>
  </r>
  <r>
    <x v="0"/>
    <x v="7"/>
    <x v="95"/>
    <x v="95"/>
    <n v="15"/>
    <n v="28"/>
    <n v="420"/>
  </r>
  <r>
    <x v="0"/>
    <x v="7"/>
    <x v="96"/>
    <x v="96"/>
    <n v="15"/>
    <n v="48"/>
    <n v="720"/>
  </r>
  <r>
    <x v="0"/>
    <x v="7"/>
    <x v="97"/>
    <x v="97"/>
    <n v="17"/>
    <n v="174"/>
    <n v="2958"/>
  </r>
  <r>
    <x v="0"/>
    <x v="7"/>
    <x v="98"/>
    <x v="98"/>
    <n v="17"/>
    <n v="15"/>
    <n v="255"/>
  </r>
  <r>
    <x v="0"/>
    <x v="7"/>
    <x v="157"/>
    <x v="157"/>
    <n v="10"/>
    <n v="28"/>
    <n v="280"/>
  </r>
  <r>
    <x v="0"/>
    <x v="7"/>
    <x v="158"/>
    <x v="158"/>
    <n v="10"/>
    <n v="19"/>
    <n v="190"/>
  </r>
  <r>
    <x v="0"/>
    <x v="7"/>
    <x v="159"/>
    <x v="159"/>
    <n v="10"/>
    <n v="39"/>
    <n v="390"/>
  </r>
  <r>
    <x v="0"/>
    <x v="7"/>
    <x v="149"/>
    <x v="149"/>
    <n v="88"/>
    <n v="10"/>
    <n v="880"/>
  </r>
  <r>
    <x v="0"/>
    <x v="7"/>
    <x v="99"/>
    <x v="99"/>
    <n v="60"/>
    <n v="14"/>
    <n v="840"/>
  </r>
  <r>
    <x v="0"/>
    <x v="7"/>
    <x v="100"/>
    <x v="100"/>
    <n v="20.5"/>
    <n v="366"/>
    <n v="7503"/>
  </r>
  <r>
    <x v="0"/>
    <x v="7"/>
    <x v="101"/>
    <x v="101"/>
    <n v="20.5"/>
    <n v="342"/>
    <n v="7011"/>
  </r>
  <r>
    <x v="0"/>
    <x v="7"/>
    <x v="102"/>
    <x v="102"/>
    <n v="20.5"/>
    <n v="480"/>
    <n v="9840"/>
  </r>
  <r>
    <x v="0"/>
    <x v="7"/>
    <x v="103"/>
    <x v="103"/>
    <n v="13"/>
    <n v="418"/>
    <n v="5434"/>
  </r>
  <r>
    <x v="0"/>
    <x v="7"/>
    <x v="104"/>
    <x v="104"/>
    <n v="20"/>
    <n v="1322"/>
    <n v="26440"/>
  </r>
  <r>
    <x v="0"/>
    <x v="7"/>
    <x v="105"/>
    <x v="105"/>
    <n v="290"/>
    <n v="17"/>
    <n v="4930"/>
  </r>
  <r>
    <x v="0"/>
    <x v="7"/>
    <x v="109"/>
    <x v="109"/>
    <n v="15"/>
    <n v="634"/>
    <n v="9510"/>
  </r>
  <r>
    <x v="0"/>
    <x v="7"/>
    <x v="110"/>
    <x v="110"/>
    <n v="265"/>
    <n v="5"/>
    <n v="1325"/>
  </r>
  <r>
    <x v="0"/>
    <x v="7"/>
    <x v="111"/>
    <x v="111"/>
    <n v="11"/>
    <n v="791"/>
    <n v="8701"/>
  </r>
  <r>
    <x v="0"/>
    <x v="7"/>
    <x v="112"/>
    <x v="112"/>
    <n v="45"/>
    <n v="200"/>
    <n v="9000"/>
  </r>
  <r>
    <x v="0"/>
    <x v="7"/>
    <x v="113"/>
    <x v="113"/>
    <n v="2"/>
    <n v="357"/>
    <n v="714"/>
  </r>
  <r>
    <x v="0"/>
    <x v="7"/>
    <x v="160"/>
    <x v="160"/>
    <n v="8"/>
    <n v="221"/>
    <n v="1768"/>
  </r>
  <r>
    <x v="0"/>
    <x v="7"/>
    <x v="161"/>
    <x v="161"/>
    <n v="6"/>
    <n v="658"/>
    <n v="3948"/>
  </r>
  <r>
    <x v="0"/>
    <x v="7"/>
    <x v="162"/>
    <x v="162"/>
    <n v="28"/>
    <n v="78"/>
    <n v="2184"/>
  </r>
  <r>
    <x v="0"/>
    <x v="7"/>
    <x v="142"/>
    <x v="142"/>
    <n v="32"/>
    <n v="46"/>
    <n v="1472"/>
  </r>
  <r>
    <x v="0"/>
    <x v="7"/>
    <x v="139"/>
    <x v="139"/>
    <n v="4.5"/>
    <n v="5710"/>
    <n v="25695"/>
  </r>
  <r>
    <x v="0"/>
    <x v="7"/>
    <x v="144"/>
    <x v="144"/>
    <n v="25"/>
    <n v="56"/>
    <n v="1400"/>
  </r>
  <r>
    <x v="0"/>
    <x v="7"/>
    <x v="153"/>
    <x v="153"/>
    <n v="1.5"/>
    <n v="3290"/>
    <n v="4935"/>
  </r>
  <r>
    <x v="0"/>
    <x v="8"/>
    <x v="145"/>
    <x v="145"/>
    <n v="60"/>
    <n v="42"/>
    <n v="2520"/>
  </r>
  <r>
    <x v="0"/>
    <x v="8"/>
    <x v="0"/>
    <x v="0"/>
    <n v="10"/>
    <n v="677"/>
    <n v="6770"/>
  </r>
  <r>
    <x v="0"/>
    <x v="8"/>
    <x v="2"/>
    <x v="2"/>
    <n v="75"/>
    <n v="93"/>
    <n v="6975"/>
  </r>
  <r>
    <x v="0"/>
    <x v="8"/>
    <x v="3"/>
    <x v="3"/>
    <n v="35"/>
    <n v="104"/>
    <n v="3640"/>
  </r>
  <r>
    <x v="0"/>
    <x v="8"/>
    <x v="4"/>
    <x v="4"/>
    <n v="27"/>
    <n v="57"/>
    <n v="1539"/>
  </r>
  <r>
    <x v="0"/>
    <x v="8"/>
    <x v="5"/>
    <x v="5"/>
    <n v="29"/>
    <n v="374"/>
    <n v="10846"/>
  </r>
  <r>
    <x v="0"/>
    <x v="8"/>
    <x v="6"/>
    <x v="6"/>
    <n v="20.5"/>
    <n v="53"/>
    <n v="1086.5"/>
  </r>
  <r>
    <x v="0"/>
    <x v="8"/>
    <x v="7"/>
    <x v="7"/>
    <n v="40"/>
    <n v="168"/>
    <n v="6720"/>
  </r>
  <r>
    <x v="0"/>
    <x v="8"/>
    <x v="8"/>
    <x v="8"/>
    <n v="40"/>
    <n v="17"/>
    <n v="680"/>
  </r>
  <r>
    <x v="0"/>
    <x v="8"/>
    <x v="11"/>
    <x v="11"/>
    <n v="39"/>
    <n v="50"/>
    <n v="1950"/>
  </r>
  <r>
    <x v="0"/>
    <x v="8"/>
    <x v="12"/>
    <x v="12"/>
    <n v="39"/>
    <n v="33"/>
    <n v="1287"/>
  </r>
  <r>
    <x v="0"/>
    <x v="8"/>
    <x v="13"/>
    <x v="13"/>
    <n v="35"/>
    <n v="39"/>
    <n v="1365"/>
  </r>
  <r>
    <x v="0"/>
    <x v="8"/>
    <x v="14"/>
    <x v="14"/>
    <n v="25"/>
    <n v="266"/>
    <n v="6650"/>
  </r>
  <r>
    <x v="0"/>
    <x v="8"/>
    <x v="15"/>
    <x v="15"/>
    <n v="35"/>
    <n v="190"/>
    <n v="6650"/>
  </r>
  <r>
    <x v="0"/>
    <x v="8"/>
    <x v="16"/>
    <x v="16"/>
    <n v="25"/>
    <n v="207"/>
    <n v="5175"/>
  </r>
  <r>
    <x v="0"/>
    <x v="8"/>
    <x v="17"/>
    <x v="17"/>
    <n v="35"/>
    <n v="186"/>
    <n v="6510"/>
  </r>
  <r>
    <x v="0"/>
    <x v="8"/>
    <x v="19"/>
    <x v="19"/>
    <n v="25"/>
    <n v="137"/>
    <n v="3425"/>
  </r>
  <r>
    <x v="0"/>
    <x v="8"/>
    <x v="21"/>
    <x v="21"/>
    <n v="59"/>
    <n v="261"/>
    <n v="15399"/>
  </r>
  <r>
    <x v="0"/>
    <x v="8"/>
    <x v="148"/>
    <x v="148"/>
    <n v="59"/>
    <n v="51"/>
    <n v="3009"/>
  </r>
  <r>
    <x v="0"/>
    <x v="8"/>
    <x v="22"/>
    <x v="22"/>
    <n v="39"/>
    <n v="143"/>
    <n v="5577"/>
  </r>
  <r>
    <x v="0"/>
    <x v="8"/>
    <x v="24"/>
    <x v="24"/>
    <n v="99"/>
    <n v="94"/>
    <n v="9306"/>
  </r>
  <r>
    <x v="0"/>
    <x v="8"/>
    <x v="25"/>
    <x v="25"/>
    <n v="85"/>
    <n v="114"/>
    <n v="9690"/>
  </r>
  <r>
    <x v="0"/>
    <x v="8"/>
    <x v="140"/>
    <x v="140"/>
    <n v="55"/>
    <n v="2"/>
    <n v="110"/>
  </r>
  <r>
    <x v="0"/>
    <x v="8"/>
    <x v="26"/>
    <x v="26"/>
    <n v="99"/>
    <n v="1"/>
    <n v="99"/>
  </r>
  <r>
    <x v="0"/>
    <x v="8"/>
    <x v="28"/>
    <x v="28"/>
    <n v="99"/>
    <n v="61"/>
    <n v="6039"/>
  </r>
  <r>
    <x v="0"/>
    <x v="8"/>
    <x v="31"/>
    <x v="31"/>
    <n v="19"/>
    <n v="3"/>
    <n v="57"/>
  </r>
  <r>
    <x v="0"/>
    <x v="8"/>
    <x v="32"/>
    <x v="32"/>
    <n v="42"/>
    <n v="42"/>
    <n v="1764"/>
  </r>
  <r>
    <x v="0"/>
    <x v="8"/>
    <x v="33"/>
    <x v="33"/>
    <n v="25"/>
    <n v="176"/>
    <n v="4400"/>
  </r>
  <r>
    <x v="0"/>
    <x v="8"/>
    <x v="34"/>
    <x v="34"/>
    <n v="25"/>
    <n v="32"/>
    <n v="800"/>
  </r>
  <r>
    <x v="0"/>
    <x v="8"/>
    <x v="35"/>
    <x v="35"/>
    <n v="25"/>
    <n v="30"/>
    <n v="750"/>
  </r>
  <r>
    <x v="0"/>
    <x v="8"/>
    <x v="36"/>
    <x v="36"/>
    <n v="25"/>
    <n v="22"/>
    <n v="550"/>
  </r>
  <r>
    <x v="0"/>
    <x v="8"/>
    <x v="37"/>
    <x v="37"/>
    <n v="25"/>
    <n v="60"/>
    <n v="1500"/>
  </r>
  <r>
    <x v="0"/>
    <x v="8"/>
    <x v="38"/>
    <x v="38"/>
    <n v="25"/>
    <n v="13"/>
    <n v="325"/>
  </r>
  <r>
    <x v="0"/>
    <x v="8"/>
    <x v="39"/>
    <x v="39"/>
    <n v="25"/>
    <n v="20"/>
    <n v="500"/>
  </r>
  <r>
    <x v="0"/>
    <x v="8"/>
    <x v="42"/>
    <x v="42"/>
    <n v="3.5"/>
    <n v="1323"/>
    <n v="4630.5"/>
  </r>
  <r>
    <x v="0"/>
    <x v="8"/>
    <x v="43"/>
    <x v="43"/>
    <n v="14"/>
    <n v="1180"/>
    <n v="16520"/>
  </r>
  <r>
    <x v="0"/>
    <x v="8"/>
    <x v="44"/>
    <x v="44"/>
    <n v="18"/>
    <n v="541"/>
    <n v="9738"/>
  </r>
  <r>
    <x v="0"/>
    <x v="8"/>
    <x v="45"/>
    <x v="45"/>
    <n v="14"/>
    <n v="2495"/>
    <n v="34930"/>
  </r>
  <r>
    <x v="0"/>
    <x v="8"/>
    <x v="46"/>
    <x v="46"/>
    <n v="14"/>
    <n v="2165"/>
    <n v="30310"/>
  </r>
  <r>
    <x v="0"/>
    <x v="8"/>
    <x v="47"/>
    <x v="47"/>
    <n v="14"/>
    <n v="2225"/>
    <n v="31150"/>
  </r>
  <r>
    <x v="0"/>
    <x v="8"/>
    <x v="48"/>
    <x v="48"/>
    <n v="14"/>
    <n v="6304"/>
    <n v="88256"/>
  </r>
  <r>
    <x v="0"/>
    <x v="8"/>
    <x v="49"/>
    <x v="49"/>
    <n v="14"/>
    <n v="322"/>
    <n v="4508"/>
  </r>
  <r>
    <x v="0"/>
    <x v="8"/>
    <x v="50"/>
    <x v="50"/>
    <n v="14"/>
    <n v="915"/>
    <n v="12810"/>
  </r>
  <r>
    <x v="0"/>
    <x v="8"/>
    <x v="51"/>
    <x v="51"/>
    <n v="14"/>
    <n v="332"/>
    <n v="4648"/>
  </r>
  <r>
    <x v="0"/>
    <x v="8"/>
    <x v="53"/>
    <x v="53"/>
    <n v="18"/>
    <n v="348"/>
    <n v="6264"/>
  </r>
  <r>
    <x v="0"/>
    <x v="8"/>
    <x v="54"/>
    <x v="54"/>
    <n v="19"/>
    <n v="581"/>
    <n v="11039"/>
  </r>
  <r>
    <x v="0"/>
    <x v="8"/>
    <x v="55"/>
    <x v="55"/>
    <n v="19"/>
    <n v="341"/>
    <n v="6479"/>
  </r>
  <r>
    <x v="0"/>
    <x v="8"/>
    <x v="56"/>
    <x v="56"/>
    <n v="19"/>
    <n v="191"/>
    <n v="3629"/>
  </r>
  <r>
    <x v="0"/>
    <x v="8"/>
    <x v="57"/>
    <x v="57"/>
    <n v="19"/>
    <n v="15"/>
    <n v="285"/>
  </r>
  <r>
    <x v="0"/>
    <x v="8"/>
    <x v="58"/>
    <x v="58"/>
    <n v="19"/>
    <n v="201"/>
    <n v="3819"/>
  </r>
  <r>
    <x v="0"/>
    <x v="8"/>
    <x v="59"/>
    <x v="59"/>
    <n v="19"/>
    <n v="506"/>
    <n v="9614"/>
  </r>
  <r>
    <x v="0"/>
    <x v="8"/>
    <x v="61"/>
    <x v="61"/>
    <n v="14"/>
    <n v="235"/>
    <n v="3290"/>
  </r>
  <r>
    <x v="0"/>
    <x v="8"/>
    <x v="62"/>
    <x v="62"/>
    <n v="14"/>
    <n v="976"/>
    <n v="13664"/>
  </r>
  <r>
    <x v="0"/>
    <x v="8"/>
    <x v="63"/>
    <x v="63"/>
    <n v="14"/>
    <n v="1228"/>
    <n v="17192"/>
  </r>
  <r>
    <x v="0"/>
    <x v="8"/>
    <x v="64"/>
    <x v="64"/>
    <n v="14"/>
    <n v="340"/>
    <n v="4760"/>
  </r>
  <r>
    <x v="0"/>
    <x v="8"/>
    <x v="65"/>
    <x v="65"/>
    <n v="14"/>
    <n v="375"/>
    <n v="5250"/>
  </r>
  <r>
    <x v="0"/>
    <x v="8"/>
    <x v="66"/>
    <x v="66"/>
    <n v="14"/>
    <n v="251"/>
    <n v="3514"/>
  </r>
  <r>
    <x v="0"/>
    <x v="8"/>
    <x v="67"/>
    <x v="67"/>
    <n v="14"/>
    <n v="344"/>
    <n v="4816"/>
  </r>
  <r>
    <x v="0"/>
    <x v="8"/>
    <x v="68"/>
    <x v="68"/>
    <n v="14"/>
    <n v="1171"/>
    <n v="16394"/>
  </r>
  <r>
    <x v="0"/>
    <x v="8"/>
    <x v="69"/>
    <x v="69"/>
    <n v="14"/>
    <n v="751"/>
    <n v="10514"/>
  </r>
  <r>
    <x v="0"/>
    <x v="8"/>
    <x v="70"/>
    <x v="70"/>
    <n v="14"/>
    <n v="661"/>
    <n v="9254"/>
  </r>
  <r>
    <x v="0"/>
    <x v="8"/>
    <x v="71"/>
    <x v="71"/>
    <n v="14"/>
    <n v="285"/>
    <n v="3990"/>
  </r>
  <r>
    <x v="0"/>
    <x v="8"/>
    <x v="72"/>
    <x v="72"/>
    <n v="14"/>
    <n v="300"/>
    <n v="4200"/>
  </r>
  <r>
    <x v="0"/>
    <x v="8"/>
    <x v="73"/>
    <x v="73"/>
    <n v="14"/>
    <n v="171"/>
    <n v="2394"/>
  </r>
  <r>
    <x v="0"/>
    <x v="8"/>
    <x v="74"/>
    <x v="74"/>
    <n v="14"/>
    <n v="230"/>
    <n v="3220"/>
  </r>
  <r>
    <x v="0"/>
    <x v="8"/>
    <x v="75"/>
    <x v="75"/>
    <n v="14"/>
    <n v="129"/>
    <n v="1806"/>
  </r>
  <r>
    <x v="0"/>
    <x v="8"/>
    <x v="76"/>
    <x v="76"/>
    <n v="14"/>
    <n v="379"/>
    <n v="5306"/>
  </r>
  <r>
    <x v="0"/>
    <x v="8"/>
    <x v="141"/>
    <x v="141"/>
    <n v="14"/>
    <n v="154"/>
    <n v="2156"/>
  </r>
  <r>
    <x v="0"/>
    <x v="8"/>
    <x v="77"/>
    <x v="77"/>
    <n v="5"/>
    <n v="350"/>
    <n v="1750"/>
  </r>
  <r>
    <x v="0"/>
    <x v="8"/>
    <x v="78"/>
    <x v="78"/>
    <n v="10"/>
    <n v="698"/>
    <n v="6980"/>
  </r>
  <r>
    <x v="0"/>
    <x v="8"/>
    <x v="152"/>
    <x v="152"/>
    <n v="1.8"/>
    <n v="3510"/>
    <n v="6318"/>
  </r>
  <r>
    <x v="0"/>
    <x v="8"/>
    <x v="79"/>
    <x v="79"/>
    <n v="2"/>
    <n v="2594"/>
    <n v="5188"/>
  </r>
  <r>
    <x v="0"/>
    <x v="8"/>
    <x v="80"/>
    <x v="80"/>
    <n v="5"/>
    <n v="897"/>
    <n v="4485"/>
  </r>
  <r>
    <x v="0"/>
    <x v="8"/>
    <x v="81"/>
    <x v="81"/>
    <n v="2"/>
    <n v="1555"/>
    <n v="3110"/>
  </r>
  <r>
    <x v="0"/>
    <x v="8"/>
    <x v="82"/>
    <x v="82"/>
    <n v="5"/>
    <n v="743"/>
    <n v="3715"/>
  </r>
  <r>
    <x v="0"/>
    <x v="8"/>
    <x v="83"/>
    <x v="83"/>
    <n v="14.4"/>
    <n v="21"/>
    <n v="302.40000000000003"/>
  </r>
  <r>
    <x v="0"/>
    <x v="8"/>
    <x v="84"/>
    <x v="84"/>
    <n v="20.399999999999999"/>
    <n v="199"/>
    <n v="4059.6"/>
  </r>
  <r>
    <x v="0"/>
    <x v="8"/>
    <x v="85"/>
    <x v="85"/>
    <n v="2"/>
    <n v="1364"/>
    <n v="2728"/>
  </r>
  <r>
    <x v="0"/>
    <x v="8"/>
    <x v="86"/>
    <x v="86"/>
    <n v="1.6"/>
    <n v="100"/>
    <n v="160"/>
  </r>
  <r>
    <x v="0"/>
    <x v="8"/>
    <x v="87"/>
    <x v="87"/>
    <n v="13"/>
    <n v="232"/>
    <n v="3016"/>
  </r>
  <r>
    <x v="0"/>
    <x v="8"/>
    <x v="88"/>
    <x v="88"/>
    <n v="1.8"/>
    <n v="20"/>
    <n v="36"/>
  </r>
  <r>
    <x v="0"/>
    <x v="8"/>
    <x v="89"/>
    <x v="89"/>
    <n v="5"/>
    <n v="261"/>
    <n v="1305"/>
  </r>
  <r>
    <x v="0"/>
    <x v="8"/>
    <x v="90"/>
    <x v="90"/>
    <n v="10"/>
    <n v="531"/>
    <n v="5310"/>
  </r>
  <r>
    <x v="0"/>
    <x v="8"/>
    <x v="91"/>
    <x v="91"/>
    <n v="15"/>
    <n v="10"/>
    <n v="150"/>
  </r>
  <r>
    <x v="0"/>
    <x v="8"/>
    <x v="92"/>
    <x v="92"/>
    <n v="10"/>
    <n v="267"/>
    <n v="2670"/>
  </r>
  <r>
    <x v="0"/>
    <x v="8"/>
    <x v="93"/>
    <x v="93"/>
    <n v="5"/>
    <n v="228"/>
    <n v="1140"/>
  </r>
  <r>
    <x v="0"/>
    <x v="8"/>
    <x v="96"/>
    <x v="96"/>
    <n v="15"/>
    <n v="54"/>
    <n v="810"/>
  </r>
  <r>
    <x v="0"/>
    <x v="8"/>
    <x v="97"/>
    <x v="97"/>
    <n v="17"/>
    <n v="205"/>
    <n v="3485"/>
  </r>
  <r>
    <x v="0"/>
    <x v="8"/>
    <x v="98"/>
    <x v="98"/>
    <n v="17"/>
    <n v="86"/>
    <n v="1462"/>
  </r>
  <r>
    <x v="0"/>
    <x v="8"/>
    <x v="157"/>
    <x v="157"/>
    <n v="10"/>
    <n v="24"/>
    <n v="240"/>
  </r>
  <r>
    <x v="0"/>
    <x v="8"/>
    <x v="158"/>
    <x v="158"/>
    <n v="10"/>
    <n v="27"/>
    <n v="270"/>
  </r>
  <r>
    <x v="0"/>
    <x v="8"/>
    <x v="159"/>
    <x v="159"/>
    <n v="10"/>
    <n v="69"/>
    <n v="690"/>
  </r>
  <r>
    <x v="0"/>
    <x v="8"/>
    <x v="149"/>
    <x v="149"/>
    <n v="88"/>
    <n v="4"/>
    <n v="352"/>
  </r>
  <r>
    <x v="0"/>
    <x v="8"/>
    <x v="99"/>
    <x v="99"/>
    <n v="60"/>
    <n v="11"/>
    <n v="660"/>
  </r>
  <r>
    <x v="0"/>
    <x v="8"/>
    <x v="163"/>
    <x v="163"/>
    <n v="90"/>
    <n v="1"/>
    <n v="90"/>
  </r>
  <r>
    <x v="0"/>
    <x v="8"/>
    <x v="100"/>
    <x v="100"/>
    <n v="20.5"/>
    <n v="226"/>
    <n v="4633"/>
  </r>
  <r>
    <x v="0"/>
    <x v="8"/>
    <x v="101"/>
    <x v="101"/>
    <n v="20.5"/>
    <n v="127"/>
    <n v="2603.5"/>
  </r>
  <r>
    <x v="0"/>
    <x v="8"/>
    <x v="102"/>
    <x v="102"/>
    <n v="20.5"/>
    <n v="288"/>
    <n v="5904"/>
  </r>
  <r>
    <x v="0"/>
    <x v="8"/>
    <x v="103"/>
    <x v="103"/>
    <n v="13"/>
    <n v="256"/>
    <n v="3328"/>
  </r>
  <r>
    <x v="0"/>
    <x v="8"/>
    <x v="104"/>
    <x v="104"/>
    <n v="20"/>
    <n v="823"/>
    <n v="16460"/>
  </r>
  <r>
    <x v="0"/>
    <x v="8"/>
    <x v="105"/>
    <x v="105"/>
    <n v="290"/>
    <n v="11"/>
    <n v="3190"/>
  </r>
  <r>
    <x v="0"/>
    <x v="8"/>
    <x v="109"/>
    <x v="109"/>
    <n v="15"/>
    <n v="478"/>
    <n v="7170"/>
  </r>
  <r>
    <x v="0"/>
    <x v="8"/>
    <x v="111"/>
    <x v="111"/>
    <n v="11"/>
    <n v="773"/>
    <n v="8503"/>
  </r>
  <r>
    <x v="0"/>
    <x v="8"/>
    <x v="112"/>
    <x v="112"/>
    <n v="45"/>
    <n v="221"/>
    <n v="9945"/>
  </r>
  <r>
    <x v="0"/>
    <x v="8"/>
    <x v="113"/>
    <x v="113"/>
    <n v="2"/>
    <n v="310"/>
    <n v="620"/>
  </r>
  <r>
    <x v="0"/>
    <x v="8"/>
    <x v="164"/>
    <x v="164"/>
    <n v="3.6"/>
    <n v="3000"/>
    <n v="10800"/>
  </r>
  <r>
    <x v="0"/>
    <x v="8"/>
    <x v="165"/>
    <x v="165"/>
    <n v="10"/>
    <n v="1820"/>
    <n v="18200"/>
  </r>
  <r>
    <x v="0"/>
    <x v="8"/>
    <x v="166"/>
    <x v="166"/>
    <n v="24.5"/>
    <n v="188"/>
    <n v="4606"/>
  </r>
  <r>
    <x v="0"/>
    <x v="8"/>
    <x v="167"/>
    <x v="167"/>
    <n v="24.5"/>
    <n v="219"/>
    <n v="5365.5"/>
  </r>
  <r>
    <x v="0"/>
    <x v="8"/>
    <x v="168"/>
    <x v="168"/>
    <n v="24.5"/>
    <n v="207"/>
    <n v="5071.5"/>
  </r>
  <r>
    <x v="0"/>
    <x v="8"/>
    <x v="169"/>
    <x v="169"/>
    <n v="15"/>
    <n v="11"/>
    <n v="165"/>
  </r>
  <r>
    <x v="0"/>
    <x v="8"/>
    <x v="170"/>
    <x v="170"/>
    <n v="18"/>
    <n v="2"/>
    <n v="36"/>
  </r>
  <r>
    <x v="0"/>
    <x v="8"/>
    <x v="171"/>
    <x v="171"/>
    <n v="12"/>
    <n v="16"/>
    <n v="192"/>
  </r>
  <r>
    <x v="0"/>
    <x v="8"/>
    <x v="172"/>
    <x v="172"/>
    <n v="10.7"/>
    <n v="19"/>
    <n v="203.29999999999998"/>
  </r>
  <r>
    <x v="0"/>
    <x v="8"/>
    <x v="173"/>
    <x v="173"/>
    <n v="12.7"/>
    <n v="2"/>
    <n v="25.4"/>
  </r>
  <r>
    <x v="0"/>
    <x v="8"/>
    <x v="174"/>
    <x v="174"/>
    <n v="16"/>
    <n v="20"/>
    <n v="320"/>
  </r>
  <r>
    <x v="0"/>
    <x v="8"/>
    <x v="175"/>
    <x v="175"/>
    <n v="9.6"/>
    <n v="12"/>
    <n v="115.19999999999999"/>
  </r>
  <r>
    <x v="0"/>
    <x v="8"/>
    <x v="161"/>
    <x v="161"/>
    <n v="6"/>
    <n v="24"/>
    <n v="144"/>
  </r>
  <r>
    <x v="0"/>
    <x v="8"/>
    <x v="142"/>
    <x v="142"/>
    <n v="32"/>
    <n v="8"/>
    <n v="256"/>
  </r>
  <r>
    <x v="0"/>
    <x v="8"/>
    <x v="139"/>
    <x v="139"/>
    <n v="4.5"/>
    <n v="6335"/>
    <n v="28507.5"/>
  </r>
  <r>
    <x v="0"/>
    <x v="8"/>
    <x v="144"/>
    <x v="144"/>
    <n v="25"/>
    <n v="140"/>
    <n v="3500"/>
  </r>
  <r>
    <x v="0"/>
    <x v="8"/>
    <x v="153"/>
    <x v="153"/>
    <n v="1.5"/>
    <n v="2275"/>
    <n v="3412.5"/>
  </r>
  <r>
    <x v="0"/>
    <x v="9"/>
    <x v="145"/>
    <x v="145"/>
    <n v="60"/>
    <n v="48"/>
    <n v="2880"/>
  </r>
  <r>
    <x v="0"/>
    <x v="9"/>
    <x v="0"/>
    <x v="0"/>
    <n v="10"/>
    <n v="223"/>
    <n v="2230"/>
  </r>
  <r>
    <x v="0"/>
    <x v="9"/>
    <x v="2"/>
    <x v="2"/>
    <n v="75"/>
    <n v="32"/>
    <n v="2400"/>
  </r>
  <r>
    <x v="0"/>
    <x v="9"/>
    <x v="3"/>
    <x v="3"/>
    <n v="35"/>
    <n v="77"/>
    <n v="2695"/>
  </r>
  <r>
    <x v="0"/>
    <x v="9"/>
    <x v="4"/>
    <x v="4"/>
    <n v="27"/>
    <n v="56"/>
    <n v="1512"/>
  </r>
  <r>
    <x v="0"/>
    <x v="9"/>
    <x v="5"/>
    <x v="5"/>
    <n v="29"/>
    <n v="212"/>
    <n v="6148"/>
  </r>
  <r>
    <x v="0"/>
    <x v="9"/>
    <x v="6"/>
    <x v="6"/>
    <n v="20.5"/>
    <n v="615"/>
    <n v="12607.5"/>
  </r>
  <r>
    <x v="0"/>
    <x v="9"/>
    <x v="7"/>
    <x v="7"/>
    <n v="40"/>
    <n v="417"/>
    <n v="16680"/>
  </r>
  <r>
    <x v="0"/>
    <x v="9"/>
    <x v="11"/>
    <x v="11"/>
    <n v="39"/>
    <n v="534"/>
    <n v="20826"/>
  </r>
  <r>
    <x v="0"/>
    <x v="9"/>
    <x v="14"/>
    <x v="14"/>
    <n v="25"/>
    <n v="542"/>
    <n v="13550"/>
  </r>
  <r>
    <x v="0"/>
    <x v="9"/>
    <x v="16"/>
    <x v="16"/>
    <n v="25"/>
    <n v="997"/>
    <n v="24925"/>
  </r>
  <r>
    <x v="0"/>
    <x v="9"/>
    <x v="17"/>
    <x v="17"/>
    <n v="35"/>
    <n v="99"/>
    <n v="3465"/>
  </r>
  <r>
    <x v="0"/>
    <x v="9"/>
    <x v="19"/>
    <x v="19"/>
    <n v="25"/>
    <n v="587"/>
    <n v="14675"/>
  </r>
  <r>
    <x v="0"/>
    <x v="9"/>
    <x v="21"/>
    <x v="21"/>
    <n v="59"/>
    <n v="136"/>
    <n v="8024"/>
  </r>
  <r>
    <x v="0"/>
    <x v="9"/>
    <x v="148"/>
    <x v="148"/>
    <n v="59"/>
    <n v="82"/>
    <n v="4838"/>
  </r>
  <r>
    <x v="0"/>
    <x v="9"/>
    <x v="22"/>
    <x v="22"/>
    <n v="39"/>
    <n v="142"/>
    <n v="5538"/>
  </r>
  <r>
    <x v="0"/>
    <x v="9"/>
    <x v="24"/>
    <x v="24"/>
    <n v="99"/>
    <n v="44"/>
    <n v="4356"/>
  </r>
  <r>
    <x v="0"/>
    <x v="9"/>
    <x v="25"/>
    <x v="25"/>
    <n v="85"/>
    <n v="305"/>
    <n v="25925"/>
  </r>
  <r>
    <x v="0"/>
    <x v="9"/>
    <x v="140"/>
    <x v="140"/>
    <n v="55"/>
    <n v="47"/>
    <n v="2585"/>
  </r>
  <r>
    <x v="0"/>
    <x v="9"/>
    <x v="28"/>
    <x v="28"/>
    <n v="99"/>
    <n v="15"/>
    <n v="1485"/>
  </r>
  <r>
    <x v="0"/>
    <x v="9"/>
    <x v="31"/>
    <x v="31"/>
    <n v="19"/>
    <n v="10"/>
    <n v="190"/>
  </r>
  <r>
    <x v="0"/>
    <x v="9"/>
    <x v="33"/>
    <x v="33"/>
    <n v="25"/>
    <n v="168"/>
    <n v="4200"/>
  </r>
  <r>
    <x v="0"/>
    <x v="9"/>
    <x v="34"/>
    <x v="34"/>
    <n v="25"/>
    <n v="114"/>
    <n v="2850"/>
  </r>
  <r>
    <x v="0"/>
    <x v="9"/>
    <x v="35"/>
    <x v="35"/>
    <n v="25"/>
    <n v="142"/>
    <n v="3550"/>
  </r>
  <r>
    <x v="0"/>
    <x v="9"/>
    <x v="36"/>
    <x v="36"/>
    <n v="25"/>
    <n v="83"/>
    <n v="2075"/>
  </r>
  <r>
    <x v="0"/>
    <x v="9"/>
    <x v="37"/>
    <x v="37"/>
    <n v="25"/>
    <n v="174"/>
    <n v="4350"/>
  </r>
  <r>
    <x v="0"/>
    <x v="9"/>
    <x v="38"/>
    <x v="38"/>
    <n v="25"/>
    <n v="144"/>
    <n v="3600"/>
  </r>
  <r>
    <x v="0"/>
    <x v="9"/>
    <x v="39"/>
    <x v="39"/>
    <n v="25"/>
    <n v="151"/>
    <n v="3775"/>
  </r>
  <r>
    <x v="0"/>
    <x v="9"/>
    <x v="42"/>
    <x v="42"/>
    <n v="3.5"/>
    <n v="1325"/>
    <n v="4637.5"/>
  </r>
  <r>
    <x v="0"/>
    <x v="9"/>
    <x v="43"/>
    <x v="43"/>
    <n v="14"/>
    <n v="501"/>
    <n v="7014"/>
  </r>
  <r>
    <x v="0"/>
    <x v="9"/>
    <x v="44"/>
    <x v="44"/>
    <n v="18"/>
    <n v="282"/>
    <n v="5076"/>
  </r>
  <r>
    <x v="0"/>
    <x v="9"/>
    <x v="45"/>
    <x v="45"/>
    <n v="14"/>
    <n v="1240"/>
    <n v="17360"/>
  </r>
  <r>
    <x v="0"/>
    <x v="9"/>
    <x v="46"/>
    <x v="46"/>
    <n v="14"/>
    <n v="1843"/>
    <n v="25802"/>
  </r>
  <r>
    <x v="0"/>
    <x v="9"/>
    <x v="47"/>
    <x v="47"/>
    <n v="14"/>
    <n v="1230"/>
    <n v="17220"/>
  </r>
  <r>
    <x v="0"/>
    <x v="9"/>
    <x v="48"/>
    <x v="48"/>
    <n v="14"/>
    <n v="4099"/>
    <n v="57386"/>
  </r>
  <r>
    <x v="0"/>
    <x v="9"/>
    <x v="49"/>
    <x v="49"/>
    <n v="14"/>
    <n v="314"/>
    <n v="4396"/>
  </r>
  <r>
    <x v="0"/>
    <x v="9"/>
    <x v="50"/>
    <x v="50"/>
    <n v="14"/>
    <n v="520"/>
    <n v="7280"/>
  </r>
  <r>
    <x v="0"/>
    <x v="9"/>
    <x v="51"/>
    <x v="51"/>
    <n v="14"/>
    <n v="180"/>
    <n v="2520"/>
  </r>
  <r>
    <x v="0"/>
    <x v="9"/>
    <x v="53"/>
    <x v="53"/>
    <n v="18"/>
    <n v="155"/>
    <n v="2790"/>
  </r>
  <r>
    <x v="0"/>
    <x v="9"/>
    <x v="54"/>
    <x v="54"/>
    <n v="19"/>
    <n v="294"/>
    <n v="5586"/>
  </r>
  <r>
    <x v="0"/>
    <x v="9"/>
    <x v="55"/>
    <x v="55"/>
    <n v="19"/>
    <n v="197"/>
    <n v="3743"/>
  </r>
  <r>
    <x v="0"/>
    <x v="9"/>
    <x v="56"/>
    <x v="56"/>
    <n v="19"/>
    <n v="102"/>
    <n v="1938"/>
  </r>
  <r>
    <x v="0"/>
    <x v="9"/>
    <x v="57"/>
    <x v="57"/>
    <n v="19"/>
    <n v="119"/>
    <n v="2261"/>
  </r>
  <r>
    <x v="0"/>
    <x v="9"/>
    <x v="58"/>
    <x v="58"/>
    <n v="19"/>
    <n v="31"/>
    <n v="589"/>
  </r>
  <r>
    <x v="0"/>
    <x v="9"/>
    <x v="59"/>
    <x v="59"/>
    <n v="19"/>
    <n v="81"/>
    <n v="1539"/>
  </r>
  <r>
    <x v="0"/>
    <x v="9"/>
    <x v="61"/>
    <x v="61"/>
    <n v="14"/>
    <n v="399"/>
    <n v="5586"/>
  </r>
  <r>
    <x v="0"/>
    <x v="9"/>
    <x v="62"/>
    <x v="62"/>
    <n v="14"/>
    <n v="753"/>
    <n v="10542"/>
  </r>
  <r>
    <x v="0"/>
    <x v="9"/>
    <x v="63"/>
    <x v="63"/>
    <n v="14"/>
    <n v="1081"/>
    <n v="15134"/>
  </r>
  <r>
    <x v="0"/>
    <x v="9"/>
    <x v="64"/>
    <x v="64"/>
    <n v="14"/>
    <n v="313"/>
    <n v="4382"/>
  </r>
  <r>
    <x v="0"/>
    <x v="9"/>
    <x v="65"/>
    <x v="65"/>
    <n v="14"/>
    <n v="304"/>
    <n v="4256"/>
  </r>
  <r>
    <x v="0"/>
    <x v="9"/>
    <x v="66"/>
    <x v="66"/>
    <n v="14"/>
    <n v="237"/>
    <n v="3318"/>
  </r>
  <r>
    <x v="0"/>
    <x v="9"/>
    <x v="67"/>
    <x v="67"/>
    <n v="14"/>
    <n v="231"/>
    <n v="3234"/>
  </r>
  <r>
    <x v="0"/>
    <x v="9"/>
    <x v="68"/>
    <x v="68"/>
    <n v="14"/>
    <n v="762"/>
    <n v="10668"/>
  </r>
  <r>
    <x v="0"/>
    <x v="9"/>
    <x v="69"/>
    <x v="69"/>
    <n v="14"/>
    <n v="612"/>
    <n v="8568"/>
  </r>
  <r>
    <x v="0"/>
    <x v="9"/>
    <x v="70"/>
    <x v="70"/>
    <n v="14"/>
    <n v="473"/>
    <n v="6622"/>
  </r>
  <r>
    <x v="0"/>
    <x v="9"/>
    <x v="71"/>
    <x v="71"/>
    <n v="14"/>
    <n v="241"/>
    <n v="3374"/>
  </r>
  <r>
    <x v="0"/>
    <x v="9"/>
    <x v="72"/>
    <x v="72"/>
    <n v="14"/>
    <n v="189"/>
    <n v="2646"/>
  </r>
  <r>
    <x v="0"/>
    <x v="9"/>
    <x v="73"/>
    <x v="73"/>
    <n v="14"/>
    <n v="91"/>
    <n v="1274"/>
  </r>
  <r>
    <x v="0"/>
    <x v="9"/>
    <x v="74"/>
    <x v="74"/>
    <n v="14"/>
    <n v="259"/>
    <n v="3626"/>
  </r>
  <r>
    <x v="0"/>
    <x v="9"/>
    <x v="75"/>
    <x v="75"/>
    <n v="14"/>
    <n v="606"/>
    <n v="8484"/>
  </r>
  <r>
    <x v="0"/>
    <x v="9"/>
    <x v="76"/>
    <x v="76"/>
    <n v="14"/>
    <n v="242"/>
    <n v="3388"/>
  </r>
  <r>
    <x v="0"/>
    <x v="9"/>
    <x v="141"/>
    <x v="141"/>
    <n v="14"/>
    <n v="80"/>
    <n v="1120"/>
  </r>
  <r>
    <x v="0"/>
    <x v="9"/>
    <x v="77"/>
    <x v="77"/>
    <n v="5"/>
    <n v="195"/>
    <n v="975"/>
  </r>
  <r>
    <x v="0"/>
    <x v="9"/>
    <x v="78"/>
    <x v="78"/>
    <n v="10"/>
    <n v="295"/>
    <n v="2950"/>
  </r>
  <r>
    <x v="0"/>
    <x v="9"/>
    <x v="152"/>
    <x v="152"/>
    <n v="1.8"/>
    <n v="1650"/>
    <n v="2970"/>
  </r>
  <r>
    <x v="0"/>
    <x v="9"/>
    <x v="79"/>
    <x v="79"/>
    <n v="2"/>
    <n v="742"/>
    <n v="1484"/>
  </r>
  <r>
    <x v="0"/>
    <x v="9"/>
    <x v="80"/>
    <x v="80"/>
    <n v="5"/>
    <n v="618"/>
    <n v="3090"/>
  </r>
  <r>
    <x v="0"/>
    <x v="9"/>
    <x v="81"/>
    <x v="81"/>
    <n v="2"/>
    <n v="397"/>
    <n v="794"/>
  </r>
  <r>
    <x v="0"/>
    <x v="9"/>
    <x v="82"/>
    <x v="82"/>
    <n v="5"/>
    <n v="586"/>
    <n v="2930"/>
  </r>
  <r>
    <x v="0"/>
    <x v="9"/>
    <x v="83"/>
    <x v="83"/>
    <n v="14.4"/>
    <n v="35"/>
    <n v="504"/>
  </r>
  <r>
    <x v="0"/>
    <x v="9"/>
    <x v="84"/>
    <x v="84"/>
    <n v="20.399999999999999"/>
    <n v="188"/>
    <n v="3835.2"/>
  </r>
  <r>
    <x v="0"/>
    <x v="9"/>
    <x v="85"/>
    <x v="85"/>
    <n v="2"/>
    <n v="511"/>
    <n v="1022"/>
  </r>
  <r>
    <x v="0"/>
    <x v="9"/>
    <x v="86"/>
    <x v="86"/>
    <n v="1.6"/>
    <n v="180"/>
    <n v="288"/>
  </r>
  <r>
    <x v="0"/>
    <x v="9"/>
    <x v="87"/>
    <x v="87"/>
    <n v="13"/>
    <n v="244"/>
    <n v="3172"/>
  </r>
  <r>
    <x v="0"/>
    <x v="9"/>
    <x v="88"/>
    <x v="88"/>
    <n v="1.8"/>
    <n v="60"/>
    <n v="108"/>
  </r>
  <r>
    <x v="0"/>
    <x v="9"/>
    <x v="89"/>
    <x v="89"/>
    <n v="5"/>
    <n v="180"/>
    <n v="900"/>
  </r>
  <r>
    <x v="0"/>
    <x v="9"/>
    <x v="90"/>
    <x v="90"/>
    <n v="10"/>
    <n v="242"/>
    <n v="2420"/>
  </r>
  <r>
    <x v="0"/>
    <x v="9"/>
    <x v="91"/>
    <x v="91"/>
    <n v="15"/>
    <n v="3"/>
    <n v="45"/>
  </r>
  <r>
    <x v="0"/>
    <x v="9"/>
    <x v="92"/>
    <x v="92"/>
    <n v="10"/>
    <n v="198"/>
    <n v="1980"/>
  </r>
  <r>
    <x v="0"/>
    <x v="9"/>
    <x v="93"/>
    <x v="93"/>
    <n v="5"/>
    <n v="136"/>
    <n v="680"/>
  </r>
  <r>
    <x v="0"/>
    <x v="9"/>
    <x v="94"/>
    <x v="94"/>
    <n v="15"/>
    <n v="16"/>
    <n v="240"/>
  </r>
  <r>
    <x v="0"/>
    <x v="9"/>
    <x v="96"/>
    <x v="96"/>
    <n v="15"/>
    <n v="93"/>
    <n v="1395"/>
  </r>
  <r>
    <x v="0"/>
    <x v="9"/>
    <x v="97"/>
    <x v="97"/>
    <n v="17"/>
    <n v="7"/>
    <n v="119"/>
  </r>
  <r>
    <x v="0"/>
    <x v="9"/>
    <x v="98"/>
    <x v="98"/>
    <n v="17"/>
    <n v="253"/>
    <n v="4301"/>
  </r>
  <r>
    <x v="0"/>
    <x v="9"/>
    <x v="157"/>
    <x v="157"/>
    <n v="10"/>
    <n v="18"/>
    <n v="180"/>
  </r>
  <r>
    <x v="0"/>
    <x v="9"/>
    <x v="158"/>
    <x v="158"/>
    <n v="10"/>
    <n v="17"/>
    <n v="170"/>
  </r>
  <r>
    <x v="0"/>
    <x v="9"/>
    <x v="159"/>
    <x v="159"/>
    <n v="10"/>
    <n v="21"/>
    <n v="210"/>
  </r>
  <r>
    <x v="0"/>
    <x v="9"/>
    <x v="149"/>
    <x v="149"/>
    <n v="88"/>
    <n v="4"/>
    <n v="352"/>
  </r>
  <r>
    <x v="0"/>
    <x v="9"/>
    <x v="99"/>
    <x v="99"/>
    <n v="60"/>
    <n v="4"/>
    <n v="240"/>
  </r>
  <r>
    <x v="0"/>
    <x v="9"/>
    <x v="100"/>
    <x v="100"/>
    <n v="20.5"/>
    <n v="234"/>
    <n v="4797"/>
  </r>
  <r>
    <x v="0"/>
    <x v="9"/>
    <x v="101"/>
    <x v="101"/>
    <n v="20.5"/>
    <n v="326"/>
    <n v="6683"/>
  </r>
  <r>
    <x v="0"/>
    <x v="9"/>
    <x v="102"/>
    <x v="102"/>
    <n v="20.5"/>
    <n v="558"/>
    <n v="11439"/>
  </r>
  <r>
    <x v="0"/>
    <x v="9"/>
    <x v="103"/>
    <x v="103"/>
    <n v="13"/>
    <n v="683"/>
    <n v="8879"/>
  </r>
  <r>
    <x v="0"/>
    <x v="9"/>
    <x v="104"/>
    <x v="104"/>
    <n v="20"/>
    <n v="1338"/>
    <n v="26760"/>
  </r>
  <r>
    <x v="0"/>
    <x v="9"/>
    <x v="105"/>
    <x v="105"/>
    <n v="290"/>
    <n v="18"/>
    <n v="5220"/>
  </r>
  <r>
    <x v="0"/>
    <x v="9"/>
    <x v="109"/>
    <x v="109"/>
    <n v="15"/>
    <n v="795"/>
    <n v="11925"/>
  </r>
  <r>
    <x v="0"/>
    <x v="9"/>
    <x v="110"/>
    <x v="110"/>
    <n v="265"/>
    <n v="1"/>
    <n v="265"/>
  </r>
  <r>
    <x v="0"/>
    <x v="9"/>
    <x v="111"/>
    <x v="111"/>
    <n v="11"/>
    <n v="773"/>
    <n v="8503"/>
  </r>
  <r>
    <x v="0"/>
    <x v="9"/>
    <x v="112"/>
    <x v="112"/>
    <n v="45"/>
    <n v="223"/>
    <n v="10035"/>
  </r>
  <r>
    <x v="0"/>
    <x v="9"/>
    <x v="113"/>
    <x v="113"/>
    <n v="2"/>
    <n v="60"/>
    <n v="120"/>
  </r>
  <r>
    <x v="0"/>
    <x v="9"/>
    <x v="165"/>
    <x v="165"/>
    <n v="10"/>
    <n v="751"/>
    <n v="7510"/>
  </r>
  <r>
    <x v="0"/>
    <x v="9"/>
    <x v="166"/>
    <x v="166"/>
    <n v="24.5"/>
    <n v="699"/>
    <n v="17125.5"/>
  </r>
  <r>
    <x v="0"/>
    <x v="9"/>
    <x v="167"/>
    <x v="167"/>
    <n v="24.5"/>
    <n v="721"/>
    <n v="17664.5"/>
  </r>
  <r>
    <x v="0"/>
    <x v="9"/>
    <x v="168"/>
    <x v="168"/>
    <n v="24.5"/>
    <n v="333"/>
    <n v="8158.5"/>
  </r>
  <r>
    <x v="0"/>
    <x v="9"/>
    <x v="176"/>
    <x v="176"/>
    <n v="6"/>
    <n v="145"/>
    <n v="870"/>
  </r>
  <r>
    <x v="0"/>
    <x v="9"/>
    <x v="177"/>
    <x v="177"/>
    <n v="5.5"/>
    <n v="7"/>
    <n v="38.5"/>
  </r>
  <r>
    <x v="0"/>
    <x v="9"/>
    <x v="169"/>
    <x v="169"/>
    <n v="15"/>
    <n v="39"/>
    <n v="585"/>
  </r>
  <r>
    <x v="0"/>
    <x v="9"/>
    <x v="170"/>
    <x v="170"/>
    <n v="18"/>
    <n v="55"/>
    <n v="990"/>
  </r>
  <r>
    <x v="0"/>
    <x v="9"/>
    <x v="171"/>
    <x v="171"/>
    <n v="12"/>
    <n v="52"/>
    <n v="624"/>
  </r>
  <r>
    <x v="0"/>
    <x v="9"/>
    <x v="172"/>
    <x v="172"/>
    <n v="10.7"/>
    <n v="31"/>
    <n v="331.7"/>
  </r>
  <r>
    <x v="0"/>
    <x v="9"/>
    <x v="174"/>
    <x v="174"/>
    <n v="16"/>
    <n v="56"/>
    <n v="896"/>
  </r>
  <r>
    <x v="0"/>
    <x v="9"/>
    <x v="178"/>
    <x v="178"/>
    <n v="16"/>
    <n v="36"/>
    <n v="576"/>
  </r>
  <r>
    <x v="0"/>
    <x v="9"/>
    <x v="175"/>
    <x v="175"/>
    <n v="9.6"/>
    <n v="167"/>
    <n v="1603.2"/>
  </r>
  <r>
    <x v="0"/>
    <x v="9"/>
    <x v="142"/>
    <x v="142"/>
    <n v="32"/>
    <n v="6"/>
    <n v="192"/>
  </r>
  <r>
    <x v="0"/>
    <x v="9"/>
    <x v="155"/>
    <x v="155"/>
    <n v="10"/>
    <n v="3000"/>
    <n v="30000"/>
  </r>
  <r>
    <x v="0"/>
    <x v="9"/>
    <x v="139"/>
    <x v="139"/>
    <n v="4.5"/>
    <n v="1824"/>
    <n v="8208"/>
  </r>
  <r>
    <x v="0"/>
    <x v="9"/>
    <x v="144"/>
    <x v="144"/>
    <n v="25"/>
    <n v="82"/>
    <n v="2050"/>
  </r>
  <r>
    <x v="0"/>
    <x v="9"/>
    <x v="153"/>
    <x v="153"/>
    <n v="1.5"/>
    <n v="686"/>
    <n v="1029"/>
  </r>
  <r>
    <x v="1"/>
    <x v="10"/>
    <x v="145"/>
    <x v="145"/>
    <n v="60"/>
    <n v="2"/>
    <n v="120"/>
  </r>
  <r>
    <x v="1"/>
    <x v="10"/>
    <x v="0"/>
    <x v="0"/>
    <n v="10"/>
    <n v="54"/>
    <n v="540"/>
  </r>
  <r>
    <x v="1"/>
    <x v="10"/>
    <x v="2"/>
    <x v="2"/>
    <n v="75"/>
    <n v="36"/>
    <n v="2700"/>
  </r>
  <r>
    <x v="1"/>
    <x v="10"/>
    <x v="3"/>
    <x v="3"/>
    <n v="35"/>
    <n v="24"/>
    <n v="840"/>
  </r>
  <r>
    <x v="1"/>
    <x v="10"/>
    <x v="4"/>
    <x v="4"/>
    <n v="27"/>
    <n v="52"/>
    <n v="1404"/>
  </r>
  <r>
    <x v="1"/>
    <x v="10"/>
    <x v="5"/>
    <x v="5"/>
    <n v="29"/>
    <n v="351"/>
    <n v="10179"/>
  </r>
  <r>
    <x v="1"/>
    <x v="10"/>
    <x v="6"/>
    <x v="6"/>
    <n v="20.5"/>
    <n v="107"/>
    <n v="2193.5"/>
  </r>
  <r>
    <x v="1"/>
    <x v="10"/>
    <x v="7"/>
    <x v="7"/>
    <n v="40"/>
    <n v="16"/>
    <n v="640"/>
  </r>
  <r>
    <x v="1"/>
    <x v="10"/>
    <x v="11"/>
    <x v="11"/>
    <n v="39"/>
    <n v="63"/>
    <n v="2457"/>
  </r>
  <r>
    <x v="1"/>
    <x v="10"/>
    <x v="14"/>
    <x v="14"/>
    <n v="25"/>
    <n v="63"/>
    <n v="1575"/>
  </r>
  <r>
    <x v="1"/>
    <x v="10"/>
    <x v="15"/>
    <x v="15"/>
    <n v="35"/>
    <n v="11"/>
    <n v="385"/>
  </r>
  <r>
    <x v="1"/>
    <x v="10"/>
    <x v="16"/>
    <x v="16"/>
    <n v="25"/>
    <n v="61"/>
    <n v="1525"/>
  </r>
  <r>
    <x v="1"/>
    <x v="10"/>
    <x v="17"/>
    <x v="17"/>
    <n v="35"/>
    <n v="56"/>
    <n v="1960"/>
  </r>
  <r>
    <x v="1"/>
    <x v="10"/>
    <x v="19"/>
    <x v="19"/>
    <n v="25"/>
    <n v="51"/>
    <n v="1275"/>
  </r>
  <r>
    <x v="1"/>
    <x v="10"/>
    <x v="20"/>
    <x v="20"/>
    <n v="35"/>
    <n v="2"/>
    <n v="70"/>
  </r>
  <r>
    <x v="1"/>
    <x v="10"/>
    <x v="148"/>
    <x v="148"/>
    <n v="59"/>
    <n v="22"/>
    <n v="1298"/>
  </r>
  <r>
    <x v="1"/>
    <x v="10"/>
    <x v="22"/>
    <x v="22"/>
    <n v="39"/>
    <n v="219"/>
    <n v="8541"/>
  </r>
  <r>
    <x v="1"/>
    <x v="10"/>
    <x v="24"/>
    <x v="24"/>
    <n v="99"/>
    <n v="38"/>
    <n v="3762"/>
  </r>
  <r>
    <x v="1"/>
    <x v="10"/>
    <x v="25"/>
    <x v="25"/>
    <n v="85"/>
    <n v="39"/>
    <n v="3315"/>
  </r>
  <r>
    <x v="1"/>
    <x v="10"/>
    <x v="140"/>
    <x v="140"/>
    <n v="55"/>
    <n v="23"/>
    <n v="1265"/>
  </r>
  <r>
    <x v="1"/>
    <x v="10"/>
    <x v="28"/>
    <x v="28"/>
    <n v="99"/>
    <n v="2"/>
    <n v="198"/>
  </r>
  <r>
    <x v="1"/>
    <x v="10"/>
    <x v="32"/>
    <x v="32"/>
    <n v="42"/>
    <n v="10"/>
    <n v="420"/>
  </r>
  <r>
    <x v="1"/>
    <x v="10"/>
    <x v="33"/>
    <x v="33"/>
    <n v="25"/>
    <n v="120"/>
    <n v="3000"/>
  </r>
  <r>
    <x v="1"/>
    <x v="10"/>
    <x v="34"/>
    <x v="34"/>
    <n v="25"/>
    <n v="60"/>
    <n v="1500"/>
  </r>
  <r>
    <x v="1"/>
    <x v="10"/>
    <x v="35"/>
    <x v="35"/>
    <n v="25"/>
    <n v="59"/>
    <n v="1475"/>
  </r>
  <r>
    <x v="1"/>
    <x v="10"/>
    <x v="36"/>
    <x v="36"/>
    <n v="25"/>
    <n v="3"/>
    <n v="75"/>
  </r>
  <r>
    <x v="1"/>
    <x v="10"/>
    <x v="37"/>
    <x v="37"/>
    <n v="25"/>
    <n v="37"/>
    <n v="925"/>
  </r>
  <r>
    <x v="1"/>
    <x v="10"/>
    <x v="38"/>
    <x v="38"/>
    <n v="25"/>
    <n v="44"/>
    <n v="1100"/>
  </r>
  <r>
    <x v="1"/>
    <x v="10"/>
    <x v="39"/>
    <x v="39"/>
    <n v="25"/>
    <n v="10"/>
    <n v="250"/>
  </r>
  <r>
    <x v="1"/>
    <x v="10"/>
    <x v="42"/>
    <x v="42"/>
    <n v="3.5"/>
    <n v="1279"/>
    <n v="4476.5"/>
  </r>
  <r>
    <x v="1"/>
    <x v="10"/>
    <x v="43"/>
    <x v="43"/>
    <n v="14"/>
    <n v="580"/>
    <n v="8120"/>
  </r>
  <r>
    <x v="1"/>
    <x v="10"/>
    <x v="44"/>
    <x v="44"/>
    <n v="18"/>
    <n v="253"/>
    <n v="4554"/>
  </r>
  <r>
    <x v="1"/>
    <x v="10"/>
    <x v="45"/>
    <x v="45"/>
    <n v="14"/>
    <n v="1347"/>
    <n v="18858"/>
  </r>
  <r>
    <x v="1"/>
    <x v="10"/>
    <x v="46"/>
    <x v="46"/>
    <n v="14"/>
    <n v="1251"/>
    <n v="17514"/>
  </r>
  <r>
    <x v="1"/>
    <x v="10"/>
    <x v="47"/>
    <x v="47"/>
    <n v="14"/>
    <n v="1303"/>
    <n v="18242"/>
  </r>
  <r>
    <x v="1"/>
    <x v="10"/>
    <x v="48"/>
    <x v="48"/>
    <n v="14"/>
    <n v="2986"/>
    <n v="41804"/>
  </r>
  <r>
    <x v="1"/>
    <x v="10"/>
    <x v="49"/>
    <x v="49"/>
    <n v="14"/>
    <n v="365"/>
    <n v="5110"/>
  </r>
  <r>
    <x v="1"/>
    <x v="10"/>
    <x v="50"/>
    <x v="50"/>
    <n v="14"/>
    <n v="529"/>
    <n v="7406"/>
  </r>
  <r>
    <x v="1"/>
    <x v="10"/>
    <x v="51"/>
    <x v="51"/>
    <n v="14"/>
    <n v="157"/>
    <n v="2198"/>
  </r>
  <r>
    <x v="1"/>
    <x v="10"/>
    <x v="52"/>
    <x v="52"/>
    <n v="14"/>
    <n v="1311"/>
    <n v="18354"/>
  </r>
  <r>
    <x v="1"/>
    <x v="10"/>
    <x v="53"/>
    <x v="53"/>
    <n v="18"/>
    <n v="238"/>
    <n v="4284"/>
  </r>
  <r>
    <x v="1"/>
    <x v="10"/>
    <x v="54"/>
    <x v="54"/>
    <n v="19"/>
    <n v="530"/>
    <n v="10070"/>
  </r>
  <r>
    <x v="1"/>
    <x v="10"/>
    <x v="55"/>
    <x v="55"/>
    <n v="19"/>
    <n v="241"/>
    <n v="4579"/>
  </r>
  <r>
    <x v="1"/>
    <x v="10"/>
    <x v="56"/>
    <x v="56"/>
    <n v="19"/>
    <n v="85"/>
    <n v="1615"/>
  </r>
  <r>
    <x v="1"/>
    <x v="10"/>
    <x v="57"/>
    <x v="57"/>
    <n v="19"/>
    <n v="172"/>
    <n v="3268"/>
  </r>
  <r>
    <x v="1"/>
    <x v="10"/>
    <x v="58"/>
    <x v="58"/>
    <n v="19"/>
    <n v="224"/>
    <n v="4256"/>
  </r>
  <r>
    <x v="1"/>
    <x v="10"/>
    <x v="59"/>
    <x v="59"/>
    <n v="19"/>
    <n v="250"/>
    <n v="4750"/>
  </r>
  <r>
    <x v="1"/>
    <x v="10"/>
    <x v="60"/>
    <x v="60"/>
    <n v="20"/>
    <n v="10"/>
    <n v="200"/>
  </r>
  <r>
    <x v="1"/>
    <x v="10"/>
    <x v="61"/>
    <x v="61"/>
    <n v="14"/>
    <n v="274"/>
    <n v="3836"/>
  </r>
  <r>
    <x v="1"/>
    <x v="10"/>
    <x v="62"/>
    <x v="62"/>
    <n v="14"/>
    <n v="697"/>
    <n v="9758"/>
  </r>
  <r>
    <x v="1"/>
    <x v="10"/>
    <x v="63"/>
    <x v="63"/>
    <n v="14"/>
    <n v="627"/>
    <n v="8778"/>
  </r>
  <r>
    <x v="1"/>
    <x v="10"/>
    <x v="64"/>
    <x v="64"/>
    <n v="14"/>
    <n v="193"/>
    <n v="2702"/>
  </r>
  <r>
    <x v="1"/>
    <x v="10"/>
    <x v="65"/>
    <x v="65"/>
    <n v="14"/>
    <n v="269"/>
    <n v="3766"/>
  </r>
  <r>
    <x v="1"/>
    <x v="10"/>
    <x v="66"/>
    <x v="66"/>
    <n v="14"/>
    <n v="167"/>
    <n v="2338"/>
  </r>
  <r>
    <x v="1"/>
    <x v="10"/>
    <x v="67"/>
    <x v="67"/>
    <n v="14"/>
    <n v="325"/>
    <n v="4550"/>
  </r>
  <r>
    <x v="1"/>
    <x v="10"/>
    <x v="68"/>
    <x v="68"/>
    <n v="14"/>
    <n v="1712"/>
    <n v="23968"/>
  </r>
  <r>
    <x v="1"/>
    <x v="10"/>
    <x v="69"/>
    <x v="69"/>
    <n v="14"/>
    <n v="522"/>
    <n v="7308"/>
  </r>
  <r>
    <x v="1"/>
    <x v="10"/>
    <x v="70"/>
    <x v="70"/>
    <n v="14"/>
    <n v="431"/>
    <n v="6034"/>
  </r>
  <r>
    <x v="1"/>
    <x v="10"/>
    <x v="71"/>
    <x v="71"/>
    <n v="14"/>
    <n v="70"/>
    <n v="980"/>
  </r>
  <r>
    <x v="1"/>
    <x v="10"/>
    <x v="72"/>
    <x v="72"/>
    <n v="14"/>
    <n v="142"/>
    <n v="1988"/>
  </r>
  <r>
    <x v="1"/>
    <x v="10"/>
    <x v="73"/>
    <x v="73"/>
    <n v="14"/>
    <n v="146"/>
    <n v="2044"/>
  </r>
  <r>
    <x v="1"/>
    <x v="10"/>
    <x v="74"/>
    <x v="74"/>
    <n v="14"/>
    <n v="247"/>
    <n v="3458"/>
  </r>
  <r>
    <x v="1"/>
    <x v="10"/>
    <x v="75"/>
    <x v="75"/>
    <n v="14"/>
    <n v="101"/>
    <n v="1414"/>
  </r>
  <r>
    <x v="1"/>
    <x v="10"/>
    <x v="76"/>
    <x v="76"/>
    <n v="14"/>
    <n v="248"/>
    <n v="3472"/>
  </r>
  <r>
    <x v="1"/>
    <x v="10"/>
    <x v="141"/>
    <x v="141"/>
    <n v="14"/>
    <n v="125"/>
    <n v="1750"/>
  </r>
  <r>
    <x v="1"/>
    <x v="10"/>
    <x v="77"/>
    <x v="77"/>
    <n v="5"/>
    <n v="57"/>
    <n v="285"/>
  </r>
  <r>
    <x v="1"/>
    <x v="10"/>
    <x v="78"/>
    <x v="78"/>
    <n v="10"/>
    <n v="679"/>
    <n v="6790"/>
  </r>
  <r>
    <x v="1"/>
    <x v="10"/>
    <x v="152"/>
    <x v="152"/>
    <n v="1.8"/>
    <n v="3257"/>
    <n v="5862.6"/>
  </r>
  <r>
    <x v="1"/>
    <x v="10"/>
    <x v="79"/>
    <x v="79"/>
    <n v="2"/>
    <n v="2116"/>
    <n v="4232"/>
  </r>
  <r>
    <x v="1"/>
    <x v="10"/>
    <x v="80"/>
    <x v="80"/>
    <n v="5"/>
    <n v="856"/>
    <n v="4280"/>
  </r>
  <r>
    <x v="1"/>
    <x v="10"/>
    <x v="81"/>
    <x v="81"/>
    <n v="2"/>
    <n v="678"/>
    <n v="1356"/>
  </r>
  <r>
    <x v="1"/>
    <x v="10"/>
    <x v="82"/>
    <x v="82"/>
    <n v="5"/>
    <n v="838"/>
    <n v="4190"/>
  </r>
  <r>
    <x v="1"/>
    <x v="10"/>
    <x v="83"/>
    <x v="83"/>
    <n v="14.4"/>
    <n v="6"/>
    <n v="86.4"/>
  </r>
  <r>
    <x v="1"/>
    <x v="10"/>
    <x v="84"/>
    <x v="84"/>
    <n v="20.399999999999999"/>
    <n v="222"/>
    <n v="4528.7999999999993"/>
  </r>
  <r>
    <x v="1"/>
    <x v="10"/>
    <x v="85"/>
    <x v="85"/>
    <n v="2"/>
    <n v="915"/>
    <n v="1830"/>
  </r>
  <r>
    <x v="1"/>
    <x v="10"/>
    <x v="86"/>
    <x v="86"/>
    <n v="1.6"/>
    <n v="122"/>
    <n v="195.20000000000002"/>
  </r>
  <r>
    <x v="1"/>
    <x v="10"/>
    <x v="87"/>
    <x v="87"/>
    <n v="13"/>
    <n v="395"/>
    <n v="5135"/>
  </r>
  <r>
    <x v="1"/>
    <x v="10"/>
    <x v="88"/>
    <x v="88"/>
    <n v="1.8"/>
    <n v="330"/>
    <n v="594"/>
  </r>
  <r>
    <x v="1"/>
    <x v="10"/>
    <x v="89"/>
    <x v="89"/>
    <n v="5"/>
    <n v="73"/>
    <n v="365"/>
  </r>
  <r>
    <x v="1"/>
    <x v="10"/>
    <x v="179"/>
    <x v="179"/>
    <n v="90"/>
    <n v="1"/>
    <n v="90"/>
  </r>
  <r>
    <x v="1"/>
    <x v="10"/>
    <x v="90"/>
    <x v="90"/>
    <n v="10"/>
    <n v="721"/>
    <n v="7210"/>
  </r>
  <r>
    <x v="1"/>
    <x v="10"/>
    <x v="92"/>
    <x v="92"/>
    <n v="10"/>
    <n v="140"/>
    <n v="1400"/>
  </r>
  <r>
    <x v="1"/>
    <x v="10"/>
    <x v="93"/>
    <x v="93"/>
    <n v="5"/>
    <n v="57"/>
    <n v="285"/>
  </r>
  <r>
    <x v="1"/>
    <x v="10"/>
    <x v="98"/>
    <x v="98"/>
    <n v="17"/>
    <n v="116"/>
    <n v="1972"/>
  </r>
  <r>
    <x v="1"/>
    <x v="10"/>
    <x v="157"/>
    <x v="157"/>
    <n v="10"/>
    <n v="11"/>
    <n v="110"/>
  </r>
  <r>
    <x v="1"/>
    <x v="10"/>
    <x v="158"/>
    <x v="158"/>
    <n v="10"/>
    <n v="1"/>
    <n v="10"/>
  </r>
  <r>
    <x v="1"/>
    <x v="10"/>
    <x v="159"/>
    <x v="159"/>
    <n v="10"/>
    <n v="14"/>
    <n v="140"/>
  </r>
  <r>
    <x v="1"/>
    <x v="10"/>
    <x v="149"/>
    <x v="149"/>
    <n v="88"/>
    <n v="2"/>
    <n v="176"/>
  </r>
  <r>
    <x v="1"/>
    <x v="10"/>
    <x v="99"/>
    <x v="99"/>
    <n v="60"/>
    <n v="5"/>
    <n v="300"/>
  </r>
  <r>
    <x v="1"/>
    <x v="10"/>
    <x v="163"/>
    <x v="163"/>
    <n v="90"/>
    <n v="1"/>
    <n v="90"/>
  </r>
  <r>
    <x v="1"/>
    <x v="10"/>
    <x v="100"/>
    <x v="100"/>
    <n v="20.5"/>
    <n v="274"/>
    <n v="5617"/>
  </r>
  <r>
    <x v="1"/>
    <x v="10"/>
    <x v="101"/>
    <x v="101"/>
    <n v="20.5"/>
    <n v="353"/>
    <n v="7236.5"/>
  </r>
  <r>
    <x v="1"/>
    <x v="10"/>
    <x v="102"/>
    <x v="102"/>
    <n v="20.5"/>
    <n v="431"/>
    <n v="8835.5"/>
  </r>
  <r>
    <x v="1"/>
    <x v="10"/>
    <x v="103"/>
    <x v="103"/>
    <n v="13"/>
    <n v="278"/>
    <n v="3614"/>
  </r>
  <r>
    <x v="1"/>
    <x v="10"/>
    <x v="104"/>
    <x v="104"/>
    <n v="20"/>
    <n v="1321"/>
    <n v="26420"/>
  </r>
  <r>
    <x v="1"/>
    <x v="10"/>
    <x v="105"/>
    <x v="105"/>
    <n v="290"/>
    <n v="23"/>
    <n v="6670"/>
  </r>
  <r>
    <x v="1"/>
    <x v="10"/>
    <x v="109"/>
    <x v="109"/>
    <n v="15"/>
    <n v="1098"/>
    <n v="16470"/>
  </r>
  <r>
    <x v="1"/>
    <x v="10"/>
    <x v="110"/>
    <x v="110"/>
    <n v="265"/>
    <n v="10"/>
    <n v="2650"/>
  </r>
  <r>
    <x v="1"/>
    <x v="10"/>
    <x v="111"/>
    <x v="111"/>
    <n v="11"/>
    <n v="658"/>
    <n v="7238"/>
  </r>
  <r>
    <x v="1"/>
    <x v="10"/>
    <x v="112"/>
    <x v="112"/>
    <n v="45"/>
    <n v="329"/>
    <n v="14805"/>
  </r>
  <r>
    <x v="1"/>
    <x v="10"/>
    <x v="113"/>
    <x v="113"/>
    <n v="2"/>
    <n v="138"/>
    <n v="276"/>
  </r>
  <r>
    <x v="1"/>
    <x v="10"/>
    <x v="164"/>
    <x v="164"/>
    <n v="3.6"/>
    <n v="1"/>
    <n v="3.6"/>
  </r>
  <r>
    <x v="1"/>
    <x v="10"/>
    <x v="165"/>
    <x v="165"/>
    <n v="10"/>
    <n v="3"/>
    <n v="30"/>
  </r>
  <r>
    <x v="1"/>
    <x v="10"/>
    <x v="142"/>
    <x v="142"/>
    <n v="32"/>
    <n v="18"/>
    <n v="576"/>
  </r>
  <r>
    <x v="1"/>
    <x v="10"/>
    <x v="156"/>
    <x v="156"/>
    <n v="10"/>
    <n v="1900"/>
    <n v="19000"/>
  </r>
  <r>
    <x v="1"/>
    <x v="10"/>
    <x v="139"/>
    <x v="139"/>
    <n v="4.5"/>
    <n v="4008"/>
    <n v="18036"/>
  </r>
  <r>
    <x v="1"/>
    <x v="10"/>
    <x v="144"/>
    <x v="144"/>
    <n v="25"/>
    <n v="38"/>
    <n v="950"/>
  </r>
  <r>
    <x v="1"/>
    <x v="10"/>
    <x v="153"/>
    <x v="153"/>
    <n v="1.5"/>
    <n v="1375"/>
    <n v="2062.5"/>
  </r>
  <r>
    <x v="1"/>
    <x v="11"/>
    <x v="145"/>
    <x v="145"/>
    <n v="60"/>
    <n v="11"/>
    <n v="660"/>
  </r>
  <r>
    <x v="1"/>
    <x v="11"/>
    <x v="0"/>
    <x v="0"/>
    <n v="10"/>
    <n v="255"/>
    <n v="2550"/>
  </r>
  <r>
    <x v="1"/>
    <x v="11"/>
    <x v="2"/>
    <x v="2"/>
    <n v="75"/>
    <n v="19"/>
    <n v="1425"/>
  </r>
  <r>
    <x v="1"/>
    <x v="11"/>
    <x v="3"/>
    <x v="3"/>
    <n v="35"/>
    <n v="43"/>
    <n v="1505"/>
  </r>
  <r>
    <x v="1"/>
    <x v="11"/>
    <x v="5"/>
    <x v="5"/>
    <n v="29"/>
    <n v="380"/>
    <n v="11020"/>
  </r>
  <r>
    <x v="1"/>
    <x v="11"/>
    <x v="6"/>
    <x v="6"/>
    <n v="20.5"/>
    <n v="101"/>
    <n v="2070.5"/>
  </r>
  <r>
    <x v="1"/>
    <x v="11"/>
    <x v="7"/>
    <x v="7"/>
    <n v="40"/>
    <n v="93"/>
    <n v="3720"/>
  </r>
  <r>
    <x v="1"/>
    <x v="11"/>
    <x v="8"/>
    <x v="8"/>
    <n v="40"/>
    <n v="1"/>
    <n v="40"/>
  </r>
  <r>
    <x v="1"/>
    <x v="11"/>
    <x v="11"/>
    <x v="11"/>
    <n v="39"/>
    <n v="71"/>
    <n v="2769"/>
  </r>
  <r>
    <x v="1"/>
    <x v="11"/>
    <x v="14"/>
    <x v="14"/>
    <n v="25"/>
    <n v="66"/>
    <n v="1650"/>
  </r>
  <r>
    <x v="1"/>
    <x v="11"/>
    <x v="15"/>
    <x v="15"/>
    <n v="35"/>
    <n v="75"/>
    <n v="2625"/>
  </r>
  <r>
    <x v="1"/>
    <x v="11"/>
    <x v="16"/>
    <x v="16"/>
    <n v="25"/>
    <n v="19"/>
    <n v="475"/>
  </r>
  <r>
    <x v="1"/>
    <x v="11"/>
    <x v="17"/>
    <x v="17"/>
    <n v="35"/>
    <n v="45"/>
    <n v="1575"/>
  </r>
  <r>
    <x v="1"/>
    <x v="11"/>
    <x v="19"/>
    <x v="19"/>
    <n v="25"/>
    <n v="58"/>
    <n v="1450"/>
  </r>
  <r>
    <x v="1"/>
    <x v="11"/>
    <x v="148"/>
    <x v="148"/>
    <n v="59"/>
    <n v="52"/>
    <n v="3068"/>
  </r>
  <r>
    <x v="1"/>
    <x v="11"/>
    <x v="22"/>
    <x v="22"/>
    <n v="39"/>
    <n v="258"/>
    <n v="10062"/>
  </r>
  <r>
    <x v="1"/>
    <x v="11"/>
    <x v="24"/>
    <x v="24"/>
    <n v="99"/>
    <n v="21"/>
    <n v="2079"/>
  </r>
  <r>
    <x v="1"/>
    <x v="11"/>
    <x v="25"/>
    <x v="25"/>
    <n v="85"/>
    <n v="53"/>
    <n v="4505"/>
  </r>
  <r>
    <x v="1"/>
    <x v="11"/>
    <x v="140"/>
    <x v="140"/>
    <n v="55"/>
    <n v="14"/>
    <n v="770"/>
  </r>
  <r>
    <x v="1"/>
    <x v="11"/>
    <x v="26"/>
    <x v="26"/>
    <n v="99"/>
    <n v="1"/>
    <n v="99"/>
  </r>
  <r>
    <x v="1"/>
    <x v="11"/>
    <x v="28"/>
    <x v="28"/>
    <n v="99"/>
    <n v="7"/>
    <n v="693"/>
  </r>
  <r>
    <x v="1"/>
    <x v="11"/>
    <x v="31"/>
    <x v="31"/>
    <n v="19"/>
    <n v="5"/>
    <n v="95"/>
  </r>
  <r>
    <x v="1"/>
    <x v="11"/>
    <x v="32"/>
    <x v="32"/>
    <n v="42"/>
    <n v="1013"/>
    <n v="42546"/>
  </r>
  <r>
    <x v="1"/>
    <x v="11"/>
    <x v="33"/>
    <x v="33"/>
    <n v="25"/>
    <n v="99"/>
    <n v="2475"/>
  </r>
  <r>
    <x v="1"/>
    <x v="11"/>
    <x v="34"/>
    <x v="34"/>
    <n v="25"/>
    <n v="54"/>
    <n v="1350"/>
  </r>
  <r>
    <x v="1"/>
    <x v="11"/>
    <x v="35"/>
    <x v="35"/>
    <n v="25"/>
    <n v="110"/>
    <n v="2750"/>
  </r>
  <r>
    <x v="1"/>
    <x v="11"/>
    <x v="36"/>
    <x v="36"/>
    <n v="25"/>
    <n v="76"/>
    <n v="1900"/>
  </r>
  <r>
    <x v="1"/>
    <x v="11"/>
    <x v="37"/>
    <x v="37"/>
    <n v="25"/>
    <n v="166"/>
    <n v="4150"/>
  </r>
  <r>
    <x v="1"/>
    <x v="11"/>
    <x v="38"/>
    <x v="38"/>
    <n v="25"/>
    <n v="48"/>
    <n v="1200"/>
  </r>
  <r>
    <x v="1"/>
    <x v="11"/>
    <x v="39"/>
    <x v="39"/>
    <n v="25"/>
    <n v="58"/>
    <n v="1450"/>
  </r>
  <r>
    <x v="1"/>
    <x v="11"/>
    <x v="42"/>
    <x v="42"/>
    <n v="3.5"/>
    <n v="1816"/>
    <n v="6356"/>
  </r>
  <r>
    <x v="1"/>
    <x v="11"/>
    <x v="43"/>
    <x v="43"/>
    <n v="14"/>
    <n v="596"/>
    <n v="8344"/>
  </r>
  <r>
    <x v="1"/>
    <x v="11"/>
    <x v="44"/>
    <x v="44"/>
    <n v="18"/>
    <n v="217"/>
    <n v="3906"/>
  </r>
  <r>
    <x v="1"/>
    <x v="11"/>
    <x v="45"/>
    <x v="45"/>
    <n v="14"/>
    <n v="1254"/>
    <n v="17556"/>
  </r>
  <r>
    <x v="1"/>
    <x v="11"/>
    <x v="46"/>
    <x v="46"/>
    <n v="14"/>
    <n v="1223"/>
    <n v="17122"/>
  </r>
  <r>
    <x v="1"/>
    <x v="11"/>
    <x v="47"/>
    <x v="47"/>
    <n v="14"/>
    <n v="1184"/>
    <n v="16576"/>
  </r>
  <r>
    <x v="1"/>
    <x v="11"/>
    <x v="48"/>
    <x v="48"/>
    <n v="14"/>
    <n v="3290"/>
    <n v="46060"/>
  </r>
  <r>
    <x v="1"/>
    <x v="11"/>
    <x v="49"/>
    <x v="49"/>
    <n v="14"/>
    <n v="212"/>
    <n v="2968"/>
  </r>
  <r>
    <x v="1"/>
    <x v="11"/>
    <x v="50"/>
    <x v="50"/>
    <n v="14"/>
    <n v="466"/>
    <n v="6524"/>
  </r>
  <r>
    <x v="1"/>
    <x v="11"/>
    <x v="51"/>
    <x v="51"/>
    <n v="14"/>
    <n v="122"/>
    <n v="1708"/>
  </r>
  <r>
    <x v="1"/>
    <x v="11"/>
    <x v="52"/>
    <x v="52"/>
    <n v="14"/>
    <n v="618"/>
    <n v="8652"/>
  </r>
  <r>
    <x v="1"/>
    <x v="11"/>
    <x v="53"/>
    <x v="53"/>
    <n v="18"/>
    <n v="250"/>
    <n v="4500"/>
  </r>
  <r>
    <x v="1"/>
    <x v="11"/>
    <x v="54"/>
    <x v="54"/>
    <n v="19"/>
    <n v="411"/>
    <n v="7809"/>
  </r>
  <r>
    <x v="1"/>
    <x v="11"/>
    <x v="55"/>
    <x v="55"/>
    <n v="19"/>
    <n v="302"/>
    <n v="5738"/>
  </r>
  <r>
    <x v="1"/>
    <x v="11"/>
    <x v="56"/>
    <x v="56"/>
    <n v="19"/>
    <n v="179"/>
    <n v="3401"/>
  </r>
  <r>
    <x v="1"/>
    <x v="11"/>
    <x v="57"/>
    <x v="57"/>
    <n v="19"/>
    <n v="105"/>
    <n v="1995"/>
  </r>
  <r>
    <x v="1"/>
    <x v="11"/>
    <x v="58"/>
    <x v="58"/>
    <n v="19"/>
    <n v="109"/>
    <n v="2071"/>
  </r>
  <r>
    <x v="1"/>
    <x v="11"/>
    <x v="59"/>
    <x v="59"/>
    <n v="19"/>
    <n v="862"/>
    <n v="16378"/>
  </r>
  <r>
    <x v="1"/>
    <x v="11"/>
    <x v="61"/>
    <x v="61"/>
    <n v="14"/>
    <n v="64"/>
    <n v="896"/>
  </r>
  <r>
    <x v="1"/>
    <x v="11"/>
    <x v="62"/>
    <x v="62"/>
    <n v="14"/>
    <n v="750"/>
    <n v="10500"/>
  </r>
  <r>
    <x v="1"/>
    <x v="11"/>
    <x v="63"/>
    <x v="63"/>
    <n v="14"/>
    <n v="920"/>
    <n v="12880"/>
  </r>
  <r>
    <x v="1"/>
    <x v="11"/>
    <x v="64"/>
    <x v="64"/>
    <n v="14"/>
    <n v="176"/>
    <n v="2464"/>
  </r>
  <r>
    <x v="1"/>
    <x v="11"/>
    <x v="65"/>
    <x v="65"/>
    <n v="14"/>
    <n v="181"/>
    <n v="2534"/>
  </r>
  <r>
    <x v="1"/>
    <x v="11"/>
    <x v="66"/>
    <x v="66"/>
    <n v="14"/>
    <n v="129"/>
    <n v="1806"/>
  </r>
  <r>
    <x v="1"/>
    <x v="11"/>
    <x v="67"/>
    <x v="67"/>
    <n v="14"/>
    <n v="135"/>
    <n v="1890"/>
  </r>
  <r>
    <x v="1"/>
    <x v="11"/>
    <x v="68"/>
    <x v="68"/>
    <n v="14"/>
    <n v="883"/>
    <n v="12362"/>
  </r>
  <r>
    <x v="1"/>
    <x v="11"/>
    <x v="69"/>
    <x v="69"/>
    <n v="14"/>
    <n v="660"/>
    <n v="9240"/>
  </r>
  <r>
    <x v="1"/>
    <x v="11"/>
    <x v="70"/>
    <x v="70"/>
    <n v="14"/>
    <n v="479"/>
    <n v="6706"/>
  </r>
  <r>
    <x v="1"/>
    <x v="11"/>
    <x v="71"/>
    <x v="71"/>
    <n v="14"/>
    <n v="86"/>
    <n v="1204"/>
  </r>
  <r>
    <x v="1"/>
    <x v="11"/>
    <x v="72"/>
    <x v="72"/>
    <n v="14"/>
    <n v="148"/>
    <n v="2072"/>
  </r>
  <r>
    <x v="1"/>
    <x v="11"/>
    <x v="73"/>
    <x v="73"/>
    <n v="14"/>
    <n v="78"/>
    <n v="1092"/>
  </r>
  <r>
    <x v="1"/>
    <x v="11"/>
    <x v="74"/>
    <x v="74"/>
    <n v="14"/>
    <n v="152"/>
    <n v="2128"/>
  </r>
  <r>
    <x v="1"/>
    <x v="11"/>
    <x v="75"/>
    <x v="75"/>
    <n v="14"/>
    <n v="142"/>
    <n v="1988"/>
  </r>
  <r>
    <x v="1"/>
    <x v="11"/>
    <x v="76"/>
    <x v="76"/>
    <n v="14"/>
    <n v="201"/>
    <n v="2814"/>
  </r>
  <r>
    <x v="1"/>
    <x v="11"/>
    <x v="141"/>
    <x v="141"/>
    <n v="14"/>
    <n v="114"/>
    <n v="1596"/>
  </r>
  <r>
    <x v="1"/>
    <x v="11"/>
    <x v="77"/>
    <x v="77"/>
    <n v="5"/>
    <n v="99"/>
    <n v="495"/>
  </r>
  <r>
    <x v="1"/>
    <x v="11"/>
    <x v="78"/>
    <x v="78"/>
    <n v="10"/>
    <n v="787"/>
    <n v="7870"/>
  </r>
  <r>
    <x v="1"/>
    <x v="11"/>
    <x v="152"/>
    <x v="152"/>
    <n v="1.8"/>
    <n v="4120"/>
    <n v="7416"/>
  </r>
  <r>
    <x v="1"/>
    <x v="11"/>
    <x v="79"/>
    <x v="79"/>
    <n v="2"/>
    <n v="3909"/>
    <n v="7818"/>
  </r>
  <r>
    <x v="1"/>
    <x v="11"/>
    <x v="80"/>
    <x v="80"/>
    <n v="5"/>
    <n v="578"/>
    <n v="2890"/>
  </r>
  <r>
    <x v="1"/>
    <x v="11"/>
    <x v="81"/>
    <x v="81"/>
    <n v="2"/>
    <n v="1814"/>
    <n v="3628"/>
  </r>
  <r>
    <x v="1"/>
    <x v="11"/>
    <x v="82"/>
    <x v="82"/>
    <n v="5"/>
    <n v="454"/>
    <n v="2270"/>
  </r>
  <r>
    <x v="1"/>
    <x v="11"/>
    <x v="83"/>
    <x v="83"/>
    <n v="14.4"/>
    <n v="63"/>
    <n v="907.2"/>
  </r>
  <r>
    <x v="1"/>
    <x v="11"/>
    <x v="84"/>
    <x v="84"/>
    <n v="20.399999999999999"/>
    <n v="5"/>
    <n v="102"/>
  </r>
  <r>
    <x v="1"/>
    <x v="11"/>
    <x v="85"/>
    <x v="85"/>
    <n v="2"/>
    <n v="2700"/>
    <n v="5400"/>
  </r>
  <r>
    <x v="1"/>
    <x v="11"/>
    <x v="86"/>
    <x v="86"/>
    <n v="1.6"/>
    <n v="814"/>
    <n v="1302.4000000000001"/>
  </r>
  <r>
    <x v="1"/>
    <x v="11"/>
    <x v="87"/>
    <x v="87"/>
    <n v="13"/>
    <n v="357"/>
    <n v="4641"/>
  </r>
  <r>
    <x v="1"/>
    <x v="11"/>
    <x v="88"/>
    <x v="88"/>
    <n v="1.8"/>
    <n v="1200"/>
    <n v="2160"/>
  </r>
  <r>
    <x v="1"/>
    <x v="11"/>
    <x v="89"/>
    <x v="89"/>
    <n v="5"/>
    <n v="62"/>
    <n v="310"/>
  </r>
  <r>
    <x v="1"/>
    <x v="11"/>
    <x v="90"/>
    <x v="90"/>
    <n v="10"/>
    <n v="363"/>
    <n v="3630"/>
  </r>
  <r>
    <x v="1"/>
    <x v="11"/>
    <x v="91"/>
    <x v="91"/>
    <n v="15"/>
    <n v="16"/>
    <n v="240"/>
  </r>
  <r>
    <x v="1"/>
    <x v="11"/>
    <x v="92"/>
    <x v="92"/>
    <n v="10"/>
    <n v="148"/>
    <n v="1480"/>
  </r>
  <r>
    <x v="1"/>
    <x v="11"/>
    <x v="93"/>
    <x v="93"/>
    <n v="5"/>
    <n v="129"/>
    <n v="645"/>
  </r>
  <r>
    <x v="1"/>
    <x v="11"/>
    <x v="94"/>
    <x v="94"/>
    <n v="15"/>
    <n v="8"/>
    <n v="120"/>
  </r>
  <r>
    <x v="1"/>
    <x v="11"/>
    <x v="96"/>
    <x v="96"/>
    <n v="15"/>
    <n v="8"/>
    <n v="120"/>
  </r>
  <r>
    <x v="1"/>
    <x v="11"/>
    <x v="98"/>
    <x v="98"/>
    <n v="17"/>
    <n v="183"/>
    <n v="3111"/>
  </r>
  <r>
    <x v="1"/>
    <x v="11"/>
    <x v="157"/>
    <x v="157"/>
    <n v="10"/>
    <n v="25"/>
    <n v="250"/>
  </r>
  <r>
    <x v="1"/>
    <x v="11"/>
    <x v="158"/>
    <x v="158"/>
    <n v="10"/>
    <n v="25"/>
    <n v="250"/>
  </r>
  <r>
    <x v="1"/>
    <x v="11"/>
    <x v="159"/>
    <x v="159"/>
    <n v="10"/>
    <n v="55"/>
    <n v="550"/>
  </r>
  <r>
    <x v="1"/>
    <x v="11"/>
    <x v="99"/>
    <x v="99"/>
    <n v="60"/>
    <n v="7"/>
    <n v="420"/>
  </r>
  <r>
    <x v="1"/>
    <x v="11"/>
    <x v="100"/>
    <x v="100"/>
    <n v="20.5"/>
    <n v="214"/>
    <n v="4387"/>
  </r>
  <r>
    <x v="1"/>
    <x v="11"/>
    <x v="101"/>
    <x v="101"/>
    <n v="20.5"/>
    <n v="175"/>
    <n v="3587.5"/>
  </r>
  <r>
    <x v="1"/>
    <x v="11"/>
    <x v="102"/>
    <x v="102"/>
    <n v="20.5"/>
    <n v="120"/>
    <n v="2460"/>
  </r>
  <r>
    <x v="1"/>
    <x v="11"/>
    <x v="103"/>
    <x v="103"/>
    <n v="13"/>
    <n v="307"/>
    <n v="3991"/>
  </r>
  <r>
    <x v="1"/>
    <x v="11"/>
    <x v="104"/>
    <x v="104"/>
    <n v="20"/>
    <n v="955"/>
    <n v="19100"/>
  </r>
  <r>
    <x v="1"/>
    <x v="11"/>
    <x v="105"/>
    <x v="105"/>
    <n v="290"/>
    <n v="1"/>
    <n v="290"/>
  </r>
  <r>
    <x v="1"/>
    <x v="11"/>
    <x v="109"/>
    <x v="109"/>
    <n v="15"/>
    <n v="439"/>
    <n v="6585"/>
  </r>
  <r>
    <x v="1"/>
    <x v="11"/>
    <x v="110"/>
    <x v="110"/>
    <n v="265"/>
    <n v="2"/>
    <n v="530"/>
  </r>
  <r>
    <x v="1"/>
    <x v="11"/>
    <x v="111"/>
    <x v="111"/>
    <n v="11"/>
    <n v="288"/>
    <n v="3168"/>
  </r>
  <r>
    <x v="1"/>
    <x v="11"/>
    <x v="112"/>
    <x v="112"/>
    <n v="45"/>
    <n v="191"/>
    <n v="8595"/>
  </r>
  <r>
    <x v="1"/>
    <x v="11"/>
    <x v="113"/>
    <x v="113"/>
    <n v="2"/>
    <n v="380"/>
    <n v="760"/>
  </r>
  <r>
    <x v="1"/>
    <x v="11"/>
    <x v="114"/>
    <x v="114"/>
    <n v="2.5"/>
    <n v="721"/>
    <n v="1802.5"/>
  </r>
  <r>
    <x v="1"/>
    <x v="11"/>
    <x v="115"/>
    <x v="115"/>
    <n v="2.5"/>
    <n v="2507"/>
    <n v="6267.5"/>
  </r>
  <r>
    <x v="1"/>
    <x v="11"/>
    <x v="116"/>
    <x v="116"/>
    <n v="2"/>
    <n v="693"/>
    <n v="1386"/>
  </r>
  <r>
    <x v="1"/>
    <x v="11"/>
    <x v="117"/>
    <x v="117"/>
    <n v="2"/>
    <n v="225"/>
    <n v="450"/>
  </r>
  <r>
    <x v="1"/>
    <x v="11"/>
    <x v="180"/>
    <x v="180"/>
    <n v="15"/>
    <n v="4"/>
    <n v="60"/>
  </r>
  <r>
    <x v="1"/>
    <x v="11"/>
    <x v="119"/>
    <x v="119"/>
    <n v="4.5"/>
    <n v="250"/>
    <n v="1125"/>
  </r>
  <r>
    <x v="1"/>
    <x v="11"/>
    <x v="122"/>
    <x v="122"/>
    <n v="12"/>
    <n v="116"/>
    <n v="1392"/>
  </r>
  <r>
    <x v="1"/>
    <x v="11"/>
    <x v="124"/>
    <x v="124"/>
    <n v="19"/>
    <n v="1014"/>
    <n v="19266"/>
  </r>
  <r>
    <x v="1"/>
    <x v="11"/>
    <x v="126"/>
    <x v="126"/>
    <n v="1.5"/>
    <n v="4812"/>
    <n v="7218"/>
  </r>
  <r>
    <x v="1"/>
    <x v="11"/>
    <x v="127"/>
    <x v="127"/>
    <n v="3"/>
    <n v="1368"/>
    <n v="4104"/>
  </r>
  <r>
    <x v="1"/>
    <x v="11"/>
    <x v="128"/>
    <x v="128"/>
    <n v="4.5"/>
    <n v="250"/>
    <n v="1125"/>
  </r>
  <r>
    <x v="1"/>
    <x v="11"/>
    <x v="129"/>
    <x v="129"/>
    <n v="6.5"/>
    <n v="203"/>
    <n v="1319.5"/>
  </r>
  <r>
    <x v="1"/>
    <x v="11"/>
    <x v="130"/>
    <x v="130"/>
    <n v="8.5"/>
    <n v="300"/>
    <n v="2550"/>
  </r>
  <r>
    <x v="1"/>
    <x v="11"/>
    <x v="131"/>
    <x v="131"/>
    <n v="12.5"/>
    <n v="30"/>
    <n v="375"/>
  </r>
  <r>
    <x v="1"/>
    <x v="11"/>
    <x v="132"/>
    <x v="132"/>
    <n v="19"/>
    <n v="24"/>
    <n v="456"/>
  </r>
  <r>
    <x v="1"/>
    <x v="11"/>
    <x v="133"/>
    <x v="133"/>
    <n v="25"/>
    <n v="3"/>
    <n v="75"/>
  </r>
  <r>
    <x v="1"/>
    <x v="11"/>
    <x v="134"/>
    <x v="134"/>
    <n v="32"/>
    <n v="12"/>
    <n v="384"/>
  </r>
  <r>
    <x v="1"/>
    <x v="11"/>
    <x v="135"/>
    <x v="135"/>
    <n v="42"/>
    <n v="12"/>
    <n v="504"/>
  </r>
  <r>
    <x v="1"/>
    <x v="11"/>
    <x v="138"/>
    <x v="138"/>
    <n v="29"/>
    <n v="2821"/>
    <n v="81809"/>
  </r>
  <r>
    <x v="1"/>
    <x v="11"/>
    <x v="142"/>
    <x v="142"/>
    <n v="32"/>
    <n v="5"/>
    <n v="160"/>
  </r>
  <r>
    <x v="1"/>
    <x v="11"/>
    <x v="181"/>
    <x v="181"/>
    <n v="8.8000000000000007"/>
    <n v="2700"/>
    <n v="23760.000000000004"/>
  </r>
  <r>
    <x v="1"/>
    <x v="11"/>
    <x v="156"/>
    <x v="156"/>
    <n v="10"/>
    <n v="1100"/>
    <n v="11000"/>
  </r>
  <r>
    <x v="1"/>
    <x v="11"/>
    <x v="182"/>
    <x v="182"/>
    <n v="30"/>
    <n v="900"/>
    <n v="27000"/>
  </r>
  <r>
    <x v="1"/>
    <x v="11"/>
    <x v="139"/>
    <x v="139"/>
    <n v="4.5"/>
    <n v="4131"/>
    <n v="18589.5"/>
  </r>
  <r>
    <x v="1"/>
    <x v="11"/>
    <x v="144"/>
    <x v="144"/>
    <n v="25"/>
    <n v="119"/>
    <n v="2975"/>
  </r>
  <r>
    <x v="1"/>
    <x v="11"/>
    <x v="153"/>
    <x v="153"/>
    <n v="1.5"/>
    <n v="6112"/>
    <n v="9168"/>
  </r>
  <r>
    <x v="1"/>
    <x v="0"/>
    <x v="145"/>
    <x v="145"/>
    <n v="60"/>
    <n v="22"/>
    <n v="1320"/>
  </r>
  <r>
    <x v="1"/>
    <x v="0"/>
    <x v="0"/>
    <x v="0"/>
    <n v="10"/>
    <n v="132"/>
    <n v="1320"/>
  </r>
  <r>
    <x v="1"/>
    <x v="0"/>
    <x v="2"/>
    <x v="2"/>
    <n v="75"/>
    <n v="15"/>
    <n v="1125"/>
  </r>
  <r>
    <x v="1"/>
    <x v="0"/>
    <x v="3"/>
    <x v="3"/>
    <n v="35"/>
    <n v="32"/>
    <n v="1120"/>
  </r>
  <r>
    <x v="1"/>
    <x v="0"/>
    <x v="4"/>
    <x v="4"/>
    <n v="27"/>
    <n v="1"/>
    <n v="27"/>
  </r>
  <r>
    <x v="1"/>
    <x v="0"/>
    <x v="5"/>
    <x v="5"/>
    <n v="29"/>
    <n v="165"/>
    <n v="4785"/>
  </r>
  <r>
    <x v="1"/>
    <x v="0"/>
    <x v="7"/>
    <x v="7"/>
    <n v="40"/>
    <n v="80"/>
    <n v="3200"/>
  </r>
  <r>
    <x v="1"/>
    <x v="0"/>
    <x v="11"/>
    <x v="11"/>
    <n v="39"/>
    <n v="88"/>
    <n v="3432"/>
  </r>
  <r>
    <x v="1"/>
    <x v="0"/>
    <x v="14"/>
    <x v="14"/>
    <n v="25"/>
    <n v="159"/>
    <n v="3975"/>
  </r>
  <r>
    <x v="1"/>
    <x v="0"/>
    <x v="15"/>
    <x v="15"/>
    <n v="35"/>
    <n v="30"/>
    <n v="1050"/>
  </r>
  <r>
    <x v="1"/>
    <x v="0"/>
    <x v="19"/>
    <x v="19"/>
    <n v="25"/>
    <n v="199"/>
    <n v="4975"/>
  </r>
  <r>
    <x v="1"/>
    <x v="0"/>
    <x v="21"/>
    <x v="21"/>
    <n v="59"/>
    <n v="41"/>
    <n v="2419"/>
  </r>
  <r>
    <x v="1"/>
    <x v="0"/>
    <x v="148"/>
    <x v="148"/>
    <n v="59"/>
    <n v="40"/>
    <n v="2360"/>
  </r>
  <r>
    <x v="1"/>
    <x v="0"/>
    <x v="22"/>
    <x v="22"/>
    <n v="39"/>
    <n v="93"/>
    <n v="3627"/>
  </r>
  <r>
    <x v="1"/>
    <x v="0"/>
    <x v="24"/>
    <x v="24"/>
    <n v="99"/>
    <n v="53"/>
    <n v="5247"/>
  </r>
  <r>
    <x v="1"/>
    <x v="0"/>
    <x v="25"/>
    <x v="25"/>
    <n v="85"/>
    <n v="47"/>
    <n v="3995"/>
  </r>
  <r>
    <x v="1"/>
    <x v="0"/>
    <x v="140"/>
    <x v="140"/>
    <n v="55"/>
    <n v="38"/>
    <n v="2090"/>
  </r>
  <r>
    <x v="1"/>
    <x v="0"/>
    <x v="26"/>
    <x v="26"/>
    <n v="99"/>
    <n v="22"/>
    <n v="2178"/>
  </r>
  <r>
    <x v="1"/>
    <x v="0"/>
    <x v="28"/>
    <x v="28"/>
    <n v="99"/>
    <n v="25"/>
    <n v="2475"/>
  </r>
  <r>
    <x v="1"/>
    <x v="0"/>
    <x v="31"/>
    <x v="31"/>
    <n v="19"/>
    <n v="4"/>
    <n v="76"/>
  </r>
  <r>
    <x v="1"/>
    <x v="0"/>
    <x v="32"/>
    <x v="32"/>
    <n v="42"/>
    <n v="20"/>
    <n v="840"/>
  </r>
  <r>
    <x v="1"/>
    <x v="0"/>
    <x v="33"/>
    <x v="33"/>
    <n v="25"/>
    <n v="62"/>
    <n v="1550"/>
  </r>
  <r>
    <x v="1"/>
    <x v="0"/>
    <x v="34"/>
    <x v="34"/>
    <n v="25"/>
    <n v="4"/>
    <n v="100"/>
  </r>
  <r>
    <x v="1"/>
    <x v="0"/>
    <x v="35"/>
    <x v="35"/>
    <n v="25"/>
    <n v="82"/>
    <n v="2050"/>
  </r>
  <r>
    <x v="1"/>
    <x v="0"/>
    <x v="36"/>
    <x v="36"/>
    <n v="25"/>
    <n v="4"/>
    <n v="100"/>
  </r>
  <r>
    <x v="1"/>
    <x v="0"/>
    <x v="37"/>
    <x v="37"/>
    <n v="25"/>
    <n v="72"/>
    <n v="1800"/>
  </r>
  <r>
    <x v="1"/>
    <x v="0"/>
    <x v="38"/>
    <x v="38"/>
    <n v="25"/>
    <n v="24"/>
    <n v="600"/>
  </r>
  <r>
    <x v="1"/>
    <x v="0"/>
    <x v="39"/>
    <x v="39"/>
    <n v="25"/>
    <n v="4"/>
    <n v="100"/>
  </r>
  <r>
    <x v="1"/>
    <x v="0"/>
    <x v="42"/>
    <x v="42"/>
    <n v="3.5"/>
    <n v="2260"/>
    <n v="7910"/>
  </r>
  <r>
    <x v="1"/>
    <x v="0"/>
    <x v="43"/>
    <x v="43"/>
    <n v="14"/>
    <n v="263"/>
    <n v="3682"/>
  </r>
  <r>
    <x v="1"/>
    <x v="0"/>
    <x v="44"/>
    <x v="44"/>
    <n v="18"/>
    <n v="215"/>
    <n v="3870"/>
  </r>
  <r>
    <x v="1"/>
    <x v="0"/>
    <x v="45"/>
    <x v="45"/>
    <n v="14"/>
    <n v="1558"/>
    <n v="21812"/>
  </r>
  <r>
    <x v="1"/>
    <x v="0"/>
    <x v="46"/>
    <x v="46"/>
    <n v="14"/>
    <n v="2046"/>
    <n v="28644"/>
  </r>
  <r>
    <x v="1"/>
    <x v="0"/>
    <x v="47"/>
    <x v="47"/>
    <n v="14"/>
    <n v="1671"/>
    <n v="23394"/>
  </r>
  <r>
    <x v="1"/>
    <x v="0"/>
    <x v="48"/>
    <x v="48"/>
    <n v="14"/>
    <n v="4603"/>
    <n v="64442"/>
  </r>
  <r>
    <x v="1"/>
    <x v="0"/>
    <x v="49"/>
    <x v="49"/>
    <n v="14"/>
    <n v="273"/>
    <n v="3822"/>
  </r>
  <r>
    <x v="1"/>
    <x v="0"/>
    <x v="50"/>
    <x v="50"/>
    <n v="14"/>
    <n v="1076"/>
    <n v="15064"/>
  </r>
  <r>
    <x v="1"/>
    <x v="0"/>
    <x v="51"/>
    <x v="51"/>
    <n v="14"/>
    <n v="299"/>
    <n v="4186"/>
  </r>
  <r>
    <x v="1"/>
    <x v="0"/>
    <x v="52"/>
    <x v="52"/>
    <n v="14"/>
    <n v="787"/>
    <n v="11018"/>
  </r>
  <r>
    <x v="1"/>
    <x v="0"/>
    <x v="53"/>
    <x v="53"/>
    <n v="18"/>
    <n v="215"/>
    <n v="3870"/>
  </r>
  <r>
    <x v="1"/>
    <x v="0"/>
    <x v="54"/>
    <x v="54"/>
    <n v="19"/>
    <n v="389"/>
    <n v="7391"/>
  </r>
  <r>
    <x v="1"/>
    <x v="0"/>
    <x v="55"/>
    <x v="55"/>
    <n v="19"/>
    <n v="197"/>
    <n v="3743"/>
  </r>
  <r>
    <x v="1"/>
    <x v="0"/>
    <x v="56"/>
    <x v="56"/>
    <n v="19"/>
    <n v="177"/>
    <n v="3363"/>
  </r>
  <r>
    <x v="1"/>
    <x v="0"/>
    <x v="57"/>
    <x v="57"/>
    <n v="19"/>
    <n v="294"/>
    <n v="5586"/>
  </r>
  <r>
    <x v="1"/>
    <x v="0"/>
    <x v="58"/>
    <x v="58"/>
    <n v="19"/>
    <n v="273"/>
    <n v="5187"/>
  </r>
  <r>
    <x v="1"/>
    <x v="0"/>
    <x v="59"/>
    <x v="59"/>
    <n v="19"/>
    <n v="650"/>
    <n v="12350"/>
  </r>
  <r>
    <x v="1"/>
    <x v="0"/>
    <x v="60"/>
    <x v="60"/>
    <n v="20"/>
    <n v="55"/>
    <n v="1100"/>
  </r>
  <r>
    <x v="1"/>
    <x v="0"/>
    <x v="61"/>
    <x v="61"/>
    <n v="14"/>
    <n v="92"/>
    <n v="1288"/>
  </r>
  <r>
    <x v="1"/>
    <x v="0"/>
    <x v="62"/>
    <x v="62"/>
    <n v="14"/>
    <n v="910"/>
    <n v="12740"/>
  </r>
  <r>
    <x v="1"/>
    <x v="0"/>
    <x v="63"/>
    <x v="63"/>
    <n v="14"/>
    <n v="1036"/>
    <n v="14504"/>
  </r>
  <r>
    <x v="1"/>
    <x v="0"/>
    <x v="64"/>
    <x v="64"/>
    <n v="14"/>
    <n v="245"/>
    <n v="3430"/>
  </r>
  <r>
    <x v="1"/>
    <x v="0"/>
    <x v="65"/>
    <x v="65"/>
    <n v="14"/>
    <n v="255"/>
    <n v="3570"/>
  </r>
  <r>
    <x v="1"/>
    <x v="0"/>
    <x v="66"/>
    <x v="66"/>
    <n v="14"/>
    <n v="218"/>
    <n v="3052"/>
  </r>
  <r>
    <x v="1"/>
    <x v="0"/>
    <x v="67"/>
    <x v="67"/>
    <n v="14"/>
    <n v="193"/>
    <n v="2702"/>
  </r>
  <r>
    <x v="1"/>
    <x v="0"/>
    <x v="68"/>
    <x v="68"/>
    <n v="14"/>
    <n v="1015"/>
    <n v="14210"/>
  </r>
  <r>
    <x v="1"/>
    <x v="0"/>
    <x v="69"/>
    <x v="69"/>
    <n v="14"/>
    <n v="837"/>
    <n v="11718"/>
  </r>
  <r>
    <x v="1"/>
    <x v="0"/>
    <x v="70"/>
    <x v="70"/>
    <n v="14"/>
    <n v="826"/>
    <n v="11564"/>
  </r>
  <r>
    <x v="1"/>
    <x v="0"/>
    <x v="71"/>
    <x v="71"/>
    <n v="14"/>
    <n v="203"/>
    <n v="2842"/>
  </r>
  <r>
    <x v="1"/>
    <x v="0"/>
    <x v="72"/>
    <x v="72"/>
    <n v="14"/>
    <n v="156"/>
    <n v="2184"/>
  </r>
  <r>
    <x v="1"/>
    <x v="0"/>
    <x v="73"/>
    <x v="73"/>
    <n v="14"/>
    <n v="172"/>
    <n v="2408"/>
  </r>
  <r>
    <x v="1"/>
    <x v="0"/>
    <x v="74"/>
    <x v="74"/>
    <n v="14"/>
    <n v="106"/>
    <n v="1484"/>
  </r>
  <r>
    <x v="1"/>
    <x v="0"/>
    <x v="75"/>
    <x v="75"/>
    <n v="14"/>
    <n v="116"/>
    <n v="1624"/>
  </r>
  <r>
    <x v="1"/>
    <x v="0"/>
    <x v="76"/>
    <x v="76"/>
    <n v="14"/>
    <n v="84"/>
    <n v="1176"/>
  </r>
  <r>
    <x v="1"/>
    <x v="0"/>
    <x v="141"/>
    <x v="141"/>
    <n v="14"/>
    <n v="163"/>
    <n v="2282"/>
  </r>
  <r>
    <x v="1"/>
    <x v="0"/>
    <x v="77"/>
    <x v="77"/>
    <n v="5"/>
    <n v="678"/>
    <n v="3390"/>
  </r>
  <r>
    <x v="1"/>
    <x v="0"/>
    <x v="78"/>
    <x v="78"/>
    <n v="10"/>
    <n v="304"/>
    <n v="3040"/>
  </r>
  <r>
    <x v="1"/>
    <x v="0"/>
    <x v="152"/>
    <x v="152"/>
    <n v="1.8"/>
    <n v="5892"/>
    <n v="10605.6"/>
  </r>
  <r>
    <x v="1"/>
    <x v="0"/>
    <x v="79"/>
    <x v="79"/>
    <n v="2"/>
    <n v="3688"/>
    <n v="7376"/>
  </r>
  <r>
    <x v="1"/>
    <x v="0"/>
    <x v="80"/>
    <x v="80"/>
    <n v="5"/>
    <n v="345"/>
    <n v="1725"/>
  </r>
  <r>
    <x v="1"/>
    <x v="0"/>
    <x v="81"/>
    <x v="81"/>
    <n v="2"/>
    <n v="92"/>
    <n v="184"/>
  </r>
  <r>
    <x v="1"/>
    <x v="0"/>
    <x v="82"/>
    <x v="82"/>
    <n v="5"/>
    <n v="200"/>
    <n v="1000"/>
  </r>
  <r>
    <x v="1"/>
    <x v="0"/>
    <x v="83"/>
    <x v="83"/>
    <n v="14.4"/>
    <n v="6"/>
    <n v="86.4"/>
  </r>
  <r>
    <x v="1"/>
    <x v="0"/>
    <x v="85"/>
    <x v="85"/>
    <n v="2"/>
    <n v="2254"/>
    <n v="4508"/>
  </r>
  <r>
    <x v="1"/>
    <x v="0"/>
    <x v="86"/>
    <x v="86"/>
    <n v="1.6"/>
    <n v="3139"/>
    <n v="5022.4000000000005"/>
  </r>
  <r>
    <x v="1"/>
    <x v="0"/>
    <x v="87"/>
    <x v="87"/>
    <n v="13"/>
    <n v="126"/>
    <n v="1638"/>
  </r>
  <r>
    <x v="1"/>
    <x v="0"/>
    <x v="88"/>
    <x v="88"/>
    <n v="1.8"/>
    <n v="1210"/>
    <n v="2178"/>
  </r>
  <r>
    <x v="1"/>
    <x v="0"/>
    <x v="89"/>
    <x v="89"/>
    <n v="5"/>
    <n v="491"/>
    <n v="2455"/>
  </r>
  <r>
    <x v="1"/>
    <x v="0"/>
    <x v="90"/>
    <x v="90"/>
    <n v="10"/>
    <n v="235"/>
    <n v="2350"/>
  </r>
  <r>
    <x v="1"/>
    <x v="0"/>
    <x v="91"/>
    <x v="91"/>
    <n v="15"/>
    <n v="35"/>
    <n v="525"/>
  </r>
  <r>
    <x v="1"/>
    <x v="0"/>
    <x v="92"/>
    <x v="92"/>
    <n v="10"/>
    <n v="243"/>
    <n v="2430"/>
  </r>
  <r>
    <x v="1"/>
    <x v="0"/>
    <x v="93"/>
    <x v="93"/>
    <n v="5"/>
    <n v="86"/>
    <n v="430"/>
  </r>
  <r>
    <x v="1"/>
    <x v="0"/>
    <x v="94"/>
    <x v="94"/>
    <n v="15"/>
    <n v="23"/>
    <n v="345"/>
  </r>
  <r>
    <x v="1"/>
    <x v="0"/>
    <x v="95"/>
    <x v="95"/>
    <n v="15"/>
    <n v="28"/>
    <n v="420"/>
  </r>
  <r>
    <x v="1"/>
    <x v="0"/>
    <x v="96"/>
    <x v="96"/>
    <n v="15"/>
    <n v="17"/>
    <n v="255"/>
  </r>
  <r>
    <x v="1"/>
    <x v="0"/>
    <x v="97"/>
    <x v="97"/>
    <n v="17"/>
    <n v="45"/>
    <n v="765"/>
  </r>
  <r>
    <x v="1"/>
    <x v="0"/>
    <x v="157"/>
    <x v="157"/>
    <n v="10"/>
    <n v="53"/>
    <n v="530"/>
  </r>
  <r>
    <x v="1"/>
    <x v="0"/>
    <x v="158"/>
    <x v="158"/>
    <n v="10"/>
    <n v="8"/>
    <n v="80"/>
  </r>
  <r>
    <x v="1"/>
    <x v="0"/>
    <x v="159"/>
    <x v="159"/>
    <n v="10"/>
    <n v="18"/>
    <n v="180"/>
  </r>
  <r>
    <x v="1"/>
    <x v="0"/>
    <x v="149"/>
    <x v="149"/>
    <n v="88"/>
    <n v="2"/>
    <n v="176"/>
  </r>
  <r>
    <x v="1"/>
    <x v="0"/>
    <x v="99"/>
    <x v="99"/>
    <n v="60"/>
    <n v="20"/>
    <n v="1200"/>
  </r>
  <r>
    <x v="1"/>
    <x v="0"/>
    <x v="163"/>
    <x v="163"/>
    <n v="90"/>
    <n v="1"/>
    <n v="90"/>
  </r>
  <r>
    <x v="1"/>
    <x v="0"/>
    <x v="100"/>
    <x v="100"/>
    <n v="20.5"/>
    <n v="358"/>
    <n v="7339"/>
  </r>
  <r>
    <x v="1"/>
    <x v="0"/>
    <x v="101"/>
    <x v="101"/>
    <n v="20.5"/>
    <n v="365"/>
    <n v="7482.5"/>
  </r>
  <r>
    <x v="1"/>
    <x v="0"/>
    <x v="102"/>
    <x v="102"/>
    <n v="20.5"/>
    <n v="708"/>
    <n v="14514"/>
  </r>
  <r>
    <x v="1"/>
    <x v="0"/>
    <x v="103"/>
    <x v="103"/>
    <n v="13"/>
    <n v="298"/>
    <n v="3874"/>
  </r>
  <r>
    <x v="1"/>
    <x v="0"/>
    <x v="104"/>
    <x v="104"/>
    <n v="20"/>
    <n v="1061"/>
    <n v="21220"/>
  </r>
  <r>
    <x v="1"/>
    <x v="0"/>
    <x v="105"/>
    <x v="105"/>
    <n v="290"/>
    <n v="38"/>
    <n v="11020"/>
  </r>
  <r>
    <x v="1"/>
    <x v="0"/>
    <x v="109"/>
    <x v="109"/>
    <n v="15"/>
    <n v="804"/>
    <n v="12060"/>
  </r>
  <r>
    <x v="1"/>
    <x v="0"/>
    <x v="110"/>
    <x v="110"/>
    <n v="265"/>
    <n v="3"/>
    <n v="795"/>
  </r>
  <r>
    <x v="1"/>
    <x v="0"/>
    <x v="111"/>
    <x v="111"/>
    <n v="11"/>
    <n v="5"/>
    <n v="55"/>
  </r>
  <r>
    <x v="1"/>
    <x v="0"/>
    <x v="112"/>
    <x v="112"/>
    <n v="45"/>
    <n v="134"/>
    <n v="6030"/>
  </r>
  <r>
    <x v="1"/>
    <x v="0"/>
    <x v="113"/>
    <x v="113"/>
    <n v="2"/>
    <n v="1080"/>
    <n v="2160"/>
  </r>
  <r>
    <x v="1"/>
    <x v="0"/>
    <x v="114"/>
    <x v="114"/>
    <n v="2.5"/>
    <n v="18082"/>
    <n v="45205"/>
  </r>
  <r>
    <x v="1"/>
    <x v="0"/>
    <x v="115"/>
    <x v="115"/>
    <n v="2.5"/>
    <n v="18409"/>
    <n v="46022.5"/>
  </r>
  <r>
    <x v="1"/>
    <x v="0"/>
    <x v="116"/>
    <x v="116"/>
    <n v="2"/>
    <n v="7910"/>
    <n v="15820"/>
  </r>
  <r>
    <x v="1"/>
    <x v="0"/>
    <x v="117"/>
    <x v="117"/>
    <n v="2"/>
    <n v="9806"/>
    <n v="19612"/>
  </r>
  <r>
    <x v="1"/>
    <x v="0"/>
    <x v="118"/>
    <x v="118"/>
    <n v="15"/>
    <n v="1010"/>
    <n v="15150"/>
  </r>
  <r>
    <x v="1"/>
    <x v="0"/>
    <x v="180"/>
    <x v="180"/>
    <n v="15"/>
    <n v="845"/>
    <n v="12675"/>
  </r>
  <r>
    <x v="1"/>
    <x v="0"/>
    <x v="119"/>
    <x v="119"/>
    <n v="4.5"/>
    <n v="1782"/>
    <n v="8019"/>
  </r>
  <r>
    <x v="1"/>
    <x v="0"/>
    <x v="120"/>
    <x v="120"/>
    <n v="9"/>
    <n v="3769"/>
    <n v="33921"/>
  </r>
  <r>
    <x v="1"/>
    <x v="0"/>
    <x v="121"/>
    <x v="121"/>
    <n v="23"/>
    <n v="520"/>
    <n v="11960"/>
  </r>
  <r>
    <x v="1"/>
    <x v="0"/>
    <x v="183"/>
    <x v="183"/>
    <n v="33"/>
    <n v="253"/>
    <n v="8349"/>
  </r>
  <r>
    <x v="1"/>
    <x v="0"/>
    <x v="122"/>
    <x v="122"/>
    <n v="12"/>
    <n v="2535"/>
    <n v="30420"/>
  </r>
  <r>
    <x v="1"/>
    <x v="0"/>
    <x v="123"/>
    <x v="123"/>
    <n v="12"/>
    <n v="637"/>
    <n v="7644"/>
  </r>
  <r>
    <x v="1"/>
    <x v="0"/>
    <x v="184"/>
    <x v="184"/>
    <n v="22"/>
    <n v="116"/>
    <n v="2552"/>
  </r>
  <r>
    <x v="1"/>
    <x v="0"/>
    <x v="124"/>
    <x v="124"/>
    <n v="19"/>
    <n v="19984"/>
    <n v="379696"/>
  </r>
  <r>
    <x v="1"/>
    <x v="0"/>
    <x v="125"/>
    <x v="125"/>
    <n v="65"/>
    <n v="1655"/>
    <n v="107575"/>
  </r>
  <r>
    <x v="1"/>
    <x v="0"/>
    <x v="126"/>
    <x v="126"/>
    <n v="1.5"/>
    <n v="35344"/>
    <n v="53016"/>
  </r>
  <r>
    <x v="1"/>
    <x v="0"/>
    <x v="127"/>
    <x v="127"/>
    <n v="3"/>
    <n v="25769"/>
    <n v="77307"/>
  </r>
  <r>
    <x v="1"/>
    <x v="0"/>
    <x v="128"/>
    <x v="128"/>
    <n v="4.5"/>
    <n v="19019"/>
    <n v="85585.5"/>
  </r>
  <r>
    <x v="1"/>
    <x v="0"/>
    <x v="129"/>
    <x v="129"/>
    <n v="6.5"/>
    <n v="10365"/>
    <n v="67372.5"/>
  </r>
  <r>
    <x v="1"/>
    <x v="0"/>
    <x v="130"/>
    <x v="130"/>
    <n v="8.5"/>
    <n v="6319"/>
    <n v="53711.5"/>
  </r>
  <r>
    <x v="1"/>
    <x v="0"/>
    <x v="131"/>
    <x v="131"/>
    <n v="12.5"/>
    <n v="2058"/>
    <n v="25725"/>
  </r>
  <r>
    <x v="1"/>
    <x v="0"/>
    <x v="132"/>
    <x v="132"/>
    <n v="19"/>
    <n v="1105"/>
    <n v="20995"/>
  </r>
  <r>
    <x v="1"/>
    <x v="0"/>
    <x v="133"/>
    <x v="133"/>
    <n v="25"/>
    <n v="758"/>
    <n v="18950"/>
  </r>
  <r>
    <x v="1"/>
    <x v="0"/>
    <x v="134"/>
    <x v="134"/>
    <n v="32"/>
    <n v="459"/>
    <n v="14688"/>
  </r>
  <r>
    <x v="1"/>
    <x v="0"/>
    <x v="135"/>
    <x v="135"/>
    <n v="42"/>
    <n v="661"/>
    <n v="27762"/>
  </r>
  <r>
    <x v="1"/>
    <x v="0"/>
    <x v="136"/>
    <x v="136"/>
    <n v="19"/>
    <n v="115"/>
    <n v="2185"/>
  </r>
  <r>
    <x v="1"/>
    <x v="0"/>
    <x v="137"/>
    <x v="137"/>
    <n v="35"/>
    <n v="318"/>
    <n v="11130"/>
  </r>
  <r>
    <x v="1"/>
    <x v="0"/>
    <x v="138"/>
    <x v="138"/>
    <n v="29"/>
    <n v="4503"/>
    <n v="130587"/>
  </r>
  <r>
    <x v="1"/>
    <x v="0"/>
    <x v="185"/>
    <x v="185"/>
    <n v="20"/>
    <n v="2375"/>
    <n v="47500"/>
  </r>
  <r>
    <x v="1"/>
    <x v="0"/>
    <x v="142"/>
    <x v="142"/>
    <n v="32"/>
    <n v="104"/>
    <n v="3328"/>
  </r>
  <r>
    <x v="1"/>
    <x v="0"/>
    <x v="181"/>
    <x v="181"/>
    <n v="8.8000000000000007"/>
    <n v="300"/>
    <n v="2640"/>
  </r>
  <r>
    <x v="1"/>
    <x v="0"/>
    <x v="186"/>
    <x v="186"/>
    <n v="8.8000000000000007"/>
    <n v="3000"/>
    <n v="26400.000000000004"/>
  </r>
  <r>
    <x v="1"/>
    <x v="0"/>
    <x v="139"/>
    <x v="139"/>
    <n v="4.5"/>
    <n v="7209"/>
    <n v="32440.5"/>
  </r>
  <r>
    <x v="1"/>
    <x v="0"/>
    <x v="144"/>
    <x v="144"/>
    <n v="25"/>
    <n v="55"/>
    <n v="1375"/>
  </r>
  <r>
    <x v="1"/>
    <x v="0"/>
    <x v="153"/>
    <x v="153"/>
    <n v="1.5"/>
    <n v="4137"/>
    <n v="6205.5"/>
  </r>
  <r>
    <x v="1"/>
    <x v="1"/>
    <x v="145"/>
    <x v="145"/>
    <n v="60"/>
    <n v="6"/>
    <n v="360"/>
  </r>
  <r>
    <x v="1"/>
    <x v="1"/>
    <x v="0"/>
    <x v="0"/>
    <n v="10"/>
    <n v="619"/>
    <n v="6190"/>
  </r>
  <r>
    <x v="1"/>
    <x v="1"/>
    <x v="2"/>
    <x v="2"/>
    <n v="75"/>
    <n v="36"/>
    <n v="2700"/>
  </r>
  <r>
    <x v="1"/>
    <x v="1"/>
    <x v="3"/>
    <x v="3"/>
    <n v="35"/>
    <n v="67"/>
    <n v="2345"/>
  </r>
  <r>
    <x v="1"/>
    <x v="1"/>
    <x v="5"/>
    <x v="5"/>
    <n v="29"/>
    <n v="293"/>
    <n v="8497"/>
  </r>
  <r>
    <x v="1"/>
    <x v="1"/>
    <x v="7"/>
    <x v="7"/>
    <n v="40"/>
    <n v="96"/>
    <n v="3840"/>
  </r>
  <r>
    <x v="1"/>
    <x v="1"/>
    <x v="11"/>
    <x v="11"/>
    <n v="39"/>
    <n v="10"/>
    <n v="390"/>
  </r>
  <r>
    <x v="1"/>
    <x v="1"/>
    <x v="19"/>
    <x v="19"/>
    <n v="25"/>
    <n v="143"/>
    <n v="3575"/>
  </r>
  <r>
    <x v="1"/>
    <x v="1"/>
    <x v="21"/>
    <x v="21"/>
    <n v="59"/>
    <n v="176"/>
    <n v="10384"/>
  </r>
  <r>
    <x v="1"/>
    <x v="1"/>
    <x v="148"/>
    <x v="148"/>
    <n v="59"/>
    <n v="44"/>
    <n v="2596"/>
  </r>
  <r>
    <x v="1"/>
    <x v="1"/>
    <x v="22"/>
    <x v="22"/>
    <n v="39"/>
    <n v="110"/>
    <n v="4290"/>
  </r>
  <r>
    <x v="1"/>
    <x v="1"/>
    <x v="24"/>
    <x v="24"/>
    <n v="99"/>
    <n v="24"/>
    <n v="2376"/>
  </r>
  <r>
    <x v="1"/>
    <x v="1"/>
    <x v="25"/>
    <x v="25"/>
    <n v="85"/>
    <n v="32"/>
    <n v="2720"/>
  </r>
  <r>
    <x v="1"/>
    <x v="1"/>
    <x v="140"/>
    <x v="140"/>
    <n v="55"/>
    <n v="7"/>
    <n v="385"/>
  </r>
  <r>
    <x v="1"/>
    <x v="1"/>
    <x v="32"/>
    <x v="32"/>
    <n v="42"/>
    <n v="4"/>
    <n v="168"/>
  </r>
  <r>
    <x v="1"/>
    <x v="1"/>
    <x v="33"/>
    <x v="33"/>
    <n v="25"/>
    <n v="51"/>
    <n v="1275"/>
  </r>
  <r>
    <x v="1"/>
    <x v="1"/>
    <x v="34"/>
    <x v="34"/>
    <n v="25"/>
    <n v="35"/>
    <n v="875"/>
  </r>
  <r>
    <x v="1"/>
    <x v="1"/>
    <x v="35"/>
    <x v="35"/>
    <n v="25"/>
    <n v="57"/>
    <n v="1425"/>
  </r>
  <r>
    <x v="1"/>
    <x v="1"/>
    <x v="36"/>
    <x v="36"/>
    <n v="25"/>
    <n v="5"/>
    <n v="125"/>
  </r>
  <r>
    <x v="1"/>
    <x v="1"/>
    <x v="37"/>
    <x v="37"/>
    <n v="25"/>
    <n v="95"/>
    <n v="2375"/>
  </r>
  <r>
    <x v="1"/>
    <x v="1"/>
    <x v="38"/>
    <x v="38"/>
    <n v="25"/>
    <n v="8"/>
    <n v="200"/>
  </r>
  <r>
    <x v="1"/>
    <x v="1"/>
    <x v="39"/>
    <x v="39"/>
    <n v="25"/>
    <n v="31"/>
    <n v="775"/>
  </r>
  <r>
    <x v="1"/>
    <x v="1"/>
    <x v="42"/>
    <x v="42"/>
    <n v="3.5"/>
    <n v="1253"/>
    <n v="4385.5"/>
  </r>
  <r>
    <x v="1"/>
    <x v="1"/>
    <x v="43"/>
    <x v="43"/>
    <n v="14"/>
    <n v="578"/>
    <n v="8092"/>
  </r>
  <r>
    <x v="1"/>
    <x v="1"/>
    <x v="45"/>
    <x v="45"/>
    <n v="14"/>
    <n v="1266"/>
    <n v="17724"/>
  </r>
  <r>
    <x v="1"/>
    <x v="1"/>
    <x v="46"/>
    <x v="46"/>
    <n v="14"/>
    <n v="823"/>
    <n v="11522"/>
  </r>
  <r>
    <x v="1"/>
    <x v="1"/>
    <x v="47"/>
    <x v="47"/>
    <n v="14"/>
    <n v="982"/>
    <n v="13748"/>
  </r>
  <r>
    <x v="1"/>
    <x v="1"/>
    <x v="48"/>
    <x v="48"/>
    <n v="14"/>
    <n v="3130"/>
    <n v="43820"/>
  </r>
  <r>
    <x v="1"/>
    <x v="1"/>
    <x v="49"/>
    <x v="49"/>
    <n v="14"/>
    <n v="462"/>
    <n v="6468"/>
  </r>
  <r>
    <x v="1"/>
    <x v="1"/>
    <x v="50"/>
    <x v="50"/>
    <n v="14"/>
    <n v="1520"/>
    <n v="21280"/>
  </r>
  <r>
    <x v="1"/>
    <x v="1"/>
    <x v="51"/>
    <x v="51"/>
    <n v="14"/>
    <n v="483"/>
    <n v="6762"/>
  </r>
  <r>
    <x v="1"/>
    <x v="1"/>
    <x v="52"/>
    <x v="52"/>
    <n v="14"/>
    <n v="8"/>
    <n v="112"/>
  </r>
  <r>
    <x v="1"/>
    <x v="1"/>
    <x v="53"/>
    <x v="53"/>
    <n v="18"/>
    <n v="35"/>
    <n v="630"/>
  </r>
  <r>
    <x v="1"/>
    <x v="1"/>
    <x v="54"/>
    <x v="54"/>
    <n v="19"/>
    <n v="297"/>
    <n v="5643"/>
  </r>
  <r>
    <x v="1"/>
    <x v="1"/>
    <x v="55"/>
    <x v="55"/>
    <n v="19"/>
    <n v="126"/>
    <n v="2394"/>
  </r>
  <r>
    <x v="1"/>
    <x v="1"/>
    <x v="56"/>
    <x v="56"/>
    <n v="19"/>
    <n v="81"/>
    <n v="1539"/>
  </r>
  <r>
    <x v="1"/>
    <x v="1"/>
    <x v="57"/>
    <x v="57"/>
    <n v="19"/>
    <n v="136"/>
    <n v="2584"/>
  </r>
  <r>
    <x v="1"/>
    <x v="1"/>
    <x v="58"/>
    <x v="58"/>
    <n v="19"/>
    <n v="191"/>
    <n v="3629"/>
  </r>
  <r>
    <x v="1"/>
    <x v="1"/>
    <x v="59"/>
    <x v="59"/>
    <n v="19"/>
    <n v="551"/>
    <n v="10469"/>
  </r>
  <r>
    <x v="1"/>
    <x v="1"/>
    <x v="60"/>
    <x v="60"/>
    <n v="20"/>
    <n v="226"/>
    <n v="4520"/>
  </r>
  <r>
    <x v="1"/>
    <x v="1"/>
    <x v="61"/>
    <x v="61"/>
    <n v="14"/>
    <n v="98"/>
    <n v="1372"/>
  </r>
  <r>
    <x v="1"/>
    <x v="1"/>
    <x v="62"/>
    <x v="62"/>
    <n v="14"/>
    <n v="623"/>
    <n v="8722"/>
  </r>
  <r>
    <x v="1"/>
    <x v="1"/>
    <x v="63"/>
    <x v="63"/>
    <n v="14"/>
    <n v="780"/>
    <n v="10920"/>
  </r>
  <r>
    <x v="1"/>
    <x v="1"/>
    <x v="64"/>
    <x v="64"/>
    <n v="14"/>
    <n v="172"/>
    <n v="2408"/>
  </r>
  <r>
    <x v="1"/>
    <x v="1"/>
    <x v="65"/>
    <x v="65"/>
    <n v="14"/>
    <n v="176"/>
    <n v="2464"/>
  </r>
  <r>
    <x v="1"/>
    <x v="1"/>
    <x v="66"/>
    <x v="66"/>
    <n v="14"/>
    <n v="100"/>
    <n v="1400"/>
  </r>
  <r>
    <x v="1"/>
    <x v="1"/>
    <x v="67"/>
    <x v="67"/>
    <n v="14"/>
    <n v="175"/>
    <n v="2450"/>
  </r>
  <r>
    <x v="1"/>
    <x v="1"/>
    <x v="68"/>
    <x v="68"/>
    <n v="14"/>
    <n v="562"/>
    <n v="7868"/>
  </r>
  <r>
    <x v="1"/>
    <x v="1"/>
    <x v="69"/>
    <x v="69"/>
    <n v="14"/>
    <n v="743"/>
    <n v="10402"/>
  </r>
  <r>
    <x v="1"/>
    <x v="1"/>
    <x v="70"/>
    <x v="70"/>
    <n v="14"/>
    <n v="262"/>
    <n v="3668"/>
  </r>
  <r>
    <x v="1"/>
    <x v="1"/>
    <x v="71"/>
    <x v="71"/>
    <n v="14"/>
    <n v="151"/>
    <n v="2114"/>
  </r>
  <r>
    <x v="1"/>
    <x v="1"/>
    <x v="72"/>
    <x v="72"/>
    <n v="14"/>
    <n v="153"/>
    <n v="2142"/>
  </r>
  <r>
    <x v="1"/>
    <x v="1"/>
    <x v="73"/>
    <x v="73"/>
    <n v="14"/>
    <n v="81"/>
    <n v="1134"/>
  </r>
  <r>
    <x v="1"/>
    <x v="1"/>
    <x v="74"/>
    <x v="74"/>
    <n v="14"/>
    <n v="44"/>
    <n v="616"/>
  </r>
  <r>
    <x v="1"/>
    <x v="1"/>
    <x v="75"/>
    <x v="75"/>
    <n v="14"/>
    <n v="53"/>
    <n v="742"/>
  </r>
  <r>
    <x v="1"/>
    <x v="1"/>
    <x v="141"/>
    <x v="141"/>
    <n v="14"/>
    <n v="93"/>
    <n v="1302"/>
  </r>
  <r>
    <x v="1"/>
    <x v="1"/>
    <x v="77"/>
    <x v="77"/>
    <n v="5"/>
    <n v="480"/>
    <n v="2400"/>
  </r>
  <r>
    <x v="1"/>
    <x v="1"/>
    <x v="78"/>
    <x v="78"/>
    <n v="10"/>
    <n v="1097"/>
    <n v="10970"/>
  </r>
  <r>
    <x v="1"/>
    <x v="1"/>
    <x v="152"/>
    <x v="152"/>
    <n v="1.8"/>
    <n v="5000"/>
    <n v="9000"/>
  </r>
  <r>
    <x v="1"/>
    <x v="1"/>
    <x v="79"/>
    <x v="79"/>
    <n v="2"/>
    <n v="3130"/>
    <n v="6260"/>
  </r>
  <r>
    <x v="1"/>
    <x v="1"/>
    <x v="80"/>
    <x v="80"/>
    <n v="5"/>
    <n v="1034"/>
    <n v="5170"/>
  </r>
  <r>
    <x v="1"/>
    <x v="1"/>
    <x v="82"/>
    <x v="82"/>
    <n v="5"/>
    <n v="471"/>
    <n v="2355"/>
  </r>
  <r>
    <x v="1"/>
    <x v="1"/>
    <x v="83"/>
    <x v="83"/>
    <n v="14.4"/>
    <n v="17"/>
    <n v="244.8"/>
  </r>
  <r>
    <x v="1"/>
    <x v="1"/>
    <x v="84"/>
    <x v="84"/>
    <n v="20.399999999999999"/>
    <n v="60"/>
    <n v="1224"/>
  </r>
  <r>
    <x v="1"/>
    <x v="1"/>
    <x v="85"/>
    <x v="85"/>
    <n v="2"/>
    <n v="1086"/>
    <n v="2172"/>
  </r>
  <r>
    <x v="1"/>
    <x v="1"/>
    <x v="86"/>
    <x v="86"/>
    <n v="1.6"/>
    <n v="175"/>
    <n v="280"/>
  </r>
  <r>
    <x v="1"/>
    <x v="1"/>
    <x v="87"/>
    <x v="87"/>
    <n v="13"/>
    <n v="273"/>
    <n v="3549"/>
  </r>
  <r>
    <x v="1"/>
    <x v="1"/>
    <x v="88"/>
    <x v="88"/>
    <n v="1.8"/>
    <n v="1102"/>
    <n v="1983.6000000000001"/>
  </r>
  <r>
    <x v="1"/>
    <x v="1"/>
    <x v="89"/>
    <x v="89"/>
    <n v="5"/>
    <n v="4"/>
    <n v="20"/>
  </r>
  <r>
    <x v="1"/>
    <x v="1"/>
    <x v="90"/>
    <x v="90"/>
    <n v="10"/>
    <n v="409"/>
    <n v="4090"/>
  </r>
  <r>
    <x v="1"/>
    <x v="1"/>
    <x v="92"/>
    <x v="92"/>
    <n v="10"/>
    <n v="376"/>
    <n v="3760"/>
  </r>
  <r>
    <x v="1"/>
    <x v="1"/>
    <x v="93"/>
    <x v="93"/>
    <n v="5"/>
    <n v="362"/>
    <n v="1810"/>
  </r>
  <r>
    <x v="1"/>
    <x v="1"/>
    <x v="94"/>
    <x v="94"/>
    <n v="15"/>
    <n v="19"/>
    <n v="285"/>
  </r>
  <r>
    <x v="1"/>
    <x v="1"/>
    <x v="95"/>
    <x v="95"/>
    <n v="15"/>
    <n v="19"/>
    <n v="285"/>
  </r>
  <r>
    <x v="1"/>
    <x v="1"/>
    <x v="96"/>
    <x v="96"/>
    <n v="15"/>
    <n v="308"/>
    <n v="4620"/>
  </r>
  <r>
    <x v="1"/>
    <x v="1"/>
    <x v="97"/>
    <x v="97"/>
    <n v="17"/>
    <n v="168"/>
    <n v="2856"/>
  </r>
  <r>
    <x v="1"/>
    <x v="1"/>
    <x v="98"/>
    <x v="98"/>
    <n v="17"/>
    <n v="1"/>
    <n v="17"/>
  </r>
  <r>
    <x v="1"/>
    <x v="1"/>
    <x v="157"/>
    <x v="157"/>
    <n v="10"/>
    <n v="10"/>
    <n v="100"/>
  </r>
  <r>
    <x v="1"/>
    <x v="1"/>
    <x v="158"/>
    <x v="158"/>
    <n v="10"/>
    <n v="24"/>
    <n v="240"/>
  </r>
  <r>
    <x v="1"/>
    <x v="1"/>
    <x v="159"/>
    <x v="159"/>
    <n v="10"/>
    <n v="46"/>
    <n v="460"/>
  </r>
  <r>
    <x v="1"/>
    <x v="1"/>
    <x v="149"/>
    <x v="149"/>
    <n v="88"/>
    <n v="1"/>
    <n v="88"/>
  </r>
  <r>
    <x v="1"/>
    <x v="1"/>
    <x v="99"/>
    <x v="99"/>
    <n v="60"/>
    <n v="26"/>
    <n v="1560"/>
  </r>
  <r>
    <x v="1"/>
    <x v="1"/>
    <x v="100"/>
    <x v="100"/>
    <n v="20.5"/>
    <n v="324"/>
    <n v="6642"/>
  </r>
  <r>
    <x v="1"/>
    <x v="1"/>
    <x v="101"/>
    <x v="101"/>
    <n v="20.5"/>
    <n v="514"/>
    <n v="10537"/>
  </r>
  <r>
    <x v="1"/>
    <x v="1"/>
    <x v="102"/>
    <x v="102"/>
    <n v="20.5"/>
    <n v="460"/>
    <n v="9430"/>
  </r>
  <r>
    <x v="1"/>
    <x v="1"/>
    <x v="103"/>
    <x v="103"/>
    <n v="13"/>
    <n v="513"/>
    <n v="6669"/>
  </r>
  <r>
    <x v="1"/>
    <x v="1"/>
    <x v="104"/>
    <x v="104"/>
    <n v="20"/>
    <n v="1087"/>
    <n v="21740"/>
  </r>
  <r>
    <x v="1"/>
    <x v="1"/>
    <x v="105"/>
    <x v="105"/>
    <n v="290"/>
    <n v="18"/>
    <n v="5220"/>
  </r>
  <r>
    <x v="1"/>
    <x v="1"/>
    <x v="109"/>
    <x v="109"/>
    <n v="15"/>
    <n v="1008"/>
    <n v="15120"/>
  </r>
  <r>
    <x v="1"/>
    <x v="1"/>
    <x v="110"/>
    <x v="110"/>
    <n v="265"/>
    <n v="2"/>
    <n v="530"/>
  </r>
  <r>
    <x v="1"/>
    <x v="1"/>
    <x v="111"/>
    <x v="111"/>
    <n v="11"/>
    <n v="655"/>
    <n v="7205"/>
  </r>
  <r>
    <x v="1"/>
    <x v="1"/>
    <x v="112"/>
    <x v="112"/>
    <n v="45"/>
    <n v="167"/>
    <n v="7515"/>
  </r>
  <r>
    <x v="1"/>
    <x v="1"/>
    <x v="113"/>
    <x v="113"/>
    <n v="2"/>
    <n v="120"/>
    <n v="240"/>
  </r>
  <r>
    <x v="1"/>
    <x v="1"/>
    <x v="125"/>
    <x v="125"/>
    <n v="65"/>
    <n v="1"/>
    <n v="65"/>
  </r>
  <r>
    <x v="1"/>
    <x v="1"/>
    <x v="138"/>
    <x v="138"/>
    <n v="29"/>
    <n v="10"/>
    <n v="290"/>
  </r>
  <r>
    <x v="1"/>
    <x v="1"/>
    <x v="185"/>
    <x v="185"/>
    <n v="20"/>
    <n v="570"/>
    <n v="11400"/>
  </r>
  <r>
    <x v="1"/>
    <x v="1"/>
    <x v="142"/>
    <x v="142"/>
    <n v="32"/>
    <n v="11"/>
    <n v="352"/>
  </r>
  <r>
    <x v="1"/>
    <x v="1"/>
    <x v="187"/>
    <x v="187"/>
    <n v="49"/>
    <n v="6"/>
    <n v="294"/>
  </r>
  <r>
    <x v="1"/>
    <x v="1"/>
    <x v="139"/>
    <x v="139"/>
    <n v="4.5"/>
    <n v="7256"/>
    <n v="32652"/>
  </r>
  <r>
    <x v="1"/>
    <x v="1"/>
    <x v="144"/>
    <x v="144"/>
    <n v="25"/>
    <n v="71"/>
    <n v="1775"/>
  </r>
  <r>
    <x v="1"/>
    <x v="1"/>
    <x v="153"/>
    <x v="153"/>
    <n v="1.5"/>
    <n v="1420"/>
    <n v="2130"/>
  </r>
  <r>
    <x v="1"/>
    <x v="2"/>
    <x v="145"/>
    <x v="145"/>
    <n v="60"/>
    <n v="18"/>
    <n v="1080"/>
  </r>
  <r>
    <x v="1"/>
    <x v="2"/>
    <x v="0"/>
    <x v="0"/>
    <n v="10"/>
    <n v="3711"/>
    <n v="37110"/>
  </r>
  <r>
    <x v="1"/>
    <x v="2"/>
    <x v="1"/>
    <x v="1"/>
    <n v="39"/>
    <n v="109"/>
    <n v="4251"/>
  </r>
  <r>
    <x v="1"/>
    <x v="2"/>
    <x v="2"/>
    <x v="2"/>
    <n v="75"/>
    <n v="30"/>
    <n v="2250"/>
  </r>
  <r>
    <x v="1"/>
    <x v="2"/>
    <x v="3"/>
    <x v="3"/>
    <n v="35"/>
    <n v="135"/>
    <n v="4725"/>
  </r>
  <r>
    <x v="1"/>
    <x v="2"/>
    <x v="4"/>
    <x v="4"/>
    <n v="27"/>
    <n v="383"/>
    <n v="10341"/>
  </r>
  <r>
    <x v="1"/>
    <x v="2"/>
    <x v="5"/>
    <x v="5"/>
    <n v="29"/>
    <n v="646"/>
    <n v="18734"/>
  </r>
  <r>
    <x v="1"/>
    <x v="2"/>
    <x v="7"/>
    <x v="7"/>
    <n v="40"/>
    <n v="38"/>
    <n v="1520"/>
  </r>
  <r>
    <x v="1"/>
    <x v="2"/>
    <x v="11"/>
    <x v="11"/>
    <n v="39"/>
    <n v="147"/>
    <n v="5733"/>
  </r>
  <r>
    <x v="1"/>
    <x v="2"/>
    <x v="14"/>
    <x v="14"/>
    <n v="25"/>
    <n v="517"/>
    <n v="12925"/>
  </r>
  <r>
    <x v="1"/>
    <x v="2"/>
    <x v="16"/>
    <x v="16"/>
    <n v="25"/>
    <n v="583"/>
    <n v="14575"/>
  </r>
  <r>
    <x v="1"/>
    <x v="2"/>
    <x v="19"/>
    <x v="19"/>
    <n v="25"/>
    <n v="400"/>
    <n v="10000"/>
  </r>
  <r>
    <x v="1"/>
    <x v="2"/>
    <x v="21"/>
    <x v="21"/>
    <n v="59"/>
    <n v="324"/>
    <n v="19116"/>
  </r>
  <r>
    <x v="1"/>
    <x v="2"/>
    <x v="148"/>
    <x v="148"/>
    <n v="59"/>
    <n v="52"/>
    <n v="3068"/>
  </r>
  <r>
    <x v="1"/>
    <x v="2"/>
    <x v="22"/>
    <x v="22"/>
    <n v="39"/>
    <n v="89"/>
    <n v="3471"/>
  </r>
  <r>
    <x v="1"/>
    <x v="2"/>
    <x v="24"/>
    <x v="24"/>
    <n v="99"/>
    <n v="55"/>
    <n v="5445"/>
  </r>
  <r>
    <x v="1"/>
    <x v="2"/>
    <x v="25"/>
    <x v="25"/>
    <n v="85"/>
    <n v="148"/>
    <n v="12580"/>
  </r>
  <r>
    <x v="1"/>
    <x v="2"/>
    <x v="140"/>
    <x v="140"/>
    <n v="55"/>
    <n v="5"/>
    <n v="275"/>
  </r>
  <r>
    <x v="1"/>
    <x v="2"/>
    <x v="26"/>
    <x v="26"/>
    <n v="99"/>
    <n v="8"/>
    <n v="792"/>
  </r>
  <r>
    <x v="1"/>
    <x v="2"/>
    <x v="28"/>
    <x v="28"/>
    <n v="99"/>
    <n v="10"/>
    <n v="990"/>
  </r>
  <r>
    <x v="1"/>
    <x v="2"/>
    <x v="32"/>
    <x v="32"/>
    <n v="42"/>
    <n v="4"/>
    <n v="168"/>
  </r>
  <r>
    <x v="1"/>
    <x v="2"/>
    <x v="33"/>
    <x v="33"/>
    <n v="25"/>
    <n v="76"/>
    <n v="1900"/>
  </r>
  <r>
    <x v="1"/>
    <x v="2"/>
    <x v="34"/>
    <x v="34"/>
    <n v="25"/>
    <n v="42"/>
    <n v="1050"/>
  </r>
  <r>
    <x v="1"/>
    <x v="2"/>
    <x v="35"/>
    <x v="35"/>
    <n v="25"/>
    <n v="60"/>
    <n v="1500"/>
  </r>
  <r>
    <x v="1"/>
    <x v="2"/>
    <x v="36"/>
    <x v="36"/>
    <n v="25"/>
    <n v="32"/>
    <n v="800"/>
  </r>
  <r>
    <x v="1"/>
    <x v="2"/>
    <x v="37"/>
    <x v="37"/>
    <n v="25"/>
    <n v="174"/>
    <n v="4350"/>
  </r>
  <r>
    <x v="1"/>
    <x v="2"/>
    <x v="38"/>
    <x v="38"/>
    <n v="25"/>
    <n v="60"/>
    <n v="1500"/>
  </r>
  <r>
    <x v="1"/>
    <x v="2"/>
    <x v="39"/>
    <x v="39"/>
    <n v="25"/>
    <n v="32"/>
    <n v="800"/>
  </r>
  <r>
    <x v="1"/>
    <x v="2"/>
    <x v="42"/>
    <x v="42"/>
    <n v="3.5"/>
    <n v="1280"/>
    <n v="4480"/>
  </r>
  <r>
    <x v="1"/>
    <x v="2"/>
    <x v="43"/>
    <x v="43"/>
    <n v="14"/>
    <n v="422"/>
    <n v="5908"/>
  </r>
  <r>
    <x v="1"/>
    <x v="2"/>
    <x v="44"/>
    <x v="44"/>
    <n v="18"/>
    <n v="1"/>
    <n v="18"/>
  </r>
  <r>
    <x v="1"/>
    <x v="2"/>
    <x v="45"/>
    <x v="45"/>
    <n v="14"/>
    <n v="1718"/>
    <n v="24052"/>
  </r>
  <r>
    <x v="1"/>
    <x v="2"/>
    <x v="46"/>
    <x v="46"/>
    <n v="14"/>
    <n v="1577"/>
    <n v="22078"/>
  </r>
  <r>
    <x v="1"/>
    <x v="2"/>
    <x v="47"/>
    <x v="47"/>
    <n v="14"/>
    <n v="65"/>
    <n v="910"/>
  </r>
  <r>
    <x v="1"/>
    <x v="2"/>
    <x v="48"/>
    <x v="48"/>
    <n v="14"/>
    <n v="6199"/>
    <n v="86786"/>
  </r>
  <r>
    <x v="1"/>
    <x v="2"/>
    <x v="49"/>
    <x v="49"/>
    <n v="14"/>
    <n v="1038"/>
    <n v="14532"/>
  </r>
  <r>
    <x v="1"/>
    <x v="2"/>
    <x v="50"/>
    <x v="50"/>
    <n v="14"/>
    <n v="1089"/>
    <n v="15246"/>
  </r>
  <r>
    <x v="1"/>
    <x v="2"/>
    <x v="51"/>
    <x v="51"/>
    <n v="14"/>
    <n v="516"/>
    <n v="7224"/>
  </r>
  <r>
    <x v="1"/>
    <x v="2"/>
    <x v="188"/>
    <x v="188"/>
    <n v="25"/>
    <n v="10"/>
    <n v="250"/>
  </r>
  <r>
    <x v="1"/>
    <x v="2"/>
    <x v="189"/>
    <x v="189"/>
    <n v="14"/>
    <n v="50"/>
    <n v="700"/>
  </r>
  <r>
    <x v="1"/>
    <x v="2"/>
    <x v="53"/>
    <x v="53"/>
    <n v="18"/>
    <n v="212"/>
    <n v="3816"/>
  </r>
  <r>
    <x v="1"/>
    <x v="2"/>
    <x v="54"/>
    <x v="54"/>
    <n v="19"/>
    <n v="742"/>
    <n v="14098"/>
  </r>
  <r>
    <x v="1"/>
    <x v="2"/>
    <x v="55"/>
    <x v="55"/>
    <n v="19"/>
    <n v="174"/>
    <n v="3306"/>
  </r>
  <r>
    <x v="1"/>
    <x v="2"/>
    <x v="56"/>
    <x v="56"/>
    <n v="19"/>
    <n v="176"/>
    <n v="3344"/>
  </r>
  <r>
    <x v="1"/>
    <x v="2"/>
    <x v="57"/>
    <x v="57"/>
    <n v="19"/>
    <n v="267"/>
    <n v="5073"/>
  </r>
  <r>
    <x v="1"/>
    <x v="2"/>
    <x v="58"/>
    <x v="58"/>
    <n v="19"/>
    <n v="243"/>
    <n v="4617"/>
  </r>
  <r>
    <x v="1"/>
    <x v="2"/>
    <x v="59"/>
    <x v="59"/>
    <n v="19"/>
    <n v="625"/>
    <n v="11875"/>
  </r>
  <r>
    <x v="1"/>
    <x v="2"/>
    <x v="60"/>
    <x v="60"/>
    <n v="20"/>
    <n v="407"/>
    <n v="8140"/>
  </r>
  <r>
    <x v="1"/>
    <x v="2"/>
    <x v="61"/>
    <x v="61"/>
    <n v="14"/>
    <n v="210"/>
    <n v="2940"/>
  </r>
  <r>
    <x v="1"/>
    <x v="2"/>
    <x v="62"/>
    <x v="62"/>
    <n v="14"/>
    <n v="1030"/>
    <n v="14420"/>
  </r>
  <r>
    <x v="1"/>
    <x v="2"/>
    <x v="63"/>
    <x v="63"/>
    <n v="14"/>
    <n v="961"/>
    <n v="13454"/>
  </r>
  <r>
    <x v="1"/>
    <x v="2"/>
    <x v="64"/>
    <x v="64"/>
    <n v="14"/>
    <n v="511"/>
    <n v="7154"/>
  </r>
  <r>
    <x v="1"/>
    <x v="2"/>
    <x v="65"/>
    <x v="65"/>
    <n v="14"/>
    <n v="635"/>
    <n v="8890"/>
  </r>
  <r>
    <x v="1"/>
    <x v="2"/>
    <x v="66"/>
    <x v="66"/>
    <n v="14"/>
    <n v="290"/>
    <n v="4060"/>
  </r>
  <r>
    <x v="1"/>
    <x v="2"/>
    <x v="67"/>
    <x v="67"/>
    <n v="14"/>
    <n v="263"/>
    <n v="3682"/>
  </r>
  <r>
    <x v="1"/>
    <x v="2"/>
    <x v="68"/>
    <x v="68"/>
    <n v="14"/>
    <n v="1151"/>
    <n v="16114"/>
  </r>
  <r>
    <x v="1"/>
    <x v="2"/>
    <x v="69"/>
    <x v="69"/>
    <n v="14"/>
    <n v="791"/>
    <n v="11074"/>
  </r>
  <r>
    <x v="1"/>
    <x v="2"/>
    <x v="70"/>
    <x v="70"/>
    <n v="14"/>
    <n v="542"/>
    <n v="7588"/>
  </r>
  <r>
    <x v="1"/>
    <x v="2"/>
    <x v="71"/>
    <x v="71"/>
    <n v="14"/>
    <n v="476"/>
    <n v="6664"/>
  </r>
  <r>
    <x v="1"/>
    <x v="2"/>
    <x v="72"/>
    <x v="72"/>
    <n v="14"/>
    <n v="520"/>
    <n v="7280"/>
  </r>
  <r>
    <x v="1"/>
    <x v="2"/>
    <x v="73"/>
    <x v="73"/>
    <n v="14"/>
    <n v="217"/>
    <n v="3038"/>
  </r>
  <r>
    <x v="1"/>
    <x v="2"/>
    <x v="74"/>
    <x v="74"/>
    <n v="14"/>
    <n v="438"/>
    <n v="6132"/>
  </r>
  <r>
    <x v="1"/>
    <x v="2"/>
    <x v="75"/>
    <x v="75"/>
    <n v="14"/>
    <n v="179"/>
    <n v="2506"/>
  </r>
  <r>
    <x v="1"/>
    <x v="2"/>
    <x v="141"/>
    <x v="141"/>
    <n v="14"/>
    <n v="207"/>
    <n v="2898"/>
  </r>
  <r>
    <x v="1"/>
    <x v="2"/>
    <x v="77"/>
    <x v="77"/>
    <n v="5"/>
    <n v="482"/>
    <n v="2410"/>
  </r>
  <r>
    <x v="1"/>
    <x v="2"/>
    <x v="78"/>
    <x v="78"/>
    <n v="10"/>
    <n v="921"/>
    <n v="9210"/>
  </r>
  <r>
    <x v="1"/>
    <x v="2"/>
    <x v="152"/>
    <x v="152"/>
    <n v="1.8"/>
    <n v="5913"/>
    <n v="10643.4"/>
  </r>
  <r>
    <x v="1"/>
    <x v="2"/>
    <x v="79"/>
    <x v="79"/>
    <n v="2"/>
    <n v="5028"/>
    <n v="10056"/>
  </r>
  <r>
    <x v="1"/>
    <x v="2"/>
    <x v="80"/>
    <x v="80"/>
    <n v="5"/>
    <n v="1360"/>
    <n v="6800"/>
  </r>
  <r>
    <x v="1"/>
    <x v="2"/>
    <x v="82"/>
    <x v="82"/>
    <n v="5"/>
    <n v="801"/>
    <n v="4005"/>
  </r>
  <r>
    <x v="1"/>
    <x v="2"/>
    <x v="83"/>
    <x v="83"/>
    <n v="14.4"/>
    <n v="93"/>
    <n v="1339.2"/>
  </r>
  <r>
    <x v="1"/>
    <x v="2"/>
    <x v="85"/>
    <x v="85"/>
    <n v="2"/>
    <n v="1235"/>
    <n v="2470"/>
  </r>
  <r>
    <x v="1"/>
    <x v="2"/>
    <x v="86"/>
    <x v="86"/>
    <n v="1.6"/>
    <n v="22"/>
    <n v="35.200000000000003"/>
  </r>
  <r>
    <x v="1"/>
    <x v="2"/>
    <x v="87"/>
    <x v="87"/>
    <n v="13"/>
    <n v="282"/>
    <n v="3666"/>
  </r>
  <r>
    <x v="1"/>
    <x v="2"/>
    <x v="88"/>
    <x v="88"/>
    <n v="1.8"/>
    <n v="2220"/>
    <n v="3996"/>
  </r>
  <r>
    <x v="1"/>
    <x v="2"/>
    <x v="89"/>
    <x v="89"/>
    <n v="5"/>
    <n v="156"/>
    <n v="780"/>
  </r>
  <r>
    <x v="1"/>
    <x v="2"/>
    <x v="90"/>
    <x v="90"/>
    <n v="10"/>
    <n v="461"/>
    <n v="4610"/>
  </r>
  <r>
    <x v="1"/>
    <x v="2"/>
    <x v="91"/>
    <x v="91"/>
    <n v="15"/>
    <n v="15"/>
    <n v="225"/>
  </r>
  <r>
    <x v="1"/>
    <x v="2"/>
    <x v="92"/>
    <x v="92"/>
    <n v="10"/>
    <n v="233"/>
    <n v="2330"/>
  </r>
  <r>
    <x v="1"/>
    <x v="2"/>
    <x v="93"/>
    <x v="93"/>
    <n v="5"/>
    <n v="159"/>
    <n v="795"/>
  </r>
  <r>
    <x v="1"/>
    <x v="2"/>
    <x v="94"/>
    <x v="94"/>
    <n v="15"/>
    <n v="148"/>
    <n v="2220"/>
  </r>
  <r>
    <x v="1"/>
    <x v="2"/>
    <x v="95"/>
    <x v="95"/>
    <n v="15"/>
    <n v="78"/>
    <n v="1170"/>
  </r>
  <r>
    <x v="1"/>
    <x v="2"/>
    <x v="96"/>
    <x v="96"/>
    <n v="15"/>
    <n v="240"/>
    <n v="3600"/>
  </r>
  <r>
    <x v="1"/>
    <x v="2"/>
    <x v="97"/>
    <x v="97"/>
    <n v="17"/>
    <n v="153"/>
    <n v="2601"/>
  </r>
  <r>
    <x v="1"/>
    <x v="2"/>
    <x v="157"/>
    <x v="157"/>
    <n v="10"/>
    <n v="53"/>
    <n v="530"/>
  </r>
  <r>
    <x v="1"/>
    <x v="2"/>
    <x v="158"/>
    <x v="158"/>
    <n v="10"/>
    <n v="85"/>
    <n v="850"/>
  </r>
  <r>
    <x v="1"/>
    <x v="2"/>
    <x v="159"/>
    <x v="159"/>
    <n v="10"/>
    <n v="112"/>
    <n v="1120"/>
  </r>
  <r>
    <x v="1"/>
    <x v="2"/>
    <x v="99"/>
    <x v="99"/>
    <n v="60"/>
    <n v="49"/>
    <n v="2940"/>
  </r>
  <r>
    <x v="1"/>
    <x v="2"/>
    <x v="100"/>
    <x v="100"/>
    <n v="20.5"/>
    <n v="178"/>
    <n v="3649"/>
  </r>
  <r>
    <x v="1"/>
    <x v="2"/>
    <x v="101"/>
    <x v="101"/>
    <n v="20.5"/>
    <n v="331"/>
    <n v="6785.5"/>
  </r>
  <r>
    <x v="1"/>
    <x v="2"/>
    <x v="102"/>
    <x v="102"/>
    <n v="20.5"/>
    <n v="224"/>
    <n v="4592"/>
  </r>
  <r>
    <x v="1"/>
    <x v="2"/>
    <x v="103"/>
    <x v="103"/>
    <n v="13"/>
    <n v="507"/>
    <n v="6591"/>
  </r>
  <r>
    <x v="1"/>
    <x v="2"/>
    <x v="104"/>
    <x v="104"/>
    <n v="20"/>
    <n v="1246"/>
    <n v="24920"/>
  </r>
  <r>
    <x v="1"/>
    <x v="2"/>
    <x v="105"/>
    <x v="105"/>
    <n v="290"/>
    <n v="30"/>
    <n v="8700"/>
  </r>
  <r>
    <x v="1"/>
    <x v="2"/>
    <x v="109"/>
    <x v="109"/>
    <n v="15"/>
    <n v="526"/>
    <n v="7890"/>
  </r>
  <r>
    <x v="1"/>
    <x v="2"/>
    <x v="110"/>
    <x v="110"/>
    <n v="265"/>
    <n v="6"/>
    <n v="1590"/>
  </r>
  <r>
    <x v="1"/>
    <x v="2"/>
    <x v="111"/>
    <x v="111"/>
    <n v="11"/>
    <n v="937"/>
    <n v="10307"/>
  </r>
  <r>
    <x v="1"/>
    <x v="2"/>
    <x v="112"/>
    <x v="112"/>
    <n v="45"/>
    <n v="218"/>
    <n v="9810"/>
  </r>
  <r>
    <x v="1"/>
    <x v="2"/>
    <x v="113"/>
    <x v="113"/>
    <n v="2"/>
    <n v="965"/>
    <n v="1930"/>
  </r>
  <r>
    <x v="1"/>
    <x v="2"/>
    <x v="142"/>
    <x v="142"/>
    <n v="32"/>
    <n v="20"/>
    <n v="640"/>
  </r>
  <r>
    <x v="1"/>
    <x v="2"/>
    <x v="187"/>
    <x v="187"/>
    <n v="49"/>
    <n v="2"/>
    <n v="98"/>
  </r>
  <r>
    <x v="1"/>
    <x v="2"/>
    <x v="139"/>
    <x v="139"/>
    <n v="4.5"/>
    <n v="9399"/>
    <n v="42295.5"/>
  </r>
  <r>
    <x v="1"/>
    <x v="2"/>
    <x v="144"/>
    <x v="144"/>
    <n v="25"/>
    <n v="46"/>
    <n v="1150"/>
  </r>
  <r>
    <x v="1"/>
    <x v="2"/>
    <x v="153"/>
    <x v="153"/>
    <n v="1.5"/>
    <n v="4680"/>
    <n v="7020"/>
  </r>
  <r>
    <x v="1"/>
    <x v="2"/>
    <x v="190"/>
    <x v="190"/>
    <n v="3"/>
    <n v="727"/>
    <n v="2181"/>
  </r>
  <r>
    <x v="1"/>
    <x v="2"/>
    <x v="191"/>
    <x v="191"/>
    <n v="2.5499999999999998"/>
    <n v="2942"/>
    <n v="7502.0999999999995"/>
  </r>
  <r>
    <x v="1"/>
    <x v="2"/>
    <x v="192"/>
    <x v="192"/>
    <n v="2"/>
    <n v="2046"/>
    <n v="4092"/>
  </r>
  <r>
    <x v="1"/>
    <x v="2"/>
    <x v="193"/>
    <x v="193"/>
    <n v="3.9"/>
    <n v="2202"/>
    <n v="8587.7999999999993"/>
  </r>
  <r>
    <x v="1"/>
    <x v="2"/>
    <x v="194"/>
    <x v="194"/>
    <n v="3.9"/>
    <n v="137"/>
    <n v="534.29999999999995"/>
  </r>
  <r>
    <x v="1"/>
    <x v="2"/>
    <x v="195"/>
    <x v="195"/>
    <n v="1.8"/>
    <n v="2776"/>
    <n v="4996.8"/>
  </r>
  <r>
    <x v="1"/>
    <x v="2"/>
    <x v="196"/>
    <x v="196"/>
    <n v="1.8"/>
    <n v="356"/>
    <n v="640.80000000000007"/>
  </r>
  <r>
    <x v="1"/>
    <x v="3"/>
    <x v="0"/>
    <x v="0"/>
    <n v="10"/>
    <n v="206"/>
    <n v="2060"/>
  </r>
  <r>
    <x v="1"/>
    <x v="3"/>
    <x v="2"/>
    <x v="2"/>
    <n v="75"/>
    <n v="27"/>
    <n v="2025"/>
  </r>
  <r>
    <x v="1"/>
    <x v="3"/>
    <x v="3"/>
    <x v="3"/>
    <n v="35"/>
    <n v="44"/>
    <n v="1540"/>
  </r>
  <r>
    <x v="1"/>
    <x v="3"/>
    <x v="4"/>
    <x v="4"/>
    <n v="27"/>
    <n v="214"/>
    <n v="5778"/>
  </r>
  <r>
    <x v="1"/>
    <x v="3"/>
    <x v="5"/>
    <x v="5"/>
    <n v="29"/>
    <n v="410"/>
    <n v="11890"/>
  </r>
  <r>
    <x v="1"/>
    <x v="3"/>
    <x v="9"/>
    <x v="9"/>
    <n v="35"/>
    <n v="34"/>
    <n v="1190"/>
  </r>
  <r>
    <x v="1"/>
    <x v="3"/>
    <x v="10"/>
    <x v="10"/>
    <n v="35"/>
    <n v="98"/>
    <n v="3430"/>
  </r>
  <r>
    <x v="1"/>
    <x v="3"/>
    <x v="11"/>
    <x v="11"/>
    <n v="39"/>
    <n v="9"/>
    <n v="351"/>
  </r>
  <r>
    <x v="1"/>
    <x v="3"/>
    <x v="14"/>
    <x v="14"/>
    <n v="25"/>
    <n v="88"/>
    <n v="2200"/>
  </r>
  <r>
    <x v="1"/>
    <x v="3"/>
    <x v="16"/>
    <x v="16"/>
    <n v="25"/>
    <n v="114"/>
    <n v="2850"/>
  </r>
  <r>
    <x v="1"/>
    <x v="3"/>
    <x v="19"/>
    <x v="19"/>
    <n v="25"/>
    <n v="75"/>
    <n v="1875"/>
  </r>
  <r>
    <x v="1"/>
    <x v="3"/>
    <x v="21"/>
    <x v="21"/>
    <n v="59"/>
    <n v="138"/>
    <n v="8142"/>
  </r>
  <r>
    <x v="1"/>
    <x v="3"/>
    <x v="148"/>
    <x v="148"/>
    <n v="59"/>
    <n v="42"/>
    <n v="2478"/>
  </r>
  <r>
    <x v="1"/>
    <x v="3"/>
    <x v="22"/>
    <x v="22"/>
    <n v="39"/>
    <n v="140"/>
    <n v="5460"/>
  </r>
  <r>
    <x v="1"/>
    <x v="3"/>
    <x v="24"/>
    <x v="24"/>
    <n v="99"/>
    <n v="34"/>
    <n v="3366"/>
  </r>
  <r>
    <x v="1"/>
    <x v="3"/>
    <x v="25"/>
    <x v="25"/>
    <n v="85"/>
    <n v="41"/>
    <n v="3485"/>
  </r>
  <r>
    <x v="1"/>
    <x v="3"/>
    <x v="140"/>
    <x v="140"/>
    <n v="55"/>
    <n v="5"/>
    <n v="275"/>
  </r>
  <r>
    <x v="1"/>
    <x v="3"/>
    <x v="28"/>
    <x v="28"/>
    <n v="99"/>
    <n v="3"/>
    <n v="297"/>
  </r>
  <r>
    <x v="1"/>
    <x v="3"/>
    <x v="32"/>
    <x v="32"/>
    <n v="42"/>
    <n v="60"/>
    <n v="2520"/>
  </r>
  <r>
    <x v="1"/>
    <x v="3"/>
    <x v="33"/>
    <x v="33"/>
    <n v="25"/>
    <n v="134"/>
    <n v="3350"/>
  </r>
  <r>
    <x v="1"/>
    <x v="3"/>
    <x v="34"/>
    <x v="34"/>
    <n v="25"/>
    <n v="36"/>
    <n v="900"/>
  </r>
  <r>
    <x v="1"/>
    <x v="3"/>
    <x v="35"/>
    <x v="35"/>
    <n v="25"/>
    <n v="100"/>
    <n v="2500"/>
  </r>
  <r>
    <x v="1"/>
    <x v="3"/>
    <x v="36"/>
    <x v="36"/>
    <n v="25"/>
    <n v="2"/>
    <n v="50"/>
  </r>
  <r>
    <x v="1"/>
    <x v="3"/>
    <x v="37"/>
    <x v="37"/>
    <n v="25"/>
    <n v="12"/>
    <n v="300"/>
  </r>
  <r>
    <x v="1"/>
    <x v="3"/>
    <x v="38"/>
    <x v="38"/>
    <n v="25"/>
    <n v="61"/>
    <n v="1525"/>
  </r>
  <r>
    <x v="1"/>
    <x v="3"/>
    <x v="39"/>
    <x v="39"/>
    <n v="25"/>
    <n v="30"/>
    <n v="750"/>
  </r>
  <r>
    <x v="1"/>
    <x v="3"/>
    <x v="42"/>
    <x v="42"/>
    <n v="3.5"/>
    <n v="1224"/>
    <n v="4284"/>
  </r>
  <r>
    <x v="1"/>
    <x v="3"/>
    <x v="43"/>
    <x v="43"/>
    <n v="14"/>
    <n v="456"/>
    <n v="6384"/>
  </r>
  <r>
    <x v="1"/>
    <x v="3"/>
    <x v="44"/>
    <x v="44"/>
    <n v="18"/>
    <n v="3"/>
    <n v="54"/>
  </r>
  <r>
    <x v="1"/>
    <x v="3"/>
    <x v="45"/>
    <x v="45"/>
    <n v="14"/>
    <n v="1589"/>
    <n v="22246"/>
  </r>
  <r>
    <x v="1"/>
    <x v="3"/>
    <x v="46"/>
    <x v="46"/>
    <n v="14"/>
    <n v="1237"/>
    <n v="17318"/>
  </r>
  <r>
    <x v="1"/>
    <x v="3"/>
    <x v="47"/>
    <x v="47"/>
    <n v="14"/>
    <n v="1556"/>
    <n v="21784"/>
  </r>
  <r>
    <x v="1"/>
    <x v="3"/>
    <x v="48"/>
    <x v="48"/>
    <n v="14"/>
    <n v="4171"/>
    <n v="58394"/>
  </r>
  <r>
    <x v="1"/>
    <x v="3"/>
    <x v="49"/>
    <x v="49"/>
    <n v="14"/>
    <n v="425"/>
    <n v="5950"/>
  </r>
  <r>
    <x v="1"/>
    <x v="3"/>
    <x v="50"/>
    <x v="50"/>
    <n v="14"/>
    <n v="744"/>
    <n v="10416"/>
  </r>
  <r>
    <x v="1"/>
    <x v="3"/>
    <x v="51"/>
    <x v="51"/>
    <n v="14"/>
    <n v="296"/>
    <n v="4144"/>
  </r>
  <r>
    <x v="1"/>
    <x v="3"/>
    <x v="188"/>
    <x v="188"/>
    <n v="25"/>
    <n v="60"/>
    <n v="1500"/>
  </r>
  <r>
    <x v="1"/>
    <x v="3"/>
    <x v="189"/>
    <x v="189"/>
    <n v="14"/>
    <n v="52"/>
    <n v="728"/>
  </r>
  <r>
    <x v="1"/>
    <x v="3"/>
    <x v="52"/>
    <x v="52"/>
    <n v="14"/>
    <n v="293"/>
    <n v="4102"/>
  </r>
  <r>
    <x v="1"/>
    <x v="3"/>
    <x v="53"/>
    <x v="53"/>
    <n v="18"/>
    <n v="141"/>
    <n v="2538"/>
  </r>
  <r>
    <x v="1"/>
    <x v="3"/>
    <x v="54"/>
    <x v="54"/>
    <n v="19"/>
    <n v="403"/>
    <n v="7657"/>
  </r>
  <r>
    <x v="1"/>
    <x v="3"/>
    <x v="55"/>
    <x v="55"/>
    <n v="19"/>
    <n v="176"/>
    <n v="3344"/>
  </r>
  <r>
    <x v="1"/>
    <x v="3"/>
    <x v="56"/>
    <x v="56"/>
    <n v="19"/>
    <n v="130"/>
    <n v="2470"/>
  </r>
  <r>
    <x v="1"/>
    <x v="3"/>
    <x v="57"/>
    <x v="57"/>
    <n v="19"/>
    <n v="190"/>
    <n v="3610"/>
  </r>
  <r>
    <x v="1"/>
    <x v="3"/>
    <x v="58"/>
    <x v="58"/>
    <n v="19"/>
    <n v="161"/>
    <n v="3059"/>
  </r>
  <r>
    <x v="1"/>
    <x v="3"/>
    <x v="59"/>
    <x v="59"/>
    <n v="19"/>
    <n v="459"/>
    <n v="8721"/>
  </r>
  <r>
    <x v="1"/>
    <x v="3"/>
    <x v="60"/>
    <x v="60"/>
    <n v="20"/>
    <n v="136"/>
    <n v="2720"/>
  </r>
  <r>
    <x v="1"/>
    <x v="3"/>
    <x v="197"/>
    <x v="197"/>
    <n v="25"/>
    <n v="28"/>
    <n v="700"/>
  </r>
  <r>
    <x v="1"/>
    <x v="3"/>
    <x v="198"/>
    <x v="198"/>
    <n v="25"/>
    <n v="23"/>
    <n v="575"/>
  </r>
  <r>
    <x v="1"/>
    <x v="3"/>
    <x v="199"/>
    <x v="199"/>
    <n v="25"/>
    <n v="24"/>
    <n v="600"/>
  </r>
  <r>
    <x v="1"/>
    <x v="3"/>
    <x v="61"/>
    <x v="61"/>
    <n v="14"/>
    <n v="190"/>
    <n v="2660"/>
  </r>
  <r>
    <x v="1"/>
    <x v="3"/>
    <x v="62"/>
    <x v="62"/>
    <n v="14"/>
    <n v="849"/>
    <n v="11886"/>
  </r>
  <r>
    <x v="1"/>
    <x v="3"/>
    <x v="63"/>
    <x v="63"/>
    <n v="14"/>
    <n v="934"/>
    <n v="13076"/>
  </r>
  <r>
    <x v="1"/>
    <x v="3"/>
    <x v="64"/>
    <x v="64"/>
    <n v="14"/>
    <n v="492"/>
    <n v="6888"/>
  </r>
  <r>
    <x v="1"/>
    <x v="3"/>
    <x v="65"/>
    <x v="65"/>
    <n v="14"/>
    <n v="555"/>
    <n v="7770"/>
  </r>
  <r>
    <x v="1"/>
    <x v="3"/>
    <x v="66"/>
    <x v="66"/>
    <n v="14"/>
    <n v="324"/>
    <n v="4536"/>
  </r>
  <r>
    <x v="1"/>
    <x v="3"/>
    <x v="67"/>
    <x v="67"/>
    <n v="14"/>
    <n v="384"/>
    <n v="5376"/>
  </r>
  <r>
    <x v="1"/>
    <x v="3"/>
    <x v="68"/>
    <x v="68"/>
    <n v="14"/>
    <n v="971"/>
    <n v="13594"/>
  </r>
  <r>
    <x v="1"/>
    <x v="3"/>
    <x v="69"/>
    <x v="69"/>
    <n v="14"/>
    <n v="497"/>
    <n v="6958"/>
  </r>
  <r>
    <x v="1"/>
    <x v="3"/>
    <x v="70"/>
    <x v="70"/>
    <n v="14"/>
    <n v="678"/>
    <n v="9492"/>
  </r>
  <r>
    <x v="1"/>
    <x v="3"/>
    <x v="71"/>
    <x v="71"/>
    <n v="14"/>
    <n v="498"/>
    <n v="6972"/>
  </r>
  <r>
    <x v="1"/>
    <x v="3"/>
    <x v="72"/>
    <x v="72"/>
    <n v="14"/>
    <n v="366"/>
    <n v="5124"/>
  </r>
  <r>
    <x v="1"/>
    <x v="3"/>
    <x v="73"/>
    <x v="73"/>
    <n v="14"/>
    <n v="196"/>
    <n v="2744"/>
  </r>
  <r>
    <x v="1"/>
    <x v="3"/>
    <x v="74"/>
    <x v="74"/>
    <n v="14"/>
    <n v="343"/>
    <n v="4802"/>
  </r>
  <r>
    <x v="1"/>
    <x v="3"/>
    <x v="75"/>
    <x v="75"/>
    <n v="14"/>
    <n v="210"/>
    <n v="2940"/>
  </r>
  <r>
    <x v="1"/>
    <x v="3"/>
    <x v="141"/>
    <x v="141"/>
    <n v="14"/>
    <n v="114"/>
    <n v="1596"/>
  </r>
  <r>
    <x v="1"/>
    <x v="3"/>
    <x v="77"/>
    <x v="77"/>
    <n v="5"/>
    <n v="205"/>
    <n v="1025"/>
  </r>
  <r>
    <x v="1"/>
    <x v="3"/>
    <x v="78"/>
    <x v="78"/>
    <n v="10"/>
    <n v="853"/>
    <n v="8530"/>
  </r>
  <r>
    <x v="1"/>
    <x v="3"/>
    <x v="152"/>
    <x v="152"/>
    <n v="1.8"/>
    <n v="5560"/>
    <n v="10008"/>
  </r>
  <r>
    <x v="1"/>
    <x v="3"/>
    <x v="79"/>
    <x v="79"/>
    <n v="2"/>
    <n v="4598"/>
    <n v="9196"/>
  </r>
  <r>
    <x v="1"/>
    <x v="3"/>
    <x v="80"/>
    <x v="80"/>
    <n v="5"/>
    <n v="679"/>
    <n v="3395"/>
  </r>
  <r>
    <x v="1"/>
    <x v="3"/>
    <x v="82"/>
    <x v="82"/>
    <n v="5"/>
    <n v="621"/>
    <n v="3105"/>
  </r>
  <r>
    <x v="1"/>
    <x v="3"/>
    <x v="83"/>
    <x v="83"/>
    <n v="14.4"/>
    <n v="103"/>
    <n v="1483.2"/>
  </r>
  <r>
    <x v="1"/>
    <x v="3"/>
    <x v="85"/>
    <x v="85"/>
    <n v="2"/>
    <n v="1610"/>
    <n v="3220"/>
  </r>
  <r>
    <x v="1"/>
    <x v="3"/>
    <x v="86"/>
    <x v="86"/>
    <n v="1.6"/>
    <n v="15"/>
    <n v="24"/>
  </r>
  <r>
    <x v="1"/>
    <x v="3"/>
    <x v="87"/>
    <x v="87"/>
    <n v="13"/>
    <n v="334"/>
    <n v="4342"/>
  </r>
  <r>
    <x v="1"/>
    <x v="3"/>
    <x v="88"/>
    <x v="88"/>
    <n v="1.8"/>
    <n v="970"/>
    <n v="1746"/>
  </r>
  <r>
    <x v="1"/>
    <x v="3"/>
    <x v="89"/>
    <x v="89"/>
    <n v="5"/>
    <n v="257"/>
    <n v="1285"/>
  </r>
  <r>
    <x v="1"/>
    <x v="3"/>
    <x v="90"/>
    <x v="90"/>
    <n v="10"/>
    <n v="435"/>
    <n v="4350"/>
  </r>
  <r>
    <x v="1"/>
    <x v="3"/>
    <x v="91"/>
    <x v="91"/>
    <n v="15"/>
    <n v="5"/>
    <n v="75"/>
  </r>
  <r>
    <x v="1"/>
    <x v="3"/>
    <x v="92"/>
    <x v="92"/>
    <n v="10"/>
    <n v="265"/>
    <n v="2650"/>
  </r>
  <r>
    <x v="1"/>
    <x v="3"/>
    <x v="93"/>
    <x v="93"/>
    <n v="5"/>
    <n v="161"/>
    <n v="805"/>
  </r>
  <r>
    <x v="1"/>
    <x v="3"/>
    <x v="94"/>
    <x v="94"/>
    <n v="15"/>
    <n v="230"/>
    <n v="3450"/>
  </r>
  <r>
    <x v="1"/>
    <x v="3"/>
    <x v="95"/>
    <x v="95"/>
    <n v="15"/>
    <n v="169"/>
    <n v="2535"/>
  </r>
  <r>
    <x v="1"/>
    <x v="3"/>
    <x v="96"/>
    <x v="96"/>
    <n v="15"/>
    <n v="67"/>
    <n v="1005"/>
  </r>
  <r>
    <x v="1"/>
    <x v="3"/>
    <x v="97"/>
    <x v="97"/>
    <n v="17"/>
    <n v="291"/>
    <n v="4947"/>
  </r>
  <r>
    <x v="1"/>
    <x v="3"/>
    <x v="157"/>
    <x v="157"/>
    <n v="10"/>
    <n v="36"/>
    <n v="360"/>
  </r>
  <r>
    <x v="1"/>
    <x v="3"/>
    <x v="158"/>
    <x v="158"/>
    <n v="10"/>
    <n v="41"/>
    <n v="410"/>
  </r>
  <r>
    <x v="1"/>
    <x v="3"/>
    <x v="159"/>
    <x v="159"/>
    <n v="10"/>
    <n v="76"/>
    <n v="760"/>
  </r>
  <r>
    <x v="1"/>
    <x v="3"/>
    <x v="99"/>
    <x v="99"/>
    <n v="60"/>
    <n v="39"/>
    <n v="2340"/>
  </r>
  <r>
    <x v="1"/>
    <x v="3"/>
    <x v="100"/>
    <x v="100"/>
    <n v="20.5"/>
    <n v="259"/>
    <n v="5309.5"/>
  </r>
  <r>
    <x v="1"/>
    <x v="3"/>
    <x v="101"/>
    <x v="101"/>
    <n v="20.5"/>
    <n v="201"/>
    <n v="4120.5"/>
  </r>
  <r>
    <x v="1"/>
    <x v="3"/>
    <x v="102"/>
    <x v="102"/>
    <n v="20.5"/>
    <n v="246"/>
    <n v="5043"/>
  </r>
  <r>
    <x v="1"/>
    <x v="3"/>
    <x v="103"/>
    <x v="103"/>
    <n v="13"/>
    <n v="190"/>
    <n v="2470"/>
  </r>
  <r>
    <x v="1"/>
    <x v="3"/>
    <x v="104"/>
    <x v="104"/>
    <n v="20"/>
    <n v="1038"/>
    <n v="20760"/>
  </r>
  <r>
    <x v="1"/>
    <x v="3"/>
    <x v="105"/>
    <x v="105"/>
    <n v="290"/>
    <n v="18"/>
    <n v="5220"/>
  </r>
  <r>
    <x v="1"/>
    <x v="3"/>
    <x v="109"/>
    <x v="109"/>
    <n v="15"/>
    <n v="1186"/>
    <n v="17790"/>
  </r>
  <r>
    <x v="1"/>
    <x v="3"/>
    <x v="110"/>
    <x v="110"/>
    <n v="265"/>
    <n v="4"/>
    <n v="1060"/>
  </r>
  <r>
    <x v="1"/>
    <x v="3"/>
    <x v="111"/>
    <x v="111"/>
    <n v="11"/>
    <n v="298"/>
    <n v="3278"/>
  </r>
  <r>
    <x v="1"/>
    <x v="3"/>
    <x v="112"/>
    <x v="112"/>
    <n v="45"/>
    <n v="259"/>
    <n v="11655"/>
  </r>
  <r>
    <x v="1"/>
    <x v="3"/>
    <x v="113"/>
    <x v="113"/>
    <n v="2"/>
    <n v="345"/>
    <n v="690"/>
  </r>
  <r>
    <x v="1"/>
    <x v="3"/>
    <x v="142"/>
    <x v="142"/>
    <n v="32"/>
    <n v="13"/>
    <n v="416"/>
  </r>
  <r>
    <x v="1"/>
    <x v="3"/>
    <x v="139"/>
    <x v="139"/>
    <n v="4.5"/>
    <n v="4507"/>
    <n v="20281.5"/>
  </r>
  <r>
    <x v="1"/>
    <x v="3"/>
    <x v="144"/>
    <x v="144"/>
    <n v="25"/>
    <n v="35"/>
    <n v="875"/>
  </r>
  <r>
    <x v="1"/>
    <x v="3"/>
    <x v="153"/>
    <x v="153"/>
    <n v="1.5"/>
    <n v="2535"/>
    <n v="3802.5"/>
  </r>
  <r>
    <x v="1"/>
    <x v="3"/>
    <x v="190"/>
    <x v="190"/>
    <n v="3"/>
    <n v="709"/>
    <n v="2127"/>
  </r>
  <r>
    <x v="1"/>
    <x v="3"/>
    <x v="191"/>
    <x v="191"/>
    <n v="2.5499999999999998"/>
    <n v="580"/>
    <n v="1479"/>
  </r>
  <r>
    <x v="1"/>
    <x v="3"/>
    <x v="192"/>
    <x v="192"/>
    <n v="2"/>
    <n v="395"/>
    <n v="790"/>
  </r>
  <r>
    <x v="1"/>
    <x v="3"/>
    <x v="193"/>
    <x v="193"/>
    <n v="3.9"/>
    <n v="762"/>
    <n v="2971.7999999999997"/>
  </r>
  <r>
    <x v="1"/>
    <x v="3"/>
    <x v="194"/>
    <x v="194"/>
    <n v="3.9"/>
    <n v="971"/>
    <n v="3786.9"/>
  </r>
  <r>
    <x v="1"/>
    <x v="3"/>
    <x v="195"/>
    <x v="195"/>
    <n v="1.8"/>
    <n v="360"/>
    <n v="648"/>
  </r>
  <r>
    <x v="1"/>
    <x v="3"/>
    <x v="196"/>
    <x v="196"/>
    <n v="1.8"/>
    <n v="470"/>
    <n v="846"/>
  </r>
  <r>
    <x v="1"/>
    <x v="4"/>
    <x v="145"/>
    <x v="145"/>
    <n v="60"/>
    <n v="8"/>
    <n v="480"/>
  </r>
  <r>
    <x v="1"/>
    <x v="4"/>
    <x v="0"/>
    <x v="0"/>
    <n v="10"/>
    <n v="306"/>
    <n v="3060"/>
  </r>
  <r>
    <x v="1"/>
    <x v="4"/>
    <x v="2"/>
    <x v="2"/>
    <n v="75"/>
    <n v="9"/>
    <n v="675"/>
  </r>
  <r>
    <x v="1"/>
    <x v="4"/>
    <x v="3"/>
    <x v="3"/>
    <n v="35"/>
    <n v="34"/>
    <n v="1190"/>
  </r>
  <r>
    <x v="1"/>
    <x v="4"/>
    <x v="4"/>
    <x v="4"/>
    <n v="27"/>
    <n v="91"/>
    <n v="2457"/>
  </r>
  <r>
    <x v="1"/>
    <x v="4"/>
    <x v="5"/>
    <x v="5"/>
    <n v="29"/>
    <n v="249"/>
    <n v="7221"/>
  </r>
  <r>
    <x v="1"/>
    <x v="4"/>
    <x v="9"/>
    <x v="9"/>
    <n v="35"/>
    <n v="60"/>
    <n v="2100"/>
  </r>
  <r>
    <x v="1"/>
    <x v="4"/>
    <x v="10"/>
    <x v="10"/>
    <n v="35"/>
    <n v="58"/>
    <n v="2030"/>
  </r>
  <r>
    <x v="1"/>
    <x v="4"/>
    <x v="14"/>
    <x v="14"/>
    <n v="25"/>
    <n v="65"/>
    <n v="1625"/>
  </r>
  <r>
    <x v="1"/>
    <x v="4"/>
    <x v="16"/>
    <x v="16"/>
    <n v="25"/>
    <n v="83"/>
    <n v="2075"/>
  </r>
  <r>
    <x v="1"/>
    <x v="4"/>
    <x v="19"/>
    <x v="19"/>
    <n v="25"/>
    <n v="56"/>
    <n v="1400"/>
  </r>
  <r>
    <x v="1"/>
    <x v="4"/>
    <x v="21"/>
    <x v="21"/>
    <n v="59"/>
    <n v="103"/>
    <n v="6077"/>
  </r>
  <r>
    <x v="1"/>
    <x v="4"/>
    <x v="148"/>
    <x v="148"/>
    <n v="59"/>
    <n v="17"/>
    <n v="1003"/>
  </r>
  <r>
    <x v="1"/>
    <x v="4"/>
    <x v="22"/>
    <x v="22"/>
    <n v="39"/>
    <n v="71"/>
    <n v="2769"/>
  </r>
  <r>
    <x v="1"/>
    <x v="4"/>
    <x v="24"/>
    <x v="24"/>
    <n v="99"/>
    <n v="12"/>
    <n v="1188"/>
  </r>
  <r>
    <x v="1"/>
    <x v="4"/>
    <x v="25"/>
    <x v="25"/>
    <n v="85"/>
    <n v="36"/>
    <n v="3060"/>
  </r>
  <r>
    <x v="1"/>
    <x v="4"/>
    <x v="32"/>
    <x v="32"/>
    <n v="42"/>
    <n v="8"/>
    <n v="336"/>
  </r>
  <r>
    <x v="1"/>
    <x v="4"/>
    <x v="33"/>
    <x v="33"/>
    <n v="25"/>
    <n v="110"/>
    <n v="2750"/>
  </r>
  <r>
    <x v="1"/>
    <x v="4"/>
    <x v="35"/>
    <x v="35"/>
    <n v="25"/>
    <n v="54"/>
    <n v="1350"/>
  </r>
  <r>
    <x v="1"/>
    <x v="4"/>
    <x v="36"/>
    <x v="36"/>
    <n v="25"/>
    <n v="3"/>
    <n v="75"/>
  </r>
  <r>
    <x v="1"/>
    <x v="4"/>
    <x v="37"/>
    <x v="37"/>
    <n v="25"/>
    <n v="64"/>
    <n v="1600"/>
  </r>
  <r>
    <x v="1"/>
    <x v="4"/>
    <x v="39"/>
    <x v="39"/>
    <n v="25"/>
    <n v="13"/>
    <n v="325"/>
  </r>
  <r>
    <x v="1"/>
    <x v="4"/>
    <x v="42"/>
    <x v="42"/>
    <n v="3.5"/>
    <n v="1324"/>
    <n v="4634"/>
  </r>
  <r>
    <x v="1"/>
    <x v="4"/>
    <x v="44"/>
    <x v="44"/>
    <n v="18"/>
    <n v="13"/>
    <n v="234"/>
  </r>
  <r>
    <x v="1"/>
    <x v="4"/>
    <x v="45"/>
    <x v="45"/>
    <n v="14"/>
    <n v="1864"/>
    <n v="26096"/>
  </r>
  <r>
    <x v="1"/>
    <x v="4"/>
    <x v="46"/>
    <x v="46"/>
    <n v="14"/>
    <n v="1750"/>
    <n v="24500"/>
  </r>
  <r>
    <x v="1"/>
    <x v="4"/>
    <x v="47"/>
    <x v="47"/>
    <n v="14"/>
    <n v="2016"/>
    <n v="28224"/>
  </r>
  <r>
    <x v="1"/>
    <x v="4"/>
    <x v="48"/>
    <x v="48"/>
    <n v="14"/>
    <n v="5042"/>
    <n v="70588"/>
  </r>
  <r>
    <x v="1"/>
    <x v="4"/>
    <x v="49"/>
    <x v="49"/>
    <n v="14"/>
    <n v="166"/>
    <n v="2324"/>
  </r>
  <r>
    <x v="1"/>
    <x v="4"/>
    <x v="50"/>
    <x v="50"/>
    <n v="14"/>
    <n v="701"/>
    <n v="9814"/>
  </r>
  <r>
    <x v="1"/>
    <x v="4"/>
    <x v="51"/>
    <x v="51"/>
    <n v="14"/>
    <n v="523"/>
    <n v="7322"/>
  </r>
  <r>
    <x v="1"/>
    <x v="4"/>
    <x v="189"/>
    <x v="189"/>
    <n v="14"/>
    <n v="61"/>
    <n v="854"/>
  </r>
  <r>
    <x v="1"/>
    <x v="4"/>
    <x v="52"/>
    <x v="52"/>
    <n v="14"/>
    <n v="2224"/>
    <n v="31136"/>
  </r>
  <r>
    <x v="1"/>
    <x v="4"/>
    <x v="53"/>
    <x v="53"/>
    <n v="18"/>
    <n v="130"/>
    <n v="2340"/>
  </r>
  <r>
    <x v="1"/>
    <x v="4"/>
    <x v="54"/>
    <x v="54"/>
    <n v="19"/>
    <n v="394"/>
    <n v="7486"/>
  </r>
  <r>
    <x v="1"/>
    <x v="4"/>
    <x v="55"/>
    <x v="55"/>
    <n v="19"/>
    <n v="251"/>
    <n v="4769"/>
  </r>
  <r>
    <x v="1"/>
    <x v="4"/>
    <x v="56"/>
    <x v="56"/>
    <n v="19"/>
    <n v="162"/>
    <n v="3078"/>
  </r>
  <r>
    <x v="1"/>
    <x v="4"/>
    <x v="57"/>
    <x v="57"/>
    <n v="19"/>
    <n v="227"/>
    <n v="4313"/>
  </r>
  <r>
    <x v="1"/>
    <x v="4"/>
    <x v="58"/>
    <x v="58"/>
    <n v="19"/>
    <n v="223"/>
    <n v="4237"/>
  </r>
  <r>
    <x v="1"/>
    <x v="4"/>
    <x v="59"/>
    <x v="59"/>
    <n v="19"/>
    <n v="341"/>
    <n v="6479"/>
  </r>
  <r>
    <x v="1"/>
    <x v="4"/>
    <x v="60"/>
    <x v="60"/>
    <n v="20"/>
    <n v="200"/>
    <n v="4000"/>
  </r>
  <r>
    <x v="1"/>
    <x v="4"/>
    <x v="197"/>
    <x v="197"/>
    <n v="25"/>
    <n v="90"/>
    <n v="2250"/>
  </r>
  <r>
    <x v="1"/>
    <x v="4"/>
    <x v="198"/>
    <x v="198"/>
    <n v="25"/>
    <n v="90"/>
    <n v="2250"/>
  </r>
  <r>
    <x v="1"/>
    <x v="4"/>
    <x v="199"/>
    <x v="199"/>
    <n v="25"/>
    <n v="85"/>
    <n v="2125"/>
  </r>
  <r>
    <x v="1"/>
    <x v="4"/>
    <x v="61"/>
    <x v="61"/>
    <n v="14"/>
    <n v="110"/>
    <n v="1540"/>
  </r>
  <r>
    <x v="1"/>
    <x v="4"/>
    <x v="62"/>
    <x v="62"/>
    <n v="14"/>
    <n v="1111"/>
    <n v="15554"/>
  </r>
  <r>
    <x v="1"/>
    <x v="4"/>
    <x v="63"/>
    <x v="63"/>
    <n v="14"/>
    <n v="803"/>
    <n v="11242"/>
  </r>
  <r>
    <x v="1"/>
    <x v="4"/>
    <x v="64"/>
    <x v="64"/>
    <n v="14"/>
    <n v="283"/>
    <n v="3962"/>
  </r>
  <r>
    <x v="1"/>
    <x v="4"/>
    <x v="65"/>
    <x v="65"/>
    <n v="14"/>
    <n v="393"/>
    <n v="5502"/>
  </r>
  <r>
    <x v="1"/>
    <x v="4"/>
    <x v="66"/>
    <x v="66"/>
    <n v="14"/>
    <n v="274"/>
    <n v="3836"/>
  </r>
  <r>
    <x v="1"/>
    <x v="4"/>
    <x v="67"/>
    <x v="67"/>
    <n v="14"/>
    <n v="395"/>
    <n v="5530"/>
  </r>
  <r>
    <x v="1"/>
    <x v="4"/>
    <x v="68"/>
    <x v="68"/>
    <n v="14"/>
    <n v="876"/>
    <n v="12264"/>
  </r>
  <r>
    <x v="1"/>
    <x v="4"/>
    <x v="69"/>
    <x v="69"/>
    <n v="14"/>
    <n v="750"/>
    <n v="10500"/>
  </r>
  <r>
    <x v="1"/>
    <x v="4"/>
    <x v="70"/>
    <x v="70"/>
    <n v="14"/>
    <n v="374"/>
    <n v="5236"/>
  </r>
  <r>
    <x v="1"/>
    <x v="4"/>
    <x v="71"/>
    <x v="71"/>
    <n v="14"/>
    <n v="208"/>
    <n v="2912"/>
  </r>
  <r>
    <x v="1"/>
    <x v="4"/>
    <x v="72"/>
    <x v="72"/>
    <n v="14"/>
    <n v="281"/>
    <n v="3934"/>
  </r>
  <r>
    <x v="1"/>
    <x v="4"/>
    <x v="73"/>
    <x v="73"/>
    <n v="14"/>
    <n v="206"/>
    <n v="2884"/>
  </r>
  <r>
    <x v="1"/>
    <x v="4"/>
    <x v="74"/>
    <x v="74"/>
    <n v="14"/>
    <n v="418"/>
    <n v="5852"/>
  </r>
  <r>
    <x v="1"/>
    <x v="4"/>
    <x v="75"/>
    <x v="75"/>
    <n v="14"/>
    <n v="138"/>
    <n v="1932"/>
  </r>
  <r>
    <x v="1"/>
    <x v="4"/>
    <x v="76"/>
    <x v="76"/>
    <n v="14"/>
    <n v="788"/>
    <n v="11032"/>
  </r>
  <r>
    <x v="1"/>
    <x v="4"/>
    <x v="141"/>
    <x v="141"/>
    <n v="14"/>
    <n v="78"/>
    <n v="1092"/>
  </r>
  <r>
    <x v="1"/>
    <x v="4"/>
    <x v="77"/>
    <x v="77"/>
    <n v="5"/>
    <n v="261"/>
    <n v="1305"/>
  </r>
  <r>
    <x v="1"/>
    <x v="4"/>
    <x v="78"/>
    <x v="78"/>
    <n v="10"/>
    <n v="564"/>
    <n v="5640"/>
  </r>
  <r>
    <x v="1"/>
    <x v="4"/>
    <x v="152"/>
    <x v="152"/>
    <n v="1.8"/>
    <n v="3680"/>
    <n v="6624"/>
  </r>
  <r>
    <x v="1"/>
    <x v="4"/>
    <x v="79"/>
    <x v="79"/>
    <n v="2"/>
    <n v="1784"/>
    <n v="3568"/>
  </r>
  <r>
    <x v="1"/>
    <x v="4"/>
    <x v="80"/>
    <x v="80"/>
    <n v="5"/>
    <n v="731"/>
    <n v="3655"/>
  </r>
  <r>
    <x v="1"/>
    <x v="4"/>
    <x v="82"/>
    <x v="82"/>
    <n v="5"/>
    <n v="653"/>
    <n v="3265"/>
  </r>
  <r>
    <x v="1"/>
    <x v="4"/>
    <x v="83"/>
    <x v="83"/>
    <n v="14.4"/>
    <n v="64"/>
    <n v="921.6"/>
  </r>
  <r>
    <x v="1"/>
    <x v="4"/>
    <x v="84"/>
    <x v="84"/>
    <n v="20.399999999999999"/>
    <n v="11"/>
    <n v="224.39999999999998"/>
  </r>
  <r>
    <x v="1"/>
    <x v="4"/>
    <x v="85"/>
    <x v="85"/>
    <n v="2"/>
    <n v="1228"/>
    <n v="2456"/>
  </r>
  <r>
    <x v="1"/>
    <x v="4"/>
    <x v="86"/>
    <x v="86"/>
    <n v="1.6"/>
    <n v="50"/>
    <n v="80"/>
  </r>
  <r>
    <x v="1"/>
    <x v="4"/>
    <x v="87"/>
    <x v="87"/>
    <n v="13"/>
    <n v="272"/>
    <n v="3536"/>
  </r>
  <r>
    <x v="1"/>
    <x v="4"/>
    <x v="88"/>
    <x v="88"/>
    <n v="1.8"/>
    <n v="1600"/>
    <n v="2880"/>
  </r>
  <r>
    <x v="1"/>
    <x v="4"/>
    <x v="89"/>
    <x v="89"/>
    <n v="5"/>
    <n v="155"/>
    <n v="775"/>
  </r>
  <r>
    <x v="1"/>
    <x v="4"/>
    <x v="90"/>
    <x v="90"/>
    <n v="10"/>
    <n v="391"/>
    <n v="3910"/>
  </r>
  <r>
    <x v="1"/>
    <x v="4"/>
    <x v="92"/>
    <x v="92"/>
    <n v="10"/>
    <n v="325"/>
    <n v="3250"/>
  </r>
  <r>
    <x v="1"/>
    <x v="4"/>
    <x v="93"/>
    <x v="93"/>
    <n v="5"/>
    <n v="198"/>
    <n v="990"/>
  </r>
  <r>
    <x v="1"/>
    <x v="4"/>
    <x v="94"/>
    <x v="94"/>
    <n v="15"/>
    <n v="115"/>
    <n v="1725"/>
  </r>
  <r>
    <x v="1"/>
    <x v="4"/>
    <x v="95"/>
    <x v="95"/>
    <n v="15"/>
    <n v="128"/>
    <n v="1920"/>
  </r>
  <r>
    <x v="1"/>
    <x v="4"/>
    <x v="96"/>
    <x v="96"/>
    <n v="15"/>
    <n v="49"/>
    <n v="735"/>
  </r>
  <r>
    <x v="1"/>
    <x v="4"/>
    <x v="97"/>
    <x v="97"/>
    <n v="17"/>
    <n v="160"/>
    <n v="2720"/>
  </r>
  <r>
    <x v="1"/>
    <x v="4"/>
    <x v="157"/>
    <x v="157"/>
    <n v="10"/>
    <n v="29"/>
    <n v="290"/>
  </r>
  <r>
    <x v="1"/>
    <x v="4"/>
    <x v="158"/>
    <x v="158"/>
    <n v="10"/>
    <n v="33"/>
    <n v="330"/>
  </r>
  <r>
    <x v="1"/>
    <x v="4"/>
    <x v="159"/>
    <x v="159"/>
    <n v="10"/>
    <n v="3"/>
    <n v="30"/>
  </r>
  <r>
    <x v="1"/>
    <x v="4"/>
    <x v="99"/>
    <x v="99"/>
    <n v="60"/>
    <n v="33"/>
    <n v="1980"/>
  </r>
  <r>
    <x v="1"/>
    <x v="4"/>
    <x v="100"/>
    <x v="100"/>
    <n v="20.5"/>
    <n v="300"/>
    <n v="6150"/>
  </r>
  <r>
    <x v="1"/>
    <x v="4"/>
    <x v="101"/>
    <x v="101"/>
    <n v="20.5"/>
    <n v="223"/>
    <n v="4571.5"/>
  </r>
  <r>
    <x v="1"/>
    <x v="4"/>
    <x v="102"/>
    <x v="102"/>
    <n v="20.5"/>
    <n v="304"/>
    <n v="6232"/>
  </r>
  <r>
    <x v="1"/>
    <x v="4"/>
    <x v="103"/>
    <x v="103"/>
    <n v="13"/>
    <n v="331"/>
    <n v="4303"/>
  </r>
  <r>
    <x v="1"/>
    <x v="4"/>
    <x v="104"/>
    <x v="104"/>
    <n v="20"/>
    <n v="1040"/>
    <n v="20800"/>
  </r>
  <r>
    <x v="1"/>
    <x v="4"/>
    <x v="105"/>
    <x v="105"/>
    <n v="290"/>
    <n v="26"/>
    <n v="7540"/>
  </r>
  <r>
    <x v="1"/>
    <x v="4"/>
    <x v="109"/>
    <x v="109"/>
    <n v="15"/>
    <n v="849"/>
    <n v="12735"/>
  </r>
  <r>
    <x v="1"/>
    <x v="4"/>
    <x v="110"/>
    <x v="110"/>
    <n v="265"/>
    <n v="3"/>
    <n v="795"/>
  </r>
  <r>
    <x v="1"/>
    <x v="4"/>
    <x v="111"/>
    <x v="111"/>
    <n v="11"/>
    <n v="416"/>
    <n v="4576"/>
  </r>
  <r>
    <x v="1"/>
    <x v="4"/>
    <x v="112"/>
    <x v="112"/>
    <n v="45"/>
    <n v="198"/>
    <n v="8910"/>
  </r>
  <r>
    <x v="1"/>
    <x v="4"/>
    <x v="113"/>
    <x v="113"/>
    <n v="2"/>
    <n v="861"/>
    <n v="1722"/>
  </r>
  <r>
    <x v="1"/>
    <x v="4"/>
    <x v="142"/>
    <x v="142"/>
    <n v="32"/>
    <n v="3"/>
    <n v="96"/>
  </r>
  <r>
    <x v="1"/>
    <x v="4"/>
    <x v="139"/>
    <x v="139"/>
    <n v="4.5"/>
    <n v="6599"/>
    <n v="29695.5"/>
  </r>
  <r>
    <x v="1"/>
    <x v="4"/>
    <x v="144"/>
    <x v="144"/>
    <n v="25"/>
    <n v="94"/>
    <n v="2350"/>
  </r>
  <r>
    <x v="1"/>
    <x v="4"/>
    <x v="153"/>
    <x v="153"/>
    <n v="1.5"/>
    <n v="2380"/>
    <n v="3570"/>
  </r>
  <r>
    <x v="1"/>
    <x v="4"/>
    <x v="190"/>
    <x v="190"/>
    <n v="3"/>
    <n v="609"/>
    <n v="1827"/>
  </r>
  <r>
    <x v="1"/>
    <x v="4"/>
    <x v="191"/>
    <x v="191"/>
    <n v="2.5499999999999998"/>
    <n v="110"/>
    <n v="280.5"/>
  </r>
  <r>
    <x v="1"/>
    <x v="4"/>
    <x v="192"/>
    <x v="192"/>
    <n v="2"/>
    <n v="160"/>
    <n v="320"/>
  </r>
  <r>
    <x v="1"/>
    <x v="4"/>
    <x v="193"/>
    <x v="193"/>
    <n v="3.9"/>
    <n v="352"/>
    <n v="1372.8"/>
  </r>
  <r>
    <x v="1"/>
    <x v="4"/>
    <x v="194"/>
    <x v="194"/>
    <n v="3.9"/>
    <n v="484"/>
    <n v="1887.6"/>
  </r>
  <r>
    <x v="1"/>
    <x v="4"/>
    <x v="195"/>
    <x v="195"/>
    <n v="1.8"/>
    <n v="130"/>
    <n v="234"/>
  </r>
  <r>
    <x v="1"/>
    <x v="4"/>
    <x v="196"/>
    <x v="196"/>
    <n v="1.8"/>
    <n v="260"/>
    <n v="468"/>
  </r>
  <r>
    <x v="1"/>
    <x v="5"/>
    <x v="145"/>
    <x v="145"/>
    <n v="60"/>
    <n v="28"/>
    <n v="1680"/>
  </r>
  <r>
    <x v="1"/>
    <x v="5"/>
    <x v="0"/>
    <x v="0"/>
    <n v="10"/>
    <n v="502"/>
    <n v="5020"/>
  </r>
  <r>
    <x v="1"/>
    <x v="5"/>
    <x v="1"/>
    <x v="1"/>
    <n v="39"/>
    <n v="72"/>
    <n v="2808"/>
  </r>
  <r>
    <x v="1"/>
    <x v="5"/>
    <x v="2"/>
    <x v="2"/>
    <n v="75"/>
    <n v="26"/>
    <n v="1950"/>
  </r>
  <r>
    <x v="1"/>
    <x v="5"/>
    <x v="3"/>
    <x v="3"/>
    <n v="35"/>
    <n v="35"/>
    <n v="1225"/>
  </r>
  <r>
    <x v="1"/>
    <x v="5"/>
    <x v="4"/>
    <x v="4"/>
    <n v="27"/>
    <n v="116"/>
    <n v="3132"/>
  </r>
  <r>
    <x v="1"/>
    <x v="5"/>
    <x v="5"/>
    <x v="5"/>
    <n v="29"/>
    <n v="206"/>
    <n v="5974"/>
  </r>
  <r>
    <x v="1"/>
    <x v="5"/>
    <x v="9"/>
    <x v="9"/>
    <n v="35"/>
    <n v="73"/>
    <n v="2555"/>
  </r>
  <r>
    <x v="1"/>
    <x v="5"/>
    <x v="10"/>
    <x v="10"/>
    <n v="35"/>
    <n v="79"/>
    <n v="2765"/>
  </r>
  <r>
    <x v="1"/>
    <x v="5"/>
    <x v="14"/>
    <x v="14"/>
    <n v="25"/>
    <n v="130"/>
    <n v="3250"/>
  </r>
  <r>
    <x v="1"/>
    <x v="5"/>
    <x v="16"/>
    <x v="16"/>
    <n v="25"/>
    <n v="149"/>
    <n v="3725"/>
  </r>
  <r>
    <x v="1"/>
    <x v="5"/>
    <x v="19"/>
    <x v="19"/>
    <n v="25"/>
    <n v="60"/>
    <n v="1500"/>
  </r>
  <r>
    <x v="1"/>
    <x v="5"/>
    <x v="21"/>
    <x v="21"/>
    <n v="59"/>
    <n v="149"/>
    <n v="8791"/>
  </r>
  <r>
    <x v="1"/>
    <x v="5"/>
    <x v="148"/>
    <x v="148"/>
    <n v="59"/>
    <n v="47"/>
    <n v="2773"/>
  </r>
  <r>
    <x v="1"/>
    <x v="5"/>
    <x v="22"/>
    <x v="22"/>
    <n v="39"/>
    <n v="149"/>
    <n v="5811"/>
  </r>
  <r>
    <x v="1"/>
    <x v="5"/>
    <x v="24"/>
    <x v="24"/>
    <n v="99"/>
    <n v="55"/>
    <n v="5445"/>
  </r>
  <r>
    <x v="1"/>
    <x v="5"/>
    <x v="25"/>
    <x v="25"/>
    <n v="85"/>
    <n v="72"/>
    <n v="6120"/>
  </r>
  <r>
    <x v="1"/>
    <x v="5"/>
    <x v="140"/>
    <x v="140"/>
    <n v="55"/>
    <n v="5"/>
    <n v="275"/>
  </r>
  <r>
    <x v="1"/>
    <x v="5"/>
    <x v="26"/>
    <x v="26"/>
    <n v="99"/>
    <n v="2"/>
    <n v="198"/>
  </r>
  <r>
    <x v="1"/>
    <x v="5"/>
    <x v="28"/>
    <x v="28"/>
    <n v="99"/>
    <n v="6"/>
    <n v="594"/>
  </r>
  <r>
    <x v="1"/>
    <x v="5"/>
    <x v="32"/>
    <x v="32"/>
    <n v="42"/>
    <n v="12"/>
    <n v="504"/>
  </r>
  <r>
    <x v="1"/>
    <x v="5"/>
    <x v="33"/>
    <x v="33"/>
    <n v="25"/>
    <n v="90"/>
    <n v="2250"/>
  </r>
  <r>
    <x v="1"/>
    <x v="5"/>
    <x v="34"/>
    <x v="34"/>
    <n v="25"/>
    <n v="69"/>
    <n v="1725"/>
  </r>
  <r>
    <x v="1"/>
    <x v="5"/>
    <x v="35"/>
    <x v="35"/>
    <n v="25"/>
    <n v="99"/>
    <n v="2475"/>
  </r>
  <r>
    <x v="1"/>
    <x v="5"/>
    <x v="36"/>
    <x v="36"/>
    <n v="25"/>
    <n v="33"/>
    <n v="825"/>
  </r>
  <r>
    <x v="1"/>
    <x v="5"/>
    <x v="37"/>
    <x v="37"/>
    <n v="25"/>
    <n v="61"/>
    <n v="1525"/>
  </r>
  <r>
    <x v="1"/>
    <x v="5"/>
    <x v="38"/>
    <x v="38"/>
    <n v="25"/>
    <n v="69"/>
    <n v="1725"/>
  </r>
  <r>
    <x v="1"/>
    <x v="5"/>
    <x v="39"/>
    <x v="39"/>
    <n v="25"/>
    <n v="15"/>
    <n v="375"/>
  </r>
  <r>
    <x v="1"/>
    <x v="5"/>
    <x v="42"/>
    <x v="42"/>
    <n v="3.5"/>
    <n v="1274"/>
    <n v="4459"/>
  </r>
  <r>
    <x v="1"/>
    <x v="5"/>
    <x v="44"/>
    <x v="44"/>
    <n v="18"/>
    <n v="22"/>
    <n v="396"/>
  </r>
  <r>
    <x v="1"/>
    <x v="5"/>
    <x v="45"/>
    <x v="45"/>
    <n v="14"/>
    <n v="1659"/>
    <n v="23226"/>
  </r>
  <r>
    <x v="1"/>
    <x v="5"/>
    <x v="46"/>
    <x v="46"/>
    <n v="14"/>
    <n v="1919"/>
    <n v="26866"/>
  </r>
  <r>
    <x v="1"/>
    <x v="5"/>
    <x v="47"/>
    <x v="47"/>
    <n v="14"/>
    <n v="2058"/>
    <n v="28812"/>
  </r>
  <r>
    <x v="1"/>
    <x v="5"/>
    <x v="48"/>
    <x v="48"/>
    <n v="14"/>
    <n v="5184"/>
    <n v="72576"/>
  </r>
  <r>
    <x v="1"/>
    <x v="5"/>
    <x v="49"/>
    <x v="49"/>
    <n v="14"/>
    <n v="200"/>
    <n v="2800"/>
  </r>
  <r>
    <x v="1"/>
    <x v="5"/>
    <x v="50"/>
    <x v="50"/>
    <n v="14"/>
    <n v="529"/>
    <n v="7406"/>
  </r>
  <r>
    <x v="1"/>
    <x v="5"/>
    <x v="51"/>
    <x v="51"/>
    <n v="14"/>
    <n v="201"/>
    <n v="2814"/>
  </r>
  <r>
    <x v="1"/>
    <x v="5"/>
    <x v="52"/>
    <x v="52"/>
    <n v="14"/>
    <n v="971"/>
    <n v="13594"/>
  </r>
  <r>
    <x v="1"/>
    <x v="5"/>
    <x v="53"/>
    <x v="53"/>
    <n v="18"/>
    <n v="267"/>
    <n v="4806"/>
  </r>
  <r>
    <x v="1"/>
    <x v="5"/>
    <x v="54"/>
    <x v="54"/>
    <n v="19"/>
    <n v="555"/>
    <n v="10545"/>
  </r>
  <r>
    <x v="1"/>
    <x v="5"/>
    <x v="55"/>
    <x v="55"/>
    <n v="19"/>
    <n v="134"/>
    <n v="2546"/>
  </r>
  <r>
    <x v="1"/>
    <x v="5"/>
    <x v="56"/>
    <x v="56"/>
    <n v="19"/>
    <n v="115"/>
    <n v="2185"/>
  </r>
  <r>
    <x v="1"/>
    <x v="5"/>
    <x v="57"/>
    <x v="57"/>
    <n v="19"/>
    <n v="11"/>
    <n v="209"/>
  </r>
  <r>
    <x v="1"/>
    <x v="5"/>
    <x v="58"/>
    <x v="58"/>
    <n v="19"/>
    <n v="252"/>
    <n v="4788"/>
  </r>
  <r>
    <x v="1"/>
    <x v="5"/>
    <x v="59"/>
    <x v="59"/>
    <n v="19"/>
    <n v="551"/>
    <n v="10469"/>
  </r>
  <r>
    <x v="1"/>
    <x v="5"/>
    <x v="60"/>
    <x v="60"/>
    <n v="20"/>
    <n v="281"/>
    <n v="5620"/>
  </r>
  <r>
    <x v="1"/>
    <x v="5"/>
    <x v="197"/>
    <x v="197"/>
    <n v="25"/>
    <n v="34"/>
    <n v="850"/>
  </r>
  <r>
    <x v="1"/>
    <x v="5"/>
    <x v="198"/>
    <x v="198"/>
    <n v="25"/>
    <n v="33"/>
    <n v="825"/>
  </r>
  <r>
    <x v="1"/>
    <x v="5"/>
    <x v="199"/>
    <x v="199"/>
    <n v="25"/>
    <n v="33"/>
    <n v="825"/>
  </r>
  <r>
    <x v="1"/>
    <x v="5"/>
    <x v="61"/>
    <x v="61"/>
    <n v="14"/>
    <n v="245"/>
    <n v="3430"/>
  </r>
  <r>
    <x v="1"/>
    <x v="5"/>
    <x v="62"/>
    <x v="62"/>
    <n v="14"/>
    <n v="847"/>
    <n v="11858"/>
  </r>
  <r>
    <x v="1"/>
    <x v="5"/>
    <x v="63"/>
    <x v="63"/>
    <n v="14"/>
    <n v="992"/>
    <n v="13888"/>
  </r>
  <r>
    <x v="1"/>
    <x v="5"/>
    <x v="64"/>
    <x v="64"/>
    <n v="14"/>
    <n v="281"/>
    <n v="3934"/>
  </r>
  <r>
    <x v="1"/>
    <x v="5"/>
    <x v="65"/>
    <x v="65"/>
    <n v="14"/>
    <n v="276"/>
    <n v="3864"/>
  </r>
  <r>
    <x v="1"/>
    <x v="5"/>
    <x v="66"/>
    <x v="66"/>
    <n v="14"/>
    <n v="168"/>
    <n v="2352"/>
  </r>
  <r>
    <x v="1"/>
    <x v="5"/>
    <x v="67"/>
    <x v="67"/>
    <n v="14"/>
    <n v="263"/>
    <n v="3682"/>
  </r>
  <r>
    <x v="1"/>
    <x v="5"/>
    <x v="68"/>
    <x v="68"/>
    <n v="14"/>
    <n v="1227"/>
    <n v="17178"/>
  </r>
  <r>
    <x v="1"/>
    <x v="5"/>
    <x v="69"/>
    <x v="69"/>
    <n v="14"/>
    <n v="604"/>
    <n v="8456"/>
  </r>
  <r>
    <x v="1"/>
    <x v="5"/>
    <x v="70"/>
    <x v="70"/>
    <n v="14"/>
    <n v="810"/>
    <n v="11340"/>
  </r>
  <r>
    <x v="1"/>
    <x v="5"/>
    <x v="71"/>
    <x v="71"/>
    <n v="14"/>
    <n v="241"/>
    <n v="3374"/>
  </r>
  <r>
    <x v="1"/>
    <x v="5"/>
    <x v="72"/>
    <x v="72"/>
    <n v="14"/>
    <n v="190"/>
    <n v="2660"/>
  </r>
  <r>
    <x v="1"/>
    <x v="5"/>
    <x v="73"/>
    <x v="73"/>
    <n v="14"/>
    <n v="131"/>
    <n v="1834"/>
  </r>
  <r>
    <x v="1"/>
    <x v="5"/>
    <x v="74"/>
    <x v="74"/>
    <n v="14"/>
    <n v="247"/>
    <n v="3458"/>
  </r>
  <r>
    <x v="1"/>
    <x v="5"/>
    <x v="75"/>
    <x v="75"/>
    <n v="14"/>
    <n v="124"/>
    <n v="1736"/>
  </r>
  <r>
    <x v="1"/>
    <x v="5"/>
    <x v="76"/>
    <x v="76"/>
    <n v="14"/>
    <n v="266"/>
    <n v="3724"/>
  </r>
  <r>
    <x v="1"/>
    <x v="5"/>
    <x v="141"/>
    <x v="141"/>
    <n v="14"/>
    <n v="131"/>
    <n v="1834"/>
  </r>
  <r>
    <x v="1"/>
    <x v="5"/>
    <x v="77"/>
    <x v="77"/>
    <n v="5"/>
    <n v="326"/>
    <n v="1630"/>
  </r>
  <r>
    <x v="1"/>
    <x v="5"/>
    <x v="78"/>
    <x v="78"/>
    <n v="10"/>
    <n v="795"/>
    <n v="7950"/>
  </r>
  <r>
    <x v="1"/>
    <x v="5"/>
    <x v="152"/>
    <x v="152"/>
    <n v="1.8"/>
    <n v="7321"/>
    <n v="13177.800000000001"/>
  </r>
  <r>
    <x v="1"/>
    <x v="5"/>
    <x v="79"/>
    <x v="79"/>
    <n v="2"/>
    <n v="7883"/>
    <n v="15766"/>
  </r>
  <r>
    <x v="1"/>
    <x v="5"/>
    <x v="80"/>
    <x v="80"/>
    <n v="5"/>
    <n v="857"/>
    <n v="4285"/>
  </r>
  <r>
    <x v="1"/>
    <x v="5"/>
    <x v="82"/>
    <x v="82"/>
    <n v="5"/>
    <n v="452"/>
    <n v="2260"/>
  </r>
  <r>
    <x v="1"/>
    <x v="5"/>
    <x v="83"/>
    <x v="83"/>
    <n v="14.4"/>
    <n v="80"/>
    <n v="1152"/>
  </r>
  <r>
    <x v="1"/>
    <x v="5"/>
    <x v="84"/>
    <x v="84"/>
    <n v="20.399999999999999"/>
    <n v="217"/>
    <n v="4426.7999999999993"/>
  </r>
  <r>
    <x v="1"/>
    <x v="5"/>
    <x v="85"/>
    <x v="85"/>
    <n v="2"/>
    <n v="3578"/>
    <n v="7156"/>
  </r>
  <r>
    <x v="1"/>
    <x v="5"/>
    <x v="87"/>
    <x v="87"/>
    <n v="13"/>
    <n v="226"/>
    <n v="2938"/>
  </r>
  <r>
    <x v="1"/>
    <x v="5"/>
    <x v="88"/>
    <x v="88"/>
    <n v="1.8"/>
    <n v="2410"/>
    <n v="4338"/>
  </r>
  <r>
    <x v="1"/>
    <x v="5"/>
    <x v="89"/>
    <x v="89"/>
    <n v="5"/>
    <n v="28"/>
    <n v="140"/>
  </r>
  <r>
    <x v="1"/>
    <x v="5"/>
    <x v="90"/>
    <x v="90"/>
    <n v="10"/>
    <n v="422"/>
    <n v="4220"/>
  </r>
  <r>
    <x v="1"/>
    <x v="5"/>
    <x v="91"/>
    <x v="91"/>
    <n v="15"/>
    <n v="78"/>
    <n v="1170"/>
  </r>
  <r>
    <x v="1"/>
    <x v="5"/>
    <x v="92"/>
    <x v="92"/>
    <n v="10"/>
    <n v="345"/>
    <n v="3450"/>
  </r>
  <r>
    <x v="1"/>
    <x v="5"/>
    <x v="93"/>
    <x v="93"/>
    <n v="5"/>
    <n v="384"/>
    <n v="1920"/>
  </r>
  <r>
    <x v="1"/>
    <x v="5"/>
    <x v="94"/>
    <x v="94"/>
    <n v="15"/>
    <n v="213"/>
    <n v="3195"/>
  </r>
  <r>
    <x v="1"/>
    <x v="5"/>
    <x v="95"/>
    <x v="95"/>
    <n v="15"/>
    <n v="159"/>
    <n v="2385"/>
  </r>
  <r>
    <x v="1"/>
    <x v="5"/>
    <x v="96"/>
    <x v="96"/>
    <n v="15"/>
    <n v="292"/>
    <n v="4380"/>
  </r>
  <r>
    <x v="1"/>
    <x v="5"/>
    <x v="98"/>
    <x v="98"/>
    <n v="17"/>
    <n v="258"/>
    <n v="4386"/>
  </r>
  <r>
    <x v="1"/>
    <x v="5"/>
    <x v="157"/>
    <x v="157"/>
    <n v="10"/>
    <n v="28"/>
    <n v="280"/>
  </r>
  <r>
    <x v="1"/>
    <x v="5"/>
    <x v="158"/>
    <x v="158"/>
    <n v="10"/>
    <n v="15"/>
    <n v="150"/>
  </r>
  <r>
    <x v="1"/>
    <x v="5"/>
    <x v="99"/>
    <x v="99"/>
    <n v="60"/>
    <n v="63"/>
    <n v="3780"/>
  </r>
  <r>
    <x v="1"/>
    <x v="5"/>
    <x v="200"/>
    <x v="200"/>
    <n v="11"/>
    <n v="260"/>
    <n v="2860"/>
  </r>
  <r>
    <x v="1"/>
    <x v="5"/>
    <x v="100"/>
    <x v="100"/>
    <n v="20.5"/>
    <n v="184"/>
    <n v="3772"/>
  </r>
  <r>
    <x v="1"/>
    <x v="5"/>
    <x v="101"/>
    <x v="101"/>
    <n v="20.5"/>
    <n v="176"/>
    <n v="3608"/>
  </r>
  <r>
    <x v="1"/>
    <x v="5"/>
    <x v="102"/>
    <x v="102"/>
    <n v="20.5"/>
    <n v="300"/>
    <n v="6150"/>
  </r>
  <r>
    <x v="1"/>
    <x v="5"/>
    <x v="103"/>
    <x v="103"/>
    <n v="13"/>
    <n v="304"/>
    <n v="3952"/>
  </r>
  <r>
    <x v="1"/>
    <x v="5"/>
    <x v="104"/>
    <x v="104"/>
    <n v="20"/>
    <n v="1760"/>
    <n v="35200"/>
  </r>
  <r>
    <x v="1"/>
    <x v="5"/>
    <x v="105"/>
    <x v="105"/>
    <n v="290"/>
    <n v="29"/>
    <n v="8410"/>
  </r>
  <r>
    <x v="1"/>
    <x v="5"/>
    <x v="109"/>
    <x v="109"/>
    <n v="15"/>
    <n v="835"/>
    <n v="12525"/>
  </r>
  <r>
    <x v="1"/>
    <x v="5"/>
    <x v="110"/>
    <x v="110"/>
    <n v="265"/>
    <n v="4"/>
    <n v="1060"/>
  </r>
  <r>
    <x v="1"/>
    <x v="5"/>
    <x v="111"/>
    <x v="111"/>
    <n v="11"/>
    <n v="560"/>
    <n v="6160"/>
  </r>
  <r>
    <x v="1"/>
    <x v="5"/>
    <x v="112"/>
    <x v="112"/>
    <n v="45"/>
    <n v="247"/>
    <n v="11115"/>
  </r>
  <r>
    <x v="1"/>
    <x v="5"/>
    <x v="113"/>
    <x v="113"/>
    <n v="2"/>
    <n v="40"/>
    <n v="80"/>
  </r>
  <r>
    <x v="1"/>
    <x v="5"/>
    <x v="142"/>
    <x v="142"/>
    <n v="32"/>
    <n v="14"/>
    <n v="448"/>
  </r>
  <r>
    <x v="1"/>
    <x v="5"/>
    <x v="139"/>
    <x v="139"/>
    <n v="4.5"/>
    <n v="8237"/>
    <n v="37066.5"/>
  </r>
  <r>
    <x v="1"/>
    <x v="5"/>
    <x v="144"/>
    <x v="144"/>
    <n v="25"/>
    <n v="58"/>
    <n v="1450"/>
  </r>
  <r>
    <x v="1"/>
    <x v="5"/>
    <x v="153"/>
    <x v="153"/>
    <n v="1.5"/>
    <n v="2466"/>
    <n v="3699"/>
  </r>
  <r>
    <x v="1"/>
    <x v="5"/>
    <x v="190"/>
    <x v="190"/>
    <n v="3"/>
    <n v="572"/>
    <n v="1716"/>
  </r>
  <r>
    <x v="1"/>
    <x v="5"/>
    <x v="191"/>
    <x v="191"/>
    <n v="2.5499999999999998"/>
    <n v="131"/>
    <n v="334.04999999999995"/>
  </r>
  <r>
    <x v="1"/>
    <x v="5"/>
    <x v="192"/>
    <x v="192"/>
    <n v="2"/>
    <n v="271"/>
    <n v="542"/>
  </r>
  <r>
    <x v="1"/>
    <x v="5"/>
    <x v="193"/>
    <x v="193"/>
    <n v="3.9"/>
    <n v="449"/>
    <n v="1751.1"/>
  </r>
  <r>
    <x v="1"/>
    <x v="5"/>
    <x v="194"/>
    <x v="194"/>
    <n v="3.9"/>
    <n v="543"/>
    <n v="2117.6999999999998"/>
  </r>
  <r>
    <x v="1"/>
    <x v="5"/>
    <x v="195"/>
    <x v="195"/>
    <n v="1.8"/>
    <n v="256"/>
    <n v="460.8"/>
  </r>
  <r>
    <x v="1"/>
    <x v="5"/>
    <x v="196"/>
    <x v="196"/>
    <n v="1.8"/>
    <n v="182"/>
    <n v="327.60000000000002"/>
  </r>
  <r>
    <x v="1"/>
    <x v="6"/>
    <x v="201"/>
    <x v="201"/>
    <n v="2.8"/>
    <n v="1992"/>
    <n v="5577.5999999999995"/>
  </r>
  <r>
    <x v="1"/>
    <x v="6"/>
    <x v="202"/>
    <x v="202"/>
    <n v="3"/>
    <n v="2060"/>
    <n v="6180"/>
  </r>
  <r>
    <x v="1"/>
    <x v="6"/>
    <x v="145"/>
    <x v="145"/>
    <n v="60"/>
    <n v="43"/>
    <n v="2580"/>
  </r>
  <r>
    <x v="1"/>
    <x v="6"/>
    <x v="203"/>
    <x v="203"/>
    <n v="4"/>
    <n v="1490"/>
    <n v="5960"/>
  </r>
  <r>
    <x v="1"/>
    <x v="6"/>
    <x v="0"/>
    <x v="0"/>
    <n v="10"/>
    <n v="1525"/>
    <n v="15250"/>
  </r>
  <r>
    <x v="1"/>
    <x v="6"/>
    <x v="1"/>
    <x v="1"/>
    <n v="39"/>
    <n v="224"/>
    <n v="8736"/>
  </r>
  <r>
    <x v="1"/>
    <x v="6"/>
    <x v="2"/>
    <x v="2"/>
    <n v="75"/>
    <n v="19"/>
    <n v="1425"/>
  </r>
  <r>
    <x v="1"/>
    <x v="6"/>
    <x v="3"/>
    <x v="3"/>
    <n v="35"/>
    <n v="45"/>
    <n v="1575"/>
  </r>
  <r>
    <x v="1"/>
    <x v="6"/>
    <x v="4"/>
    <x v="4"/>
    <n v="27"/>
    <n v="286"/>
    <n v="7722"/>
  </r>
  <r>
    <x v="1"/>
    <x v="6"/>
    <x v="5"/>
    <x v="5"/>
    <n v="29"/>
    <n v="588"/>
    <n v="17052"/>
  </r>
  <r>
    <x v="1"/>
    <x v="6"/>
    <x v="9"/>
    <x v="9"/>
    <n v="35"/>
    <n v="153"/>
    <n v="5355"/>
  </r>
  <r>
    <x v="1"/>
    <x v="6"/>
    <x v="10"/>
    <x v="10"/>
    <n v="35"/>
    <n v="175"/>
    <n v="6125"/>
  </r>
  <r>
    <x v="1"/>
    <x v="6"/>
    <x v="14"/>
    <x v="14"/>
    <n v="25"/>
    <n v="335"/>
    <n v="8375"/>
  </r>
  <r>
    <x v="1"/>
    <x v="6"/>
    <x v="16"/>
    <x v="16"/>
    <n v="25"/>
    <n v="390"/>
    <n v="9750"/>
  </r>
  <r>
    <x v="1"/>
    <x v="6"/>
    <x v="19"/>
    <x v="19"/>
    <n v="25"/>
    <n v="424"/>
    <n v="10600"/>
  </r>
  <r>
    <x v="1"/>
    <x v="6"/>
    <x v="21"/>
    <x v="21"/>
    <n v="59"/>
    <n v="369"/>
    <n v="21771"/>
  </r>
  <r>
    <x v="1"/>
    <x v="6"/>
    <x v="148"/>
    <x v="148"/>
    <n v="59"/>
    <n v="47"/>
    <n v="2773"/>
  </r>
  <r>
    <x v="1"/>
    <x v="6"/>
    <x v="22"/>
    <x v="22"/>
    <n v="39"/>
    <n v="269"/>
    <n v="10491"/>
  </r>
  <r>
    <x v="1"/>
    <x v="6"/>
    <x v="23"/>
    <x v="23"/>
    <n v="79"/>
    <n v="13"/>
    <n v="1027"/>
  </r>
  <r>
    <x v="1"/>
    <x v="6"/>
    <x v="24"/>
    <x v="24"/>
    <n v="99"/>
    <n v="21"/>
    <n v="2079"/>
  </r>
  <r>
    <x v="1"/>
    <x v="6"/>
    <x v="25"/>
    <x v="25"/>
    <n v="85"/>
    <n v="150"/>
    <n v="12750"/>
  </r>
  <r>
    <x v="1"/>
    <x v="6"/>
    <x v="140"/>
    <x v="140"/>
    <n v="55"/>
    <n v="21"/>
    <n v="1155"/>
  </r>
  <r>
    <x v="1"/>
    <x v="6"/>
    <x v="26"/>
    <x v="26"/>
    <n v="99"/>
    <n v="15"/>
    <n v="1485"/>
  </r>
  <r>
    <x v="1"/>
    <x v="6"/>
    <x v="204"/>
    <x v="204"/>
    <n v="45"/>
    <n v="47"/>
    <n v="2115"/>
  </r>
  <r>
    <x v="1"/>
    <x v="6"/>
    <x v="28"/>
    <x v="28"/>
    <n v="99"/>
    <n v="26"/>
    <n v="2574"/>
  </r>
  <r>
    <x v="1"/>
    <x v="6"/>
    <x v="32"/>
    <x v="32"/>
    <n v="42"/>
    <n v="23"/>
    <n v="966"/>
  </r>
  <r>
    <x v="1"/>
    <x v="6"/>
    <x v="33"/>
    <x v="33"/>
    <n v="25"/>
    <n v="194"/>
    <n v="4850"/>
  </r>
  <r>
    <x v="1"/>
    <x v="6"/>
    <x v="34"/>
    <x v="34"/>
    <n v="25"/>
    <n v="120"/>
    <n v="3000"/>
  </r>
  <r>
    <x v="1"/>
    <x v="6"/>
    <x v="35"/>
    <x v="35"/>
    <n v="25"/>
    <n v="36"/>
    <n v="900"/>
  </r>
  <r>
    <x v="1"/>
    <x v="6"/>
    <x v="36"/>
    <x v="36"/>
    <n v="25"/>
    <n v="123"/>
    <n v="3075"/>
  </r>
  <r>
    <x v="1"/>
    <x v="6"/>
    <x v="37"/>
    <x v="37"/>
    <n v="25"/>
    <n v="125"/>
    <n v="3125"/>
  </r>
  <r>
    <x v="1"/>
    <x v="6"/>
    <x v="38"/>
    <x v="38"/>
    <n v="25"/>
    <n v="156"/>
    <n v="3900"/>
  </r>
  <r>
    <x v="1"/>
    <x v="6"/>
    <x v="39"/>
    <x v="39"/>
    <n v="25"/>
    <n v="126"/>
    <n v="3150"/>
  </r>
  <r>
    <x v="1"/>
    <x v="6"/>
    <x v="42"/>
    <x v="42"/>
    <n v="3.5"/>
    <n v="1270"/>
    <n v="4445"/>
  </r>
  <r>
    <x v="1"/>
    <x v="6"/>
    <x v="43"/>
    <x v="43"/>
    <n v="14"/>
    <n v="1705"/>
    <n v="23870"/>
  </r>
  <r>
    <x v="1"/>
    <x v="6"/>
    <x v="44"/>
    <x v="44"/>
    <n v="18"/>
    <n v="399"/>
    <n v="7182"/>
  </r>
  <r>
    <x v="1"/>
    <x v="6"/>
    <x v="45"/>
    <x v="45"/>
    <n v="14"/>
    <n v="3097"/>
    <n v="43358"/>
  </r>
  <r>
    <x v="1"/>
    <x v="6"/>
    <x v="46"/>
    <x v="46"/>
    <n v="14"/>
    <n v="3243"/>
    <n v="45402"/>
  </r>
  <r>
    <x v="1"/>
    <x v="6"/>
    <x v="47"/>
    <x v="47"/>
    <n v="14"/>
    <n v="1563"/>
    <n v="21882"/>
  </r>
  <r>
    <x v="1"/>
    <x v="6"/>
    <x v="48"/>
    <x v="48"/>
    <n v="14"/>
    <n v="9188"/>
    <n v="128632"/>
  </r>
  <r>
    <x v="1"/>
    <x v="6"/>
    <x v="49"/>
    <x v="49"/>
    <n v="14"/>
    <n v="562"/>
    <n v="7868"/>
  </r>
  <r>
    <x v="1"/>
    <x v="6"/>
    <x v="50"/>
    <x v="50"/>
    <n v="14"/>
    <n v="941"/>
    <n v="13174"/>
  </r>
  <r>
    <x v="1"/>
    <x v="6"/>
    <x v="51"/>
    <x v="51"/>
    <n v="14"/>
    <n v="367"/>
    <n v="5138"/>
  </r>
  <r>
    <x v="1"/>
    <x v="6"/>
    <x v="189"/>
    <x v="189"/>
    <n v="14"/>
    <n v="5"/>
    <n v="70"/>
  </r>
  <r>
    <x v="1"/>
    <x v="6"/>
    <x v="52"/>
    <x v="52"/>
    <n v="14"/>
    <n v="1342"/>
    <n v="18788"/>
  </r>
  <r>
    <x v="1"/>
    <x v="6"/>
    <x v="53"/>
    <x v="53"/>
    <n v="18"/>
    <n v="252"/>
    <n v="4536"/>
  </r>
  <r>
    <x v="1"/>
    <x v="6"/>
    <x v="54"/>
    <x v="54"/>
    <n v="19"/>
    <n v="829"/>
    <n v="15751"/>
  </r>
  <r>
    <x v="1"/>
    <x v="6"/>
    <x v="55"/>
    <x v="55"/>
    <n v="19"/>
    <n v="565"/>
    <n v="10735"/>
  </r>
  <r>
    <x v="1"/>
    <x v="6"/>
    <x v="56"/>
    <x v="56"/>
    <n v="19"/>
    <n v="133"/>
    <n v="2527"/>
  </r>
  <r>
    <x v="1"/>
    <x v="6"/>
    <x v="57"/>
    <x v="57"/>
    <n v="19"/>
    <n v="436"/>
    <n v="8284"/>
  </r>
  <r>
    <x v="1"/>
    <x v="6"/>
    <x v="58"/>
    <x v="58"/>
    <n v="19"/>
    <n v="383"/>
    <n v="7277"/>
  </r>
  <r>
    <x v="1"/>
    <x v="6"/>
    <x v="59"/>
    <x v="59"/>
    <n v="19"/>
    <n v="720"/>
    <n v="13680"/>
  </r>
  <r>
    <x v="1"/>
    <x v="6"/>
    <x v="60"/>
    <x v="60"/>
    <n v="20"/>
    <n v="565"/>
    <n v="11300"/>
  </r>
  <r>
    <x v="1"/>
    <x v="6"/>
    <x v="197"/>
    <x v="197"/>
    <n v="25"/>
    <n v="42"/>
    <n v="1050"/>
  </r>
  <r>
    <x v="1"/>
    <x v="6"/>
    <x v="198"/>
    <x v="198"/>
    <n v="25"/>
    <n v="42"/>
    <n v="1050"/>
  </r>
  <r>
    <x v="1"/>
    <x v="6"/>
    <x v="199"/>
    <x v="199"/>
    <n v="25"/>
    <n v="33"/>
    <n v="825"/>
  </r>
  <r>
    <x v="1"/>
    <x v="6"/>
    <x v="61"/>
    <x v="61"/>
    <n v="14"/>
    <n v="226"/>
    <n v="3164"/>
  </r>
  <r>
    <x v="1"/>
    <x v="6"/>
    <x v="62"/>
    <x v="62"/>
    <n v="14"/>
    <n v="1637"/>
    <n v="22918"/>
  </r>
  <r>
    <x v="1"/>
    <x v="6"/>
    <x v="63"/>
    <x v="63"/>
    <n v="14"/>
    <n v="1454"/>
    <n v="20356"/>
  </r>
  <r>
    <x v="1"/>
    <x v="6"/>
    <x v="64"/>
    <x v="64"/>
    <n v="14"/>
    <n v="701"/>
    <n v="9814"/>
  </r>
  <r>
    <x v="1"/>
    <x v="6"/>
    <x v="65"/>
    <x v="65"/>
    <n v="14"/>
    <n v="676"/>
    <n v="9464"/>
  </r>
  <r>
    <x v="1"/>
    <x v="6"/>
    <x v="66"/>
    <x v="66"/>
    <n v="14"/>
    <n v="464"/>
    <n v="6496"/>
  </r>
  <r>
    <x v="1"/>
    <x v="6"/>
    <x v="67"/>
    <x v="67"/>
    <n v="14"/>
    <n v="691"/>
    <n v="9674"/>
  </r>
  <r>
    <x v="1"/>
    <x v="6"/>
    <x v="68"/>
    <x v="68"/>
    <n v="14"/>
    <n v="1638"/>
    <n v="22932"/>
  </r>
  <r>
    <x v="1"/>
    <x v="6"/>
    <x v="69"/>
    <x v="69"/>
    <n v="14"/>
    <n v="1139"/>
    <n v="15946"/>
  </r>
  <r>
    <x v="1"/>
    <x v="6"/>
    <x v="70"/>
    <x v="70"/>
    <n v="14"/>
    <n v="816"/>
    <n v="11424"/>
  </r>
  <r>
    <x v="1"/>
    <x v="6"/>
    <x v="71"/>
    <x v="71"/>
    <n v="14"/>
    <n v="436"/>
    <n v="6104"/>
  </r>
  <r>
    <x v="1"/>
    <x v="6"/>
    <x v="72"/>
    <x v="72"/>
    <n v="14"/>
    <n v="120"/>
    <n v="1680"/>
  </r>
  <r>
    <x v="1"/>
    <x v="6"/>
    <x v="73"/>
    <x v="73"/>
    <n v="14"/>
    <n v="260"/>
    <n v="3640"/>
  </r>
  <r>
    <x v="1"/>
    <x v="6"/>
    <x v="74"/>
    <x v="74"/>
    <n v="14"/>
    <n v="315"/>
    <n v="4410"/>
  </r>
  <r>
    <x v="1"/>
    <x v="6"/>
    <x v="75"/>
    <x v="75"/>
    <n v="14"/>
    <n v="246"/>
    <n v="3444"/>
  </r>
  <r>
    <x v="1"/>
    <x v="6"/>
    <x v="76"/>
    <x v="76"/>
    <n v="14"/>
    <n v="535"/>
    <n v="7490"/>
  </r>
  <r>
    <x v="1"/>
    <x v="6"/>
    <x v="141"/>
    <x v="141"/>
    <n v="14"/>
    <n v="127"/>
    <n v="1778"/>
  </r>
  <r>
    <x v="1"/>
    <x v="6"/>
    <x v="77"/>
    <x v="77"/>
    <n v="5"/>
    <n v="268"/>
    <n v="1340"/>
  </r>
  <r>
    <x v="1"/>
    <x v="6"/>
    <x v="78"/>
    <x v="78"/>
    <n v="10"/>
    <n v="798"/>
    <n v="7980"/>
  </r>
  <r>
    <x v="1"/>
    <x v="6"/>
    <x v="152"/>
    <x v="152"/>
    <n v="1.8"/>
    <n v="7370"/>
    <n v="13266"/>
  </r>
  <r>
    <x v="1"/>
    <x v="6"/>
    <x v="79"/>
    <x v="79"/>
    <n v="2"/>
    <n v="5030"/>
    <n v="10060"/>
  </r>
  <r>
    <x v="1"/>
    <x v="6"/>
    <x v="82"/>
    <x v="82"/>
    <n v="5"/>
    <n v="210"/>
    <n v="1050"/>
  </r>
  <r>
    <x v="1"/>
    <x v="6"/>
    <x v="83"/>
    <x v="83"/>
    <n v="14.4"/>
    <n v="118"/>
    <n v="1699.2"/>
  </r>
  <r>
    <x v="1"/>
    <x v="6"/>
    <x v="84"/>
    <x v="84"/>
    <n v="20.399999999999999"/>
    <n v="231"/>
    <n v="4712.3999999999996"/>
  </r>
  <r>
    <x v="1"/>
    <x v="6"/>
    <x v="85"/>
    <x v="85"/>
    <n v="2"/>
    <n v="920"/>
    <n v="1840"/>
  </r>
  <r>
    <x v="1"/>
    <x v="6"/>
    <x v="87"/>
    <x v="87"/>
    <n v="13"/>
    <n v="468"/>
    <n v="6084"/>
  </r>
  <r>
    <x v="1"/>
    <x v="6"/>
    <x v="88"/>
    <x v="88"/>
    <n v="1.8"/>
    <n v="1400"/>
    <n v="2520"/>
  </r>
  <r>
    <x v="1"/>
    <x v="6"/>
    <x v="90"/>
    <x v="90"/>
    <n v="10"/>
    <n v="533"/>
    <n v="5330"/>
  </r>
  <r>
    <x v="1"/>
    <x v="6"/>
    <x v="91"/>
    <x v="91"/>
    <n v="15"/>
    <n v="101"/>
    <n v="1515"/>
  </r>
  <r>
    <x v="1"/>
    <x v="6"/>
    <x v="92"/>
    <x v="92"/>
    <n v="10"/>
    <n v="396"/>
    <n v="3960"/>
  </r>
  <r>
    <x v="1"/>
    <x v="6"/>
    <x v="93"/>
    <x v="93"/>
    <n v="5"/>
    <n v="133"/>
    <n v="665"/>
  </r>
  <r>
    <x v="1"/>
    <x v="6"/>
    <x v="94"/>
    <x v="94"/>
    <n v="15"/>
    <n v="371"/>
    <n v="5565"/>
  </r>
  <r>
    <x v="1"/>
    <x v="6"/>
    <x v="95"/>
    <x v="95"/>
    <n v="15"/>
    <n v="245"/>
    <n v="3675"/>
  </r>
  <r>
    <x v="1"/>
    <x v="6"/>
    <x v="96"/>
    <x v="96"/>
    <n v="15"/>
    <n v="444"/>
    <n v="6660"/>
  </r>
  <r>
    <x v="1"/>
    <x v="6"/>
    <x v="97"/>
    <x v="97"/>
    <n v="17"/>
    <n v="281"/>
    <n v="4777"/>
  </r>
  <r>
    <x v="1"/>
    <x v="6"/>
    <x v="98"/>
    <x v="98"/>
    <n v="17"/>
    <n v="324"/>
    <n v="5508"/>
  </r>
  <r>
    <x v="1"/>
    <x v="6"/>
    <x v="157"/>
    <x v="157"/>
    <n v="10"/>
    <n v="47"/>
    <n v="470"/>
  </r>
  <r>
    <x v="1"/>
    <x v="6"/>
    <x v="158"/>
    <x v="158"/>
    <n v="10"/>
    <n v="2"/>
    <n v="20"/>
  </r>
  <r>
    <x v="1"/>
    <x v="6"/>
    <x v="99"/>
    <x v="99"/>
    <n v="60"/>
    <n v="10"/>
    <n v="600"/>
  </r>
  <r>
    <x v="1"/>
    <x v="6"/>
    <x v="200"/>
    <x v="200"/>
    <n v="11"/>
    <n v="284"/>
    <n v="3124"/>
  </r>
  <r>
    <x v="1"/>
    <x v="6"/>
    <x v="100"/>
    <x v="100"/>
    <n v="20.5"/>
    <n v="229"/>
    <n v="4694.5"/>
  </r>
  <r>
    <x v="1"/>
    <x v="6"/>
    <x v="101"/>
    <x v="101"/>
    <n v="20.5"/>
    <n v="379"/>
    <n v="7769.5"/>
  </r>
  <r>
    <x v="1"/>
    <x v="6"/>
    <x v="102"/>
    <x v="102"/>
    <n v="20.5"/>
    <n v="655"/>
    <n v="13427.5"/>
  </r>
  <r>
    <x v="1"/>
    <x v="6"/>
    <x v="103"/>
    <x v="103"/>
    <n v="13"/>
    <n v="406"/>
    <n v="5278"/>
  </r>
  <r>
    <x v="1"/>
    <x v="6"/>
    <x v="104"/>
    <x v="104"/>
    <n v="20"/>
    <n v="1571"/>
    <n v="31420"/>
  </r>
  <r>
    <x v="1"/>
    <x v="6"/>
    <x v="105"/>
    <x v="105"/>
    <n v="290"/>
    <n v="24"/>
    <n v="6960"/>
  </r>
  <r>
    <x v="1"/>
    <x v="6"/>
    <x v="109"/>
    <x v="109"/>
    <n v="15"/>
    <n v="1078"/>
    <n v="16170"/>
  </r>
  <r>
    <x v="1"/>
    <x v="6"/>
    <x v="110"/>
    <x v="110"/>
    <n v="265"/>
    <n v="8"/>
    <n v="2120"/>
  </r>
  <r>
    <x v="1"/>
    <x v="6"/>
    <x v="111"/>
    <x v="111"/>
    <n v="11"/>
    <n v="892"/>
    <n v="9812"/>
  </r>
  <r>
    <x v="1"/>
    <x v="6"/>
    <x v="112"/>
    <x v="112"/>
    <n v="45"/>
    <n v="240"/>
    <n v="10800"/>
  </r>
  <r>
    <x v="1"/>
    <x v="6"/>
    <x v="142"/>
    <x v="142"/>
    <n v="32"/>
    <n v="3"/>
    <n v="96"/>
  </r>
  <r>
    <x v="1"/>
    <x v="6"/>
    <x v="187"/>
    <x v="187"/>
    <n v="49"/>
    <n v="51"/>
    <n v="2499"/>
  </r>
  <r>
    <x v="1"/>
    <x v="6"/>
    <x v="139"/>
    <x v="139"/>
    <n v="4.5"/>
    <n v="12914"/>
    <n v="58113"/>
  </r>
  <r>
    <x v="1"/>
    <x v="6"/>
    <x v="144"/>
    <x v="144"/>
    <n v="25"/>
    <n v="140"/>
    <n v="3500"/>
  </r>
  <r>
    <x v="1"/>
    <x v="6"/>
    <x v="153"/>
    <x v="153"/>
    <n v="1.5"/>
    <n v="4657"/>
    <n v="6985.5"/>
  </r>
  <r>
    <x v="1"/>
    <x v="6"/>
    <x v="190"/>
    <x v="190"/>
    <n v="3"/>
    <n v="595"/>
    <n v="1785"/>
  </r>
  <r>
    <x v="1"/>
    <x v="6"/>
    <x v="191"/>
    <x v="191"/>
    <n v="2.5499999999999998"/>
    <n v="151"/>
    <n v="385.04999999999995"/>
  </r>
  <r>
    <x v="1"/>
    <x v="6"/>
    <x v="192"/>
    <x v="192"/>
    <n v="2"/>
    <n v="565"/>
    <n v="1130"/>
  </r>
  <r>
    <x v="1"/>
    <x v="6"/>
    <x v="193"/>
    <x v="193"/>
    <n v="3.9"/>
    <n v="277"/>
    <n v="1080.3"/>
  </r>
  <r>
    <x v="1"/>
    <x v="6"/>
    <x v="194"/>
    <x v="194"/>
    <n v="3.9"/>
    <n v="595"/>
    <n v="2320.5"/>
  </r>
  <r>
    <x v="1"/>
    <x v="6"/>
    <x v="195"/>
    <x v="195"/>
    <n v="1.8"/>
    <n v="61"/>
    <n v="109.8"/>
  </r>
  <r>
    <x v="1"/>
    <x v="6"/>
    <x v="196"/>
    <x v="196"/>
    <n v="1.8"/>
    <n v="130"/>
    <n v="234"/>
  </r>
  <r>
    <x v="1"/>
    <x v="7"/>
    <x v="145"/>
    <x v="145"/>
    <n v="60"/>
    <n v="17"/>
    <n v="1020"/>
  </r>
  <r>
    <x v="1"/>
    <x v="7"/>
    <x v="0"/>
    <x v="0"/>
    <n v="10"/>
    <n v="352"/>
    <n v="3520"/>
  </r>
  <r>
    <x v="1"/>
    <x v="7"/>
    <x v="1"/>
    <x v="1"/>
    <n v="39"/>
    <n v="81"/>
    <n v="3159"/>
  </r>
  <r>
    <x v="1"/>
    <x v="7"/>
    <x v="2"/>
    <x v="2"/>
    <n v="75"/>
    <n v="19"/>
    <n v="1425"/>
  </r>
  <r>
    <x v="1"/>
    <x v="7"/>
    <x v="3"/>
    <x v="3"/>
    <n v="35"/>
    <n v="79"/>
    <n v="2765"/>
  </r>
  <r>
    <x v="1"/>
    <x v="7"/>
    <x v="4"/>
    <x v="4"/>
    <n v="27"/>
    <n v="165"/>
    <n v="4455"/>
  </r>
  <r>
    <x v="1"/>
    <x v="7"/>
    <x v="5"/>
    <x v="5"/>
    <n v="29"/>
    <n v="521"/>
    <n v="15109"/>
  </r>
  <r>
    <x v="1"/>
    <x v="7"/>
    <x v="6"/>
    <x v="6"/>
    <n v="20.5"/>
    <n v="102"/>
    <n v="2091"/>
  </r>
  <r>
    <x v="1"/>
    <x v="7"/>
    <x v="9"/>
    <x v="9"/>
    <n v="35"/>
    <n v="64"/>
    <n v="2240"/>
  </r>
  <r>
    <x v="1"/>
    <x v="7"/>
    <x v="10"/>
    <x v="10"/>
    <n v="35"/>
    <n v="99"/>
    <n v="3465"/>
  </r>
  <r>
    <x v="1"/>
    <x v="7"/>
    <x v="14"/>
    <x v="14"/>
    <n v="25"/>
    <n v="53"/>
    <n v="1325"/>
  </r>
  <r>
    <x v="1"/>
    <x v="7"/>
    <x v="16"/>
    <x v="16"/>
    <n v="25"/>
    <n v="117"/>
    <n v="2925"/>
  </r>
  <r>
    <x v="1"/>
    <x v="7"/>
    <x v="19"/>
    <x v="19"/>
    <n v="25"/>
    <n v="80"/>
    <n v="2000"/>
  </r>
  <r>
    <x v="1"/>
    <x v="7"/>
    <x v="21"/>
    <x v="21"/>
    <n v="59"/>
    <n v="126"/>
    <n v="7434"/>
  </r>
  <r>
    <x v="1"/>
    <x v="7"/>
    <x v="148"/>
    <x v="148"/>
    <n v="59"/>
    <n v="17"/>
    <n v="1003"/>
  </r>
  <r>
    <x v="1"/>
    <x v="7"/>
    <x v="22"/>
    <x v="22"/>
    <n v="39"/>
    <n v="75"/>
    <n v="2925"/>
  </r>
  <r>
    <x v="1"/>
    <x v="7"/>
    <x v="24"/>
    <x v="24"/>
    <n v="99"/>
    <n v="34"/>
    <n v="3366"/>
  </r>
  <r>
    <x v="1"/>
    <x v="7"/>
    <x v="25"/>
    <x v="25"/>
    <n v="85"/>
    <n v="73"/>
    <n v="6205"/>
  </r>
  <r>
    <x v="1"/>
    <x v="7"/>
    <x v="140"/>
    <x v="140"/>
    <n v="55"/>
    <n v="12"/>
    <n v="660"/>
  </r>
  <r>
    <x v="1"/>
    <x v="7"/>
    <x v="26"/>
    <x v="26"/>
    <n v="99"/>
    <n v="2"/>
    <n v="198"/>
  </r>
  <r>
    <x v="1"/>
    <x v="7"/>
    <x v="204"/>
    <x v="204"/>
    <n v="45"/>
    <n v="23"/>
    <n v="1035"/>
  </r>
  <r>
    <x v="1"/>
    <x v="7"/>
    <x v="28"/>
    <x v="28"/>
    <n v="99"/>
    <n v="2"/>
    <n v="198"/>
  </r>
  <r>
    <x v="1"/>
    <x v="7"/>
    <x v="32"/>
    <x v="32"/>
    <n v="42"/>
    <n v="41"/>
    <n v="1722"/>
  </r>
  <r>
    <x v="1"/>
    <x v="7"/>
    <x v="33"/>
    <x v="33"/>
    <n v="25"/>
    <n v="41"/>
    <n v="1025"/>
  </r>
  <r>
    <x v="1"/>
    <x v="7"/>
    <x v="34"/>
    <x v="34"/>
    <n v="25"/>
    <n v="1"/>
    <n v="25"/>
  </r>
  <r>
    <x v="1"/>
    <x v="7"/>
    <x v="35"/>
    <x v="35"/>
    <n v="25"/>
    <n v="32"/>
    <n v="800"/>
  </r>
  <r>
    <x v="1"/>
    <x v="7"/>
    <x v="36"/>
    <x v="36"/>
    <n v="25"/>
    <n v="1"/>
    <n v="25"/>
  </r>
  <r>
    <x v="1"/>
    <x v="7"/>
    <x v="37"/>
    <x v="37"/>
    <n v="25"/>
    <n v="11"/>
    <n v="275"/>
  </r>
  <r>
    <x v="1"/>
    <x v="7"/>
    <x v="38"/>
    <x v="38"/>
    <n v="25"/>
    <n v="22"/>
    <n v="550"/>
  </r>
  <r>
    <x v="1"/>
    <x v="7"/>
    <x v="39"/>
    <x v="39"/>
    <n v="25"/>
    <n v="20"/>
    <n v="500"/>
  </r>
  <r>
    <x v="1"/>
    <x v="7"/>
    <x v="42"/>
    <x v="42"/>
    <n v="3.5"/>
    <n v="1142"/>
    <n v="3997"/>
  </r>
  <r>
    <x v="1"/>
    <x v="7"/>
    <x v="43"/>
    <x v="43"/>
    <n v="14"/>
    <n v="401"/>
    <n v="5614"/>
  </r>
  <r>
    <x v="1"/>
    <x v="7"/>
    <x v="44"/>
    <x v="44"/>
    <n v="18"/>
    <n v="2"/>
    <n v="36"/>
  </r>
  <r>
    <x v="1"/>
    <x v="7"/>
    <x v="45"/>
    <x v="45"/>
    <n v="14"/>
    <n v="538"/>
    <n v="7532"/>
  </r>
  <r>
    <x v="1"/>
    <x v="7"/>
    <x v="46"/>
    <x v="46"/>
    <n v="14"/>
    <n v="1542"/>
    <n v="21588"/>
  </r>
  <r>
    <x v="1"/>
    <x v="7"/>
    <x v="47"/>
    <x v="47"/>
    <n v="14"/>
    <n v="760"/>
    <n v="10640"/>
  </r>
  <r>
    <x v="1"/>
    <x v="7"/>
    <x v="48"/>
    <x v="48"/>
    <n v="14"/>
    <n v="2855"/>
    <n v="39970"/>
  </r>
  <r>
    <x v="1"/>
    <x v="7"/>
    <x v="49"/>
    <x v="49"/>
    <n v="14"/>
    <n v="267"/>
    <n v="3738"/>
  </r>
  <r>
    <x v="1"/>
    <x v="7"/>
    <x v="50"/>
    <x v="50"/>
    <n v="14"/>
    <n v="599"/>
    <n v="8386"/>
  </r>
  <r>
    <x v="1"/>
    <x v="7"/>
    <x v="51"/>
    <x v="51"/>
    <n v="14"/>
    <n v="169"/>
    <n v="2366"/>
  </r>
  <r>
    <x v="1"/>
    <x v="7"/>
    <x v="189"/>
    <x v="189"/>
    <n v="14"/>
    <n v="3"/>
    <n v="42"/>
  </r>
  <r>
    <x v="1"/>
    <x v="7"/>
    <x v="52"/>
    <x v="52"/>
    <n v="14"/>
    <n v="913"/>
    <n v="12782"/>
  </r>
  <r>
    <x v="1"/>
    <x v="7"/>
    <x v="53"/>
    <x v="53"/>
    <n v="18"/>
    <n v="142"/>
    <n v="2556"/>
  </r>
  <r>
    <x v="1"/>
    <x v="7"/>
    <x v="54"/>
    <x v="54"/>
    <n v="19"/>
    <n v="400"/>
    <n v="7600"/>
  </r>
  <r>
    <x v="1"/>
    <x v="7"/>
    <x v="55"/>
    <x v="55"/>
    <n v="19"/>
    <n v="120"/>
    <n v="2280"/>
  </r>
  <r>
    <x v="1"/>
    <x v="7"/>
    <x v="57"/>
    <x v="57"/>
    <n v="19"/>
    <n v="144"/>
    <n v="2736"/>
  </r>
  <r>
    <x v="1"/>
    <x v="7"/>
    <x v="58"/>
    <x v="58"/>
    <n v="19"/>
    <n v="124"/>
    <n v="2356"/>
  </r>
  <r>
    <x v="1"/>
    <x v="7"/>
    <x v="59"/>
    <x v="59"/>
    <n v="19"/>
    <n v="390"/>
    <n v="7410"/>
  </r>
  <r>
    <x v="1"/>
    <x v="7"/>
    <x v="60"/>
    <x v="60"/>
    <n v="20"/>
    <n v="47"/>
    <n v="940"/>
  </r>
  <r>
    <x v="1"/>
    <x v="7"/>
    <x v="197"/>
    <x v="197"/>
    <n v="25"/>
    <n v="15"/>
    <n v="375"/>
  </r>
  <r>
    <x v="1"/>
    <x v="7"/>
    <x v="198"/>
    <x v="198"/>
    <n v="25"/>
    <n v="15"/>
    <n v="375"/>
  </r>
  <r>
    <x v="1"/>
    <x v="7"/>
    <x v="199"/>
    <x v="199"/>
    <n v="25"/>
    <n v="20"/>
    <n v="500"/>
  </r>
  <r>
    <x v="1"/>
    <x v="7"/>
    <x v="61"/>
    <x v="61"/>
    <n v="14"/>
    <n v="116"/>
    <n v="1624"/>
  </r>
  <r>
    <x v="1"/>
    <x v="7"/>
    <x v="62"/>
    <x v="62"/>
    <n v="14"/>
    <n v="1098"/>
    <n v="15372"/>
  </r>
  <r>
    <x v="1"/>
    <x v="7"/>
    <x v="63"/>
    <x v="63"/>
    <n v="14"/>
    <n v="817"/>
    <n v="11438"/>
  </r>
  <r>
    <x v="1"/>
    <x v="7"/>
    <x v="64"/>
    <x v="64"/>
    <n v="14"/>
    <n v="447"/>
    <n v="6258"/>
  </r>
  <r>
    <x v="1"/>
    <x v="7"/>
    <x v="65"/>
    <x v="65"/>
    <n v="14"/>
    <n v="437"/>
    <n v="6118"/>
  </r>
  <r>
    <x v="1"/>
    <x v="7"/>
    <x v="66"/>
    <x v="66"/>
    <n v="14"/>
    <n v="110"/>
    <n v="1540"/>
  </r>
  <r>
    <x v="1"/>
    <x v="7"/>
    <x v="67"/>
    <x v="67"/>
    <n v="14"/>
    <n v="192"/>
    <n v="2688"/>
  </r>
  <r>
    <x v="1"/>
    <x v="7"/>
    <x v="68"/>
    <x v="68"/>
    <n v="14"/>
    <n v="836"/>
    <n v="11704"/>
  </r>
  <r>
    <x v="1"/>
    <x v="7"/>
    <x v="69"/>
    <x v="69"/>
    <n v="14"/>
    <n v="590"/>
    <n v="8260"/>
  </r>
  <r>
    <x v="1"/>
    <x v="7"/>
    <x v="70"/>
    <x v="70"/>
    <n v="14"/>
    <n v="319"/>
    <n v="4466"/>
  </r>
  <r>
    <x v="1"/>
    <x v="7"/>
    <x v="71"/>
    <x v="71"/>
    <n v="14"/>
    <n v="670"/>
    <n v="9380"/>
  </r>
  <r>
    <x v="1"/>
    <x v="7"/>
    <x v="73"/>
    <x v="73"/>
    <n v="14"/>
    <n v="90"/>
    <n v="1260"/>
  </r>
  <r>
    <x v="1"/>
    <x v="7"/>
    <x v="74"/>
    <x v="74"/>
    <n v="14"/>
    <n v="172"/>
    <n v="2408"/>
  </r>
  <r>
    <x v="1"/>
    <x v="7"/>
    <x v="75"/>
    <x v="75"/>
    <n v="14"/>
    <n v="135"/>
    <n v="1890"/>
  </r>
  <r>
    <x v="1"/>
    <x v="7"/>
    <x v="76"/>
    <x v="76"/>
    <n v="14"/>
    <n v="194"/>
    <n v="2716"/>
  </r>
  <r>
    <x v="1"/>
    <x v="7"/>
    <x v="141"/>
    <x v="141"/>
    <n v="14"/>
    <n v="135"/>
    <n v="1890"/>
  </r>
  <r>
    <x v="1"/>
    <x v="7"/>
    <x v="77"/>
    <x v="77"/>
    <n v="5"/>
    <n v="155"/>
    <n v="775"/>
  </r>
  <r>
    <x v="1"/>
    <x v="7"/>
    <x v="78"/>
    <x v="78"/>
    <n v="10"/>
    <n v="291"/>
    <n v="2910"/>
  </r>
  <r>
    <x v="1"/>
    <x v="7"/>
    <x v="152"/>
    <x v="152"/>
    <n v="1.8"/>
    <n v="5026"/>
    <n v="9046.8000000000011"/>
  </r>
  <r>
    <x v="1"/>
    <x v="7"/>
    <x v="79"/>
    <x v="79"/>
    <n v="2"/>
    <n v="2576"/>
    <n v="5152"/>
  </r>
  <r>
    <x v="1"/>
    <x v="7"/>
    <x v="82"/>
    <x v="82"/>
    <n v="5"/>
    <n v="790"/>
    <n v="3950"/>
  </r>
  <r>
    <x v="1"/>
    <x v="7"/>
    <x v="83"/>
    <x v="83"/>
    <n v="14.4"/>
    <n v="64"/>
    <n v="921.6"/>
  </r>
  <r>
    <x v="1"/>
    <x v="7"/>
    <x v="84"/>
    <x v="84"/>
    <n v="20.399999999999999"/>
    <n v="53"/>
    <n v="1081.1999999999998"/>
  </r>
  <r>
    <x v="1"/>
    <x v="7"/>
    <x v="85"/>
    <x v="85"/>
    <n v="2"/>
    <n v="1106"/>
    <n v="2212"/>
  </r>
  <r>
    <x v="1"/>
    <x v="7"/>
    <x v="86"/>
    <x v="86"/>
    <n v="1.6"/>
    <n v="154"/>
    <n v="246.4"/>
  </r>
  <r>
    <x v="1"/>
    <x v="7"/>
    <x v="87"/>
    <x v="87"/>
    <n v="13"/>
    <n v="242"/>
    <n v="3146"/>
  </r>
  <r>
    <x v="1"/>
    <x v="7"/>
    <x v="88"/>
    <x v="88"/>
    <n v="1.8"/>
    <n v="1720"/>
    <n v="3096"/>
  </r>
  <r>
    <x v="1"/>
    <x v="7"/>
    <x v="89"/>
    <x v="89"/>
    <n v="5"/>
    <n v="76"/>
    <n v="380"/>
  </r>
  <r>
    <x v="1"/>
    <x v="7"/>
    <x v="90"/>
    <x v="90"/>
    <n v="10"/>
    <n v="322"/>
    <n v="3220"/>
  </r>
  <r>
    <x v="1"/>
    <x v="7"/>
    <x v="91"/>
    <x v="91"/>
    <n v="15"/>
    <n v="13"/>
    <n v="195"/>
  </r>
  <r>
    <x v="1"/>
    <x v="7"/>
    <x v="92"/>
    <x v="92"/>
    <n v="10"/>
    <n v="248"/>
    <n v="2480"/>
  </r>
  <r>
    <x v="1"/>
    <x v="7"/>
    <x v="93"/>
    <x v="93"/>
    <n v="5"/>
    <n v="288"/>
    <n v="1440"/>
  </r>
  <r>
    <x v="1"/>
    <x v="7"/>
    <x v="94"/>
    <x v="94"/>
    <n v="15"/>
    <n v="281"/>
    <n v="4215"/>
  </r>
  <r>
    <x v="1"/>
    <x v="7"/>
    <x v="95"/>
    <x v="95"/>
    <n v="15"/>
    <n v="79"/>
    <n v="1185"/>
  </r>
  <r>
    <x v="1"/>
    <x v="7"/>
    <x v="96"/>
    <x v="96"/>
    <n v="15"/>
    <n v="179"/>
    <n v="2685"/>
  </r>
  <r>
    <x v="1"/>
    <x v="7"/>
    <x v="157"/>
    <x v="157"/>
    <n v="10"/>
    <n v="4"/>
    <n v="40"/>
  </r>
  <r>
    <x v="1"/>
    <x v="7"/>
    <x v="200"/>
    <x v="200"/>
    <n v="11"/>
    <n v="1"/>
    <n v="11"/>
  </r>
  <r>
    <x v="1"/>
    <x v="7"/>
    <x v="205"/>
    <x v="205"/>
    <n v="90"/>
    <n v="1"/>
    <n v="90"/>
  </r>
  <r>
    <x v="1"/>
    <x v="7"/>
    <x v="100"/>
    <x v="100"/>
    <n v="20.5"/>
    <n v="258"/>
    <n v="5289"/>
  </r>
  <r>
    <x v="1"/>
    <x v="7"/>
    <x v="101"/>
    <x v="101"/>
    <n v="20.5"/>
    <n v="166"/>
    <n v="3403"/>
  </r>
  <r>
    <x v="1"/>
    <x v="7"/>
    <x v="102"/>
    <x v="102"/>
    <n v="20.5"/>
    <n v="203"/>
    <n v="4161.5"/>
  </r>
  <r>
    <x v="1"/>
    <x v="7"/>
    <x v="103"/>
    <x v="103"/>
    <n v="13"/>
    <n v="194"/>
    <n v="2522"/>
  </r>
  <r>
    <x v="1"/>
    <x v="7"/>
    <x v="104"/>
    <x v="104"/>
    <n v="20"/>
    <n v="529"/>
    <n v="10580"/>
  </r>
  <r>
    <x v="1"/>
    <x v="7"/>
    <x v="105"/>
    <x v="105"/>
    <n v="290"/>
    <n v="18"/>
    <n v="5220"/>
  </r>
  <r>
    <x v="1"/>
    <x v="7"/>
    <x v="109"/>
    <x v="109"/>
    <n v="15"/>
    <n v="637"/>
    <n v="9555"/>
  </r>
  <r>
    <x v="1"/>
    <x v="7"/>
    <x v="111"/>
    <x v="111"/>
    <n v="11"/>
    <n v="570"/>
    <n v="6270"/>
  </r>
  <r>
    <x v="1"/>
    <x v="7"/>
    <x v="112"/>
    <x v="112"/>
    <n v="45"/>
    <n v="183"/>
    <n v="8235"/>
  </r>
  <r>
    <x v="1"/>
    <x v="7"/>
    <x v="113"/>
    <x v="113"/>
    <n v="2"/>
    <n v="148"/>
    <n v="296"/>
  </r>
  <r>
    <x v="1"/>
    <x v="7"/>
    <x v="160"/>
    <x v="160"/>
    <n v="8"/>
    <n v="1226"/>
    <n v="9808"/>
  </r>
  <r>
    <x v="1"/>
    <x v="7"/>
    <x v="161"/>
    <x v="161"/>
    <n v="6"/>
    <n v="1972"/>
    <n v="11832"/>
  </r>
  <r>
    <x v="1"/>
    <x v="7"/>
    <x v="142"/>
    <x v="142"/>
    <n v="32"/>
    <n v="12"/>
    <n v="384"/>
  </r>
  <r>
    <x v="1"/>
    <x v="7"/>
    <x v="139"/>
    <x v="139"/>
    <n v="4.5"/>
    <n v="5388"/>
    <n v="24246"/>
  </r>
  <r>
    <x v="1"/>
    <x v="7"/>
    <x v="144"/>
    <x v="144"/>
    <n v="25"/>
    <n v="83"/>
    <n v="2075"/>
  </r>
  <r>
    <x v="1"/>
    <x v="7"/>
    <x v="153"/>
    <x v="153"/>
    <n v="1.5"/>
    <n v="2760"/>
    <n v="4140"/>
  </r>
  <r>
    <x v="1"/>
    <x v="7"/>
    <x v="190"/>
    <x v="190"/>
    <n v="3"/>
    <n v="601"/>
    <n v="1803"/>
  </r>
  <r>
    <x v="1"/>
    <x v="7"/>
    <x v="191"/>
    <x v="191"/>
    <n v="2.5499999999999998"/>
    <n v="160"/>
    <n v="408"/>
  </r>
  <r>
    <x v="1"/>
    <x v="7"/>
    <x v="192"/>
    <x v="192"/>
    <n v="2"/>
    <n v="50"/>
    <n v="100"/>
  </r>
  <r>
    <x v="1"/>
    <x v="7"/>
    <x v="193"/>
    <x v="193"/>
    <n v="3.9"/>
    <n v="174"/>
    <n v="678.6"/>
  </r>
  <r>
    <x v="1"/>
    <x v="7"/>
    <x v="194"/>
    <x v="194"/>
    <n v="3.9"/>
    <n v="456"/>
    <n v="1778.3999999999999"/>
  </r>
  <r>
    <x v="1"/>
    <x v="7"/>
    <x v="195"/>
    <x v="195"/>
    <n v="1.8"/>
    <n v="30"/>
    <n v="54"/>
  </r>
  <r>
    <x v="1"/>
    <x v="7"/>
    <x v="196"/>
    <x v="196"/>
    <n v="1.8"/>
    <n v="40"/>
    <n v="72"/>
  </r>
  <r>
    <x v="1"/>
    <x v="8"/>
    <x v="145"/>
    <x v="145"/>
    <n v="60"/>
    <n v="20"/>
    <n v="1200"/>
  </r>
  <r>
    <x v="1"/>
    <x v="8"/>
    <x v="0"/>
    <x v="0"/>
    <n v="10"/>
    <n v="541"/>
    <n v="5410"/>
  </r>
  <r>
    <x v="1"/>
    <x v="8"/>
    <x v="1"/>
    <x v="1"/>
    <n v="39"/>
    <n v="62"/>
    <n v="2418"/>
  </r>
  <r>
    <x v="1"/>
    <x v="8"/>
    <x v="2"/>
    <x v="2"/>
    <n v="75"/>
    <n v="7"/>
    <n v="525"/>
  </r>
  <r>
    <x v="1"/>
    <x v="8"/>
    <x v="3"/>
    <x v="3"/>
    <n v="35"/>
    <n v="19"/>
    <n v="665"/>
  </r>
  <r>
    <x v="1"/>
    <x v="8"/>
    <x v="4"/>
    <x v="4"/>
    <n v="27"/>
    <n v="162"/>
    <n v="4374"/>
  </r>
  <r>
    <x v="1"/>
    <x v="8"/>
    <x v="5"/>
    <x v="5"/>
    <n v="29"/>
    <n v="617"/>
    <n v="17893"/>
  </r>
  <r>
    <x v="1"/>
    <x v="8"/>
    <x v="6"/>
    <x v="6"/>
    <n v="20.5"/>
    <n v="479"/>
    <n v="9819.5"/>
  </r>
  <r>
    <x v="1"/>
    <x v="8"/>
    <x v="9"/>
    <x v="9"/>
    <n v="35"/>
    <n v="95"/>
    <n v="3325"/>
  </r>
  <r>
    <x v="1"/>
    <x v="8"/>
    <x v="10"/>
    <x v="10"/>
    <n v="35"/>
    <n v="140"/>
    <n v="4900"/>
  </r>
  <r>
    <x v="1"/>
    <x v="8"/>
    <x v="14"/>
    <x v="14"/>
    <n v="25"/>
    <n v="243"/>
    <n v="6075"/>
  </r>
  <r>
    <x v="1"/>
    <x v="8"/>
    <x v="16"/>
    <x v="16"/>
    <n v="25"/>
    <n v="244"/>
    <n v="6100"/>
  </r>
  <r>
    <x v="1"/>
    <x v="8"/>
    <x v="19"/>
    <x v="19"/>
    <n v="25"/>
    <n v="191"/>
    <n v="4775"/>
  </r>
  <r>
    <x v="1"/>
    <x v="8"/>
    <x v="21"/>
    <x v="21"/>
    <n v="59"/>
    <n v="306"/>
    <n v="18054"/>
  </r>
  <r>
    <x v="1"/>
    <x v="8"/>
    <x v="148"/>
    <x v="148"/>
    <n v="59"/>
    <n v="81"/>
    <n v="4779"/>
  </r>
  <r>
    <x v="1"/>
    <x v="8"/>
    <x v="22"/>
    <x v="22"/>
    <n v="39"/>
    <n v="59"/>
    <n v="2301"/>
  </r>
  <r>
    <x v="1"/>
    <x v="8"/>
    <x v="24"/>
    <x v="24"/>
    <n v="99"/>
    <n v="75"/>
    <n v="7425"/>
  </r>
  <r>
    <x v="1"/>
    <x v="8"/>
    <x v="25"/>
    <x v="25"/>
    <n v="85"/>
    <n v="39"/>
    <n v="3315"/>
  </r>
  <r>
    <x v="1"/>
    <x v="8"/>
    <x v="140"/>
    <x v="140"/>
    <n v="55"/>
    <n v="8"/>
    <n v="440"/>
  </r>
  <r>
    <x v="1"/>
    <x v="8"/>
    <x v="26"/>
    <x v="26"/>
    <n v="99"/>
    <n v="4"/>
    <n v="396"/>
  </r>
  <r>
    <x v="1"/>
    <x v="8"/>
    <x v="204"/>
    <x v="204"/>
    <n v="45"/>
    <n v="121"/>
    <n v="5445"/>
  </r>
  <r>
    <x v="1"/>
    <x v="8"/>
    <x v="28"/>
    <x v="28"/>
    <n v="99"/>
    <n v="2"/>
    <n v="198"/>
  </r>
  <r>
    <x v="1"/>
    <x v="8"/>
    <x v="32"/>
    <x v="32"/>
    <n v="42"/>
    <n v="90"/>
    <n v="3780"/>
  </r>
  <r>
    <x v="1"/>
    <x v="8"/>
    <x v="33"/>
    <x v="33"/>
    <n v="25"/>
    <n v="15"/>
    <n v="375"/>
  </r>
  <r>
    <x v="1"/>
    <x v="8"/>
    <x v="35"/>
    <x v="35"/>
    <n v="25"/>
    <n v="101"/>
    <n v="2525"/>
  </r>
  <r>
    <x v="1"/>
    <x v="8"/>
    <x v="37"/>
    <x v="37"/>
    <n v="25"/>
    <n v="5"/>
    <n v="125"/>
  </r>
  <r>
    <x v="1"/>
    <x v="8"/>
    <x v="38"/>
    <x v="38"/>
    <n v="25"/>
    <n v="59"/>
    <n v="1475"/>
  </r>
  <r>
    <x v="1"/>
    <x v="8"/>
    <x v="39"/>
    <x v="39"/>
    <n v="25"/>
    <n v="34"/>
    <n v="850"/>
  </r>
  <r>
    <x v="1"/>
    <x v="8"/>
    <x v="42"/>
    <x v="42"/>
    <n v="3.5"/>
    <n v="1320"/>
    <n v="4620"/>
  </r>
  <r>
    <x v="1"/>
    <x v="8"/>
    <x v="43"/>
    <x v="43"/>
    <n v="14"/>
    <n v="515"/>
    <n v="7210"/>
  </r>
  <r>
    <x v="1"/>
    <x v="8"/>
    <x v="44"/>
    <x v="44"/>
    <n v="18"/>
    <n v="100"/>
    <n v="1800"/>
  </r>
  <r>
    <x v="1"/>
    <x v="8"/>
    <x v="45"/>
    <x v="45"/>
    <n v="14"/>
    <n v="2047"/>
    <n v="28658"/>
  </r>
  <r>
    <x v="1"/>
    <x v="8"/>
    <x v="46"/>
    <x v="46"/>
    <n v="14"/>
    <n v="1296"/>
    <n v="18144"/>
  </r>
  <r>
    <x v="1"/>
    <x v="8"/>
    <x v="47"/>
    <x v="47"/>
    <n v="14"/>
    <n v="2127"/>
    <n v="29778"/>
  </r>
  <r>
    <x v="1"/>
    <x v="8"/>
    <x v="48"/>
    <x v="48"/>
    <n v="14"/>
    <n v="4089"/>
    <n v="57246"/>
  </r>
  <r>
    <x v="1"/>
    <x v="8"/>
    <x v="49"/>
    <x v="49"/>
    <n v="14"/>
    <n v="421"/>
    <n v="5894"/>
  </r>
  <r>
    <x v="1"/>
    <x v="8"/>
    <x v="50"/>
    <x v="50"/>
    <n v="14"/>
    <n v="905"/>
    <n v="12670"/>
  </r>
  <r>
    <x v="1"/>
    <x v="8"/>
    <x v="51"/>
    <x v="51"/>
    <n v="14"/>
    <n v="277"/>
    <n v="3878"/>
  </r>
  <r>
    <x v="1"/>
    <x v="8"/>
    <x v="52"/>
    <x v="52"/>
    <n v="14"/>
    <n v="284"/>
    <n v="3976"/>
  </r>
  <r>
    <x v="1"/>
    <x v="8"/>
    <x v="53"/>
    <x v="53"/>
    <n v="18"/>
    <n v="347"/>
    <n v="6246"/>
  </r>
  <r>
    <x v="1"/>
    <x v="8"/>
    <x v="54"/>
    <x v="54"/>
    <n v="19"/>
    <n v="676"/>
    <n v="12844"/>
  </r>
  <r>
    <x v="1"/>
    <x v="8"/>
    <x v="55"/>
    <x v="55"/>
    <n v="19"/>
    <n v="500"/>
    <n v="9500"/>
  </r>
  <r>
    <x v="1"/>
    <x v="8"/>
    <x v="57"/>
    <x v="57"/>
    <n v="19"/>
    <n v="439"/>
    <n v="8341"/>
  </r>
  <r>
    <x v="1"/>
    <x v="8"/>
    <x v="58"/>
    <x v="58"/>
    <n v="19"/>
    <n v="418"/>
    <n v="7942"/>
  </r>
  <r>
    <x v="1"/>
    <x v="8"/>
    <x v="59"/>
    <x v="59"/>
    <n v="19"/>
    <n v="634"/>
    <n v="12046"/>
  </r>
  <r>
    <x v="1"/>
    <x v="8"/>
    <x v="60"/>
    <x v="60"/>
    <n v="20"/>
    <n v="180"/>
    <n v="3600"/>
  </r>
  <r>
    <x v="1"/>
    <x v="8"/>
    <x v="197"/>
    <x v="197"/>
    <n v="25"/>
    <n v="7"/>
    <n v="175"/>
  </r>
  <r>
    <x v="1"/>
    <x v="8"/>
    <x v="198"/>
    <x v="198"/>
    <n v="25"/>
    <n v="7"/>
    <n v="175"/>
  </r>
  <r>
    <x v="1"/>
    <x v="8"/>
    <x v="199"/>
    <x v="199"/>
    <n v="25"/>
    <n v="7"/>
    <n v="175"/>
  </r>
  <r>
    <x v="1"/>
    <x v="8"/>
    <x v="61"/>
    <x v="61"/>
    <n v="14"/>
    <n v="230"/>
    <n v="3220"/>
  </r>
  <r>
    <x v="1"/>
    <x v="8"/>
    <x v="62"/>
    <x v="62"/>
    <n v="14"/>
    <n v="1087"/>
    <n v="15218"/>
  </r>
  <r>
    <x v="1"/>
    <x v="8"/>
    <x v="63"/>
    <x v="63"/>
    <n v="14"/>
    <n v="1182"/>
    <n v="16548"/>
  </r>
  <r>
    <x v="1"/>
    <x v="8"/>
    <x v="64"/>
    <x v="64"/>
    <n v="14"/>
    <n v="365"/>
    <n v="5110"/>
  </r>
  <r>
    <x v="1"/>
    <x v="8"/>
    <x v="65"/>
    <x v="65"/>
    <n v="14"/>
    <n v="429"/>
    <n v="6006"/>
  </r>
  <r>
    <x v="1"/>
    <x v="8"/>
    <x v="66"/>
    <x v="66"/>
    <n v="14"/>
    <n v="275"/>
    <n v="3850"/>
  </r>
  <r>
    <x v="1"/>
    <x v="8"/>
    <x v="67"/>
    <x v="67"/>
    <n v="14"/>
    <n v="371"/>
    <n v="5194"/>
  </r>
  <r>
    <x v="1"/>
    <x v="8"/>
    <x v="68"/>
    <x v="68"/>
    <n v="14"/>
    <n v="1283"/>
    <n v="17962"/>
  </r>
  <r>
    <x v="1"/>
    <x v="8"/>
    <x v="69"/>
    <x v="69"/>
    <n v="14"/>
    <n v="984"/>
    <n v="13776"/>
  </r>
  <r>
    <x v="1"/>
    <x v="8"/>
    <x v="70"/>
    <x v="70"/>
    <n v="14"/>
    <n v="990"/>
    <n v="13860"/>
  </r>
  <r>
    <x v="1"/>
    <x v="8"/>
    <x v="71"/>
    <x v="71"/>
    <n v="14"/>
    <n v="409"/>
    <n v="5726"/>
  </r>
  <r>
    <x v="1"/>
    <x v="8"/>
    <x v="73"/>
    <x v="73"/>
    <n v="14"/>
    <n v="163"/>
    <n v="2282"/>
  </r>
  <r>
    <x v="1"/>
    <x v="8"/>
    <x v="74"/>
    <x v="74"/>
    <n v="14"/>
    <n v="298"/>
    <n v="4172"/>
  </r>
  <r>
    <x v="1"/>
    <x v="8"/>
    <x v="75"/>
    <x v="75"/>
    <n v="14"/>
    <n v="256"/>
    <n v="3584"/>
  </r>
  <r>
    <x v="1"/>
    <x v="8"/>
    <x v="76"/>
    <x v="76"/>
    <n v="14"/>
    <n v="387"/>
    <n v="5418"/>
  </r>
  <r>
    <x v="1"/>
    <x v="8"/>
    <x v="141"/>
    <x v="141"/>
    <n v="14"/>
    <n v="191"/>
    <n v="2674"/>
  </r>
  <r>
    <x v="1"/>
    <x v="8"/>
    <x v="77"/>
    <x v="77"/>
    <n v="5"/>
    <n v="550"/>
    <n v="2750"/>
  </r>
  <r>
    <x v="1"/>
    <x v="8"/>
    <x v="78"/>
    <x v="78"/>
    <n v="10"/>
    <n v="969"/>
    <n v="9690"/>
  </r>
  <r>
    <x v="1"/>
    <x v="8"/>
    <x v="152"/>
    <x v="152"/>
    <n v="1.8"/>
    <n v="3965"/>
    <n v="7137"/>
  </r>
  <r>
    <x v="1"/>
    <x v="8"/>
    <x v="79"/>
    <x v="79"/>
    <n v="2"/>
    <n v="1850"/>
    <n v="3700"/>
  </r>
  <r>
    <x v="1"/>
    <x v="8"/>
    <x v="82"/>
    <x v="82"/>
    <n v="5"/>
    <n v="1096"/>
    <n v="5480"/>
  </r>
  <r>
    <x v="1"/>
    <x v="8"/>
    <x v="83"/>
    <x v="83"/>
    <n v="14.4"/>
    <n v="64"/>
    <n v="921.6"/>
  </r>
  <r>
    <x v="1"/>
    <x v="8"/>
    <x v="84"/>
    <x v="84"/>
    <n v="20.399999999999999"/>
    <n v="234"/>
    <n v="4773.5999999999995"/>
  </r>
  <r>
    <x v="1"/>
    <x v="8"/>
    <x v="85"/>
    <x v="85"/>
    <n v="2"/>
    <n v="2968"/>
    <n v="5936"/>
  </r>
  <r>
    <x v="1"/>
    <x v="8"/>
    <x v="86"/>
    <x v="86"/>
    <n v="1.6"/>
    <n v="464"/>
    <n v="742.40000000000009"/>
  </r>
  <r>
    <x v="1"/>
    <x v="8"/>
    <x v="87"/>
    <x v="87"/>
    <n v="13"/>
    <n v="270"/>
    <n v="3510"/>
  </r>
  <r>
    <x v="1"/>
    <x v="8"/>
    <x v="88"/>
    <x v="88"/>
    <n v="1.8"/>
    <n v="70"/>
    <n v="126"/>
  </r>
  <r>
    <x v="1"/>
    <x v="8"/>
    <x v="89"/>
    <x v="89"/>
    <n v="5"/>
    <n v="317"/>
    <n v="1585"/>
  </r>
  <r>
    <x v="1"/>
    <x v="8"/>
    <x v="90"/>
    <x v="90"/>
    <n v="10"/>
    <n v="394"/>
    <n v="3940"/>
  </r>
  <r>
    <x v="1"/>
    <x v="8"/>
    <x v="91"/>
    <x v="91"/>
    <n v="15"/>
    <n v="3"/>
    <n v="45"/>
  </r>
  <r>
    <x v="1"/>
    <x v="8"/>
    <x v="92"/>
    <x v="92"/>
    <n v="10"/>
    <n v="543"/>
    <n v="5430"/>
  </r>
  <r>
    <x v="1"/>
    <x v="8"/>
    <x v="94"/>
    <x v="94"/>
    <n v="15"/>
    <n v="320"/>
    <n v="4800"/>
  </r>
  <r>
    <x v="1"/>
    <x v="8"/>
    <x v="95"/>
    <x v="95"/>
    <n v="15"/>
    <n v="296"/>
    <n v="4440"/>
  </r>
  <r>
    <x v="1"/>
    <x v="8"/>
    <x v="96"/>
    <x v="96"/>
    <n v="15"/>
    <n v="11"/>
    <n v="165"/>
  </r>
  <r>
    <x v="1"/>
    <x v="8"/>
    <x v="97"/>
    <x v="97"/>
    <n v="17"/>
    <n v="349"/>
    <n v="5933"/>
  </r>
  <r>
    <x v="1"/>
    <x v="8"/>
    <x v="98"/>
    <x v="98"/>
    <n v="17"/>
    <n v="219"/>
    <n v="3723"/>
  </r>
  <r>
    <x v="1"/>
    <x v="8"/>
    <x v="200"/>
    <x v="200"/>
    <n v="11"/>
    <n v="1"/>
    <n v="11"/>
  </r>
  <r>
    <x v="1"/>
    <x v="8"/>
    <x v="100"/>
    <x v="100"/>
    <n v="20.5"/>
    <n v="353"/>
    <n v="7236.5"/>
  </r>
  <r>
    <x v="1"/>
    <x v="8"/>
    <x v="101"/>
    <x v="101"/>
    <n v="20.5"/>
    <n v="268"/>
    <n v="5494"/>
  </r>
  <r>
    <x v="1"/>
    <x v="8"/>
    <x v="102"/>
    <x v="102"/>
    <n v="20.5"/>
    <n v="323"/>
    <n v="6621.5"/>
  </r>
  <r>
    <x v="1"/>
    <x v="8"/>
    <x v="103"/>
    <x v="103"/>
    <n v="13"/>
    <n v="47"/>
    <n v="611"/>
  </r>
  <r>
    <x v="1"/>
    <x v="8"/>
    <x v="104"/>
    <x v="104"/>
    <n v="20"/>
    <n v="1535"/>
    <n v="30700"/>
  </r>
  <r>
    <x v="1"/>
    <x v="8"/>
    <x v="105"/>
    <x v="105"/>
    <n v="290"/>
    <n v="43"/>
    <n v="12470"/>
  </r>
  <r>
    <x v="1"/>
    <x v="8"/>
    <x v="109"/>
    <x v="109"/>
    <n v="15"/>
    <n v="1116"/>
    <n v="16740"/>
  </r>
  <r>
    <x v="1"/>
    <x v="8"/>
    <x v="111"/>
    <x v="111"/>
    <n v="11"/>
    <n v="675"/>
    <n v="7425"/>
  </r>
  <r>
    <x v="1"/>
    <x v="8"/>
    <x v="112"/>
    <x v="112"/>
    <n v="45"/>
    <n v="254"/>
    <n v="11430"/>
  </r>
  <r>
    <x v="1"/>
    <x v="8"/>
    <x v="113"/>
    <x v="113"/>
    <n v="2"/>
    <n v="421"/>
    <n v="842"/>
  </r>
  <r>
    <x v="1"/>
    <x v="8"/>
    <x v="165"/>
    <x v="165"/>
    <n v="10"/>
    <n v="1841"/>
    <n v="18410"/>
  </r>
  <r>
    <x v="1"/>
    <x v="8"/>
    <x v="166"/>
    <x v="166"/>
    <n v="24.5"/>
    <n v="873"/>
    <n v="21388.5"/>
  </r>
  <r>
    <x v="1"/>
    <x v="8"/>
    <x v="167"/>
    <x v="167"/>
    <n v="24.5"/>
    <n v="1017"/>
    <n v="24916.5"/>
  </r>
  <r>
    <x v="1"/>
    <x v="8"/>
    <x v="168"/>
    <x v="168"/>
    <n v="24.5"/>
    <n v="1293"/>
    <n v="31678.5"/>
  </r>
  <r>
    <x v="1"/>
    <x v="8"/>
    <x v="176"/>
    <x v="176"/>
    <n v="6"/>
    <n v="173"/>
    <n v="1038"/>
  </r>
  <r>
    <x v="1"/>
    <x v="8"/>
    <x v="177"/>
    <x v="177"/>
    <n v="5.5"/>
    <n v="240"/>
    <n v="1320"/>
  </r>
  <r>
    <x v="1"/>
    <x v="8"/>
    <x v="170"/>
    <x v="170"/>
    <n v="18"/>
    <n v="84"/>
    <n v="1512"/>
  </r>
  <r>
    <x v="1"/>
    <x v="8"/>
    <x v="171"/>
    <x v="171"/>
    <n v="12"/>
    <n v="764"/>
    <n v="9168"/>
  </r>
  <r>
    <x v="1"/>
    <x v="8"/>
    <x v="172"/>
    <x v="172"/>
    <n v="10.7"/>
    <n v="35"/>
    <n v="374.5"/>
  </r>
  <r>
    <x v="1"/>
    <x v="8"/>
    <x v="173"/>
    <x v="173"/>
    <n v="12.7"/>
    <n v="6"/>
    <n v="76.199999999999989"/>
  </r>
  <r>
    <x v="1"/>
    <x v="8"/>
    <x v="178"/>
    <x v="178"/>
    <n v="16"/>
    <n v="1"/>
    <n v="16"/>
  </r>
  <r>
    <x v="1"/>
    <x v="8"/>
    <x v="175"/>
    <x v="175"/>
    <n v="9.6"/>
    <n v="192"/>
    <n v="1843.1999999999998"/>
  </r>
  <r>
    <x v="1"/>
    <x v="8"/>
    <x v="160"/>
    <x v="160"/>
    <n v="8"/>
    <n v="30"/>
    <n v="240"/>
  </r>
  <r>
    <x v="1"/>
    <x v="8"/>
    <x v="161"/>
    <x v="161"/>
    <n v="6"/>
    <n v="24"/>
    <n v="144"/>
  </r>
  <r>
    <x v="1"/>
    <x v="8"/>
    <x v="142"/>
    <x v="142"/>
    <n v="32"/>
    <n v="4"/>
    <n v="128"/>
  </r>
  <r>
    <x v="1"/>
    <x v="8"/>
    <x v="187"/>
    <x v="187"/>
    <n v="49"/>
    <n v="4"/>
    <n v="196"/>
  </r>
  <r>
    <x v="1"/>
    <x v="8"/>
    <x v="139"/>
    <x v="139"/>
    <n v="4.5"/>
    <n v="8647"/>
    <n v="38911.5"/>
  </r>
  <r>
    <x v="1"/>
    <x v="8"/>
    <x v="144"/>
    <x v="144"/>
    <n v="25"/>
    <n v="184"/>
    <n v="4600"/>
  </r>
  <r>
    <x v="1"/>
    <x v="8"/>
    <x v="190"/>
    <x v="190"/>
    <n v="3"/>
    <n v="833"/>
    <n v="2499"/>
  </r>
  <r>
    <x v="1"/>
    <x v="8"/>
    <x v="191"/>
    <x v="191"/>
    <n v="2.5499999999999998"/>
    <n v="225"/>
    <n v="573.75"/>
  </r>
  <r>
    <x v="1"/>
    <x v="8"/>
    <x v="192"/>
    <x v="192"/>
    <n v="2"/>
    <n v="10"/>
    <n v="20"/>
  </r>
  <r>
    <x v="1"/>
    <x v="8"/>
    <x v="193"/>
    <x v="193"/>
    <n v="3.9"/>
    <n v="543"/>
    <n v="2117.6999999999998"/>
  </r>
  <r>
    <x v="1"/>
    <x v="8"/>
    <x v="194"/>
    <x v="194"/>
    <n v="3.9"/>
    <n v="652"/>
    <n v="2542.7999999999997"/>
  </r>
  <r>
    <x v="1"/>
    <x v="8"/>
    <x v="195"/>
    <x v="195"/>
    <n v="1.8"/>
    <n v="40"/>
    <n v="72"/>
  </r>
  <r>
    <x v="1"/>
    <x v="8"/>
    <x v="196"/>
    <x v="196"/>
    <n v="1.8"/>
    <n v="30"/>
    <n v="54"/>
  </r>
  <r>
    <x v="1"/>
    <x v="9"/>
    <x v="145"/>
    <x v="145"/>
    <n v="60"/>
    <n v="11"/>
    <n v="660"/>
  </r>
  <r>
    <x v="1"/>
    <x v="9"/>
    <x v="0"/>
    <x v="0"/>
    <n v="10"/>
    <n v="553"/>
    <n v="5530"/>
  </r>
  <r>
    <x v="1"/>
    <x v="9"/>
    <x v="1"/>
    <x v="1"/>
    <n v="39"/>
    <n v="308"/>
    <n v="12012"/>
  </r>
  <r>
    <x v="1"/>
    <x v="9"/>
    <x v="4"/>
    <x v="4"/>
    <n v="27"/>
    <n v="317"/>
    <n v="8559"/>
  </r>
  <r>
    <x v="1"/>
    <x v="9"/>
    <x v="5"/>
    <x v="5"/>
    <n v="29"/>
    <n v="373"/>
    <n v="10817"/>
  </r>
  <r>
    <x v="1"/>
    <x v="9"/>
    <x v="6"/>
    <x v="6"/>
    <n v="20.5"/>
    <n v="387"/>
    <n v="7933.5"/>
  </r>
  <r>
    <x v="1"/>
    <x v="9"/>
    <x v="9"/>
    <x v="9"/>
    <n v="35"/>
    <n v="27"/>
    <n v="945"/>
  </r>
  <r>
    <x v="1"/>
    <x v="9"/>
    <x v="10"/>
    <x v="10"/>
    <n v="35"/>
    <n v="572"/>
    <n v="20020"/>
  </r>
  <r>
    <x v="1"/>
    <x v="9"/>
    <x v="13"/>
    <x v="13"/>
    <n v="35"/>
    <n v="93"/>
    <n v="3255"/>
  </r>
  <r>
    <x v="1"/>
    <x v="9"/>
    <x v="14"/>
    <x v="14"/>
    <n v="25"/>
    <n v="419"/>
    <n v="10475"/>
  </r>
  <r>
    <x v="1"/>
    <x v="9"/>
    <x v="15"/>
    <x v="15"/>
    <n v="35"/>
    <n v="135"/>
    <n v="4725"/>
  </r>
  <r>
    <x v="1"/>
    <x v="9"/>
    <x v="16"/>
    <x v="16"/>
    <n v="25"/>
    <n v="522"/>
    <n v="13050"/>
  </r>
  <r>
    <x v="1"/>
    <x v="9"/>
    <x v="17"/>
    <x v="17"/>
    <n v="35"/>
    <n v="77"/>
    <n v="2695"/>
  </r>
  <r>
    <x v="1"/>
    <x v="9"/>
    <x v="19"/>
    <x v="19"/>
    <n v="25"/>
    <n v="450"/>
    <n v="11250"/>
  </r>
  <r>
    <x v="1"/>
    <x v="9"/>
    <x v="20"/>
    <x v="20"/>
    <n v="35"/>
    <n v="128"/>
    <n v="4480"/>
  </r>
  <r>
    <x v="1"/>
    <x v="9"/>
    <x v="21"/>
    <x v="21"/>
    <n v="59"/>
    <n v="346"/>
    <n v="20414"/>
  </r>
  <r>
    <x v="1"/>
    <x v="9"/>
    <x v="148"/>
    <x v="148"/>
    <n v="59"/>
    <n v="177"/>
    <n v="10443"/>
  </r>
  <r>
    <x v="1"/>
    <x v="9"/>
    <x v="22"/>
    <x v="22"/>
    <n v="39"/>
    <n v="1300"/>
    <n v="50700"/>
  </r>
  <r>
    <x v="1"/>
    <x v="9"/>
    <x v="24"/>
    <x v="24"/>
    <n v="99"/>
    <n v="145"/>
    <n v="14355"/>
  </r>
  <r>
    <x v="1"/>
    <x v="9"/>
    <x v="25"/>
    <x v="25"/>
    <n v="85"/>
    <n v="316"/>
    <n v="26860"/>
  </r>
  <r>
    <x v="1"/>
    <x v="9"/>
    <x v="140"/>
    <x v="140"/>
    <n v="55"/>
    <n v="31"/>
    <n v="1705"/>
  </r>
  <r>
    <x v="1"/>
    <x v="9"/>
    <x v="26"/>
    <x v="26"/>
    <n v="99"/>
    <n v="14"/>
    <n v="1386"/>
  </r>
  <r>
    <x v="1"/>
    <x v="9"/>
    <x v="204"/>
    <x v="204"/>
    <n v="45"/>
    <n v="68"/>
    <n v="3060"/>
  </r>
  <r>
    <x v="1"/>
    <x v="9"/>
    <x v="32"/>
    <x v="32"/>
    <n v="42"/>
    <n v="12"/>
    <n v="504"/>
  </r>
  <r>
    <x v="1"/>
    <x v="9"/>
    <x v="34"/>
    <x v="34"/>
    <n v="25"/>
    <n v="234"/>
    <n v="5850"/>
  </r>
  <r>
    <x v="1"/>
    <x v="9"/>
    <x v="35"/>
    <x v="35"/>
    <n v="25"/>
    <n v="32"/>
    <n v="800"/>
  </r>
  <r>
    <x v="1"/>
    <x v="9"/>
    <x v="36"/>
    <x v="36"/>
    <n v="25"/>
    <n v="178"/>
    <n v="4450"/>
  </r>
  <r>
    <x v="1"/>
    <x v="9"/>
    <x v="37"/>
    <x v="37"/>
    <n v="25"/>
    <n v="32"/>
    <n v="800"/>
  </r>
  <r>
    <x v="1"/>
    <x v="9"/>
    <x v="38"/>
    <x v="38"/>
    <n v="25"/>
    <n v="18"/>
    <n v="450"/>
  </r>
  <r>
    <x v="1"/>
    <x v="9"/>
    <x v="39"/>
    <x v="39"/>
    <n v="25"/>
    <n v="38"/>
    <n v="950"/>
  </r>
  <r>
    <x v="1"/>
    <x v="9"/>
    <x v="42"/>
    <x v="42"/>
    <n v="3.5"/>
    <n v="1422"/>
    <n v="4977"/>
  </r>
  <r>
    <x v="1"/>
    <x v="9"/>
    <x v="43"/>
    <x v="43"/>
    <n v="14"/>
    <n v="222"/>
    <n v="3108"/>
  </r>
  <r>
    <x v="1"/>
    <x v="9"/>
    <x v="44"/>
    <x v="44"/>
    <n v="18"/>
    <n v="46"/>
    <n v="828"/>
  </r>
  <r>
    <x v="1"/>
    <x v="9"/>
    <x v="45"/>
    <x v="45"/>
    <n v="14"/>
    <n v="803"/>
    <n v="11242"/>
  </r>
  <r>
    <x v="1"/>
    <x v="9"/>
    <x v="46"/>
    <x v="46"/>
    <n v="14"/>
    <n v="1091"/>
    <n v="15274"/>
  </r>
  <r>
    <x v="1"/>
    <x v="9"/>
    <x v="47"/>
    <x v="47"/>
    <n v="14"/>
    <n v="1458"/>
    <n v="20412"/>
  </r>
  <r>
    <x v="1"/>
    <x v="9"/>
    <x v="48"/>
    <x v="48"/>
    <n v="14"/>
    <n v="3224"/>
    <n v="45136"/>
  </r>
  <r>
    <x v="1"/>
    <x v="9"/>
    <x v="49"/>
    <x v="49"/>
    <n v="14"/>
    <n v="666"/>
    <n v="9324"/>
  </r>
  <r>
    <x v="1"/>
    <x v="9"/>
    <x v="50"/>
    <x v="50"/>
    <n v="14"/>
    <n v="595"/>
    <n v="8330"/>
  </r>
  <r>
    <x v="1"/>
    <x v="9"/>
    <x v="51"/>
    <x v="51"/>
    <n v="14"/>
    <n v="196"/>
    <n v="2744"/>
  </r>
  <r>
    <x v="1"/>
    <x v="9"/>
    <x v="52"/>
    <x v="52"/>
    <n v="14"/>
    <n v="10"/>
    <n v="140"/>
  </r>
  <r>
    <x v="1"/>
    <x v="9"/>
    <x v="53"/>
    <x v="53"/>
    <n v="18"/>
    <n v="386"/>
    <n v="6948"/>
  </r>
  <r>
    <x v="1"/>
    <x v="9"/>
    <x v="54"/>
    <x v="54"/>
    <n v="19"/>
    <n v="599"/>
    <n v="11381"/>
  </r>
  <r>
    <x v="1"/>
    <x v="9"/>
    <x v="55"/>
    <x v="55"/>
    <n v="19"/>
    <n v="229"/>
    <n v="4351"/>
  </r>
  <r>
    <x v="1"/>
    <x v="9"/>
    <x v="57"/>
    <x v="57"/>
    <n v="19"/>
    <n v="152"/>
    <n v="2888"/>
  </r>
  <r>
    <x v="1"/>
    <x v="9"/>
    <x v="58"/>
    <x v="58"/>
    <n v="19"/>
    <n v="147"/>
    <n v="2793"/>
  </r>
  <r>
    <x v="1"/>
    <x v="9"/>
    <x v="59"/>
    <x v="59"/>
    <n v="19"/>
    <n v="585"/>
    <n v="11115"/>
  </r>
  <r>
    <x v="1"/>
    <x v="9"/>
    <x v="60"/>
    <x v="60"/>
    <n v="20"/>
    <n v="183"/>
    <n v="3660"/>
  </r>
  <r>
    <x v="1"/>
    <x v="9"/>
    <x v="197"/>
    <x v="197"/>
    <n v="25"/>
    <n v="13"/>
    <n v="325"/>
  </r>
  <r>
    <x v="1"/>
    <x v="9"/>
    <x v="198"/>
    <x v="198"/>
    <n v="25"/>
    <n v="13"/>
    <n v="325"/>
  </r>
  <r>
    <x v="1"/>
    <x v="9"/>
    <x v="199"/>
    <x v="199"/>
    <n v="25"/>
    <n v="14"/>
    <n v="350"/>
  </r>
  <r>
    <x v="1"/>
    <x v="9"/>
    <x v="61"/>
    <x v="61"/>
    <n v="14"/>
    <n v="148"/>
    <n v="2072"/>
  </r>
  <r>
    <x v="1"/>
    <x v="9"/>
    <x v="62"/>
    <x v="62"/>
    <n v="14"/>
    <n v="322"/>
    <n v="4508"/>
  </r>
  <r>
    <x v="1"/>
    <x v="9"/>
    <x v="63"/>
    <x v="63"/>
    <n v="14"/>
    <n v="856"/>
    <n v="11984"/>
  </r>
  <r>
    <x v="1"/>
    <x v="9"/>
    <x v="64"/>
    <x v="64"/>
    <n v="14"/>
    <n v="486"/>
    <n v="6804"/>
  </r>
  <r>
    <x v="1"/>
    <x v="9"/>
    <x v="65"/>
    <x v="65"/>
    <n v="14"/>
    <n v="517"/>
    <n v="7238"/>
  </r>
  <r>
    <x v="1"/>
    <x v="9"/>
    <x v="66"/>
    <x v="66"/>
    <n v="14"/>
    <n v="449"/>
    <n v="6286"/>
  </r>
  <r>
    <x v="1"/>
    <x v="9"/>
    <x v="67"/>
    <x v="67"/>
    <n v="14"/>
    <n v="122"/>
    <n v="1708"/>
  </r>
  <r>
    <x v="1"/>
    <x v="9"/>
    <x v="68"/>
    <x v="68"/>
    <n v="14"/>
    <n v="910"/>
    <n v="12740"/>
  </r>
  <r>
    <x v="1"/>
    <x v="9"/>
    <x v="69"/>
    <x v="69"/>
    <n v="14"/>
    <n v="546"/>
    <n v="7644"/>
  </r>
  <r>
    <x v="1"/>
    <x v="9"/>
    <x v="70"/>
    <x v="70"/>
    <n v="14"/>
    <n v="612"/>
    <n v="8568"/>
  </r>
  <r>
    <x v="1"/>
    <x v="9"/>
    <x v="71"/>
    <x v="71"/>
    <n v="14"/>
    <n v="94"/>
    <n v="1316"/>
  </r>
  <r>
    <x v="1"/>
    <x v="9"/>
    <x v="73"/>
    <x v="73"/>
    <n v="14"/>
    <n v="196"/>
    <n v="2744"/>
  </r>
  <r>
    <x v="1"/>
    <x v="9"/>
    <x v="75"/>
    <x v="75"/>
    <n v="14"/>
    <n v="201"/>
    <n v="2814"/>
  </r>
  <r>
    <x v="1"/>
    <x v="9"/>
    <x v="76"/>
    <x v="76"/>
    <n v="14"/>
    <n v="210"/>
    <n v="2940"/>
  </r>
  <r>
    <x v="1"/>
    <x v="9"/>
    <x v="141"/>
    <x v="141"/>
    <n v="14"/>
    <n v="160"/>
    <n v="2240"/>
  </r>
  <r>
    <x v="1"/>
    <x v="9"/>
    <x v="77"/>
    <x v="77"/>
    <n v="5"/>
    <n v="898"/>
    <n v="4490"/>
  </r>
  <r>
    <x v="1"/>
    <x v="9"/>
    <x v="78"/>
    <x v="78"/>
    <n v="10"/>
    <n v="50"/>
    <n v="500"/>
  </r>
  <r>
    <x v="1"/>
    <x v="9"/>
    <x v="152"/>
    <x v="152"/>
    <n v="1.8"/>
    <n v="2929"/>
    <n v="5272.2"/>
  </r>
  <r>
    <x v="1"/>
    <x v="9"/>
    <x v="79"/>
    <x v="79"/>
    <n v="2"/>
    <n v="1490"/>
    <n v="2980"/>
  </r>
  <r>
    <x v="1"/>
    <x v="9"/>
    <x v="80"/>
    <x v="80"/>
    <n v="5"/>
    <n v="12"/>
    <n v="60"/>
  </r>
  <r>
    <x v="1"/>
    <x v="9"/>
    <x v="82"/>
    <x v="82"/>
    <n v="5"/>
    <n v="568"/>
    <n v="2840"/>
  </r>
  <r>
    <x v="1"/>
    <x v="9"/>
    <x v="83"/>
    <x v="83"/>
    <n v="14.4"/>
    <n v="86"/>
    <n v="1238.4000000000001"/>
  </r>
  <r>
    <x v="1"/>
    <x v="9"/>
    <x v="85"/>
    <x v="85"/>
    <n v="2"/>
    <n v="12"/>
    <n v="24"/>
  </r>
  <r>
    <x v="1"/>
    <x v="9"/>
    <x v="86"/>
    <x v="86"/>
    <n v="1.6"/>
    <n v="560"/>
    <n v="896"/>
  </r>
  <r>
    <x v="1"/>
    <x v="9"/>
    <x v="88"/>
    <x v="88"/>
    <n v="1.8"/>
    <n v="1700"/>
    <n v="3060"/>
  </r>
  <r>
    <x v="1"/>
    <x v="9"/>
    <x v="89"/>
    <x v="89"/>
    <n v="5"/>
    <n v="180"/>
    <n v="900"/>
  </r>
  <r>
    <x v="1"/>
    <x v="9"/>
    <x v="90"/>
    <x v="90"/>
    <n v="10"/>
    <n v="267"/>
    <n v="2670"/>
  </r>
  <r>
    <x v="1"/>
    <x v="9"/>
    <x v="91"/>
    <x v="91"/>
    <n v="15"/>
    <n v="45"/>
    <n v="675"/>
  </r>
  <r>
    <x v="1"/>
    <x v="9"/>
    <x v="92"/>
    <x v="92"/>
    <n v="10"/>
    <n v="195"/>
    <n v="1950"/>
  </r>
  <r>
    <x v="1"/>
    <x v="9"/>
    <x v="93"/>
    <x v="93"/>
    <n v="5"/>
    <n v="169"/>
    <n v="845"/>
  </r>
  <r>
    <x v="1"/>
    <x v="9"/>
    <x v="94"/>
    <x v="94"/>
    <n v="15"/>
    <n v="265"/>
    <n v="3975"/>
  </r>
  <r>
    <x v="1"/>
    <x v="9"/>
    <x v="95"/>
    <x v="95"/>
    <n v="15"/>
    <n v="256"/>
    <n v="3840"/>
  </r>
  <r>
    <x v="1"/>
    <x v="9"/>
    <x v="96"/>
    <x v="96"/>
    <n v="15"/>
    <n v="399"/>
    <n v="5985"/>
  </r>
  <r>
    <x v="1"/>
    <x v="9"/>
    <x v="97"/>
    <x v="97"/>
    <n v="17"/>
    <n v="7"/>
    <n v="119"/>
  </r>
  <r>
    <x v="1"/>
    <x v="9"/>
    <x v="98"/>
    <x v="98"/>
    <n v="17"/>
    <n v="65"/>
    <n v="1105"/>
  </r>
  <r>
    <x v="1"/>
    <x v="9"/>
    <x v="200"/>
    <x v="200"/>
    <n v="11"/>
    <n v="25"/>
    <n v="275"/>
  </r>
  <r>
    <x v="1"/>
    <x v="9"/>
    <x v="100"/>
    <x v="100"/>
    <n v="20.5"/>
    <n v="284"/>
    <n v="5822"/>
  </r>
  <r>
    <x v="1"/>
    <x v="9"/>
    <x v="101"/>
    <x v="101"/>
    <n v="20.5"/>
    <n v="215"/>
    <n v="4407.5"/>
  </r>
  <r>
    <x v="1"/>
    <x v="9"/>
    <x v="102"/>
    <x v="102"/>
    <n v="20.5"/>
    <n v="438"/>
    <n v="8979"/>
  </r>
  <r>
    <x v="1"/>
    <x v="9"/>
    <x v="103"/>
    <x v="103"/>
    <n v="13"/>
    <n v="351"/>
    <n v="4563"/>
  </r>
  <r>
    <x v="1"/>
    <x v="9"/>
    <x v="104"/>
    <x v="104"/>
    <n v="20"/>
    <n v="823"/>
    <n v="16460"/>
  </r>
  <r>
    <x v="1"/>
    <x v="9"/>
    <x v="105"/>
    <x v="105"/>
    <n v="290"/>
    <n v="42"/>
    <n v="12180"/>
  </r>
  <r>
    <x v="1"/>
    <x v="9"/>
    <x v="109"/>
    <x v="109"/>
    <n v="15"/>
    <n v="366"/>
    <n v="5490"/>
  </r>
  <r>
    <x v="1"/>
    <x v="9"/>
    <x v="110"/>
    <x v="110"/>
    <n v="265"/>
    <n v="3"/>
    <n v="795"/>
  </r>
  <r>
    <x v="1"/>
    <x v="9"/>
    <x v="111"/>
    <x v="111"/>
    <n v="11"/>
    <n v="448"/>
    <n v="4928"/>
  </r>
  <r>
    <x v="1"/>
    <x v="9"/>
    <x v="112"/>
    <x v="112"/>
    <n v="45"/>
    <n v="311"/>
    <n v="13995"/>
  </r>
  <r>
    <x v="1"/>
    <x v="9"/>
    <x v="113"/>
    <x v="113"/>
    <n v="2"/>
    <n v="513"/>
    <n v="1026"/>
  </r>
  <r>
    <x v="1"/>
    <x v="9"/>
    <x v="165"/>
    <x v="165"/>
    <n v="10"/>
    <n v="806"/>
    <n v="8060"/>
  </r>
  <r>
    <x v="1"/>
    <x v="9"/>
    <x v="166"/>
    <x v="166"/>
    <n v="24.5"/>
    <n v="904"/>
    <n v="22148"/>
  </r>
  <r>
    <x v="1"/>
    <x v="9"/>
    <x v="167"/>
    <x v="167"/>
    <n v="24.5"/>
    <n v="484"/>
    <n v="11858"/>
  </r>
  <r>
    <x v="1"/>
    <x v="9"/>
    <x v="168"/>
    <x v="168"/>
    <n v="24.5"/>
    <n v="751"/>
    <n v="18399.5"/>
  </r>
  <r>
    <x v="1"/>
    <x v="9"/>
    <x v="176"/>
    <x v="176"/>
    <n v="6"/>
    <n v="763"/>
    <n v="4578"/>
  </r>
  <r>
    <x v="1"/>
    <x v="9"/>
    <x v="169"/>
    <x v="169"/>
    <n v="15"/>
    <n v="368"/>
    <n v="5520"/>
  </r>
  <r>
    <x v="1"/>
    <x v="9"/>
    <x v="175"/>
    <x v="175"/>
    <n v="9.6"/>
    <n v="575"/>
    <n v="5520"/>
  </r>
  <r>
    <x v="1"/>
    <x v="9"/>
    <x v="160"/>
    <x v="160"/>
    <n v="8"/>
    <n v="21"/>
    <n v="168"/>
  </r>
  <r>
    <x v="1"/>
    <x v="9"/>
    <x v="161"/>
    <x v="161"/>
    <n v="6"/>
    <n v="42"/>
    <n v="252"/>
  </r>
  <r>
    <x v="1"/>
    <x v="9"/>
    <x v="139"/>
    <x v="139"/>
    <n v="4.5"/>
    <n v="3422"/>
    <n v="15399"/>
  </r>
  <r>
    <x v="1"/>
    <x v="9"/>
    <x v="144"/>
    <x v="144"/>
    <n v="25"/>
    <n v="421"/>
    <n v="10525"/>
  </r>
  <r>
    <x v="1"/>
    <x v="9"/>
    <x v="153"/>
    <x v="153"/>
    <n v="1.5"/>
    <n v="30"/>
    <n v="45"/>
  </r>
  <r>
    <x v="1"/>
    <x v="9"/>
    <x v="190"/>
    <x v="190"/>
    <n v="3"/>
    <n v="560"/>
    <n v="1680"/>
  </r>
  <r>
    <x v="1"/>
    <x v="9"/>
    <x v="191"/>
    <x v="191"/>
    <n v="2.5499999999999998"/>
    <n v="30"/>
    <n v="76.5"/>
  </r>
  <r>
    <x v="1"/>
    <x v="9"/>
    <x v="192"/>
    <x v="192"/>
    <n v="2"/>
    <n v="30"/>
    <n v="60"/>
  </r>
  <r>
    <x v="1"/>
    <x v="9"/>
    <x v="193"/>
    <x v="193"/>
    <n v="3.9"/>
    <n v="55"/>
    <n v="214.5"/>
  </r>
  <r>
    <x v="1"/>
    <x v="9"/>
    <x v="194"/>
    <x v="194"/>
    <n v="3.9"/>
    <n v="652"/>
    <n v="2542.7999999999997"/>
  </r>
  <r>
    <x v="1"/>
    <x v="9"/>
    <x v="195"/>
    <x v="195"/>
    <n v="1.8"/>
    <n v="24"/>
    <n v="43.2"/>
  </r>
  <r>
    <x v="1"/>
    <x v="9"/>
    <x v="196"/>
    <x v="196"/>
    <n v="1.8"/>
    <n v="9"/>
    <n v="16.2"/>
  </r>
  <r>
    <x v="2"/>
    <x v="10"/>
    <x v="145"/>
    <x v="145"/>
    <n v="60"/>
    <n v="11"/>
    <n v="660"/>
  </r>
  <r>
    <x v="2"/>
    <x v="10"/>
    <x v="0"/>
    <x v="0"/>
    <n v="10"/>
    <n v="142"/>
    <n v="1420"/>
  </r>
  <r>
    <x v="2"/>
    <x v="10"/>
    <x v="1"/>
    <x v="1"/>
    <n v="39"/>
    <n v="56"/>
    <n v="2184"/>
  </r>
  <r>
    <x v="2"/>
    <x v="10"/>
    <x v="4"/>
    <x v="4"/>
    <n v="27"/>
    <n v="245"/>
    <n v="6615"/>
  </r>
  <r>
    <x v="2"/>
    <x v="10"/>
    <x v="5"/>
    <x v="5"/>
    <n v="29"/>
    <n v="368"/>
    <n v="10672"/>
  </r>
  <r>
    <x v="2"/>
    <x v="10"/>
    <x v="6"/>
    <x v="6"/>
    <n v="20.5"/>
    <n v="92"/>
    <n v="1886"/>
  </r>
  <r>
    <x v="2"/>
    <x v="10"/>
    <x v="7"/>
    <x v="7"/>
    <n v="40"/>
    <n v="80"/>
    <n v="3200"/>
  </r>
  <r>
    <x v="2"/>
    <x v="10"/>
    <x v="9"/>
    <x v="9"/>
    <n v="35"/>
    <n v="26"/>
    <n v="910"/>
  </r>
  <r>
    <x v="2"/>
    <x v="10"/>
    <x v="10"/>
    <x v="10"/>
    <n v="35"/>
    <n v="77"/>
    <n v="2695"/>
  </r>
  <r>
    <x v="2"/>
    <x v="10"/>
    <x v="11"/>
    <x v="11"/>
    <n v="39"/>
    <n v="25"/>
    <n v="975"/>
  </r>
  <r>
    <x v="2"/>
    <x v="10"/>
    <x v="12"/>
    <x v="12"/>
    <n v="39"/>
    <n v="24"/>
    <n v="936"/>
  </r>
  <r>
    <x v="2"/>
    <x v="10"/>
    <x v="13"/>
    <x v="13"/>
    <n v="35"/>
    <n v="196"/>
    <n v="6860"/>
  </r>
  <r>
    <x v="2"/>
    <x v="10"/>
    <x v="14"/>
    <x v="14"/>
    <n v="25"/>
    <n v="37"/>
    <n v="925"/>
  </r>
  <r>
    <x v="2"/>
    <x v="10"/>
    <x v="15"/>
    <x v="15"/>
    <n v="35"/>
    <n v="26"/>
    <n v="910"/>
  </r>
  <r>
    <x v="2"/>
    <x v="10"/>
    <x v="16"/>
    <x v="16"/>
    <n v="25"/>
    <n v="6"/>
    <n v="150"/>
  </r>
  <r>
    <x v="2"/>
    <x v="10"/>
    <x v="17"/>
    <x v="17"/>
    <n v="35"/>
    <n v="76"/>
    <n v="2660"/>
  </r>
  <r>
    <x v="2"/>
    <x v="10"/>
    <x v="19"/>
    <x v="19"/>
    <n v="25"/>
    <n v="38"/>
    <n v="950"/>
  </r>
  <r>
    <x v="2"/>
    <x v="10"/>
    <x v="20"/>
    <x v="20"/>
    <n v="35"/>
    <n v="22"/>
    <n v="770"/>
  </r>
  <r>
    <x v="2"/>
    <x v="10"/>
    <x v="148"/>
    <x v="148"/>
    <n v="59"/>
    <n v="15"/>
    <n v="885"/>
  </r>
  <r>
    <x v="2"/>
    <x v="10"/>
    <x v="22"/>
    <x v="22"/>
    <n v="39"/>
    <n v="339"/>
    <n v="13221"/>
  </r>
  <r>
    <x v="2"/>
    <x v="10"/>
    <x v="24"/>
    <x v="24"/>
    <n v="99"/>
    <n v="40"/>
    <n v="3960"/>
  </r>
  <r>
    <x v="2"/>
    <x v="10"/>
    <x v="25"/>
    <x v="25"/>
    <n v="85"/>
    <n v="83"/>
    <n v="7055"/>
  </r>
  <r>
    <x v="2"/>
    <x v="10"/>
    <x v="140"/>
    <x v="140"/>
    <n v="55"/>
    <n v="14"/>
    <n v="770"/>
  </r>
  <r>
    <x v="2"/>
    <x v="10"/>
    <x v="204"/>
    <x v="204"/>
    <n v="45"/>
    <n v="6"/>
    <n v="270"/>
  </r>
  <r>
    <x v="2"/>
    <x v="10"/>
    <x v="33"/>
    <x v="33"/>
    <n v="25"/>
    <n v="51"/>
    <n v="1275"/>
  </r>
  <r>
    <x v="2"/>
    <x v="10"/>
    <x v="34"/>
    <x v="34"/>
    <n v="25"/>
    <n v="112"/>
    <n v="2800"/>
  </r>
  <r>
    <x v="2"/>
    <x v="10"/>
    <x v="35"/>
    <x v="35"/>
    <n v="25"/>
    <n v="125"/>
    <n v="3125"/>
  </r>
  <r>
    <x v="2"/>
    <x v="10"/>
    <x v="36"/>
    <x v="36"/>
    <n v="25"/>
    <n v="48"/>
    <n v="1200"/>
  </r>
  <r>
    <x v="2"/>
    <x v="10"/>
    <x v="39"/>
    <x v="39"/>
    <n v="25"/>
    <n v="84"/>
    <n v="2100"/>
  </r>
  <r>
    <x v="2"/>
    <x v="10"/>
    <x v="42"/>
    <x v="42"/>
    <n v="3.5"/>
    <n v="1145"/>
    <n v="4007.5"/>
  </r>
  <r>
    <x v="2"/>
    <x v="10"/>
    <x v="43"/>
    <x v="43"/>
    <n v="14"/>
    <n v="823"/>
    <n v="11522"/>
  </r>
  <r>
    <x v="2"/>
    <x v="10"/>
    <x v="44"/>
    <x v="44"/>
    <n v="18"/>
    <n v="140"/>
    <n v="2520"/>
  </r>
  <r>
    <x v="2"/>
    <x v="10"/>
    <x v="45"/>
    <x v="45"/>
    <n v="14"/>
    <n v="1163"/>
    <n v="16282"/>
  </r>
  <r>
    <x v="2"/>
    <x v="10"/>
    <x v="46"/>
    <x v="46"/>
    <n v="14"/>
    <n v="1992"/>
    <n v="27888"/>
  </r>
  <r>
    <x v="2"/>
    <x v="10"/>
    <x v="47"/>
    <x v="47"/>
    <n v="14"/>
    <n v="1267"/>
    <n v="17738"/>
  </r>
  <r>
    <x v="2"/>
    <x v="10"/>
    <x v="48"/>
    <x v="48"/>
    <n v="14"/>
    <n v="3725"/>
    <n v="52150"/>
  </r>
  <r>
    <x v="2"/>
    <x v="10"/>
    <x v="49"/>
    <x v="49"/>
    <n v="14"/>
    <n v="332"/>
    <n v="4648"/>
  </r>
  <r>
    <x v="2"/>
    <x v="10"/>
    <x v="51"/>
    <x v="51"/>
    <n v="14"/>
    <n v="194"/>
    <n v="2716"/>
  </r>
  <r>
    <x v="2"/>
    <x v="10"/>
    <x v="53"/>
    <x v="53"/>
    <n v="18"/>
    <n v="136"/>
    <n v="2448"/>
  </r>
  <r>
    <x v="2"/>
    <x v="10"/>
    <x v="54"/>
    <x v="54"/>
    <n v="19"/>
    <n v="475"/>
    <n v="9025"/>
  </r>
  <r>
    <x v="2"/>
    <x v="10"/>
    <x v="55"/>
    <x v="55"/>
    <n v="19"/>
    <n v="339"/>
    <n v="6441"/>
  </r>
  <r>
    <x v="2"/>
    <x v="10"/>
    <x v="56"/>
    <x v="56"/>
    <n v="19"/>
    <n v="442"/>
    <n v="8398"/>
  </r>
  <r>
    <x v="2"/>
    <x v="10"/>
    <x v="57"/>
    <x v="57"/>
    <n v="19"/>
    <n v="209"/>
    <n v="3971"/>
  </r>
  <r>
    <x v="2"/>
    <x v="10"/>
    <x v="58"/>
    <x v="58"/>
    <n v="19"/>
    <n v="159"/>
    <n v="3021"/>
  </r>
  <r>
    <x v="2"/>
    <x v="10"/>
    <x v="59"/>
    <x v="59"/>
    <n v="19"/>
    <n v="400"/>
    <n v="7600"/>
  </r>
  <r>
    <x v="2"/>
    <x v="10"/>
    <x v="61"/>
    <x v="61"/>
    <n v="14"/>
    <n v="476"/>
    <n v="6664"/>
  </r>
  <r>
    <x v="2"/>
    <x v="10"/>
    <x v="63"/>
    <x v="63"/>
    <n v="14"/>
    <n v="278"/>
    <n v="3892"/>
  </r>
  <r>
    <x v="2"/>
    <x v="10"/>
    <x v="64"/>
    <x v="64"/>
    <n v="14"/>
    <n v="564"/>
    <n v="7896"/>
  </r>
  <r>
    <x v="2"/>
    <x v="10"/>
    <x v="65"/>
    <x v="65"/>
    <n v="14"/>
    <n v="288"/>
    <n v="4032"/>
  </r>
  <r>
    <x v="2"/>
    <x v="10"/>
    <x v="66"/>
    <x v="66"/>
    <n v="14"/>
    <n v="206"/>
    <n v="2884"/>
  </r>
  <r>
    <x v="2"/>
    <x v="10"/>
    <x v="67"/>
    <x v="67"/>
    <n v="14"/>
    <n v="399"/>
    <n v="5586"/>
  </r>
  <r>
    <x v="2"/>
    <x v="10"/>
    <x v="68"/>
    <x v="68"/>
    <n v="14"/>
    <n v="890"/>
    <n v="12460"/>
  </r>
  <r>
    <x v="2"/>
    <x v="10"/>
    <x v="69"/>
    <x v="69"/>
    <n v="14"/>
    <n v="458"/>
    <n v="6412"/>
  </r>
  <r>
    <x v="2"/>
    <x v="10"/>
    <x v="70"/>
    <x v="70"/>
    <n v="14"/>
    <n v="133"/>
    <n v="1862"/>
  </r>
  <r>
    <x v="2"/>
    <x v="10"/>
    <x v="71"/>
    <x v="71"/>
    <n v="14"/>
    <n v="145"/>
    <n v="2030"/>
  </r>
  <r>
    <x v="2"/>
    <x v="10"/>
    <x v="73"/>
    <x v="73"/>
    <n v="14"/>
    <n v="207"/>
    <n v="2898"/>
  </r>
  <r>
    <x v="2"/>
    <x v="10"/>
    <x v="75"/>
    <x v="75"/>
    <n v="14"/>
    <n v="264"/>
    <n v="3696"/>
  </r>
  <r>
    <x v="2"/>
    <x v="10"/>
    <x v="76"/>
    <x v="76"/>
    <n v="14"/>
    <n v="383"/>
    <n v="5362"/>
  </r>
  <r>
    <x v="2"/>
    <x v="10"/>
    <x v="141"/>
    <x v="141"/>
    <n v="14"/>
    <n v="122"/>
    <n v="1708"/>
  </r>
  <r>
    <x v="2"/>
    <x v="10"/>
    <x v="77"/>
    <x v="77"/>
    <n v="5"/>
    <n v="46"/>
    <n v="230"/>
  </r>
  <r>
    <x v="2"/>
    <x v="10"/>
    <x v="78"/>
    <x v="78"/>
    <n v="10"/>
    <n v="1182"/>
    <n v="11820"/>
  </r>
  <r>
    <x v="2"/>
    <x v="10"/>
    <x v="152"/>
    <x v="152"/>
    <n v="1.8"/>
    <n v="4680"/>
    <n v="8424"/>
  </r>
  <r>
    <x v="2"/>
    <x v="10"/>
    <x v="82"/>
    <x v="82"/>
    <n v="5"/>
    <n v="824"/>
    <n v="4120"/>
  </r>
  <r>
    <x v="2"/>
    <x v="10"/>
    <x v="83"/>
    <x v="83"/>
    <n v="14.4"/>
    <n v="91"/>
    <n v="1310.4000000000001"/>
  </r>
  <r>
    <x v="2"/>
    <x v="10"/>
    <x v="85"/>
    <x v="85"/>
    <n v="2"/>
    <n v="6"/>
    <n v="12"/>
  </r>
  <r>
    <x v="2"/>
    <x v="10"/>
    <x v="86"/>
    <x v="86"/>
    <n v="1.6"/>
    <n v="20"/>
    <n v="32"/>
  </r>
  <r>
    <x v="2"/>
    <x v="10"/>
    <x v="87"/>
    <x v="87"/>
    <n v="13"/>
    <n v="355"/>
    <n v="4615"/>
  </r>
  <r>
    <x v="2"/>
    <x v="10"/>
    <x v="88"/>
    <x v="88"/>
    <n v="1.8"/>
    <n v="1780"/>
    <n v="3204"/>
  </r>
  <r>
    <x v="2"/>
    <x v="10"/>
    <x v="92"/>
    <x v="92"/>
    <n v="10"/>
    <n v="565"/>
    <n v="5650"/>
  </r>
  <r>
    <x v="2"/>
    <x v="10"/>
    <x v="93"/>
    <x v="93"/>
    <n v="5"/>
    <n v="106"/>
    <n v="530"/>
  </r>
  <r>
    <x v="2"/>
    <x v="10"/>
    <x v="94"/>
    <x v="94"/>
    <n v="15"/>
    <n v="305"/>
    <n v="4575"/>
  </r>
  <r>
    <x v="2"/>
    <x v="10"/>
    <x v="95"/>
    <x v="95"/>
    <n v="15"/>
    <n v="15"/>
    <n v="225"/>
  </r>
  <r>
    <x v="2"/>
    <x v="10"/>
    <x v="96"/>
    <x v="96"/>
    <n v="15"/>
    <n v="349"/>
    <n v="5235"/>
  </r>
  <r>
    <x v="2"/>
    <x v="10"/>
    <x v="200"/>
    <x v="200"/>
    <n v="11"/>
    <n v="8"/>
    <n v="88"/>
  </r>
  <r>
    <x v="2"/>
    <x v="10"/>
    <x v="100"/>
    <x v="100"/>
    <n v="20.5"/>
    <n v="391"/>
    <n v="8015.5"/>
  </r>
  <r>
    <x v="2"/>
    <x v="10"/>
    <x v="101"/>
    <x v="101"/>
    <n v="20.5"/>
    <n v="202"/>
    <n v="4141"/>
  </r>
  <r>
    <x v="2"/>
    <x v="10"/>
    <x v="102"/>
    <x v="102"/>
    <n v="20.5"/>
    <n v="391"/>
    <n v="8015.5"/>
  </r>
  <r>
    <x v="2"/>
    <x v="10"/>
    <x v="103"/>
    <x v="103"/>
    <n v="13"/>
    <n v="276"/>
    <n v="3588"/>
  </r>
  <r>
    <x v="2"/>
    <x v="10"/>
    <x v="104"/>
    <x v="104"/>
    <n v="20"/>
    <n v="1244"/>
    <n v="24880"/>
  </r>
  <r>
    <x v="2"/>
    <x v="10"/>
    <x v="105"/>
    <x v="105"/>
    <n v="290"/>
    <n v="59"/>
    <n v="17110"/>
  </r>
  <r>
    <x v="2"/>
    <x v="10"/>
    <x v="109"/>
    <x v="109"/>
    <n v="15"/>
    <n v="1299"/>
    <n v="19485"/>
  </r>
  <r>
    <x v="2"/>
    <x v="10"/>
    <x v="111"/>
    <x v="111"/>
    <n v="11"/>
    <n v="656"/>
    <n v="7216"/>
  </r>
  <r>
    <x v="2"/>
    <x v="10"/>
    <x v="112"/>
    <x v="112"/>
    <n v="45"/>
    <n v="358"/>
    <n v="16110"/>
  </r>
  <r>
    <x v="2"/>
    <x v="10"/>
    <x v="113"/>
    <x v="113"/>
    <n v="2"/>
    <n v="207"/>
    <n v="414"/>
  </r>
  <r>
    <x v="2"/>
    <x v="10"/>
    <x v="166"/>
    <x v="166"/>
    <n v="24.5"/>
    <n v="12"/>
    <n v="294"/>
  </r>
  <r>
    <x v="2"/>
    <x v="10"/>
    <x v="206"/>
    <x v="206"/>
    <n v="30"/>
    <n v="144"/>
    <n v="4320"/>
  </r>
  <r>
    <x v="2"/>
    <x v="10"/>
    <x v="207"/>
    <x v="207"/>
    <n v="30"/>
    <n v="136"/>
    <n v="4080"/>
  </r>
  <r>
    <x v="2"/>
    <x v="10"/>
    <x v="142"/>
    <x v="142"/>
    <n v="32"/>
    <n v="4"/>
    <n v="128"/>
  </r>
  <r>
    <x v="2"/>
    <x v="10"/>
    <x v="139"/>
    <x v="139"/>
    <n v="4.5"/>
    <n v="4097"/>
    <n v="18436.5"/>
  </r>
  <r>
    <x v="2"/>
    <x v="10"/>
    <x v="153"/>
    <x v="153"/>
    <n v="1.5"/>
    <n v="440"/>
    <n v="660"/>
  </r>
  <r>
    <x v="2"/>
    <x v="10"/>
    <x v="190"/>
    <x v="190"/>
    <n v="3"/>
    <n v="379"/>
    <n v="1137"/>
  </r>
  <r>
    <x v="2"/>
    <x v="10"/>
    <x v="192"/>
    <x v="192"/>
    <n v="2"/>
    <n v="13"/>
    <n v="26"/>
  </r>
  <r>
    <x v="2"/>
    <x v="10"/>
    <x v="193"/>
    <x v="193"/>
    <n v="3.9"/>
    <n v="230"/>
    <n v="897"/>
  </r>
  <r>
    <x v="2"/>
    <x v="10"/>
    <x v="194"/>
    <x v="194"/>
    <n v="3.9"/>
    <n v="113"/>
    <n v="440.7"/>
  </r>
  <r>
    <x v="2"/>
    <x v="10"/>
    <x v="196"/>
    <x v="196"/>
    <n v="1.8"/>
    <n v="20"/>
    <n v="36"/>
  </r>
  <r>
    <x v="2"/>
    <x v="11"/>
    <x v="145"/>
    <x v="145"/>
    <n v="60"/>
    <n v="9"/>
    <n v="540"/>
  </r>
  <r>
    <x v="2"/>
    <x v="11"/>
    <x v="0"/>
    <x v="0"/>
    <n v="10"/>
    <n v="948"/>
    <n v="9480"/>
  </r>
  <r>
    <x v="2"/>
    <x v="11"/>
    <x v="1"/>
    <x v="1"/>
    <n v="39"/>
    <n v="117"/>
    <n v="4563"/>
  </r>
  <r>
    <x v="2"/>
    <x v="11"/>
    <x v="4"/>
    <x v="4"/>
    <n v="27"/>
    <n v="257"/>
    <n v="6939"/>
  </r>
  <r>
    <x v="2"/>
    <x v="11"/>
    <x v="5"/>
    <x v="5"/>
    <n v="29"/>
    <n v="613"/>
    <n v="17777"/>
  </r>
  <r>
    <x v="2"/>
    <x v="11"/>
    <x v="6"/>
    <x v="6"/>
    <n v="20.5"/>
    <n v="44"/>
    <n v="902"/>
  </r>
  <r>
    <x v="2"/>
    <x v="11"/>
    <x v="7"/>
    <x v="7"/>
    <n v="40"/>
    <n v="57"/>
    <n v="2280"/>
  </r>
  <r>
    <x v="2"/>
    <x v="11"/>
    <x v="9"/>
    <x v="9"/>
    <n v="35"/>
    <n v="41"/>
    <n v="1435"/>
  </r>
  <r>
    <x v="2"/>
    <x v="11"/>
    <x v="10"/>
    <x v="10"/>
    <n v="35"/>
    <n v="118"/>
    <n v="4130"/>
  </r>
  <r>
    <x v="2"/>
    <x v="11"/>
    <x v="11"/>
    <x v="11"/>
    <n v="39"/>
    <n v="61"/>
    <n v="2379"/>
  </r>
  <r>
    <x v="2"/>
    <x v="11"/>
    <x v="12"/>
    <x v="12"/>
    <n v="39"/>
    <n v="74"/>
    <n v="2886"/>
  </r>
  <r>
    <x v="2"/>
    <x v="11"/>
    <x v="13"/>
    <x v="13"/>
    <n v="35"/>
    <n v="115"/>
    <n v="4025"/>
  </r>
  <r>
    <x v="2"/>
    <x v="11"/>
    <x v="14"/>
    <x v="14"/>
    <n v="25"/>
    <n v="141"/>
    <n v="3525"/>
  </r>
  <r>
    <x v="2"/>
    <x v="11"/>
    <x v="15"/>
    <x v="15"/>
    <n v="35"/>
    <n v="151"/>
    <n v="5285"/>
  </r>
  <r>
    <x v="2"/>
    <x v="11"/>
    <x v="17"/>
    <x v="17"/>
    <n v="35"/>
    <n v="105"/>
    <n v="3675"/>
  </r>
  <r>
    <x v="2"/>
    <x v="11"/>
    <x v="19"/>
    <x v="19"/>
    <n v="25"/>
    <n v="111"/>
    <n v="2775"/>
  </r>
  <r>
    <x v="2"/>
    <x v="11"/>
    <x v="20"/>
    <x v="20"/>
    <n v="35"/>
    <n v="60"/>
    <n v="2100"/>
  </r>
  <r>
    <x v="2"/>
    <x v="11"/>
    <x v="21"/>
    <x v="21"/>
    <n v="59"/>
    <n v="301"/>
    <n v="17759"/>
  </r>
  <r>
    <x v="2"/>
    <x v="11"/>
    <x v="148"/>
    <x v="148"/>
    <n v="59"/>
    <n v="79"/>
    <n v="4661"/>
  </r>
  <r>
    <x v="2"/>
    <x v="11"/>
    <x v="22"/>
    <x v="22"/>
    <n v="39"/>
    <n v="156"/>
    <n v="6084"/>
  </r>
  <r>
    <x v="2"/>
    <x v="11"/>
    <x v="24"/>
    <x v="24"/>
    <n v="99"/>
    <n v="18"/>
    <n v="1782"/>
  </r>
  <r>
    <x v="2"/>
    <x v="11"/>
    <x v="25"/>
    <x v="25"/>
    <n v="85"/>
    <n v="46"/>
    <n v="3910"/>
  </r>
  <r>
    <x v="2"/>
    <x v="11"/>
    <x v="140"/>
    <x v="140"/>
    <n v="55"/>
    <n v="8"/>
    <n v="440"/>
  </r>
  <r>
    <x v="2"/>
    <x v="11"/>
    <x v="204"/>
    <x v="204"/>
    <n v="45"/>
    <n v="10"/>
    <n v="450"/>
  </r>
  <r>
    <x v="2"/>
    <x v="11"/>
    <x v="34"/>
    <x v="34"/>
    <n v="25"/>
    <n v="58"/>
    <n v="1450"/>
  </r>
  <r>
    <x v="2"/>
    <x v="11"/>
    <x v="35"/>
    <x v="35"/>
    <n v="25"/>
    <n v="94"/>
    <n v="2350"/>
  </r>
  <r>
    <x v="2"/>
    <x v="11"/>
    <x v="39"/>
    <x v="39"/>
    <n v="25"/>
    <n v="30"/>
    <n v="750"/>
  </r>
  <r>
    <x v="2"/>
    <x v="11"/>
    <x v="42"/>
    <x v="42"/>
    <n v="3.5"/>
    <n v="1234"/>
    <n v="4319"/>
  </r>
  <r>
    <x v="2"/>
    <x v="11"/>
    <x v="43"/>
    <x v="43"/>
    <n v="14"/>
    <n v="397"/>
    <n v="5558"/>
  </r>
  <r>
    <x v="2"/>
    <x v="11"/>
    <x v="44"/>
    <x v="44"/>
    <n v="18"/>
    <n v="160"/>
    <n v="2880"/>
  </r>
  <r>
    <x v="2"/>
    <x v="11"/>
    <x v="45"/>
    <x v="45"/>
    <n v="14"/>
    <n v="915"/>
    <n v="12810"/>
  </r>
  <r>
    <x v="2"/>
    <x v="11"/>
    <x v="46"/>
    <x v="46"/>
    <n v="14"/>
    <n v="1456"/>
    <n v="20384"/>
  </r>
  <r>
    <x v="2"/>
    <x v="11"/>
    <x v="47"/>
    <x v="47"/>
    <n v="14"/>
    <n v="1417"/>
    <n v="19838"/>
  </r>
  <r>
    <x v="2"/>
    <x v="11"/>
    <x v="48"/>
    <x v="48"/>
    <n v="14"/>
    <n v="4344"/>
    <n v="60816"/>
  </r>
  <r>
    <x v="2"/>
    <x v="11"/>
    <x v="49"/>
    <x v="49"/>
    <n v="14"/>
    <n v="482"/>
    <n v="6748"/>
  </r>
  <r>
    <x v="2"/>
    <x v="11"/>
    <x v="51"/>
    <x v="51"/>
    <n v="14"/>
    <n v="264"/>
    <n v="3696"/>
  </r>
  <r>
    <x v="2"/>
    <x v="11"/>
    <x v="53"/>
    <x v="53"/>
    <n v="18"/>
    <n v="428"/>
    <n v="7704"/>
  </r>
  <r>
    <x v="2"/>
    <x v="11"/>
    <x v="54"/>
    <x v="54"/>
    <n v="19"/>
    <n v="80"/>
    <n v="1520"/>
  </r>
  <r>
    <x v="2"/>
    <x v="11"/>
    <x v="55"/>
    <x v="55"/>
    <n v="19"/>
    <n v="55"/>
    <n v="1045"/>
  </r>
  <r>
    <x v="2"/>
    <x v="11"/>
    <x v="56"/>
    <x v="56"/>
    <n v="19"/>
    <n v="444"/>
    <n v="8436"/>
  </r>
  <r>
    <x v="2"/>
    <x v="11"/>
    <x v="57"/>
    <x v="57"/>
    <n v="19"/>
    <n v="334"/>
    <n v="6346"/>
  </r>
  <r>
    <x v="2"/>
    <x v="11"/>
    <x v="58"/>
    <x v="58"/>
    <n v="19"/>
    <n v="358"/>
    <n v="6802"/>
  </r>
  <r>
    <x v="2"/>
    <x v="11"/>
    <x v="59"/>
    <x v="59"/>
    <n v="19"/>
    <n v="186"/>
    <n v="3534"/>
  </r>
  <r>
    <x v="2"/>
    <x v="11"/>
    <x v="60"/>
    <x v="60"/>
    <n v="20"/>
    <n v="319"/>
    <n v="6380"/>
  </r>
  <r>
    <x v="2"/>
    <x v="11"/>
    <x v="197"/>
    <x v="197"/>
    <n v="25"/>
    <n v="23"/>
    <n v="575"/>
  </r>
  <r>
    <x v="2"/>
    <x v="11"/>
    <x v="198"/>
    <x v="198"/>
    <n v="25"/>
    <n v="23"/>
    <n v="575"/>
  </r>
  <r>
    <x v="2"/>
    <x v="11"/>
    <x v="199"/>
    <x v="199"/>
    <n v="25"/>
    <n v="28"/>
    <n v="700"/>
  </r>
  <r>
    <x v="2"/>
    <x v="11"/>
    <x v="61"/>
    <x v="61"/>
    <n v="14"/>
    <n v="347"/>
    <n v="4858"/>
  </r>
  <r>
    <x v="2"/>
    <x v="11"/>
    <x v="62"/>
    <x v="62"/>
    <n v="14"/>
    <n v="1548"/>
    <n v="21672"/>
  </r>
  <r>
    <x v="2"/>
    <x v="11"/>
    <x v="63"/>
    <x v="63"/>
    <n v="14"/>
    <n v="1197"/>
    <n v="16758"/>
  </r>
  <r>
    <x v="2"/>
    <x v="11"/>
    <x v="64"/>
    <x v="64"/>
    <n v="14"/>
    <n v="281"/>
    <n v="3934"/>
  </r>
  <r>
    <x v="2"/>
    <x v="11"/>
    <x v="65"/>
    <x v="65"/>
    <n v="14"/>
    <n v="425"/>
    <n v="5950"/>
  </r>
  <r>
    <x v="2"/>
    <x v="11"/>
    <x v="66"/>
    <x v="66"/>
    <n v="14"/>
    <n v="235"/>
    <n v="3290"/>
  </r>
  <r>
    <x v="2"/>
    <x v="11"/>
    <x v="67"/>
    <x v="67"/>
    <n v="14"/>
    <n v="539"/>
    <n v="7546"/>
  </r>
  <r>
    <x v="2"/>
    <x v="11"/>
    <x v="68"/>
    <x v="68"/>
    <n v="14"/>
    <n v="888"/>
    <n v="12432"/>
  </r>
  <r>
    <x v="2"/>
    <x v="11"/>
    <x v="69"/>
    <x v="69"/>
    <n v="14"/>
    <n v="251"/>
    <n v="3514"/>
  </r>
  <r>
    <x v="2"/>
    <x v="11"/>
    <x v="70"/>
    <x v="70"/>
    <n v="14"/>
    <n v="1061"/>
    <n v="14854"/>
  </r>
  <r>
    <x v="2"/>
    <x v="11"/>
    <x v="71"/>
    <x v="71"/>
    <n v="14"/>
    <n v="423"/>
    <n v="5922"/>
  </r>
  <r>
    <x v="2"/>
    <x v="11"/>
    <x v="73"/>
    <x v="73"/>
    <n v="14"/>
    <n v="340"/>
    <n v="4760"/>
  </r>
  <r>
    <x v="2"/>
    <x v="11"/>
    <x v="75"/>
    <x v="75"/>
    <n v="14"/>
    <n v="37"/>
    <n v="518"/>
  </r>
  <r>
    <x v="2"/>
    <x v="11"/>
    <x v="76"/>
    <x v="76"/>
    <n v="14"/>
    <n v="384"/>
    <n v="5376"/>
  </r>
  <r>
    <x v="2"/>
    <x v="11"/>
    <x v="141"/>
    <x v="141"/>
    <n v="14"/>
    <n v="20"/>
    <n v="280"/>
  </r>
  <r>
    <x v="2"/>
    <x v="11"/>
    <x v="77"/>
    <x v="77"/>
    <n v="5"/>
    <n v="698"/>
    <n v="3490"/>
  </r>
  <r>
    <x v="2"/>
    <x v="11"/>
    <x v="78"/>
    <x v="78"/>
    <n v="10"/>
    <n v="1199"/>
    <n v="11990"/>
  </r>
  <r>
    <x v="2"/>
    <x v="11"/>
    <x v="152"/>
    <x v="152"/>
    <n v="1.8"/>
    <n v="6744"/>
    <n v="12139.2"/>
  </r>
  <r>
    <x v="2"/>
    <x v="11"/>
    <x v="82"/>
    <x v="82"/>
    <n v="5"/>
    <n v="1225"/>
    <n v="6125"/>
  </r>
  <r>
    <x v="2"/>
    <x v="11"/>
    <x v="83"/>
    <x v="83"/>
    <n v="14.4"/>
    <n v="85"/>
    <n v="1224"/>
  </r>
  <r>
    <x v="2"/>
    <x v="11"/>
    <x v="85"/>
    <x v="85"/>
    <n v="2"/>
    <n v="3394"/>
    <n v="6788"/>
  </r>
  <r>
    <x v="2"/>
    <x v="11"/>
    <x v="86"/>
    <x v="86"/>
    <n v="1.6"/>
    <n v="700"/>
    <n v="1120"/>
  </r>
  <r>
    <x v="2"/>
    <x v="11"/>
    <x v="87"/>
    <x v="87"/>
    <n v="13"/>
    <n v="655"/>
    <n v="8515"/>
  </r>
  <r>
    <x v="2"/>
    <x v="11"/>
    <x v="88"/>
    <x v="88"/>
    <n v="1.8"/>
    <n v="2080"/>
    <n v="3744"/>
  </r>
  <r>
    <x v="2"/>
    <x v="11"/>
    <x v="89"/>
    <x v="89"/>
    <n v="5"/>
    <n v="945"/>
    <n v="4725"/>
  </r>
  <r>
    <x v="2"/>
    <x v="11"/>
    <x v="90"/>
    <x v="90"/>
    <n v="10"/>
    <n v="1217"/>
    <n v="12170"/>
  </r>
  <r>
    <x v="2"/>
    <x v="11"/>
    <x v="92"/>
    <x v="92"/>
    <n v="10"/>
    <n v="369"/>
    <n v="3690"/>
  </r>
  <r>
    <x v="2"/>
    <x v="11"/>
    <x v="93"/>
    <x v="93"/>
    <n v="5"/>
    <n v="518"/>
    <n v="2590"/>
  </r>
  <r>
    <x v="2"/>
    <x v="11"/>
    <x v="95"/>
    <x v="95"/>
    <n v="15"/>
    <n v="548"/>
    <n v="8220"/>
  </r>
  <r>
    <x v="2"/>
    <x v="11"/>
    <x v="96"/>
    <x v="96"/>
    <n v="15"/>
    <n v="326"/>
    <n v="4890"/>
  </r>
  <r>
    <x v="2"/>
    <x v="11"/>
    <x v="97"/>
    <x v="97"/>
    <n v="17"/>
    <n v="300"/>
    <n v="5100"/>
  </r>
  <r>
    <x v="2"/>
    <x v="11"/>
    <x v="98"/>
    <x v="98"/>
    <n v="17"/>
    <n v="216"/>
    <n v="3672"/>
  </r>
  <r>
    <x v="2"/>
    <x v="11"/>
    <x v="200"/>
    <x v="200"/>
    <n v="11"/>
    <n v="5"/>
    <n v="55"/>
  </r>
  <r>
    <x v="2"/>
    <x v="11"/>
    <x v="100"/>
    <x v="100"/>
    <n v="20.5"/>
    <n v="215"/>
    <n v="4407.5"/>
  </r>
  <r>
    <x v="2"/>
    <x v="11"/>
    <x v="101"/>
    <x v="101"/>
    <n v="20.5"/>
    <n v="446"/>
    <n v="9143"/>
  </r>
  <r>
    <x v="2"/>
    <x v="11"/>
    <x v="102"/>
    <x v="102"/>
    <n v="20.5"/>
    <n v="281"/>
    <n v="5760.5"/>
  </r>
  <r>
    <x v="2"/>
    <x v="11"/>
    <x v="103"/>
    <x v="103"/>
    <n v="13"/>
    <n v="410"/>
    <n v="5330"/>
  </r>
  <r>
    <x v="2"/>
    <x v="11"/>
    <x v="104"/>
    <x v="104"/>
    <n v="20"/>
    <n v="1655"/>
    <n v="33100"/>
  </r>
  <r>
    <x v="2"/>
    <x v="11"/>
    <x v="105"/>
    <x v="105"/>
    <n v="290"/>
    <n v="24"/>
    <n v="6960"/>
  </r>
  <r>
    <x v="2"/>
    <x v="11"/>
    <x v="109"/>
    <x v="109"/>
    <n v="15"/>
    <n v="1039"/>
    <n v="15585"/>
  </r>
  <r>
    <x v="2"/>
    <x v="11"/>
    <x v="111"/>
    <x v="111"/>
    <n v="11"/>
    <n v="579"/>
    <n v="6369"/>
  </r>
  <r>
    <x v="2"/>
    <x v="11"/>
    <x v="112"/>
    <x v="112"/>
    <n v="45"/>
    <n v="211"/>
    <n v="9495"/>
  </r>
  <r>
    <x v="2"/>
    <x v="11"/>
    <x v="113"/>
    <x v="113"/>
    <n v="2"/>
    <n v="834"/>
    <n v="1668"/>
  </r>
  <r>
    <x v="2"/>
    <x v="11"/>
    <x v="206"/>
    <x v="206"/>
    <n v="30"/>
    <n v="5"/>
    <n v="150"/>
  </r>
  <r>
    <x v="2"/>
    <x v="11"/>
    <x v="207"/>
    <x v="207"/>
    <n v="30"/>
    <n v="5"/>
    <n v="150"/>
  </r>
  <r>
    <x v="2"/>
    <x v="11"/>
    <x v="142"/>
    <x v="142"/>
    <n v="32"/>
    <n v="2"/>
    <n v="64"/>
  </r>
  <r>
    <x v="2"/>
    <x v="11"/>
    <x v="139"/>
    <x v="139"/>
    <n v="4.5"/>
    <n v="9377"/>
    <n v="42196.5"/>
  </r>
  <r>
    <x v="2"/>
    <x v="11"/>
    <x v="144"/>
    <x v="144"/>
    <n v="25"/>
    <n v="212"/>
    <n v="5300"/>
  </r>
  <r>
    <x v="2"/>
    <x v="11"/>
    <x v="153"/>
    <x v="153"/>
    <n v="1.5"/>
    <n v="2007"/>
    <n v="3010.5"/>
  </r>
  <r>
    <x v="2"/>
    <x v="11"/>
    <x v="190"/>
    <x v="190"/>
    <n v="3"/>
    <n v="201"/>
    <n v="603"/>
  </r>
  <r>
    <x v="2"/>
    <x v="11"/>
    <x v="191"/>
    <x v="191"/>
    <n v="2.5499999999999998"/>
    <n v="380"/>
    <n v="968.99999999999989"/>
  </r>
  <r>
    <x v="2"/>
    <x v="11"/>
    <x v="192"/>
    <x v="192"/>
    <n v="2"/>
    <n v="380"/>
    <n v="760"/>
  </r>
  <r>
    <x v="2"/>
    <x v="11"/>
    <x v="193"/>
    <x v="193"/>
    <n v="3.9"/>
    <n v="362"/>
    <n v="1411.8"/>
  </r>
  <r>
    <x v="2"/>
    <x v="11"/>
    <x v="195"/>
    <x v="195"/>
    <n v="1.8"/>
    <n v="295"/>
    <n v="531"/>
  </r>
  <r>
    <x v="2"/>
    <x v="11"/>
    <x v="196"/>
    <x v="196"/>
    <n v="1.8"/>
    <n v="260"/>
    <n v="468"/>
  </r>
  <r>
    <x v="2"/>
    <x v="0"/>
    <x v="0"/>
    <x v="0"/>
    <n v="10"/>
    <n v="11"/>
    <n v="110"/>
  </r>
  <r>
    <x v="2"/>
    <x v="0"/>
    <x v="1"/>
    <x v="1"/>
    <n v="39"/>
    <n v="1"/>
    <n v="39"/>
  </r>
  <r>
    <x v="2"/>
    <x v="0"/>
    <x v="4"/>
    <x v="4"/>
    <n v="27"/>
    <n v="235"/>
    <n v="6345"/>
  </r>
  <r>
    <x v="2"/>
    <x v="0"/>
    <x v="5"/>
    <x v="5"/>
    <n v="29"/>
    <n v="206"/>
    <n v="5974"/>
  </r>
  <r>
    <x v="2"/>
    <x v="0"/>
    <x v="9"/>
    <x v="9"/>
    <n v="35"/>
    <n v="65"/>
    <n v="2275"/>
  </r>
  <r>
    <x v="2"/>
    <x v="0"/>
    <x v="10"/>
    <x v="10"/>
    <n v="35"/>
    <n v="82"/>
    <n v="2870"/>
  </r>
  <r>
    <x v="2"/>
    <x v="0"/>
    <x v="11"/>
    <x v="11"/>
    <n v="39"/>
    <n v="60"/>
    <n v="2340"/>
  </r>
  <r>
    <x v="2"/>
    <x v="0"/>
    <x v="12"/>
    <x v="12"/>
    <n v="39"/>
    <n v="75"/>
    <n v="2925"/>
  </r>
  <r>
    <x v="2"/>
    <x v="0"/>
    <x v="13"/>
    <x v="13"/>
    <n v="35"/>
    <n v="80"/>
    <n v="2800"/>
  </r>
  <r>
    <x v="2"/>
    <x v="0"/>
    <x v="14"/>
    <x v="14"/>
    <n v="25"/>
    <n v="42"/>
    <n v="1050"/>
  </r>
  <r>
    <x v="2"/>
    <x v="0"/>
    <x v="15"/>
    <x v="15"/>
    <n v="35"/>
    <n v="100"/>
    <n v="3500"/>
  </r>
  <r>
    <x v="2"/>
    <x v="0"/>
    <x v="17"/>
    <x v="17"/>
    <n v="35"/>
    <n v="70"/>
    <n v="2450"/>
  </r>
  <r>
    <x v="2"/>
    <x v="0"/>
    <x v="19"/>
    <x v="19"/>
    <n v="25"/>
    <n v="72"/>
    <n v="1800"/>
  </r>
  <r>
    <x v="2"/>
    <x v="0"/>
    <x v="20"/>
    <x v="20"/>
    <n v="35"/>
    <n v="60"/>
    <n v="2100"/>
  </r>
  <r>
    <x v="2"/>
    <x v="0"/>
    <x v="148"/>
    <x v="148"/>
    <n v="59"/>
    <n v="47"/>
    <n v="2773"/>
  </r>
  <r>
    <x v="2"/>
    <x v="0"/>
    <x v="22"/>
    <x v="22"/>
    <n v="39"/>
    <n v="122"/>
    <n v="4758"/>
  </r>
  <r>
    <x v="2"/>
    <x v="0"/>
    <x v="140"/>
    <x v="140"/>
    <n v="55"/>
    <n v="1"/>
    <n v="55"/>
  </r>
  <r>
    <x v="2"/>
    <x v="0"/>
    <x v="26"/>
    <x v="26"/>
    <n v="99"/>
    <n v="6"/>
    <n v="594"/>
  </r>
  <r>
    <x v="2"/>
    <x v="0"/>
    <x v="34"/>
    <x v="34"/>
    <n v="25"/>
    <n v="62"/>
    <n v="1550"/>
  </r>
  <r>
    <x v="2"/>
    <x v="0"/>
    <x v="35"/>
    <x v="35"/>
    <n v="25"/>
    <n v="1"/>
    <n v="25"/>
  </r>
  <r>
    <x v="2"/>
    <x v="0"/>
    <x v="36"/>
    <x v="36"/>
    <n v="25"/>
    <n v="6"/>
    <n v="150"/>
  </r>
  <r>
    <x v="2"/>
    <x v="0"/>
    <x v="42"/>
    <x v="42"/>
    <n v="3.5"/>
    <n v="1378"/>
    <n v="4823"/>
  </r>
  <r>
    <x v="2"/>
    <x v="0"/>
    <x v="43"/>
    <x v="43"/>
    <n v="14"/>
    <n v="272"/>
    <n v="3808"/>
  </r>
  <r>
    <x v="2"/>
    <x v="0"/>
    <x v="44"/>
    <x v="44"/>
    <n v="18"/>
    <n v="122"/>
    <n v="2196"/>
  </r>
  <r>
    <x v="2"/>
    <x v="0"/>
    <x v="45"/>
    <x v="45"/>
    <n v="14"/>
    <n v="2220"/>
    <n v="31080"/>
  </r>
  <r>
    <x v="2"/>
    <x v="0"/>
    <x v="46"/>
    <x v="46"/>
    <n v="14"/>
    <n v="498"/>
    <n v="6972"/>
  </r>
  <r>
    <x v="2"/>
    <x v="0"/>
    <x v="47"/>
    <x v="47"/>
    <n v="14"/>
    <n v="1438"/>
    <n v="20132"/>
  </r>
  <r>
    <x v="2"/>
    <x v="0"/>
    <x v="48"/>
    <x v="48"/>
    <n v="14"/>
    <n v="3909"/>
    <n v="54726"/>
  </r>
  <r>
    <x v="2"/>
    <x v="0"/>
    <x v="49"/>
    <x v="49"/>
    <n v="14"/>
    <n v="496"/>
    <n v="6944"/>
  </r>
  <r>
    <x v="2"/>
    <x v="0"/>
    <x v="50"/>
    <x v="50"/>
    <n v="14"/>
    <n v="351"/>
    <n v="4914"/>
  </r>
  <r>
    <x v="2"/>
    <x v="0"/>
    <x v="51"/>
    <x v="51"/>
    <n v="14"/>
    <n v="569"/>
    <n v="7966"/>
  </r>
  <r>
    <x v="2"/>
    <x v="0"/>
    <x v="52"/>
    <x v="52"/>
    <n v="14"/>
    <n v="202"/>
    <n v="2828"/>
  </r>
  <r>
    <x v="2"/>
    <x v="0"/>
    <x v="53"/>
    <x v="53"/>
    <n v="18"/>
    <n v="260"/>
    <n v="4680"/>
  </r>
  <r>
    <x v="2"/>
    <x v="0"/>
    <x v="54"/>
    <x v="54"/>
    <n v="19"/>
    <n v="681"/>
    <n v="12939"/>
  </r>
  <r>
    <x v="2"/>
    <x v="0"/>
    <x v="55"/>
    <x v="55"/>
    <n v="19"/>
    <n v="312"/>
    <n v="5928"/>
  </r>
  <r>
    <x v="2"/>
    <x v="0"/>
    <x v="56"/>
    <x v="56"/>
    <n v="19"/>
    <n v="60"/>
    <n v="1140"/>
  </r>
  <r>
    <x v="2"/>
    <x v="0"/>
    <x v="57"/>
    <x v="57"/>
    <n v="19"/>
    <n v="82"/>
    <n v="1558"/>
  </r>
  <r>
    <x v="2"/>
    <x v="0"/>
    <x v="58"/>
    <x v="58"/>
    <n v="19"/>
    <n v="250"/>
    <n v="4750"/>
  </r>
  <r>
    <x v="2"/>
    <x v="0"/>
    <x v="60"/>
    <x v="60"/>
    <n v="20"/>
    <n v="298"/>
    <n v="5960"/>
  </r>
  <r>
    <x v="2"/>
    <x v="0"/>
    <x v="197"/>
    <x v="197"/>
    <n v="25"/>
    <n v="57"/>
    <n v="1425"/>
  </r>
  <r>
    <x v="2"/>
    <x v="0"/>
    <x v="198"/>
    <x v="198"/>
    <n v="25"/>
    <n v="57"/>
    <n v="1425"/>
  </r>
  <r>
    <x v="2"/>
    <x v="0"/>
    <x v="199"/>
    <x v="199"/>
    <n v="25"/>
    <n v="47"/>
    <n v="1175"/>
  </r>
  <r>
    <x v="2"/>
    <x v="0"/>
    <x v="61"/>
    <x v="61"/>
    <n v="14"/>
    <n v="291"/>
    <n v="4074"/>
  </r>
  <r>
    <x v="2"/>
    <x v="0"/>
    <x v="62"/>
    <x v="62"/>
    <n v="14"/>
    <n v="574"/>
    <n v="8036"/>
  </r>
  <r>
    <x v="2"/>
    <x v="0"/>
    <x v="63"/>
    <x v="63"/>
    <n v="14"/>
    <n v="538"/>
    <n v="7532"/>
  </r>
  <r>
    <x v="2"/>
    <x v="0"/>
    <x v="64"/>
    <x v="64"/>
    <n v="14"/>
    <n v="389"/>
    <n v="5446"/>
  </r>
  <r>
    <x v="2"/>
    <x v="0"/>
    <x v="65"/>
    <x v="65"/>
    <n v="14"/>
    <n v="448"/>
    <n v="6272"/>
  </r>
  <r>
    <x v="2"/>
    <x v="0"/>
    <x v="66"/>
    <x v="66"/>
    <n v="14"/>
    <n v="246"/>
    <n v="3444"/>
  </r>
  <r>
    <x v="2"/>
    <x v="0"/>
    <x v="67"/>
    <x v="67"/>
    <n v="14"/>
    <n v="469"/>
    <n v="6566"/>
  </r>
  <r>
    <x v="2"/>
    <x v="0"/>
    <x v="68"/>
    <x v="68"/>
    <n v="14"/>
    <n v="706"/>
    <n v="9884"/>
  </r>
  <r>
    <x v="2"/>
    <x v="0"/>
    <x v="69"/>
    <x v="69"/>
    <n v="14"/>
    <n v="731"/>
    <n v="10234"/>
  </r>
  <r>
    <x v="2"/>
    <x v="0"/>
    <x v="70"/>
    <x v="70"/>
    <n v="14"/>
    <n v="1005"/>
    <n v="14070"/>
  </r>
  <r>
    <x v="2"/>
    <x v="0"/>
    <x v="71"/>
    <x v="71"/>
    <n v="14"/>
    <n v="408"/>
    <n v="5712"/>
  </r>
  <r>
    <x v="2"/>
    <x v="0"/>
    <x v="72"/>
    <x v="72"/>
    <n v="14"/>
    <n v="21"/>
    <n v="294"/>
  </r>
  <r>
    <x v="2"/>
    <x v="0"/>
    <x v="73"/>
    <x v="73"/>
    <n v="14"/>
    <n v="323"/>
    <n v="4522"/>
  </r>
  <r>
    <x v="2"/>
    <x v="0"/>
    <x v="76"/>
    <x v="76"/>
    <n v="14"/>
    <n v="10"/>
    <n v="140"/>
  </r>
  <r>
    <x v="2"/>
    <x v="0"/>
    <x v="141"/>
    <x v="141"/>
    <n v="14"/>
    <n v="2"/>
    <n v="28"/>
  </r>
  <r>
    <x v="2"/>
    <x v="0"/>
    <x v="77"/>
    <x v="77"/>
    <n v="5"/>
    <n v="680"/>
    <n v="3400"/>
  </r>
  <r>
    <x v="2"/>
    <x v="0"/>
    <x v="78"/>
    <x v="78"/>
    <n v="10"/>
    <n v="930"/>
    <n v="9300"/>
  </r>
  <r>
    <x v="2"/>
    <x v="0"/>
    <x v="152"/>
    <x v="152"/>
    <n v="1.8"/>
    <n v="4991"/>
    <n v="8983.8000000000011"/>
  </r>
  <r>
    <x v="2"/>
    <x v="0"/>
    <x v="79"/>
    <x v="79"/>
    <n v="2"/>
    <n v="5700"/>
    <n v="11400"/>
  </r>
  <r>
    <x v="2"/>
    <x v="0"/>
    <x v="81"/>
    <x v="81"/>
    <n v="2"/>
    <n v="1751"/>
    <n v="3502"/>
  </r>
  <r>
    <x v="2"/>
    <x v="0"/>
    <x v="82"/>
    <x v="82"/>
    <n v="5"/>
    <n v="989"/>
    <n v="4945"/>
  </r>
  <r>
    <x v="2"/>
    <x v="0"/>
    <x v="83"/>
    <x v="83"/>
    <n v="14.4"/>
    <n v="89"/>
    <n v="1281.6000000000001"/>
  </r>
  <r>
    <x v="2"/>
    <x v="0"/>
    <x v="85"/>
    <x v="85"/>
    <n v="2"/>
    <n v="2387"/>
    <n v="4774"/>
  </r>
  <r>
    <x v="2"/>
    <x v="0"/>
    <x v="87"/>
    <x v="87"/>
    <n v="13"/>
    <n v="196"/>
    <n v="2548"/>
  </r>
  <r>
    <x v="2"/>
    <x v="0"/>
    <x v="88"/>
    <x v="88"/>
    <n v="1.8"/>
    <n v="502"/>
    <n v="903.6"/>
  </r>
  <r>
    <x v="2"/>
    <x v="0"/>
    <x v="89"/>
    <x v="89"/>
    <n v="5"/>
    <n v="591"/>
    <n v="2955"/>
  </r>
  <r>
    <x v="2"/>
    <x v="0"/>
    <x v="90"/>
    <x v="90"/>
    <n v="10"/>
    <n v="518"/>
    <n v="5180"/>
  </r>
  <r>
    <x v="2"/>
    <x v="0"/>
    <x v="91"/>
    <x v="91"/>
    <n v="15"/>
    <n v="10"/>
    <n v="150"/>
  </r>
  <r>
    <x v="2"/>
    <x v="0"/>
    <x v="92"/>
    <x v="92"/>
    <n v="10"/>
    <n v="174"/>
    <n v="1740"/>
  </r>
  <r>
    <x v="2"/>
    <x v="0"/>
    <x v="93"/>
    <x v="93"/>
    <n v="5"/>
    <n v="478"/>
    <n v="2390"/>
  </r>
  <r>
    <x v="2"/>
    <x v="0"/>
    <x v="95"/>
    <x v="95"/>
    <n v="15"/>
    <n v="202"/>
    <n v="3030"/>
  </r>
  <r>
    <x v="2"/>
    <x v="0"/>
    <x v="96"/>
    <x v="96"/>
    <n v="15"/>
    <n v="26"/>
    <n v="390"/>
  </r>
  <r>
    <x v="2"/>
    <x v="0"/>
    <x v="97"/>
    <x v="97"/>
    <n v="17"/>
    <n v="203"/>
    <n v="3451"/>
  </r>
  <r>
    <x v="2"/>
    <x v="0"/>
    <x v="98"/>
    <x v="98"/>
    <n v="17"/>
    <n v="115"/>
    <n v="1955"/>
  </r>
  <r>
    <x v="2"/>
    <x v="0"/>
    <x v="100"/>
    <x v="100"/>
    <n v="20.5"/>
    <n v="120"/>
    <n v="2460"/>
  </r>
  <r>
    <x v="2"/>
    <x v="0"/>
    <x v="101"/>
    <x v="101"/>
    <n v="20.5"/>
    <n v="64"/>
    <n v="1312"/>
  </r>
  <r>
    <x v="2"/>
    <x v="0"/>
    <x v="102"/>
    <x v="102"/>
    <n v="20.5"/>
    <n v="287"/>
    <n v="5883.5"/>
  </r>
  <r>
    <x v="2"/>
    <x v="0"/>
    <x v="104"/>
    <x v="104"/>
    <n v="20"/>
    <n v="677"/>
    <n v="13540"/>
  </r>
  <r>
    <x v="2"/>
    <x v="0"/>
    <x v="105"/>
    <x v="105"/>
    <n v="290"/>
    <n v="24"/>
    <n v="6960"/>
  </r>
  <r>
    <x v="2"/>
    <x v="0"/>
    <x v="109"/>
    <x v="109"/>
    <n v="15"/>
    <n v="557"/>
    <n v="8355"/>
  </r>
  <r>
    <x v="2"/>
    <x v="0"/>
    <x v="110"/>
    <x v="110"/>
    <n v="265"/>
    <n v="7"/>
    <n v="1855"/>
  </r>
  <r>
    <x v="2"/>
    <x v="0"/>
    <x v="112"/>
    <x v="112"/>
    <n v="45"/>
    <n v="249"/>
    <n v="11205"/>
  </r>
  <r>
    <x v="2"/>
    <x v="0"/>
    <x v="113"/>
    <x v="113"/>
    <n v="2"/>
    <n v="777"/>
    <n v="1554"/>
  </r>
  <r>
    <x v="2"/>
    <x v="0"/>
    <x v="114"/>
    <x v="114"/>
    <n v="2.5"/>
    <n v="29240"/>
    <n v="73100"/>
  </r>
  <r>
    <x v="2"/>
    <x v="0"/>
    <x v="115"/>
    <x v="115"/>
    <n v="2.5"/>
    <n v="38663"/>
    <n v="96657.5"/>
  </r>
  <r>
    <x v="2"/>
    <x v="0"/>
    <x v="116"/>
    <x v="116"/>
    <n v="2"/>
    <n v="31078"/>
    <n v="62156"/>
  </r>
  <r>
    <x v="2"/>
    <x v="0"/>
    <x v="117"/>
    <x v="117"/>
    <n v="2"/>
    <n v="31924"/>
    <n v="63848"/>
  </r>
  <r>
    <x v="2"/>
    <x v="0"/>
    <x v="118"/>
    <x v="118"/>
    <n v="15"/>
    <n v="2578"/>
    <n v="38670"/>
  </r>
  <r>
    <x v="2"/>
    <x v="0"/>
    <x v="180"/>
    <x v="180"/>
    <n v="15"/>
    <n v="2407"/>
    <n v="36105"/>
  </r>
  <r>
    <x v="2"/>
    <x v="0"/>
    <x v="119"/>
    <x v="119"/>
    <n v="4.5"/>
    <n v="7589"/>
    <n v="34150.5"/>
  </r>
  <r>
    <x v="2"/>
    <x v="0"/>
    <x v="120"/>
    <x v="120"/>
    <n v="9"/>
    <n v="6618"/>
    <n v="59562"/>
  </r>
  <r>
    <x v="2"/>
    <x v="0"/>
    <x v="121"/>
    <x v="121"/>
    <n v="23"/>
    <n v="1026"/>
    <n v="23598"/>
  </r>
  <r>
    <x v="2"/>
    <x v="0"/>
    <x v="183"/>
    <x v="183"/>
    <n v="33"/>
    <n v="679"/>
    <n v="22407"/>
  </r>
  <r>
    <x v="2"/>
    <x v="0"/>
    <x v="122"/>
    <x v="122"/>
    <n v="12"/>
    <n v="6117"/>
    <n v="73404"/>
  </r>
  <r>
    <x v="2"/>
    <x v="0"/>
    <x v="123"/>
    <x v="123"/>
    <n v="12"/>
    <n v="1772"/>
    <n v="21264"/>
  </r>
  <r>
    <x v="2"/>
    <x v="0"/>
    <x v="124"/>
    <x v="124"/>
    <n v="19"/>
    <n v="39324"/>
    <n v="747156"/>
  </r>
  <r>
    <x v="2"/>
    <x v="0"/>
    <x v="125"/>
    <x v="125"/>
    <n v="65"/>
    <n v="2452"/>
    <n v="159380"/>
  </r>
  <r>
    <x v="2"/>
    <x v="0"/>
    <x v="126"/>
    <x v="126"/>
    <n v="1.5"/>
    <n v="131589"/>
    <n v="197383.5"/>
  </r>
  <r>
    <x v="2"/>
    <x v="0"/>
    <x v="127"/>
    <x v="127"/>
    <n v="3"/>
    <n v="61276"/>
    <n v="183828"/>
  </r>
  <r>
    <x v="2"/>
    <x v="0"/>
    <x v="128"/>
    <x v="128"/>
    <n v="4.5"/>
    <n v="25004"/>
    <n v="112518"/>
  </r>
  <r>
    <x v="2"/>
    <x v="0"/>
    <x v="129"/>
    <x v="129"/>
    <n v="6.5"/>
    <n v="17478"/>
    <n v="113607"/>
  </r>
  <r>
    <x v="2"/>
    <x v="0"/>
    <x v="130"/>
    <x v="130"/>
    <n v="8.5"/>
    <n v="10930"/>
    <n v="92905"/>
  </r>
  <r>
    <x v="2"/>
    <x v="0"/>
    <x v="131"/>
    <x v="131"/>
    <n v="12.5"/>
    <n v="2480"/>
    <n v="31000"/>
  </r>
  <r>
    <x v="2"/>
    <x v="0"/>
    <x v="132"/>
    <x v="132"/>
    <n v="19"/>
    <n v="1518"/>
    <n v="28842"/>
  </r>
  <r>
    <x v="2"/>
    <x v="0"/>
    <x v="133"/>
    <x v="133"/>
    <n v="25"/>
    <n v="1136"/>
    <n v="28400"/>
  </r>
  <r>
    <x v="2"/>
    <x v="0"/>
    <x v="134"/>
    <x v="134"/>
    <n v="32"/>
    <n v="1125"/>
    <n v="36000"/>
  </r>
  <r>
    <x v="2"/>
    <x v="0"/>
    <x v="135"/>
    <x v="135"/>
    <n v="42"/>
    <n v="876"/>
    <n v="36792"/>
  </r>
  <r>
    <x v="2"/>
    <x v="0"/>
    <x v="136"/>
    <x v="136"/>
    <n v="19"/>
    <n v="790"/>
    <n v="15010"/>
  </r>
  <r>
    <x v="2"/>
    <x v="0"/>
    <x v="137"/>
    <x v="137"/>
    <n v="35"/>
    <n v="1148"/>
    <n v="40180"/>
  </r>
  <r>
    <x v="2"/>
    <x v="0"/>
    <x v="138"/>
    <x v="138"/>
    <n v="29"/>
    <n v="6982"/>
    <n v="202478"/>
  </r>
  <r>
    <x v="2"/>
    <x v="0"/>
    <x v="185"/>
    <x v="185"/>
    <n v="20"/>
    <n v="4961"/>
    <n v="99220"/>
  </r>
  <r>
    <x v="2"/>
    <x v="0"/>
    <x v="208"/>
    <x v="208"/>
    <n v="20"/>
    <n v="320"/>
    <n v="6400"/>
  </r>
  <r>
    <x v="2"/>
    <x v="0"/>
    <x v="209"/>
    <x v="209"/>
    <n v="7"/>
    <n v="100"/>
    <n v="700"/>
  </r>
  <r>
    <x v="2"/>
    <x v="0"/>
    <x v="210"/>
    <x v="210"/>
    <n v="5"/>
    <n v="590"/>
    <n v="2950"/>
  </r>
  <r>
    <x v="2"/>
    <x v="0"/>
    <x v="211"/>
    <x v="211"/>
    <n v="4"/>
    <n v="940"/>
    <n v="3760"/>
  </r>
  <r>
    <x v="2"/>
    <x v="0"/>
    <x v="142"/>
    <x v="142"/>
    <n v="32"/>
    <n v="2"/>
    <n v="64"/>
  </r>
  <r>
    <x v="2"/>
    <x v="0"/>
    <x v="139"/>
    <x v="139"/>
    <n v="4.5"/>
    <n v="6292"/>
    <n v="28314"/>
  </r>
  <r>
    <x v="2"/>
    <x v="0"/>
    <x v="144"/>
    <x v="144"/>
    <n v="25"/>
    <n v="69"/>
    <n v="1725"/>
  </r>
  <r>
    <x v="2"/>
    <x v="0"/>
    <x v="153"/>
    <x v="153"/>
    <n v="1.5"/>
    <n v="768"/>
    <n v="1152"/>
  </r>
  <r>
    <x v="2"/>
    <x v="0"/>
    <x v="190"/>
    <x v="190"/>
    <n v="3"/>
    <n v="214"/>
    <n v="642"/>
  </r>
  <r>
    <x v="2"/>
    <x v="0"/>
    <x v="192"/>
    <x v="192"/>
    <n v="2"/>
    <n v="135"/>
    <n v="270"/>
  </r>
  <r>
    <x v="2"/>
    <x v="1"/>
    <x v="0"/>
    <x v="0"/>
    <n v="10"/>
    <n v="301"/>
    <n v="3010"/>
  </r>
  <r>
    <x v="2"/>
    <x v="1"/>
    <x v="4"/>
    <x v="4"/>
    <n v="27"/>
    <n v="190"/>
    <n v="5130"/>
  </r>
  <r>
    <x v="2"/>
    <x v="1"/>
    <x v="5"/>
    <x v="5"/>
    <n v="29"/>
    <n v="358"/>
    <n v="10382"/>
  </r>
  <r>
    <x v="2"/>
    <x v="1"/>
    <x v="6"/>
    <x v="6"/>
    <n v="20.5"/>
    <n v="219"/>
    <n v="4489.5"/>
  </r>
  <r>
    <x v="2"/>
    <x v="1"/>
    <x v="7"/>
    <x v="7"/>
    <n v="40"/>
    <n v="38"/>
    <n v="1520"/>
  </r>
  <r>
    <x v="2"/>
    <x v="1"/>
    <x v="9"/>
    <x v="9"/>
    <n v="35"/>
    <n v="12"/>
    <n v="420"/>
  </r>
  <r>
    <x v="2"/>
    <x v="1"/>
    <x v="10"/>
    <x v="10"/>
    <n v="35"/>
    <n v="90"/>
    <n v="3150"/>
  </r>
  <r>
    <x v="2"/>
    <x v="1"/>
    <x v="12"/>
    <x v="12"/>
    <n v="39"/>
    <n v="31"/>
    <n v="1209"/>
  </r>
  <r>
    <x v="2"/>
    <x v="1"/>
    <x v="13"/>
    <x v="13"/>
    <n v="35"/>
    <n v="4"/>
    <n v="140"/>
  </r>
  <r>
    <x v="2"/>
    <x v="1"/>
    <x v="14"/>
    <x v="14"/>
    <n v="25"/>
    <n v="90"/>
    <n v="2250"/>
  </r>
  <r>
    <x v="2"/>
    <x v="1"/>
    <x v="15"/>
    <x v="15"/>
    <n v="35"/>
    <n v="1"/>
    <n v="35"/>
  </r>
  <r>
    <x v="2"/>
    <x v="1"/>
    <x v="16"/>
    <x v="16"/>
    <n v="25"/>
    <n v="44"/>
    <n v="1100"/>
  </r>
  <r>
    <x v="2"/>
    <x v="1"/>
    <x v="17"/>
    <x v="17"/>
    <n v="35"/>
    <n v="102"/>
    <n v="3570"/>
  </r>
  <r>
    <x v="2"/>
    <x v="1"/>
    <x v="19"/>
    <x v="19"/>
    <n v="25"/>
    <n v="91"/>
    <n v="2275"/>
  </r>
  <r>
    <x v="2"/>
    <x v="1"/>
    <x v="20"/>
    <x v="20"/>
    <n v="35"/>
    <n v="19"/>
    <n v="665"/>
  </r>
  <r>
    <x v="2"/>
    <x v="1"/>
    <x v="21"/>
    <x v="21"/>
    <n v="59"/>
    <n v="201"/>
    <n v="11859"/>
  </r>
  <r>
    <x v="2"/>
    <x v="1"/>
    <x v="148"/>
    <x v="148"/>
    <n v="59"/>
    <n v="82"/>
    <n v="4838"/>
  </r>
  <r>
    <x v="2"/>
    <x v="1"/>
    <x v="24"/>
    <x v="24"/>
    <n v="99"/>
    <n v="8"/>
    <n v="792"/>
  </r>
  <r>
    <x v="2"/>
    <x v="1"/>
    <x v="140"/>
    <x v="140"/>
    <n v="55"/>
    <n v="4"/>
    <n v="220"/>
  </r>
  <r>
    <x v="2"/>
    <x v="1"/>
    <x v="26"/>
    <x v="26"/>
    <n v="99"/>
    <n v="5"/>
    <n v="495"/>
  </r>
  <r>
    <x v="2"/>
    <x v="1"/>
    <x v="34"/>
    <x v="34"/>
    <n v="25"/>
    <n v="8"/>
    <n v="200"/>
  </r>
  <r>
    <x v="2"/>
    <x v="1"/>
    <x v="42"/>
    <x v="42"/>
    <n v="3.5"/>
    <n v="1356"/>
    <n v="4746"/>
  </r>
  <r>
    <x v="2"/>
    <x v="1"/>
    <x v="43"/>
    <x v="43"/>
    <n v="14"/>
    <n v="649"/>
    <n v="9086"/>
  </r>
  <r>
    <x v="2"/>
    <x v="1"/>
    <x v="44"/>
    <x v="44"/>
    <n v="18"/>
    <n v="172"/>
    <n v="3096"/>
  </r>
  <r>
    <x v="2"/>
    <x v="1"/>
    <x v="45"/>
    <x v="45"/>
    <n v="14"/>
    <n v="1498"/>
    <n v="20972"/>
  </r>
  <r>
    <x v="2"/>
    <x v="1"/>
    <x v="46"/>
    <x v="46"/>
    <n v="14"/>
    <n v="896"/>
    <n v="12544"/>
  </r>
  <r>
    <x v="2"/>
    <x v="1"/>
    <x v="47"/>
    <x v="47"/>
    <n v="14"/>
    <n v="1318"/>
    <n v="18452"/>
  </r>
  <r>
    <x v="2"/>
    <x v="1"/>
    <x v="48"/>
    <x v="48"/>
    <n v="14"/>
    <n v="3447"/>
    <n v="48258"/>
  </r>
  <r>
    <x v="2"/>
    <x v="1"/>
    <x v="49"/>
    <x v="49"/>
    <n v="14"/>
    <n v="479"/>
    <n v="6706"/>
  </r>
  <r>
    <x v="2"/>
    <x v="1"/>
    <x v="50"/>
    <x v="50"/>
    <n v="14"/>
    <n v="1000"/>
    <n v="14000"/>
  </r>
  <r>
    <x v="2"/>
    <x v="1"/>
    <x v="51"/>
    <x v="51"/>
    <n v="14"/>
    <n v="487"/>
    <n v="6818"/>
  </r>
  <r>
    <x v="2"/>
    <x v="1"/>
    <x v="52"/>
    <x v="52"/>
    <n v="14"/>
    <n v="1050"/>
    <n v="14700"/>
  </r>
  <r>
    <x v="2"/>
    <x v="1"/>
    <x v="53"/>
    <x v="53"/>
    <n v="18"/>
    <n v="380"/>
    <n v="6840"/>
  </r>
  <r>
    <x v="2"/>
    <x v="1"/>
    <x v="54"/>
    <x v="54"/>
    <n v="19"/>
    <n v="722"/>
    <n v="13718"/>
  </r>
  <r>
    <x v="2"/>
    <x v="1"/>
    <x v="55"/>
    <x v="55"/>
    <n v="19"/>
    <n v="139"/>
    <n v="2641"/>
  </r>
  <r>
    <x v="2"/>
    <x v="1"/>
    <x v="56"/>
    <x v="56"/>
    <n v="19"/>
    <n v="132"/>
    <n v="2508"/>
  </r>
  <r>
    <x v="2"/>
    <x v="1"/>
    <x v="58"/>
    <x v="58"/>
    <n v="19"/>
    <n v="256"/>
    <n v="4864"/>
  </r>
  <r>
    <x v="2"/>
    <x v="1"/>
    <x v="59"/>
    <x v="59"/>
    <n v="19"/>
    <n v="185"/>
    <n v="3515"/>
  </r>
  <r>
    <x v="2"/>
    <x v="1"/>
    <x v="60"/>
    <x v="60"/>
    <n v="20"/>
    <n v="191"/>
    <n v="3820"/>
  </r>
  <r>
    <x v="2"/>
    <x v="1"/>
    <x v="197"/>
    <x v="197"/>
    <n v="25"/>
    <n v="64"/>
    <n v="1600"/>
  </r>
  <r>
    <x v="2"/>
    <x v="1"/>
    <x v="198"/>
    <x v="198"/>
    <n v="25"/>
    <n v="64"/>
    <n v="1600"/>
  </r>
  <r>
    <x v="2"/>
    <x v="1"/>
    <x v="199"/>
    <x v="199"/>
    <n v="25"/>
    <n v="64"/>
    <n v="1600"/>
  </r>
  <r>
    <x v="2"/>
    <x v="1"/>
    <x v="61"/>
    <x v="61"/>
    <n v="14"/>
    <n v="214"/>
    <n v="2996"/>
  </r>
  <r>
    <x v="2"/>
    <x v="1"/>
    <x v="62"/>
    <x v="62"/>
    <n v="14"/>
    <n v="792"/>
    <n v="11088"/>
  </r>
  <r>
    <x v="2"/>
    <x v="1"/>
    <x v="63"/>
    <x v="63"/>
    <n v="14"/>
    <n v="874"/>
    <n v="12236"/>
  </r>
  <r>
    <x v="2"/>
    <x v="1"/>
    <x v="64"/>
    <x v="64"/>
    <n v="14"/>
    <n v="336"/>
    <n v="4704"/>
  </r>
  <r>
    <x v="2"/>
    <x v="1"/>
    <x v="65"/>
    <x v="65"/>
    <n v="14"/>
    <n v="489"/>
    <n v="6846"/>
  </r>
  <r>
    <x v="2"/>
    <x v="1"/>
    <x v="66"/>
    <x v="66"/>
    <n v="14"/>
    <n v="415"/>
    <n v="5810"/>
  </r>
  <r>
    <x v="2"/>
    <x v="1"/>
    <x v="67"/>
    <x v="67"/>
    <n v="14"/>
    <n v="465"/>
    <n v="6510"/>
  </r>
  <r>
    <x v="2"/>
    <x v="1"/>
    <x v="68"/>
    <x v="68"/>
    <n v="14"/>
    <n v="921"/>
    <n v="12894"/>
  </r>
  <r>
    <x v="2"/>
    <x v="1"/>
    <x v="69"/>
    <x v="69"/>
    <n v="14"/>
    <n v="873"/>
    <n v="12222"/>
  </r>
  <r>
    <x v="2"/>
    <x v="1"/>
    <x v="70"/>
    <x v="70"/>
    <n v="14"/>
    <n v="404"/>
    <n v="5656"/>
  </r>
  <r>
    <x v="2"/>
    <x v="1"/>
    <x v="71"/>
    <x v="71"/>
    <n v="14"/>
    <n v="368"/>
    <n v="5152"/>
  </r>
  <r>
    <x v="2"/>
    <x v="1"/>
    <x v="72"/>
    <x v="72"/>
    <n v="14"/>
    <n v="340"/>
    <n v="4760"/>
  </r>
  <r>
    <x v="2"/>
    <x v="1"/>
    <x v="73"/>
    <x v="73"/>
    <n v="14"/>
    <n v="348"/>
    <n v="4872"/>
  </r>
  <r>
    <x v="2"/>
    <x v="1"/>
    <x v="75"/>
    <x v="75"/>
    <n v="14"/>
    <n v="184"/>
    <n v="2576"/>
  </r>
  <r>
    <x v="2"/>
    <x v="1"/>
    <x v="77"/>
    <x v="77"/>
    <n v="5"/>
    <n v="487"/>
    <n v="2435"/>
  </r>
  <r>
    <x v="2"/>
    <x v="1"/>
    <x v="78"/>
    <x v="78"/>
    <n v="10"/>
    <n v="1149"/>
    <n v="11490"/>
  </r>
  <r>
    <x v="2"/>
    <x v="1"/>
    <x v="152"/>
    <x v="152"/>
    <n v="1.8"/>
    <n v="2780"/>
    <n v="5004"/>
  </r>
  <r>
    <x v="2"/>
    <x v="1"/>
    <x v="79"/>
    <x v="79"/>
    <n v="2"/>
    <n v="1675"/>
    <n v="3350"/>
  </r>
  <r>
    <x v="2"/>
    <x v="1"/>
    <x v="81"/>
    <x v="81"/>
    <n v="2"/>
    <n v="1458"/>
    <n v="2916"/>
  </r>
  <r>
    <x v="2"/>
    <x v="1"/>
    <x v="82"/>
    <x v="82"/>
    <n v="5"/>
    <n v="785"/>
    <n v="3925"/>
  </r>
  <r>
    <x v="2"/>
    <x v="1"/>
    <x v="85"/>
    <x v="85"/>
    <n v="2"/>
    <n v="996"/>
    <n v="1992"/>
  </r>
  <r>
    <x v="2"/>
    <x v="1"/>
    <x v="87"/>
    <x v="87"/>
    <n v="13"/>
    <n v="595"/>
    <n v="7735"/>
  </r>
  <r>
    <x v="2"/>
    <x v="1"/>
    <x v="88"/>
    <x v="88"/>
    <n v="1.8"/>
    <n v="1090"/>
    <n v="1962"/>
  </r>
  <r>
    <x v="2"/>
    <x v="1"/>
    <x v="89"/>
    <x v="89"/>
    <n v="5"/>
    <n v="404"/>
    <n v="2020"/>
  </r>
  <r>
    <x v="2"/>
    <x v="1"/>
    <x v="90"/>
    <x v="90"/>
    <n v="10"/>
    <n v="433"/>
    <n v="4330"/>
  </r>
  <r>
    <x v="2"/>
    <x v="1"/>
    <x v="94"/>
    <x v="94"/>
    <n v="15"/>
    <n v="55"/>
    <n v="825"/>
  </r>
  <r>
    <x v="2"/>
    <x v="1"/>
    <x v="95"/>
    <x v="95"/>
    <n v="15"/>
    <n v="30"/>
    <n v="450"/>
  </r>
  <r>
    <x v="2"/>
    <x v="1"/>
    <x v="96"/>
    <x v="96"/>
    <n v="15"/>
    <n v="163"/>
    <n v="2445"/>
  </r>
  <r>
    <x v="2"/>
    <x v="1"/>
    <x v="97"/>
    <x v="97"/>
    <n v="17"/>
    <n v="159"/>
    <n v="2703"/>
  </r>
  <r>
    <x v="2"/>
    <x v="1"/>
    <x v="98"/>
    <x v="98"/>
    <n v="17"/>
    <n v="213"/>
    <n v="3621"/>
  </r>
  <r>
    <x v="2"/>
    <x v="1"/>
    <x v="100"/>
    <x v="100"/>
    <n v="20.5"/>
    <n v="343"/>
    <n v="7031.5"/>
  </r>
  <r>
    <x v="2"/>
    <x v="1"/>
    <x v="101"/>
    <x v="101"/>
    <n v="20.5"/>
    <n v="220"/>
    <n v="4510"/>
  </r>
  <r>
    <x v="2"/>
    <x v="1"/>
    <x v="102"/>
    <x v="102"/>
    <n v="20.5"/>
    <n v="321"/>
    <n v="6580.5"/>
  </r>
  <r>
    <x v="2"/>
    <x v="1"/>
    <x v="104"/>
    <x v="104"/>
    <n v="20"/>
    <n v="1039"/>
    <n v="20780"/>
  </r>
  <r>
    <x v="2"/>
    <x v="1"/>
    <x v="105"/>
    <x v="105"/>
    <n v="290"/>
    <n v="22"/>
    <n v="6380"/>
  </r>
  <r>
    <x v="2"/>
    <x v="1"/>
    <x v="109"/>
    <x v="109"/>
    <n v="15"/>
    <n v="612"/>
    <n v="9180"/>
  </r>
  <r>
    <x v="2"/>
    <x v="1"/>
    <x v="110"/>
    <x v="110"/>
    <n v="265"/>
    <n v="3"/>
    <n v="795"/>
  </r>
  <r>
    <x v="2"/>
    <x v="1"/>
    <x v="111"/>
    <x v="111"/>
    <n v="11"/>
    <n v="160"/>
    <n v="1760"/>
  </r>
  <r>
    <x v="2"/>
    <x v="1"/>
    <x v="112"/>
    <x v="112"/>
    <n v="45"/>
    <n v="131"/>
    <n v="5895"/>
  </r>
  <r>
    <x v="2"/>
    <x v="1"/>
    <x v="113"/>
    <x v="113"/>
    <n v="2"/>
    <n v="552"/>
    <n v="1104"/>
  </r>
  <r>
    <x v="2"/>
    <x v="1"/>
    <x v="114"/>
    <x v="114"/>
    <n v="2.5"/>
    <n v="7566"/>
    <n v="18915"/>
  </r>
  <r>
    <x v="2"/>
    <x v="1"/>
    <x v="115"/>
    <x v="115"/>
    <n v="2.5"/>
    <n v="6315"/>
    <n v="15787.5"/>
  </r>
  <r>
    <x v="2"/>
    <x v="1"/>
    <x v="116"/>
    <x v="116"/>
    <n v="2"/>
    <n v="6328"/>
    <n v="12656"/>
  </r>
  <r>
    <x v="2"/>
    <x v="1"/>
    <x v="117"/>
    <x v="117"/>
    <n v="2"/>
    <n v="2500"/>
    <n v="5000"/>
  </r>
  <r>
    <x v="2"/>
    <x v="1"/>
    <x v="118"/>
    <x v="118"/>
    <n v="15"/>
    <n v="350"/>
    <n v="5250"/>
  </r>
  <r>
    <x v="2"/>
    <x v="1"/>
    <x v="180"/>
    <x v="180"/>
    <n v="15"/>
    <n v="273"/>
    <n v="4095"/>
  </r>
  <r>
    <x v="2"/>
    <x v="1"/>
    <x v="119"/>
    <x v="119"/>
    <n v="4.5"/>
    <n v="2625"/>
    <n v="11812.5"/>
  </r>
  <r>
    <x v="2"/>
    <x v="1"/>
    <x v="120"/>
    <x v="120"/>
    <n v="9"/>
    <n v="1040"/>
    <n v="9360"/>
  </r>
  <r>
    <x v="2"/>
    <x v="1"/>
    <x v="121"/>
    <x v="121"/>
    <n v="23"/>
    <n v="250"/>
    <n v="5750"/>
  </r>
  <r>
    <x v="2"/>
    <x v="1"/>
    <x v="183"/>
    <x v="183"/>
    <n v="33"/>
    <n v="48"/>
    <n v="1584"/>
  </r>
  <r>
    <x v="2"/>
    <x v="1"/>
    <x v="122"/>
    <x v="122"/>
    <n v="12"/>
    <n v="682"/>
    <n v="8184"/>
  </r>
  <r>
    <x v="2"/>
    <x v="1"/>
    <x v="123"/>
    <x v="123"/>
    <n v="12"/>
    <n v="342"/>
    <n v="4104"/>
  </r>
  <r>
    <x v="2"/>
    <x v="1"/>
    <x v="124"/>
    <x v="124"/>
    <n v="19"/>
    <n v="5139"/>
    <n v="97641"/>
  </r>
  <r>
    <x v="2"/>
    <x v="1"/>
    <x v="125"/>
    <x v="125"/>
    <n v="65"/>
    <n v="446"/>
    <n v="28990"/>
  </r>
  <r>
    <x v="2"/>
    <x v="1"/>
    <x v="126"/>
    <x v="126"/>
    <n v="1.5"/>
    <n v="13487"/>
    <n v="20230.5"/>
  </r>
  <r>
    <x v="2"/>
    <x v="1"/>
    <x v="127"/>
    <x v="127"/>
    <n v="3"/>
    <n v="9444"/>
    <n v="28332"/>
  </r>
  <r>
    <x v="2"/>
    <x v="1"/>
    <x v="128"/>
    <x v="128"/>
    <n v="4.5"/>
    <n v="4626"/>
    <n v="20817"/>
  </r>
  <r>
    <x v="2"/>
    <x v="1"/>
    <x v="129"/>
    <x v="129"/>
    <n v="6.5"/>
    <n v="3154"/>
    <n v="20501"/>
  </r>
  <r>
    <x v="2"/>
    <x v="1"/>
    <x v="130"/>
    <x v="130"/>
    <n v="8.5"/>
    <n v="2009"/>
    <n v="17076.5"/>
  </r>
  <r>
    <x v="2"/>
    <x v="1"/>
    <x v="131"/>
    <x v="131"/>
    <n v="12.5"/>
    <n v="753"/>
    <n v="9412.5"/>
  </r>
  <r>
    <x v="2"/>
    <x v="1"/>
    <x v="132"/>
    <x v="132"/>
    <n v="19"/>
    <n v="472"/>
    <n v="8968"/>
  </r>
  <r>
    <x v="2"/>
    <x v="1"/>
    <x v="133"/>
    <x v="133"/>
    <n v="25"/>
    <n v="320"/>
    <n v="8000"/>
  </r>
  <r>
    <x v="2"/>
    <x v="1"/>
    <x v="134"/>
    <x v="134"/>
    <n v="32"/>
    <n v="277"/>
    <n v="8864"/>
  </r>
  <r>
    <x v="2"/>
    <x v="1"/>
    <x v="135"/>
    <x v="135"/>
    <n v="42"/>
    <n v="243"/>
    <n v="10206"/>
  </r>
  <r>
    <x v="2"/>
    <x v="1"/>
    <x v="136"/>
    <x v="136"/>
    <n v="19"/>
    <n v="325"/>
    <n v="6175"/>
  </r>
  <r>
    <x v="2"/>
    <x v="1"/>
    <x v="137"/>
    <x v="137"/>
    <n v="35"/>
    <n v="50"/>
    <n v="1750"/>
  </r>
  <r>
    <x v="2"/>
    <x v="1"/>
    <x v="138"/>
    <x v="138"/>
    <n v="29"/>
    <n v="2687"/>
    <n v="77923"/>
  </r>
  <r>
    <x v="2"/>
    <x v="1"/>
    <x v="185"/>
    <x v="185"/>
    <n v="20"/>
    <n v="249"/>
    <n v="4980"/>
  </r>
  <r>
    <x v="2"/>
    <x v="1"/>
    <x v="208"/>
    <x v="208"/>
    <n v="20"/>
    <n v="14"/>
    <n v="280"/>
  </r>
  <r>
    <x v="2"/>
    <x v="1"/>
    <x v="209"/>
    <x v="209"/>
    <n v="7"/>
    <n v="52"/>
    <n v="364"/>
  </r>
  <r>
    <x v="2"/>
    <x v="1"/>
    <x v="211"/>
    <x v="211"/>
    <n v="4"/>
    <n v="245"/>
    <n v="980"/>
  </r>
  <r>
    <x v="2"/>
    <x v="1"/>
    <x v="142"/>
    <x v="142"/>
    <n v="32"/>
    <n v="2"/>
    <n v="64"/>
  </r>
  <r>
    <x v="2"/>
    <x v="1"/>
    <x v="212"/>
    <x v="212"/>
    <n v="8.8000000000000007"/>
    <n v="1600"/>
    <n v="14080.000000000002"/>
  </r>
  <r>
    <x v="2"/>
    <x v="1"/>
    <x v="139"/>
    <x v="139"/>
    <n v="4.5"/>
    <n v="8479"/>
    <n v="38155.5"/>
  </r>
  <r>
    <x v="2"/>
    <x v="1"/>
    <x v="144"/>
    <x v="144"/>
    <n v="25"/>
    <n v="130"/>
    <n v="3250"/>
  </r>
  <r>
    <x v="2"/>
    <x v="1"/>
    <x v="153"/>
    <x v="153"/>
    <n v="1.5"/>
    <n v="1077"/>
    <n v="1615.5"/>
  </r>
  <r>
    <x v="2"/>
    <x v="1"/>
    <x v="190"/>
    <x v="190"/>
    <n v="3"/>
    <n v="242"/>
    <n v="726"/>
  </r>
  <r>
    <x v="2"/>
    <x v="1"/>
    <x v="192"/>
    <x v="192"/>
    <n v="2"/>
    <n v="199"/>
    <n v="398"/>
  </r>
  <r>
    <x v="2"/>
    <x v="2"/>
    <x v="145"/>
    <x v="145"/>
    <n v="60"/>
    <n v="30"/>
    <n v="1800"/>
  </r>
  <r>
    <x v="2"/>
    <x v="2"/>
    <x v="0"/>
    <x v="0"/>
    <n v="10"/>
    <n v="3066"/>
    <n v="30660"/>
  </r>
  <r>
    <x v="2"/>
    <x v="2"/>
    <x v="1"/>
    <x v="1"/>
    <n v="39"/>
    <n v="95"/>
    <n v="3705"/>
  </r>
  <r>
    <x v="2"/>
    <x v="2"/>
    <x v="3"/>
    <x v="3"/>
    <n v="35"/>
    <n v="1"/>
    <n v="35"/>
  </r>
  <r>
    <x v="2"/>
    <x v="2"/>
    <x v="4"/>
    <x v="4"/>
    <n v="27"/>
    <n v="350"/>
    <n v="9450"/>
  </r>
  <r>
    <x v="2"/>
    <x v="2"/>
    <x v="5"/>
    <x v="5"/>
    <n v="29"/>
    <n v="297"/>
    <n v="8613"/>
  </r>
  <r>
    <x v="2"/>
    <x v="2"/>
    <x v="6"/>
    <x v="6"/>
    <n v="20.5"/>
    <n v="600"/>
    <n v="12300"/>
  </r>
  <r>
    <x v="2"/>
    <x v="2"/>
    <x v="7"/>
    <x v="7"/>
    <n v="40"/>
    <n v="86"/>
    <n v="3440"/>
  </r>
  <r>
    <x v="2"/>
    <x v="2"/>
    <x v="9"/>
    <x v="9"/>
    <n v="35"/>
    <n v="16"/>
    <n v="560"/>
  </r>
  <r>
    <x v="2"/>
    <x v="2"/>
    <x v="10"/>
    <x v="10"/>
    <n v="35"/>
    <n v="132"/>
    <n v="4620"/>
  </r>
  <r>
    <x v="2"/>
    <x v="2"/>
    <x v="11"/>
    <x v="11"/>
    <n v="39"/>
    <n v="79"/>
    <n v="3081"/>
  </r>
  <r>
    <x v="2"/>
    <x v="2"/>
    <x v="12"/>
    <x v="12"/>
    <n v="39"/>
    <n v="173"/>
    <n v="6747"/>
  </r>
  <r>
    <x v="2"/>
    <x v="2"/>
    <x v="13"/>
    <x v="13"/>
    <n v="35"/>
    <n v="264"/>
    <n v="9240"/>
  </r>
  <r>
    <x v="2"/>
    <x v="2"/>
    <x v="14"/>
    <x v="14"/>
    <n v="25"/>
    <n v="408"/>
    <n v="10200"/>
  </r>
  <r>
    <x v="2"/>
    <x v="2"/>
    <x v="15"/>
    <x v="15"/>
    <n v="35"/>
    <n v="149"/>
    <n v="5215"/>
  </r>
  <r>
    <x v="2"/>
    <x v="2"/>
    <x v="16"/>
    <x v="16"/>
    <n v="25"/>
    <n v="492"/>
    <n v="12300"/>
  </r>
  <r>
    <x v="2"/>
    <x v="2"/>
    <x v="17"/>
    <x v="17"/>
    <n v="35"/>
    <n v="71"/>
    <n v="2485"/>
  </r>
  <r>
    <x v="2"/>
    <x v="2"/>
    <x v="19"/>
    <x v="19"/>
    <n v="25"/>
    <n v="359"/>
    <n v="8975"/>
  </r>
  <r>
    <x v="2"/>
    <x v="2"/>
    <x v="20"/>
    <x v="20"/>
    <n v="35"/>
    <n v="131"/>
    <n v="4585"/>
  </r>
  <r>
    <x v="2"/>
    <x v="2"/>
    <x v="213"/>
    <x v="213"/>
    <n v="39"/>
    <n v="25"/>
    <n v="975"/>
  </r>
  <r>
    <x v="2"/>
    <x v="2"/>
    <x v="21"/>
    <x v="21"/>
    <n v="59"/>
    <n v="442"/>
    <n v="26078"/>
  </r>
  <r>
    <x v="2"/>
    <x v="2"/>
    <x v="148"/>
    <x v="148"/>
    <n v="59"/>
    <n v="10"/>
    <n v="590"/>
  </r>
  <r>
    <x v="2"/>
    <x v="2"/>
    <x v="22"/>
    <x v="22"/>
    <n v="39"/>
    <n v="167"/>
    <n v="6513"/>
  </r>
  <r>
    <x v="2"/>
    <x v="2"/>
    <x v="24"/>
    <x v="24"/>
    <n v="99"/>
    <n v="60"/>
    <n v="5940"/>
  </r>
  <r>
    <x v="2"/>
    <x v="2"/>
    <x v="25"/>
    <x v="25"/>
    <n v="85"/>
    <n v="184"/>
    <n v="15640"/>
  </r>
  <r>
    <x v="2"/>
    <x v="2"/>
    <x v="140"/>
    <x v="140"/>
    <n v="55"/>
    <n v="19"/>
    <n v="1045"/>
  </r>
  <r>
    <x v="2"/>
    <x v="2"/>
    <x v="26"/>
    <x v="26"/>
    <n v="99"/>
    <n v="19"/>
    <n v="1881"/>
  </r>
  <r>
    <x v="2"/>
    <x v="2"/>
    <x v="204"/>
    <x v="204"/>
    <n v="45"/>
    <n v="4"/>
    <n v="180"/>
  </r>
  <r>
    <x v="2"/>
    <x v="2"/>
    <x v="32"/>
    <x v="32"/>
    <n v="42"/>
    <n v="54"/>
    <n v="2268"/>
  </r>
  <r>
    <x v="2"/>
    <x v="2"/>
    <x v="33"/>
    <x v="33"/>
    <n v="25"/>
    <n v="283"/>
    <n v="7075"/>
  </r>
  <r>
    <x v="2"/>
    <x v="2"/>
    <x v="35"/>
    <x v="35"/>
    <n v="25"/>
    <n v="1"/>
    <n v="25"/>
  </r>
  <r>
    <x v="2"/>
    <x v="2"/>
    <x v="42"/>
    <x v="42"/>
    <n v="3.5"/>
    <n v="1444"/>
    <n v="5054"/>
  </r>
  <r>
    <x v="2"/>
    <x v="2"/>
    <x v="43"/>
    <x v="43"/>
    <n v="14"/>
    <n v="1199"/>
    <n v="16786"/>
  </r>
  <r>
    <x v="2"/>
    <x v="2"/>
    <x v="44"/>
    <x v="44"/>
    <n v="18"/>
    <n v="17"/>
    <n v="306"/>
  </r>
  <r>
    <x v="2"/>
    <x v="2"/>
    <x v="45"/>
    <x v="45"/>
    <n v="14"/>
    <n v="817"/>
    <n v="11438"/>
  </r>
  <r>
    <x v="2"/>
    <x v="2"/>
    <x v="46"/>
    <x v="46"/>
    <n v="14"/>
    <n v="2393"/>
    <n v="33502"/>
  </r>
  <r>
    <x v="2"/>
    <x v="2"/>
    <x v="47"/>
    <x v="47"/>
    <n v="14"/>
    <n v="1923"/>
    <n v="26922"/>
  </r>
  <r>
    <x v="2"/>
    <x v="2"/>
    <x v="48"/>
    <x v="48"/>
    <n v="14"/>
    <n v="5465"/>
    <n v="76510"/>
  </r>
  <r>
    <x v="2"/>
    <x v="2"/>
    <x v="49"/>
    <x v="49"/>
    <n v="14"/>
    <n v="649"/>
    <n v="9086"/>
  </r>
  <r>
    <x v="2"/>
    <x v="2"/>
    <x v="50"/>
    <x v="50"/>
    <n v="14"/>
    <n v="1615"/>
    <n v="22610"/>
  </r>
  <r>
    <x v="2"/>
    <x v="2"/>
    <x v="51"/>
    <x v="51"/>
    <n v="14"/>
    <n v="371"/>
    <n v="5194"/>
  </r>
  <r>
    <x v="2"/>
    <x v="2"/>
    <x v="52"/>
    <x v="52"/>
    <n v="14"/>
    <n v="1372"/>
    <n v="19208"/>
  </r>
  <r>
    <x v="2"/>
    <x v="2"/>
    <x v="53"/>
    <x v="53"/>
    <n v="18"/>
    <n v="429"/>
    <n v="7722"/>
  </r>
  <r>
    <x v="2"/>
    <x v="2"/>
    <x v="54"/>
    <x v="54"/>
    <n v="19"/>
    <n v="430"/>
    <n v="8170"/>
  </r>
  <r>
    <x v="2"/>
    <x v="2"/>
    <x v="55"/>
    <x v="55"/>
    <n v="19"/>
    <n v="549"/>
    <n v="10431"/>
  </r>
  <r>
    <x v="2"/>
    <x v="2"/>
    <x v="56"/>
    <x v="56"/>
    <n v="19"/>
    <n v="681"/>
    <n v="12939"/>
  </r>
  <r>
    <x v="2"/>
    <x v="2"/>
    <x v="57"/>
    <x v="57"/>
    <n v="19"/>
    <n v="108"/>
    <n v="2052"/>
  </r>
  <r>
    <x v="2"/>
    <x v="2"/>
    <x v="58"/>
    <x v="58"/>
    <n v="19"/>
    <n v="135"/>
    <n v="2565"/>
  </r>
  <r>
    <x v="2"/>
    <x v="2"/>
    <x v="59"/>
    <x v="59"/>
    <n v="19"/>
    <n v="828"/>
    <n v="15732"/>
  </r>
  <r>
    <x v="2"/>
    <x v="2"/>
    <x v="60"/>
    <x v="60"/>
    <n v="20"/>
    <n v="313"/>
    <n v="6260"/>
  </r>
  <r>
    <x v="2"/>
    <x v="2"/>
    <x v="197"/>
    <x v="197"/>
    <n v="25"/>
    <n v="10"/>
    <n v="250"/>
  </r>
  <r>
    <x v="2"/>
    <x v="2"/>
    <x v="198"/>
    <x v="198"/>
    <n v="25"/>
    <n v="11"/>
    <n v="275"/>
  </r>
  <r>
    <x v="2"/>
    <x v="2"/>
    <x v="199"/>
    <x v="199"/>
    <n v="25"/>
    <n v="10"/>
    <n v="250"/>
  </r>
  <r>
    <x v="2"/>
    <x v="2"/>
    <x v="61"/>
    <x v="61"/>
    <n v="14"/>
    <n v="682"/>
    <n v="9548"/>
  </r>
  <r>
    <x v="2"/>
    <x v="2"/>
    <x v="62"/>
    <x v="62"/>
    <n v="14"/>
    <n v="1110"/>
    <n v="15540"/>
  </r>
  <r>
    <x v="2"/>
    <x v="2"/>
    <x v="63"/>
    <x v="63"/>
    <n v="14"/>
    <n v="1206"/>
    <n v="16884"/>
  </r>
  <r>
    <x v="2"/>
    <x v="2"/>
    <x v="64"/>
    <x v="64"/>
    <n v="14"/>
    <n v="564"/>
    <n v="7896"/>
  </r>
  <r>
    <x v="2"/>
    <x v="2"/>
    <x v="65"/>
    <x v="65"/>
    <n v="14"/>
    <n v="530"/>
    <n v="7420"/>
  </r>
  <r>
    <x v="2"/>
    <x v="2"/>
    <x v="66"/>
    <x v="66"/>
    <n v="14"/>
    <n v="291"/>
    <n v="4074"/>
  </r>
  <r>
    <x v="2"/>
    <x v="2"/>
    <x v="67"/>
    <x v="67"/>
    <n v="14"/>
    <n v="479"/>
    <n v="6706"/>
  </r>
  <r>
    <x v="2"/>
    <x v="2"/>
    <x v="68"/>
    <x v="68"/>
    <n v="14"/>
    <n v="1348"/>
    <n v="18872"/>
  </r>
  <r>
    <x v="2"/>
    <x v="2"/>
    <x v="69"/>
    <x v="69"/>
    <n v="14"/>
    <n v="1130"/>
    <n v="15820"/>
  </r>
  <r>
    <x v="2"/>
    <x v="2"/>
    <x v="70"/>
    <x v="70"/>
    <n v="14"/>
    <n v="1295"/>
    <n v="18130"/>
  </r>
  <r>
    <x v="2"/>
    <x v="2"/>
    <x v="71"/>
    <x v="71"/>
    <n v="14"/>
    <n v="253"/>
    <n v="3542"/>
  </r>
  <r>
    <x v="2"/>
    <x v="2"/>
    <x v="72"/>
    <x v="72"/>
    <n v="14"/>
    <n v="489"/>
    <n v="6846"/>
  </r>
  <r>
    <x v="2"/>
    <x v="2"/>
    <x v="73"/>
    <x v="73"/>
    <n v="14"/>
    <n v="167"/>
    <n v="2338"/>
  </r>
  <r>
    <x v="2"/>
    <x v="2"/>
    <x v="74"/>
    <x v="74"/>
    <n v="14"/>
    <n v="233"/>
    <n v="3262"/>
  </r>
  <r>
    <x v="2"/>
    <x v="2"/>
    <x v="75"/>
    <x v="75"/>
    <n v="14"/>
    <n v="263"/>
    <n v="3682"/>
  </r>
  <r>
    <x v="2"/>
    <x v="2"/>
    <x v="76"/>
    <x v="76"/>
    <n v="14"/>
    <n v="59"/>
    <n v="826"/>
  </r>
  <r>
    <x v="2"/>
    <x v="2"/>
    <x v="77"/>
    <x v="77"/>
    <n v="5"/>
    <n v="352"/>
    <n v="1760"/>
  </r>
  <r>
    <x v="2"/>
    <x v="2"/>
    <x v="78"/>
    <x v="78"/>
    <n v="10"/>
    <n v="1008"/>
    <n v="10080"/>
  </r>
  <r>
    <x v="2"/>
    <x v="2"/>
    <x v="152"/>
    <x v="152"/>
    <n v="1.8"/>
    <n v="5031"/>
    <n v="9055.8000000000011"/>
  </r>
  <r>
    <x v="2"/>
    <x v="2"/>
    <x v="79"/>
    <x v="79"/>
    <n v="2"/>
    <n v="5397"/>
    <n v="10794"/>
  </r>
  <r>
    <x v="2"/>
    <x v="2"/>
    <x v="81"/>
    <x v="81"/>
    <n v="2"/>
    <n v="2789"/>
    <n v="5578"/>
  </r>
  <r>
    <x v="2"/>
    <x v="2"/>
    <x v="82"/>
    <x v="82"/>
    <n v="5"/>
    <n v="1050"/>
    <n v="5250"/>
  </r>
  <r>
    <x v="2"/>
    <x v="2"/>
    <x v="85"/>
    <x v="85"/>
    <n v="2"/>
    <n v="2402"/>
    <n v="4804"/>
  </r>
  <r>
    <x v="2"/>
    <x v="2"/>
    <x v="87"/>
    <x v="87"/>
    <n v="13"/>
    <n v="383"/>
    <n v="4979"/>
  </r>
  <r>
    <x v="2"/>
    <x v="2"/>
    <x v="88"/>
    <x v="88"/>
    <n v="1.8"/>
    <n v="2960"/>
    <n v="5328"/>
  </r>
  <r>
    <x v="2"/>
    <x v="2"/>
    <x v="89"/>
    <x v="89"/>
    <n v="5"/>
    <n v="201"/>
    <n v="1005"/>
  </r>
  <r>
    <x v="2"/>
    <x v="2"/>
    <x v="90"/>
    <x v="90"/>
    <n v="10"/>
    <n v="316"/>
    <n v="3160"/>
  </r>
  <r>
    <x v="2"/>
    <x v="2"/>
    <x v="93"/>
    <x v="93"/>
    <n v="5"/>
    <n v="5"/>
    <n v="25"/>
  </r>
  <r>
    <x v="2"/>
    <x v="2"/>
    <x v="94"/>
    <x v="94"/>
    <n v="15"/>
    <n v="628"/>
    <n v="9420"/>
  </r>
  <r>
    <x v="2"/>
    <x v="2"/>
    <x v="95"/>
    <x v="95"/>
    <n v="15"/>
    <n v="804"/>
    <n v="12060"/>
  </r>
  <r>
    <x v="2"/>
    <x v="2"/>
    <x v="96"/>
    <x v="96"/>
    <n v="15"/>
    <n v="102"/>
    <n v="1530"/>
  </r>
  <r>
    <x v="2"/>
    <x v="2"/>
    <x v="97"/>
    <x v="97"/>
    <n v="17"/>
    <n v="345"/>
    <n v="5865"/>
  </r>
  <r>
    <x v="2"/>
    <x v="2"/>
    <x v="98"/>
    <x v="98"/>
    <n v="17"/>
    <n v="283"/>
    <n v="4811"/>
  </r>
  <r>
    <x v="2"/>
    <x v="2"/>
    <x v="214"/>
    <x v="214"/>
    <n v="90"/>
    <n v="10"/>
    <n v="900"/>
  </r>
  <r>
    <x v="2"/>
    <x v="2"/>
    <x v="100"/>
    <x v="100"/>
    <n v="20.5"/>
    <n v="334"/>
    <n v="6847"/>
  </r>
  <r>
    <x v="2"/>
    <x v="2"/>
    <x v="101"/>
    <x v="101"/>
    <n v="20.5"/>
    <n v="296"/>
    <n v="6068"/>
  </r>
  <r>
    <x v="2"/>
    <x v="2"/>
    <x v="102"/>
    <x v="102"/>
    <n v="20.5"/>
    <n v="234"/>
    <n v="4797"/>
  </r>
  <r>
    <x v="2"/>
    <x v="2"/>
    <x v="103"/>
    <x v="103"/>
    <n v="13"/>
    <n v="7"/>
    <n v="91"/>
  </r>
  <r>
    <x v="2"/>
    <x v="2"/>
    <x v="104"/>
    <x v="104"/>
    <n v="20"/>
    <n v="1316"/>
    <n v="26320"/>
  </r>
  <r>
    <x v="2"/>
    <x v="2"/>
    <x v="105"/>
    <x v="105"/>
    <n v="290"/>
    <n v="38"/>
    <n v="11020"/>
  </r>
  <r>
    <x v="2"/>
    <x v="2"/>
    <x v="109"/>
    <x v="109"/>
    <n v="15"/>
    <n v="1438"/>
    <n v="21570"/>
  </r>
  <r>
    <x v="2"/>
    <x v="2"/>
    <x v="110"/>
    <x v="110"/>
    <n v="265"/>
    <n v="6"/>
    <n v="1590"/>
  </r>
  <r>
    <x v="2"/>
    <x v="2"/>
    <x v="111"/>
    <x v="111"/>
    <n v="11"/>
    <n v="896"/>
    <n v="9856"/>
  </r>
  <r>
    <x v="2"/>
    <x v="2"/>
    <x v="112"/>
    <x v="112"/>
    <n v="45"/>
    <n v="424"/>
    <n v="19080"/>
  </r>
  <r>
    <x v="2"/>
    <x v="2"/>
    <x v="114"/>
    <x v="114"/>
    <n v="2.5"/>
    <n v="6"/>
    <n v="15"/>
  </r>
  <r>
    <x v="2"/>
    <x v="2"/>
    <x v="115"/>
    <x v="115"/>
    <n v="2.5"/>
    <n v="100"/>
    <n v="250"/>
  </r>
  <r>
    <x v="2"/>
    <x v="2"/>
    <x v="116"/>
    <x v="116"/>
    <n v="2"/>
    <n v="106"/>
    <n v="212"/>
  </r>
  <r>
    <x v="2"/>
    <x v="2"/>
    <x v="119"/>
    <x v="119"/>
    <n v="4.5"/>
    <n v="26"/>
    <n v="117"/>
  </r>
  <r>
    <x v="2"/>
    <x v="2"/>
    <x v="124"/>
    <x v="124"/>
    <n v="19"/>
    <n v="39"/>
    <n v="741"/>
  </r>
  <r>
    <x v="2"/>
    <x v="2"/>
    <x v="125"/>
    <x v="125"/>
    <n v="65"/>
    <n v="4"/>
    <n v="260"/>
  </r>
  <r>
    <x v="2"/>
    <x v="2"/>
    <x v="126"/>
    <x v="126"/>
    <n v="1.5"/>
    <n v="92"/>
    <n v="138"/>
  </r>
  <r>
    <x v="2"/>
    <x v="2"/>
    <x v="127"/>
    <x v="127"/>
    <n v="3"/>
    <n v="26"/>
    <n v="78"/>
  </r>
  <r>
    <x v="2"/>
    <x v="2"/>
    <x v="128"/>
    <x v="128"/>
    <n v="4.5"/>
    <n v="25"/>
    <n v="112.5"/>
  </r>
  <r>
    <x v="2"/>
    <x v="2"/>
    <x v="129"/>
    <x v="129"/>
    <n v="6.5"/>
    <n v="61"/>
    <n v="396.5"/>
  </r>
  <r>
    <x v="2"/>
    <x v="2"/>
    <x v="130"/>
    <x v="130"/>
    <n v="8.5"/>
    <n v="22"/>
    <n v="187"/>
  </r>
  <r>
    <x v="2"/>
    <x v="2"/>
    <x v="131"/>
    <x v="131"/>
    <n v="12.5"/>
    <n v="20"/>
    <n v="250"/>
  </r>
  <r>
    <x v="2"/>
    <x v="2"/>
    <x v="132"/>
    <x v="132"/>
    <n v="19"/>
    <n v="5"/>
    <n v="95"/>
  </r>
  <r>
    <x v="2"/>
    <x v="2"/>
    <x v="138"/>
    <x v="138"/>
    <n v="29"/>
    <n v="12"/>
    <n v="348"/>
  </r>
  <r>
    <x v="2"/>
    <x v="2"/>
    <x v="185"/>
    <x v="185"/>
    <n v="20"/>
    <n v="6"/>
    <n v="120"/>
  </r>
  <r>
    <x v="2"/>
    <x v="2"/>
    <x v="142"/>
    <x v="142"/>
    <n v="32"/>
    <n v="5"/>
    <n v="160"/>
  </r>
  <r>
    <x v="2"/>
    <x v="2"/>
    <x v="151"/>
    <x v="151"/>
    <n v="8.8000000000000007"/>
    <n v="3940"/>
    <n v="34672"/>
  </r>
  <r>
    <x v="2"/>
    <x v="2"/>
    <x v="139"/>
    <x v="139"/>
    <n v="4.5"/>
    <n v="9916"/>
    <n v="44622"/>
  </r>
  <r>
    <x v="2"/>
    <x v="2"/>
    <x v="144"/>
    <x v="144"/>
    <n v="25"/>
    <n v="81"/>
    <n v="2025"/>
  </r>
  <r>
    <x v="2"/>
    <x v="2"/>
    <x v="153"/>
    <x v="153"/>
    <n v="1.5"/>
    <n v="3033"/>
    <n v="4549.5"/>
  </r>
  <r>
    <x v="2"/>
    <x v="2"/>
    <x v="190"/>
    <x v="190"/>
    <n v="3"/>
    <n v="295"/>
    <n v="885"/>
  </r>
  <r>
    <x v="2"/>
    <x v="2"/>
    <x v="192"/>
    <x v="192"/>
    <n v="2"/>
    <n v="278"/>
    <n v="556"/>
  </r>
  <r>
    <x v="2"/>
    <x v="3"/>
    <x v="145"/>
    <x v="145"/>
    <n v="60"/>
    <n v="4"/>
    <n v="240"/>
  </r>
  <r>
    <x v="2"/>
    <x v="3"/>
    <x v="0"/>
    <x v="0"/>
    <n v="10"/>
    <n v="273"/>
    <n v="2730"/>
  </r>
  <r>
    <x v="2"/>
    <x v="3"/>
    <x v="1"/>
    <x v="1"/>
    <n v="39"/>
    <n v="115"/>
    <n v="4485"/>
  </r>
  <r>
    <x v="2"/>
    <x v="3"/>
    <x v="4"/>
    <x v="4"/>
    <n v="27"/>
    <n v="172"/>
    <n v="4644"/>
  </r>
  <r>
    <x v="2"/>
    <x v="3"/>
    <x v="5"/>
    <x v="5"/>
    <n v="29"/>
    <n v="245"/>
    <n v="7105"/>
  </r>
  <r>
    <x v="2"/>
    <x v="3"/>
    <x v="6"/>
    <x v="6"/>
    <n v="20.5"/>
    <n v="93"/>
    <n v="1906.5"/>
  </r>
  <r>
    <x v="2"/>
    <x v="3"/>
    <x v="9"/>
    <x v="9"/>
    <n v="35"/>
    <n v="46"/>
    <n v="1610"/>
  </r>
  <r>
    <x v="2"/>
    <x v="3"/>
    <x v="10"/>
    <x v="10"/>
    <n v="35"/>
    <n v="70"/>
    <n v="2450"/>
  </r>
  <r>
    <x v="2"/>
    <x v="3"/>
    <x v="11"/>
    <x v="11"/>
    <n v="39"/>
    <n v="20"/>
    <n v="780"/>
  </r>
  <r>
    <x v="2"/>
    <x v="3"/>
    <x v="12"/>
    <x v="12"/>
    <n v="39"/>
    <n v="26"/>
    <n v="1014"/>
  </r>
  <r>
    <x v="2"/>
    <x v="3"/>
    <x v="13"/>
    <x v="13"/>
    <n v="35"/>
    <n v="19"/>
    <n v="665"/>
  </r>
  <r>
    <x v="2"/>
    <x v="3"/>
    <x v="14"/>
    <x v="14"/>
    <n v="25"/>
    <n v="56"/>
    <n v="1400"/>
  </r>
  <r>
    <x v="2"/>
    <x v="3"/>
    <x v="15"/>
    <x v="15"/>
    <n v="35"/>
    <n v="24"/>
    <n v="840"/>
  </r>
  <r>
    <x v="2"/>
    <x v="3"/>
    <x v="16"/>
    <x v="16"/>
    <n v="25"/>
    <n v="27"/>
    <n v="675"/>
  </r>
  <r>
    <x v="2"/>
    <x v="3"/>
    <x v="17"/>
    <x v="17"/>
    <n v="35"/>
    <n v="20"/>
    <n v="700"/>
  </r>
  <r>
    <x v="2"/>
    <x v="3"/>
    <x v="19"/>
    <x v="19"/>
    <n v="25"/>
    <n v="69"/>
    <n v="1725"/>
  </r>
  <r>
    <x v="2"/>
    <x v="3"/>
    <x v="20"/>
    <x v="20"/>
    <n v="35"/>
    <n v="28"/>
    <n v="980"/>
  </r>
  <r>
    <x v="2"/>
    <x v="3"/>
    <x v="213"/>
    <x v="213"/>
    <n v="39"/>
    <n v="49"/>
    <n v="1911"/>
  </r>
  <r>
    <x v="2"/>
    <x v="3"/>
    <x v="21"/>
    <x v="21"/>
    <n v="59"/>
    <n v="108"/>
    <n v="6372"/>
  </r>
  <r>
    <x v="2"/>
    <x v="3"/>
    <x v="148"/>
    <x v="148"/>
    <n v="59"/>
    <n v="1"/>
    <n v="59"/>
  </r>
  <r>
    <x v="2"/>
    <x v="3"/>
    <x v="22"/>
    <x v="22"/>
    <n v="39"/>
    <n v="48"/>
    <n v="1872"/>
  </r>
  <r>
    <x v="2"/>
    <x v="3"/>
    <x v="24"/>
    <x v="24"/>
    <n v="99"/>
    <n v="24"/>
    <n v="2376"/>
  </r>
  <r>
    <x v="2"/>
    <x v="3"/>
    <x v="25"/>
    <x v="25"/>
    <n v="85"/>
    <n v="42"/>
    <n v="3570"/>
  </r>
  <r>
    <x v="2"/>
    <x v="3"/>
    <x v="140"/>
    <x v="140"/>
    <n v="55"/>
    <n v="12"/>
    <n v="660"/>
  </r>
  <r>
    <x v="2"/>
    <x v="3"/>
    <x v="32"/>
    <x v="32"/>
    <n v="42"/>
    <n v="12"/>
    <n v="504"/>
  </r>
  <r>
    <x v="2"/>
    <x v="3"/>
    <x v="33"/>
    <x v="33"/>
    <n v="25"/>
    <n v="346"/>
    <n v="8650"/>
  </r>
  <r>
    <x v="2"/>
    <x v="3"/>
    <x v="34"/>
    <x v="34"/>
    <n v="25"/>
    <n v="1"/>
    <n v="25"/>
  </r>
  <r>
    <x v="2"/>
    <x v="3"/>
    <x v="35"/>
    <x v="35"/>
    <n v="25"/>
    <n v="20"/>
    <n v="500"/>
  </r>
  <r>
    <x v="2"/>
    <x v="3"/>
    <x v="42"/>
    <x v="42"/>
    <n v="3.5"/>
    <n v="1328"/>
    <n v="4648"/>
  </r>
  <r>
    <x v="2"/>
    <x v="3"/>
    <x v="43"/>
    <x v="43"/>
    <n v="14"/>
    <n v="354"/>
    <n v="4956"/>
  </r>
  <r>
    <x v="2"/>
    <x v="3"/>
    <x v="44"/>
    <x v="44"/>
    <n v="18"/>
    <n v="26"/>
    <n v="468"/>
  </r>
  <r>
    <x v="2"/>
    <x v="3"/>
    <x v="45"/>
    <x v="45"/>
    <n v="14"/>
    <n v="1818"/>
    <n v="25452"/>
  </r>
  <r>
    <x v="2"/>
    <x v="3"/>
    <x v="46"/>
    <x v="46"/>
    <n v="14"/>
    <n v="1424"/>
    <n v="19936"/>
  </r>
  <r>
    <x v="2"/>
    <x v="3"/>
    <x v="47"/>
    <x v="47"/>
    <n v="14"/>
    <n v="1451"/>
    <n v="20314"/>
  </r>
  <r>
    <x v="2"/>
    <x v="3"/>
    <x v="48"/>
    <x v="48"/>
    <n v="14"/>
    <n v="3031"/>
    <n v="42434"/>
  </r>
  <r>
    <x v="2"/>
    <x v="3"/>
    <x v="49"/>
    <x v="49"/>
    <n v="14"/>
    <n v="340"/>
    <n v="4760"/>
  </r>
  <r>
    <x v="2"/>
    <x v="3"/>
    <x v="50"/>
    <x v="50"/>
    <n v="14"/>
    <n v="759"/>
    <n v="10626"/>
  </r>
  <r>
    <x v="2"/>
    <x v="3"/>
    <x v="51"/>
    <x v="51"/>
    <n v="14"/>
    <n v="446"/>
    <n v="6244"/>
  </r>
  <r>
    <x v="2"/>
    <x v="3"/>
    <x v="52"/>
    <x v="52"/>
    <n v="14"/>
    <n v="807"/>
    <n v="11298"/>
  </r>
  <r>
    <x v="2"/>
    <x v="3"/>
    <x v="53"/>
    <x v="53"/>
    <n v="18"/>
    <n v="349"/>
    <n v="6282"/>
  </r>
  <r>
    <x v="2"/>
    <x v="3"/>
    <x v="54"/>
    <x v="54"/>
    <n v="19"/>
    <n v="1310"/>
    <n v="24890"/>
  </r>
  <r>
    <x v="2"/>
    <x v="3"/>
    <x v="55"/>
    <x v="55"/>
    <n v="19"/>
    <n v="550"/>
    <n v="10450"/>
  </r>
  <r>
    <x v="2"/>
    <x v="3"/>
    <x v="56"/>
    <x v="56"/>
    <n v="19"/>
    <n v="230"/>
    <n v="4370"/>
  </r>
  <r>
    <x v="2"/>
    <x v="3"/>
    <x v="57"/>
    <x v="57"/>
    <n v="19"/>
    <n v="344"/>
    <n v="6536"/>
  </r>
  <r>
    <x v="2"/>
    <x v="3"/>
    <x v="58"/>
    <x v="58"/>
    <n v="19"/>
    <n v="350"/>
    <n v="6650"/>
  </r>
  <r>
    <x v="2"/>
    <x v="3"/>
    <x v="59"/>
    <x v="59"/>
    <n v="19"/>
    <n v="54"/>
    <n v="1026"/>
  </r>
  <r>
    <x v="2"/>
    <x v="3"/>
    <x v="60"/>
    <x v="60"/>
    <n v="20"/>
    <n v="259"/>
    <n v="5180"/>
  </r>
  <r>
    <x v="2"/>
    <x v="3"/>
    <x v="197"/>
    <x v="197"/>
    <n v="25"/>
    <n v="9"/>
    <n v="225"/>
  </r>
  <r>
    <x v="2"/>
    <x v="3"/>
    <x v="198"/>
    <x v="198"/>
    <n v="25"/>
    <n v="9"/>
    <n v="225"/>
  </r>
  <r>
    <x v="2"/>
    <x v="3"/>
    <x v="199"/>
    <x v="199"/>
    <n v="25"/>
    <n v="9"/>
    <n v="225"/>
  </r>
  <r>
    <x v="2"/>
    <x v="3"/>
    <x v="215"/>
    <x v="215"/>
    <n v="190"/>
    <n v="450"/>
    <n v="85500"/>
  </r>
  <r>
    <x v="2"/>
    <x v="3"/>
    <x v="61"/>
    <x v="61"/>
    <n v="14"/>
    <n v="206"/>
    <n v="2884"/>
  </r>
  <r>
    <x v="2"/>
    <x v="3"/>
    <x v="62"/>
    <x v="62"/>
    <n v="14"/>
    <n v="1445"/>
    <n v="20230"/>
  </r>
  <r>
    <x v="2"/>
    <x v="3"/>
    <x v="63"/>
    <x v="63"/>
    <n v="14"/>
    <n v="1157"/>
    <n v="16198"/>
  </r>
  <r>
    <x v="2"/>
    <x v="3"/>
    <x v="64"/>
    <x v="64"/>
    <n v="14"/>
    <n v="542"/>
    <n v="7588"/>
  </r>
  <r>
    <x v="2"/>
    <x v="3"/>
    <x v="65"/>
    <x v="65"/>
    <n v="14"/>
    <n v="473"/>
    <n v="6622"/>
  </r>
  <r>
    <x v="2"/>
    <x v="3"/>
    <x v="66"/>
    <x v="66"/>
    <n v="14"/>
    <n v="304"/>
    <n v="4256"/>
  </r>
  <r>
    <x v="2"/>
    <x v="3"/>
    <x v="67"/>
    <x v="67"/>
    <n v="14"/>
    <n v="356"/>
    <n v="4984"/>
  </r>
  <r>
    <x v="2"/>
    <x v="3"/>
    <x v="68"/>
    <x v="68"/>
    <n v="14"/>
    <n v="748"/>
    <n v="10472"/>
  </r>
  <r>
    <x v="2"/>
    <x v="3"/>
    <x v="69"/>
    <x v="69"/>
    <n v="14"/>
    <n v="761"/>
    <n v="10654"/>
  </r>
  <r>
    <x v="2"/>
    <x v="3"/>
    <x v="70"/>
    <x v="70"/>
    <n v="14"/>
    <n v="527"/>
    <n v="7378"/>
  </r>
  <r>
    <x v="2"/>
    <x v="3"/>
    <x v="71"/>
    <x v="71"/>
    <n v="14"/>
    <n v="166"/>
    <n v="2324"/>
  </r>
  <r>
    <x v="2"/>
    <x v="3"/>
    <x v="72"/>
    <x v="72"/>
    <n v="14"/>
    <n v="308"/>
    <n v="4312"/>
  </r>
  <r>
    <x v="2"/>
    <x v="3"/>
    <x v="73"/>
    <x v="73"/>
    <n v="14"/>
    <n v="156"/>
    <n v="2184"/>
  </r>
  <r>
    <x v="2"/>
    <x v="3"/>
    <x v="74"/>
    <x v="74"/>
    <n v="14"/>
    <n v="314"/>
    <n v="4396"/>
  </r>
  <r>
    <x v="2"/>
    <x v="3"/>
    <x v="75"/>
    <x v="75"/>
    <n v="14"/>
    <n v="230"/>
    <n v="3220"/>
  </r>
  <r>
    <x v="2"/>
    <x v="3"/>
    <x v="76"/>
    <x v="76"/>
    <n v="14"/>
    <n v="427"/>
    <n v="5978"/>
  </r>
  <r>
    <x v="2"/>
    <x v="3"/>
    <x v="141"/>
    <x v="141"/>
    <n v="14"/>
    <n v="206"/>
    <n v="2884"/>
  </r>
  <r>
    <x v="2"/>
    <x v="3"/>
    <x v="77"/>
    <x v="77"/>
    <n v="5"/>
    <n v="362"/>
    <n v="1810"/>
  </r>
  <r>
    <x v="2"/>
    <x v="3"/>
    <x v="78"/>
    <x v="78"/>
    <n v="10"/>
    <n v="573"/>
    <n v="5730"/>
  </r>
  <r>
    <x v="2"/>
    <x v="3"/>
    <x v="152"/>
    <x v="152"/>
    <n v="1.8"/>
    <n v="6691"/>
    <n v="12043.800000000001"/>
  </r>
  <r>
    <x v="2"/>
    <x v="3"/>
    <x v="79"/>
    <x v="79"/>
    <n v="2"/>
    <n v="2455"/>
    <n v="4910"/>
  </r>
  <r>
    <x v="2"/>
    <x v="3"/>
    <x v="81"/>
    <x v="81"/>
    <n v="2"/>
    <n v="1312"/>
    <n v="2624"/>
  </r>
  <r>
    <x v="2"/>
    <x v="3"/>
    <x v="82"/>
    <x v="82"/>
    <n v="5"/>
    <n v="12"/>
    <n v="60"/>
  </r>
  <r>
    <x v="2"/>
    <x v="3"/>
    <x v="83"/>
    <x v="83"/>
    <n v="14.4"/>
    <n v="127"/>
    <n v="1828.8"/>
  </r>
  <r>
    <x v="2"/>
    <x v="3"/>
    <x v="84"/>
    <x v="84"/>
    <n v="20.399999999999999"/>
    <n v="36"/>
    <n v="734.4"/>
  </r>
  <r>
    <x v="2"/>
    <x v="3"/>
    <x v="85"/>
    <x v="85"/>
    <n v="2"/>
    <n v="1093"/>
    <n v="2186"/>
  </r>
  <r>
    <x v="2"/>
    <x v="3"/>
    <x v="87"/>
    <x v="87"/>
    <n v="13"/>
    <n v="654"/>
    <n v="8502"/>
  </r>
  <r>
    <x v="2"/>
    <x v="3"/>
    <x v="88"/>
    <x v="88"/>
    <n v="1.8"/>
    <n v="545"/>
    <n v="981"/>
  </r>
  <r>
    <x v="2"/>
    <x v="3"/>
    <x v="89"/>
    <x v="89"/>
    <n v="5"/>
    <n v="403"/>
    <n v="2015"/>
  </r>
  <r>
    <x v="2"/>
    <x v="3"/>
    <x v="90"/>
    <x v="90"/>
    <n v="10"/>
    <n v="1165"/>
    <n v="11650"/>
  </r>
  <r>
    <x v="2"/>
    <x v="3"/>
    <x v="94"/>
    <x v="94"/>
    <n v="15"/>
    <n v="238"/>
    <n v="3570"/>
  </r>
  <r>
    <x v="2"/>
    <x v="3"/>
    <x v="95"/>
    <x v="95"/>
    <n v="15"/>
    <n v="218"/>
    <n v="3270"/>
  </r>
  <r>
    <x v="2"/>
    <x v="3"/>
    <x v="97"/>
    <x v="97"/>
    <n v="17"/>
    <n v="33"/>
    <n v="561"/>
  </r>
  <r>
    <x v="2"/>
    <x v="3"/>
    <x v="98"/>
    <x v="98"/>
    <n v="17"/>
    <n v="113"/>
    <n v="1921"/>
  </r>
  <r>
    <x v="2"/>
    <x v="3"/>
    <x v="100"/>
    <x v="100"/>
    <n v="20.5"/>
    <n v="224"/>
    <n v="4592"/>
  </r>
  <r>
    <x v="2"/>
    <x v="3"/>
    <x v="101"/>
    <x v="101"/>
    <n v="20.5"/>
    <n v="136"/>
    <n v="2788"/>
  </r>
  <r>
    <x v="2"/>
    <x v="3"/>
    <x v="102"/>
    <x v="102"/>
    <n v="20.5"/>
    <n v="325"/>
    <n v="6662.5"/>
  </r>
  <r>
    <x v="2"/>
    <x v="3"/>
    <x v="103"/>
    <x v="103"/>
    <n v="13"/>
    <n v="51"/>
    <n v="663"/>
  </r>
  <r>
    <x v="2"/>
    <x v="3"/>
    <x v="216"/>
    <x v="216"/>
    <n v="52"/>
    <n v="250"/>
    <n v="13000"/>
  </r>
  <r>
    <x v="2"/>
    <x v="3"/>
    <x v="104"/>
    <x v="104"/>
    <n v="20"/>
    <n v="1231"/>
    <n v="24620"/>
  </r>
  <r>
    <x v="2"/>
    <x v="3"/>
    <x v="105"/>
    <x v="105"/>
    <n v="290"/>
    <n v="26"/>
    <n v="7540"/>
  </r>
  <r>
    <x v="2"/>
    <x v="3"/>
    <x v="109"/>
    <x v="109"/>
    <n v="15"/>
    <n v="1023"/>
    <n v="15345"/>
  </r>
  <r>
    <x v="2"/>
    <x v="3"/>
    <x v="110"/>
    <x v="110"/>
    <n v="265"/>
    <n v="8"/>
    <n v="2120"/>
  </r>
  <r>
    <x v="2"/>
    <x v="3"/>
    <x v="111"/>
    <x v="111"/>
    <n v="11"/>
    <n v="587"/>
    <n v="6457"/>
  </r>
  <r>
    <x v="2"/>
    <x v="3"/>
    <x v="112"/>
    <x v="112"/>
    <n v="45"/>
    <n v="201"/>
    <n v="9045"/>
  </r>
  <r>
    <x v="2"/>
    <x v="3"/>
    <x v="113"/>
    <x v="113"/>
    <n v="2"/>
    <n v="220"/>
    <n v="440"/>
  </r>
  <r>
    <x v="2"/>
    <x v="3"/>
    <x v="124"/>
    <x v="124"/>
    <n v="19"/>
    <n v="1"/>
    <n v="19"/>
  </r>
  <r>
    <x v="2"/>
    <x v="3"/>
    <x v="125"/>
    <x v="125"/>
    <n v="65"/>
    <n v="1"/>
    <n v="65"/>
  </r>
  <r>
    <x v="2"/>
    <x v="3"/>
    <x v="128"/>
    <x v="128"/>
    <n v="4.5"/>
    <n v="15"/>
    <n v="67.5"/>
  </r>
  <r>
    <x v="2"/>
    <x v="3"/>
    <x v="185"/>
    <x v="185"/>
    <n v="20"/>
    <n v="2"/>
    <n v="40"/>
  </r>
  <r>
    <x v="2"/>
    <x v="3"/>
    <x v="217"/>
    <x v="217"/>
    <n v="23"/>
    <n v="1026"/>
    <n v="23598"/>
  </r>
  <r>
    <x v="2"/>
    <x v="3"/>
    <x v="139"/>
    <x v="139"/>
    <n v="4.5"/>
    <n v="7408"/>
    <n v="33336"/>
  </r>
  <r>
    <x v="2"/>
    <x v="3"/>
    <x v="144"/>
    <x v="144"/>
    <n v="25"/>
    <n v="7"/>
    <n v="175"/>
  </r>
  <r>
    <x v="2"/>
    <x v="3"/>
    <x v="153"/>
    <x v="153"/>
    <n v="1.5"/>
    <n v="211"/>
    <n v="316.5"/>
  </r>
  <r>
    <x v="2"/>
    <x v="3"/>
    <x v="190"/>
    <x v="190"/>
    <n v="3"/>
    <n v="192"/>
    <n v="576"/>
  </r>
  <r>
    <x v="2"/>
    <x v="3"/>
    <x v="192"/>
    <x v="192"/>
    <n v="2"/>
    <n v="469"/>
    <n v="938"/>
  </r>
  <r>
    <x v="2"/>
    <x v="4"/>
    <x v="145"/>
    <x v="145"/>
    <n v="60"/>
    <n v="8"/>
    <n v="480"/>
  </r>
  <r>
    <x v="2"/>
    <x v="4"/>
    <x v="0"/>
    <x v="0"/>
    <n v="10"/>
    <n v="327"/>
    <n v="3270"/>
  </r>
  <r>
    <x v="2"/>
    <x v="4"/>
    <x v="1"/>
    <x v="1"/>
    <n v="39"/>
    <n v="39"/>
    <n v="1521"/>
  </r>
  <r>
    <x v="2"/>
    <x v="4"/>
    <x v="147"/>
    <x v="147"/>
    <n v="145"/>
    <n v="7"/>
    <n v="1015"/>
  </r>
  <r>
    <x v="2"/>
    <x v="4"/>
    <x v="4"/>
    <x v="4"/>
    <n v="27"/>
    <n v="125"/>
    <n v="3375"/>
  </r>
  <r>
    <x v="2"/>
    <x v="4"/>
    <x v="5"/>
    <x v="5"/>
    <n v="29"/>
    <n v="518"/>
    <n v="15022"/>
  </r>
  <r>
    <x v="2"/>
    <x v="4"/>
    <x v="6"/>
    <x v="6"/>
    <n v="20.5"/>
    <n v="266"/>
    <n v="5453"/>
  </r>
  <r>
    <x v="2"/>
    <x v="4"/>
    <x v="9"/>
    <x v="9"/>
    <n v="35"/>
    <n v="44"/>
    <n v="1540"/>
  </r>
  <r>
    <x v="2"/>
    <x v="4"/>
    <x v="10"/>
    <x v="10"/>
    <n v="35"/>
    <n v="64"/>
    <n v="2240"/>
  </r>
  <r>
    <x v="2"/>
    <x v="4"/>
    <x v="11"/>
    <x v="11"/>
    <n v="39"/>
    <n v="14"/>
    <n v="546"/>
  </r>
  <r>
    <x v="2"/>
    <x v="4"/>
    <x v="12"/>
    <x v="12"/>
    <n v="39"/>
    <n v="42"/>
    <n v="1638"/>
  </r>
  <r>
    <x v="2"/>
    <x v="4"/>
    <x v="13"/>
    <x v="13"/>
    <n v="35"/>
    <n v="151"/>
    <n v="5285"/>
  </r>
  <r>
    <x v="2"/>
    <x v="4"/>
    <x v="14"/>
    <x v="14"/>
    <n v="25"/>
    <n v="74"/>
    <n v="1850"/>
  </r>
  <r>
    <x v="2"/>
    <x v="4"/>
    <x v="15"/>
    <x v="15"/>
    <n v="35"/>
    <n v="38"/>
    <n v="1330"/>
  </r>
  <r>
    <x v="2"/>
    <x v="4"/>
    <x v="16"/>
    <x v="16"/>
    <n v="25"/>
    <n v="101"/>
    <n v="2525"/>
  </r>
  <r>
    <x v="2"/>
    <x v="4"/>
    <x v="17"/>
    <x v="17"/>
    <n v="35"/>
    <n v="11"/>
    <n v="385"/>
  </r>
  <r>
    <x v="2"/>
    <x v="4"/>
    <x v="19"/>
    <x v="19"/>
    <n v="25"/>
    <n v="67"/>
    <n v="1675"/>
  </r>
  <r>
    <x v="2"/>
    <x v="4"/>
    <x v="20"/>
    <x v="20"/>
    <n v="35"/>
    <n v="9"/>
    <n v="315"/>
  </r>
  <r>
    <x v="2"/>
    <x v="4"/>
    <x v="213"/>
    <x v="213"/>
    <n v="39"/>
    <n v="32"/>
    <n v="1248"/>
  </r>
  <r>
    <x v="2"/>
    <x v="4"/>
    <x v="21"/>
    <x v="21"/>
    <n v="59"/>
    <n v="73"/>
    <n v="4307"/>
  </r>
  <r>
    <x v="2"/>
    <x v="4"/>
    <x v="22"/>
    <x v="22"/>
    <n v="39"/>
    <n v="41"/>
    <n v="1599"/>
  </r>
  <r>
    <x v="2"/>
    <x v="4"/>
    <x v="24"/>
    <x v="24"/>
    <n v="99"/>
    <n v="25"/>
    <n v="2475"/>
  </r>
  <r>
    <x v="2"/>
    <x v="4"/>
    <x v="25"/>
    <x v="25"/>
    <n v="85"/>
    <n v="50"/>
    <n v="4250"/>
  </r>
  <r>
    <x v="2"/>
    <x v="4"/>
    <x v="140"/>
    <x v="140"/>
    <n v="55"/>
    <n v="10"/>
    <n v="550"/>
  </r>
  <r>
    <x v="2"/>
    <x v="4"/>
    <x v="32"/>
    <x v="32"/>
    <n v="42"/>
    <n v="12"/>
    <n v="504"/>
  </r>
  <r>
    <x v="2"/>
    <x v="4"/>
    <x v="33"/>
    <x v="33"/>
    <n v="25"/>
    <n v="1"/>
    <n v="25"/>
  </r>
  <r>
    <x v="2"/>
    <x v="4"/>
    <x v="34"/>
    <x v="34"/>
    <n v="25"/>
    <n v="1"/>
    <n v="25"/>
  </r>
  <r>
    <x v="2"/>
    <x v="4"/>
    <x v="42"/>
    <x v="42"/>
    <n v="3.5"/>
    <n v="1558"/>
    <n v="5453"/>
  </r>
  <r>
    <x v="2"/>
    <x v="4"/>
    <x v="43"/>
    <x v="43"/>
    <n v="14"/>
    <n v="377"/>
    <n v="5278"/>
  </r>
  <r>
    <x v="2"/>
    <x v="4"/>
    <x v="44"/>
    <x v="44"/>
    <n v="18"/>
    <n v="20"/>
    <n v="360"/>
  </r>
  <r>
    <x v="2"/>
    <x v="4"/>
    <x v="45"/>
    <x v="45"/>
    <n v="14"/>
    <n v="1414"/>
    <n v="19796"/>
  </r>
  <r>
    <x v="2"/>
    <x v="4"/>
    <x v="46"/>
    <x v="46"/>
    <n v="14"/>
    <n v="1182"/>
    <n v="16548"/>
  </r>
  <r>
    <x v="2"/>
    <x v="4"/>
    <x v="47"/>
    <x v="47"/>
    <n v="14"/>
    <n v="1120"/>
    <n v="15680"/>
  </r>
  <r>
    <x v="2"/>
    <x v="4"/>
    <x v="48"/>
    <x v="48"/>
    <n v="14"/>
    <n v="3719"/>
    <n v="52066"/>
  </r>
  <r>
    <x v="2"/>
    <x v="4"/>
    <x v="49"/>
    <x v="49"/>
    <n v="14"/>
    <n v="140"/>
    <n v="1960"/>
  </r>
  <r>
    <x v="2"/>
    <x v="4"/>
    <x v="50"/>
    <x v="50"/>
    <n v="14"/>
    <n v="690"/>
    <n v="9660"/>
  </r>
  <r>
    <x v="2"/>
    <x v="4"/>
    <x v="51"/>
    <x v="51"/>
    <n v="14"/>
    <n v="269"/>
    <n v="3766"/>
  </r>
  <r>
    <x v="2"/>
    <x v="4"/>
    <x v="52"/>
    <x v="52"/>
    <n v="14"/>
    <n v="684"/>
    <n v="9576"/>
  </r>
  <r>
    <x v="2"/>
    <x v="4"/>
    <x v="53"/>
    <x v="53"/>
    <n v="18"/>
    <n v="188"/>
    <n v="3384"/>
  </r>
  <r>
    <x v="2"/>
    <x v="4"/>
    <x v="54"/>
    <x v="54"/>
    <n v="19"/>
    <n v="546"/>
    <n v="10374"/>
  </r>
  <r>
    <x v="2"/>
    <x v="4"/>
    <x v="55"/>
    <x v="55"/>
    <n v="19"/>
    <n v="167"/>
    <n v="3173"/>
  </r>
  <r>
    <x v="2"/>
    <x v="4"/>
    <x v="56"/>
    <x v="56"/>
    <n v="19"/>
    <n v="175"/>
    <n v="3325"/>
  </r>
  <r>
    <x v="2"/>
    <x v="4"/>
    <x v="57"/>
    <x v="57"/>
    <n v="19"/>
    <n v="224"/>
    <n v="4256"/>
  </r>
  <r>
    <x v="2"/>
    <x v="4"/>
    <x v="58"/>
    <x v="58"/>
    <n v="19"/>
    <n v="220"/>
    <n v="4180"/>
  </r>
  <r>
    <x v="2"/>
    <x v="4"/>
    <x v="60"/>
    <x v="60"/>
    <n v="20"/>
    <n v="234"/>
    <n v="4680"/>
  </r>
  <r>
    <x v="2"/>
    <x v="4"/>
    <x v="197"/>
    <x v="197"/>
    <n v="25"/>
    <n v="11"/>
    <n v="275"/>
  </r>
  <r>
    <x v="2"/>
    <x v="4"/>
    <x v="198"/>
    <x v="198"/>
    <n v="25"/>
    <n v="11"/>
    <n v="275"/>
  </r>
  <r>
    <x v="2"/>
    <x v="4"/>
    <x v="199"/>
    <x v="199"/>
    <n v="25"/>
    <n v="11"/>
    <n v="275"/>
  </r>
  <r>
    <x v="2"/>
    <x v="4"/>
    <x v="61"/>
    <x v="61"/>
    <n v="14"/>
    <n v="49"/>
    <n v="686"/>
  </r>
  <r>
    <x v="2"/>
    <x v="4"/>
    <x v="62"/>
    <x v="62"/>
    <n v="14"/>
    <n v="650"/>
    <n v="9100"/>
  </r>
  <r>
    <x v="2"/>
    <x v="4"/>
    <x v="63"/>
    <x v="63"/>
    <n v="14"/>
    <n v="638"/>
    <n v="8932"/>
  </r>
  <r>
    <x v="2"/>
    <x v="4"/>
    <x v="64"/>
    <x v="64"/>
    <n v="14"/>
    <n v="463"/>
    <n v="6482"/>
  </r>
  <r>
    <x v="2"/>
    <x v="4"/>
    <x v="65"/>
    <x v="65"/>
    <n v="14"/>
    <n v="638"/>
    <n v="8932"/>
  </r>
  <r>
    <x v="2"/>
    <x v="4"/>
    <x v="66"/>
    <x v="66"/>
    <n v="14"/>
    <n v="476"/>
    <n v="6664"/>
  </r>
  <r>
    <x v="2"/>
    <x v="4"/>
    <x v="67"/>
    <x v="67"/>
    <n v="14"/>
    <n v="603"/>
    <n v="8442"/>
  </r>
  <r>
    <x v="2"/>
    <x v="4"/>
    <x v="68"/>
    <x v="68"/>
    <n v="14"/>
    <n v="611"/>
    <n v="8554"/>
  </r>
  <r>
    <x v="2"/>
    <x v="4"/>
    <x v="69"/>
    <x v="69"/>
    <n v="14"/>
    <n v="811"/>
    <n v="11354"/>
  </r>
  <r>
    <x v="2"/>
    <x v="4"/>
    <x v="70"/>
    <x v="70"/>
    <n v="14"/>
    <n v="610"/>
    <n v="8540"/>
  </r>
  <r>
    <x v="2"/>
    <x v="4"/>
    <x v="72"/>
    <x v="72"/>
    <n v="14"/>
    <n v="340"/>
    <n v="4760"/>
  </r>
  <r>
    <x v="2"/>
    <x v="4"/>
    <x v="73"/>
    <x v="73"/>
    <n v="14"/>
    <n v="281"/>
    <n v="3934"/>
  </r>
  <r>
    <x v="2"/>
    <x v="4"/>
    <x v="74"/>
    <x v="74"/>
    <n v="14"/>
    <n v="197"/>
    <n v="2758"/>
  </r>
  <r>
    <x v="2"/>
    <x v="4"/>
    <x v="75"/>
    <x v="75"/>
    <n v="14"/>
    <n v="223"/>
    <n v="3122"/>
  </r>
  <r>
    <x v="2"/>
    <x v="4"/>
    <x v="76"/>
    <x v="76"/>
    <n v="14"/>
    <n v="256"/>
    <n v="3584"/>
  </r>
  <r>
    <x v="2"/>
    <x v="4"/>
    <x v="141"/>
    <x v="141"/>
    <n v="14"/>
    <n v="75"/>
    <n v="1050"/>
  </r>
  <r>
    <x v="2"/>
    <x v="4"/>
    <x v="77"/>
    <x v="77"/>
    <n v="5"/>
    <n v="463"/>
    <n v="2315"/>
  </r>
  <r>
    <x v="2"/>
    <x v="4"/>
    <x v="78"/>
    <x v="78"/>
    <n v="10"/>
    <n v="883"/>
    <n v="8830"/>
  </r>
  <r>
    <x v="2"/>
    <x v="4"/>
    <x v="152"/>
    <x v="152"/>
    <n v="1.8"/>
    <n v="5597"/>
    <n v="10074.6"/>
  </r>
  <r>
    <x v="2"/>
    <x v="4"/>
    <x v="79"/>
    <x v="79"/>
    <n v="2"/>
    <n v="2893"/>
    <n v="5786"/>
  </r>
  <r>
    <x v="2"/>
    <x v="4"/>
    <x v="81"/>
    <x v="81"/>
    <n v="2"/>
    <n v="1993"/>
    <n v="3986"/>
  </r>
  <r>
    <x v="2"/>
    <x v="4"/>
    <x v="83"/>
    <x v="83"/>
    <n v="14.4"/>
    <n v="30"/>
    <n v="432"/>
  </r>
  <r>
    <x v="2"/>
    <x v="4"/>
    <x v="84"/>
    <x v="84"/>
    <n v="20.399999999999999"/>
    <n v="19"/>
    <n v="387.59999999999997"/>
  </r>
  <r>
    <x v="2"/>
    <x v="4"/>
    <x v="85"/>
    <x v="85"/>
    <n v="2"/>
    <n v="328"/>
    <n v="656"/>
  </r>
  <r>
    <x v="2"/>
    <x v="4"/>
    <x v="87"/>
    <x v="87"/>
    <n v="13"/>
    <n v="350"/>
    <n v="4550"/>
  </r>
  <r>
    <x v="2"/>
    <x v="4"/>
    <x v="89"/>
    <x v="89"/>
    <n v="5"/>
    <n v="341"/>
    <n v="1705"/>
  </r>
  <r>
    <x v="2"/>
    <x v="4"/>
    <x v="90"/>
    <x v="90"/>
    <n v="10"/>
    <n v="543"/>
    <n v="5430"/>
  </r>
  <r>
    <x v="2"/>
    <x v="4"/>
    <x v="95"/>
    <x v="95"/>
    <n v="15"/>
    <n v="5"/>
    <n v="75"/>
  </r>
  <r>
    <x v="2"/>
    <x v="4"/>
    <x v="98"/>
    <x v="98"/>
    <n v="17"/>
    <n v="269"/>
    <n v="4573"/>
  </r>
  <r>
    <x v="2"/>
    <x v="4"/>
    <x v="100"/>
    <x v="100"/>
    <n v="20.5"/>
    <n v="272"/>
    <n v="5576"/>
  </r>
  <r>
    <x v="2"/>
    <x v="4"/>
    <x v="101"/>
    <x v="101"/>
    <n v="20.5"/>
    <n v="320"/>
    <n v="6560"/>
  </r>
  <r>
    <x v="2"/>
    <x v="4"/>
    <x v="102"/>
    <x v="102"/>
    <n v="20.5"/>
    <n v="498"/>
    <n v="10209"/>
  </r>
  <r>
    <x v="2"/>
    <x v="4"/>
    <x v="103"/>
    <x v="103"/>
    <n v="13"/>
    <n v="897"/>
    <n v="11661"/>
  </r>
  <r>
    <x v="2"/>
    <x v="4"/>
    <x v="216"/>
    <x v="216"/>
    <n v="52"/>
    <n v="25"/>
    <n v="1300"/>
  </r>
  <r>
    <x v="2"/>
    <x v="4"/>
    <x v="104"/>
    <x v="104"/>
    <n v="20"/>
    <n v="1222"/>
    <n v="24440"/>
  </r>
  <r>
    <x v="2"/>
    <x v="4"/>
    <x v="105"/>
    <x v="105"/>
    <n v="290"/>
    <n v="33"/>
    <n v="9570"/>
  </r>
  <r>
    <x v="2"/>
    <x v="4"/>
    <x v="109"/>
    <x v="109"/>
    <n v="15"/>
    <n v="2029"/>
    <n v="30435"/>
  </r>
  <r>
    <x v="2"/>
    <x v="4"/>
    <x v="110"/>
    <x v="110"/>
    <n v="265"/>
    <n v="4"/>
    <n v="1060"/>
  </r>
  <r>
    <x v="2"/>
    <x v="4"/>
    <x v="111"/>
    <x v="111"/>
    <n v="11"/>
    <n v="595"/>
    <n v="6545"/>
  </r>
  <r>
    <x v="2"/>
    <x v="4"/>
    <x v="112"/>
    <x v="112"/>
    <n v="45"/>
    <n v="311"/>
    <n v="13995"/>
  </r>
  <r>
    <x v="2"/>
    <x v="4"/>
    <x v="113"/>
    <x v="113"/>
    <n v="2"/>
    <n v="542"/>
    <n v="1084"/>
  </r>
  <r>
    <x v="2"/>
    <x v="4"/>
    <x v="218"/>
    <x v="218"/>
    <n v="28"/>
    <n v="396"/>
    <n v="11088"/>
  </r>
  <r>
    <x v="2"/>
    <x v="4"/>
    <x v="219"/>
    <x v="219"/>
    <n v="487.5"/>
    <n v="3"/>
    <n v="1462.5"/>
  </r>
  <r>
    <x v="2"/>
    <x v="4"/>
    <x v="124"/>
    <x v="124"/>
    <n v="19"/>
    <n v="1"/>
    <n v="19"/>
  </r>
  <r>
    <x v="2"/>
    <x v="4"/>
    <x v="142"/>
    <x v="142"/>
    <n v="32"/>
    <n v="2"/>
    <n v="64"/>
  </r>
  <r>
    <x v="2"/>
    <x v="4"/>
    <x v="181"/>
    <x v="181"/>
    <n v="8.8000000000000007"/>
    <n v="3980"/>
    <n v="35024"/>
  </r>
  <r>
    <x v="2"/>
    <x v="4"/>
    <x v="186"/>
    <x v="186"/>
    <n v="8.8000000000000007"/>
    <n v="4900"/>
    <n v="43120"/>
  </r>
  <r>
    <x v="2"/>
    <x v="4"/>
    <x v="139"/>
    <x v="139"/>
    <n v="4.5"/>
    <n v="9317"/>
    <n v="41926.5"/>
  </r>
  <r>
    <x v="2"/>
    <x v="4"/>
    <x v="144"/>
    <x v="144"/>
    <n v="25"/>
    <n v="56"/>
    <n v="1400"/>
  </r>
  <r>
    <x v="2"/>
    <x v="4"/>
    <x v="153"/>
    <x v="153"/>
    <n v="1.5"/>
    <n v="1662"/>
    <n v="2493"/>
  </r>
  <r>
    <x v="2"/>
    <x v="4"/>
    <x v="190"/>
    <x v="190"/>
    <n v="3"/>
    <n v="265"/>
    <n v="795"/>
  </r>
  <r>
    <x v="2"/>
    <x v="4"/>
    <x v="192"/>
    <x v="192"/>
    <n v="2"/>
    <n v="172"/>
    <n v="344"/>
  </r>
  <r>
    <x v="2"/>
    <x v="5"/>
    <x v="145"/>
    <x v="145"/>
    <n v="60"/>
    <n v="2"/>
    <n v="120"/>
  </r>
  <r>
    <x v="2"/>
    <x v="5"/>
    <x v="0"/>
    <x v="0"/>
    <n v="10"/>
    <n v="470"/>
    <n v="4700"/>
  </r>
  <r>
    <x v="2"/>
    <x v="5"/>
    <x v="1"/>
    <x v="1"/>
    <n v="39"/>
    <n v="62"/>
    <n v="2418"/>
  </r>
  <r>
    <x v="2"/>
    <x v="5"/>
    <x v="4"/>
    <x v="4"/>
    <n v="27"/>
    <n v="142"/>
    <n v="3834"/>
  </r>
  <r>
    <x v="2"/>
    <x v="5"/>
    <x v="5"/>
    <x v="5"/>
    <n v="29"/>
    <n v="399"/>
    <n v="11571"/>
  </r>
  <r>
    <x v="2"/>
    <x v="5"/>
    <x v="6"/>
    <x v="6"/>
    <n v="20.5"/>
    <n v="244"/>
    <n v="5002"/>
  </r>
  <r>
    <x v="2"/>
    <x v="5"/>
    <x v="7"/>
    <x v="7"/>
    <n v="40"/>
    <n v="10"/>
    <n v="400"/>
  </r>
  <r>
    <x v="2"/>
    <x v="5"/>
    <x v="9"/>
    <x v="9"/>
    <n v="35"/>
    <n v="57"/>
    <n v="1995"/>
  </r>
  <r>
    <x v="2"/>
    <x v="5"/>
    <x v="10"/>
    <x v="10"/>
    <n v="35"/>
    <n v="81"/>
    <n v="2835"/>
  </r>
  <r>
    <x v="2"/>
    <x v="5"/>
    <x v="11"/>
    <x v="11"/>
    <n v="39"/>
    <n v="21"/>
    <n v="819"/>
  </r>
  <r>
    <x v="2"/>
    <x v="5"/>
    <x v="12"/>
    <x v="12"/>
    <n v="39"/>
    <n v="37"/>
    <n v="1443"/>
  </r>
  <r>
    <x v="2"/>
    <x v="5"/>
    <x v="13"/>
    <x v="13"/>
    <n v="35"/>
    <n v="99"/>
    <n v="3465"/>
  </r>
  <r>
    <x v="2"/>
    <x v="5"/>
    <x v="14"/>
    <x v="14"/>
    <n v="25"/>
    <n v="111"/>
    <n v="2775"/>
  </r>
  <r>
    <x v="2"/>
    <x v="5"/>
    <x v="15"/>
    <x v="15"/>
    <n v="35"/>
    <n v="24"/>
    <n v="840"/>
  </r>
  <r>
    <x v="2"/>
    <x v="5"/>
    <x v="16"/>
    <x v="16"/>
    <n v="25"/>
    <n v="160"/>
    <n v="4000"/>
  </r>
  <r>
    <x v="2"/>
    <x v="5"/>
    <x v="17"/>
    <x v="17"/>
    <n v="35"/>
    <n v="43"/>
    <n v="1505"/>
  </r>
  <r>
    <x v="2"/>
    <x v="5"/>
    <x v="19"/>
    <x v="19"/>
    <n v="25"/>
    <n v="104"/>
    <n v="2600"/>
  </r>
  <r>
    <x v="2"/>
    <x v="5"/>
    <x v="20"/>
    <x v="20"/>
    <n v="35"/>
    <n v="27"/>
    <n v="945"/>
  </r>
  <r>
    <x v="2"/>
    <x v="5"/>
    <x v="213"/>
    <x v="213"/>
    <n v="39"/>
    <n v="17"/>
    <n v="663"/>
  </r>
  <r>
    <x v="2"/>
    <x v="5"/>
    <x v="21"/>
    <x v="21"/>
    <n v="59"/>
    <n v="86"/>
    <n v="5074"/>
  </r>
  <r>
    <x v="2"/>
    <x v="5"/>
    <x v="22"/>
    <x v="22"/>
    <n v="39"/>
    <n v="67"/>
    <n v="2613"/>
  </r>
  <r>
    <x v="2"/>
    <x v="5"/>
    <x v="24"/>
    <x v="24"/>
    <n v="99"/>
    <n v="18"/>
    <n v="1782"/>
  </r>
  <r>
    <x v="2"/>
    <x v="5"/>
    <x v="25"/>
    <x v="25"/>
    <n v="85"/>
    <n v="13"/>
    <n v="1105"/>
  </r>
  <r>
    <x v="2"/>
    <x v="5"/>
    <x v="32"/>
    <x v="32"/>
    <n v="42"/>
    <n v="6"/>
    <n v="252"/>
  </r>
  <r>
    <x v="2"/>
    <x v="5"/>
    <x v="42"/>
    <x v="42"/>
    <n v="3.5"/>
    <n v="1260"/>
    <n v="4410"/>
  </r>
  <r>
    <x v="2"/>
    <x v="5"/>
    <x v="43"/>
    <x v="43"/>
    <n v="14"/>
    <n v="237"/>
    <n v="3318"/>
  </r>
  <r>
    <x v="2"/>
    <x v="5"/>
    <x v="44"/>
    <x v="44"/>
    <n v="18"/>
    <n v="13"/>
    <n v="234"/>
  </r>
  <r>
    <x v="2"/>
    <x v="5"/>
    <x v="45"/>
    <x v="45"/>
    <n v="14"/>
    <n v="2463"/>
    <n v="34482"/>
  </r>
  <r>
    <x v="2"/>
    <x v="5"/>
    <x v="46"/>
    <x v="46"/>
    <n v="14"/>
    <n v="1952"/>
    <n v="27328"/>
  </r>
  <r>
    <x v="2"/>
    <x v="5"/>
    <x v="47"/>
    <x v="47"/>
    <n v="14"/>
    <n v="1365"/>
    <n v="19110"/>
  </r>
  <r>
    <x v="2"/>
    <x v="5"/>
    <x v="48"/>
    <x v="48"/>
    <n v="14"/>
    <n v="4327"/>
    <n v="60578"/>
  </r>
  <r>
    <x v="2"/>
    <x v="5"/>
    <x v="49"/>
    <x v="49"/>
    <n v="14"/>
    <n v="226"/>
    <n v="3164"/>
  </r>
  <r>
    <x v="2"/>
    <x v="5"/>
    <x v="50"/>
    <x v="50"/>
    <n v="14"/>
    <n v="572"/>
    <n v="8008"/>
  </r>
  <r>
    <x v="2"/>
    <x v="5"/>
    <x v="51"/>
    <x v="51"/>
    <n v="14"/>
    <n v="326"/>
    <n v="4564"/>
  </r>
  <r>
    <x v="2"/>
    <x v="5"/>
    <x v="52"/>
    <x v="52"/>
    <n v="14"/>
    <n v="364"/>
    <n v="5096"/>
  </r>
  <r>
    <x v="2"/>
    <x v="5"/>
    <x v="53"/>
    <x v="53"/>
    <n v="18"/>
    <n v="133"/>
    <n v="2394"/>
  </r>
  <r>
    <x v="2"/>
    <x v="5"/>
    <x v="54"/>
    <x v="54"/>
    <n v="19"/>
    <n v="1081"/>
    <n v="20539"/>
  </r>
  <r>
    <x v="2"/>
    <x v="5"/>
    <x v="55"/>
    <x v="55"/>
    <n v="19"/>
    <n v="115"/>
    <n v="2185"/>
  </r>
  <r>
    <x v="2"/>
    <x v="5"/>
    <x v="56"/>
    <x v="56"/>
    <n v="19"/>
    <n v="29"/>
    <n v="551"/>
  </r>
  <r>
    <x v="2"/>
    <x v="5"/>
    <x v="57"/>
    <x v="57"/>
    <n v="19"/>
    <n v="206"/>
    <n v="3914"/>
  </r>
  <r>
    <x v="2"/>
    <x v="5"/>
    <x v="58"/>
    <x v="58"/>
    <n v="19"/>
    <n v="140"/>
    <n v="2660"/>
  </r>
  <r>
    <x v="2"/>
    <x v="5"/>
    <x v="59"/>
    <x v="59"/>
    <n v="19"/>
    <n v="917"/>
    <n v="17423"/>
  </r>
  <r>
    <x v="2"/>
    <x v="5"/>
    <x v="60"/>
    <x v="60"/>
    <n v="20"/>
    <n v="236"/>
    <n v="4720"/>
  </r>
  <r>
    <x v="2"/>
    <x v="5"/>
    <x v="197"/>
    <x v="197"/>
    <n v="25"/>
    <n v="16"/>
    <n v="400"/>
  </r>
  <r>
    <x v="2"/>
    <x v="5"/>
    <x v="198"/>
    <x v="198"/>
    <n v="25"/>
    <n v="16"/>
    <n v="400"/>
  </r>
  <r>
    <x v="2"/>
    <x v="5"/>
    <x v="199"/>
    <x v="199"/>
    <n v="25"/>
    <n v="16"/>
    <n v="400"/>
  </r>
  <r>
    <x v="2"/>
    <x v="5"/>
    <x v="61"/>
    <x v="61"/>
    <n v="14"/>
    <n v="114"/>
    <n v="1596"/>
  </r>
  <r>
    <x v="2"/>
    <x v="5"/>
    <x v="62"/>
    <x v="62"/>
    <n v="14"/>
    <n v="765"/>
    <n v="10710"/>
  </r>
  <r>
    <x v="2"/>
    <x v="5"/>
    <x v="63"/>
    <x v="63"/>
    <n v="14"/>
    <n v="732"/>
    <n v="10248"/>
  </r>
  <r>
    <x v="2"/>
    <x v="5"/>
    <x v="64"/>
    <x v="64"/>
    <n v="14"/>
    <n v="273"/>
    <n v="3822"/>
  </r>
  <r>
    <x v="2"/>
    <x v="5"/>
    <x v="65"/>
    <x v="65"/>
    <n v="14"/>
    <n v="354"/>
    <n v="4956"/>
  </r>
  <r>
    <x v="2"/>
    <x v="5"/>
    <x v="66"/>
    <x v="66"/>
    <n v="14"/>
    <n v="326"/>
    <n v="4564"/>
  </r>
  <r>
    <x v="2"/>
    <x v="5"/>
    <x v="67"/>
    <x v="67"/>
    <n v="14"/>
    <n v="257"/>
    <n v="3598"/>
  </r>
  <r>
    <x v="2"/>
    <x v="5"/>
    <x v="68"/>
    <x v="68"/>
    <n v="14"/>
    <n v="782"/>
    <n v="10948"/>
  </r>
  <r>
    <x v="2"/>
    <x v="5"/>
    <x v="69"/>
    <x v="69"/>
    <n v="14"/>
    <n v="642"/>
    <n v="8988"/>
  </r>
  <r>
    <x v="2"/>
    <x v="5"/>
    <x v="70"/>
    <x v="70"/>
    <n v="14"/>
    <n v="489"/>
    <n v="6846"/>
  </r>
  <r>
    <x v="2"/>
    <x v="5"/>
    <x v="72"/>
    <x v="72"/>
    <n v="14"/>
    <n v="658"/>
    <n v="9212"/>
  </r>
  <r>
    <x v="2"/>
    <x v="5"/>
    <x v="73"/>
    <x v="73"/>
    <n v="14"/>
    <n v="258"/>
    <n v="3612"/>
  </r>
  <r>
    <x v="2"/>
    <x v="5"/>
    <x v="74"/>
    <x v="74"/>
    <n v="14"/>
    <n v="181"/>
    <n v="2534"/>
  </r>
  <r>
    <x v="2"/>
    <x v="5"/>
    <x v="75"/>
    <x v="75"/>
    <n v="14"/>
    <n v="287"/>
    <n v="4018"/>
  </r>
  <r>
    <x v="2"/>
    <x v="5"/>
    <x v="76"/>
    <x v="76"/>
    <n v="14"/>
    <n v="403"/>
    <n v="5642"/>
  </r>
  <r>
    <x v="2"/>
    <x v="5"/>
    <x v="141"/>
    <x v="141"/>
    <n v="14"/>
    <n v="93"/>
    <n v="1302"/>
  </r>
  <r>
    <x v="2"/>
    <x v="5"/>
    <x v="77"/>
    <x v="77"/>
    <n v="5"/>
    <n v="536"/>
    <n v="2680"/>
  </r>
  <r>
    <x v="2"/>
    <x v="5"/>
    <x v="78"/>
    <x v="78"/>
    <n v="10"/>
    <n v="2015"/>
    <n v="20150"/>
  </r>
  <r>
    <x v="2"/>
    <x v="5"/>
    <x v="152"/>
    <x v="152"/>
    <n v="1.8"/>
    <n v="10308"/>
    <n v="18554.400000000001"/>
  </r>
  <r>
    <x v="2"/>
    <x v="5"/>
    <x v="79"/>
    <x v="79"/>
    <n v="2"/>
    <n v="2557"/>
    <n v="5114"/>
  </r>
  <r>
    <x v="2"/>
    <x v="5"/>
    <x v="80"/>
    <x v="80"/>
    <n v="5"/>
    <n v="1044"/>
    <n v="5220"/>
  </r>
  <r>
    <x v="2"/>
    <x v="5"/>
    <x v="81"/>
    <x v="81"/>
    <n v="2"/>
    <n v="2536"/>
    <n v="5072"/>
  </r>
  <r>
    <x v="2"/>
    <x v="5"/>
    <x v="82"/>
    <x v="82"/>
    <n v="5"/>
    <n v="1435"/>
    <n v="7175"/>
  </r>
  <r>
    <x v="2"/>
    <x v="5"/>
    <x v="83"/>
    <x v="83"/>
    <n v="14.4"/>
    <n v="64"/>
    <n v="921.6"/>
  </r>
  <r>
    <x v="2"/>
    <x v="5"/>
    <x v="84"/>
    <x v="84"/>
    <n v="20.399999999999999"/>
    <n v="30"/>
    <n v="612"/>
  </r>
  <r>
    <x v="2"/>
    <x v="5"/>
    <x v="85"/>
    <x v="85"/>
    <n v="2"/>
    <n v="2093"/>
    <n v="4186"/>
  </r>
  <r>
    <x v="2"/>
    <x v="5"/>
    <x v="87"/>
    <x v="87"/>
    <n v="13"/>
    <n v="524"/>
    <n v="6812"/>
  </r>
  <r>
    <x v="2"/>
    <x v="5"/>
    <x v="89"/>
    <x v="89"/>
    <n v="5"/>
    <n v="174"/>
    <n v="870"/>
  </r>
  <r>
    <x v="2"/>
    <x v="5"/>
    <x v="90"/>
    <x v="90"/>
    <n v="10"/>
    <n v="1085"/>
    <n v="10850"/>
  </r>
  <r>
    <x v="2"/>
    <x v="5"/>
    <x v="95"/>
    <x v="95"/>
    <n v="15"/>
    <n v="45"/>
    <n v="675"/>
  </r>
  <r>
    <x v="2"/>
    <x v="5"/>
    <x v="98"/>
    <x v="98"/>
    <n v="17"/>
    <n v="131"/>
    <n v="2227"/>
  </r>
  <r>
    <x v="2"/>
    <x v="5"/>
    <x v="100"/>
    <x v="100"/>
    <n v="20.5"/>
    <n v="201"/>
    <n v="4120.5"/>
  </r>
  <r>
    <x v="2"/>
    <x v="5"/>
    <x v="101"/>
    <x v="101"/>
    <n v="20.5"/>
    <n v="137"/>
    <n v="2808.5"/>
  </r>
  <r>
    <x v="2"/>
    <x v="5"/>
    <x v="102"/>
    <x v="102"/>
    <n v="20.5"/>
    <n v="405"/>
    <n v="8302.5"/>
  </r>
  <r>
    <x v="2"/>
    <x v="5"/>
    <x v="103"/>
    <x v="103"/>
    <n v="13"/>
    <n v="488"/>
    <n v="6344"/>
  </r>
  <r>
    <x v="2"/>
    <x v="5"/>
    <x v="104"/>
    <x v="104"/>
    <n v="20"/>
    <n v="893"/>
    <n v="17860"/>
  </r>
  <r>
    <x v="2"/>
    <x v="5"/>
    <x v="105"/>
    <x v="105"/>
    <n v="290"/>
    <n v="24"/>
    <n v="6960"/>
  </r>
  <r>
    <x v="2"/>
    <x v="5"/>
    <x v="109"/>
    <x v="109"/>
    <n v="15"/>
    <n v="985"/>
    <n v="14775"/>
  </r>
  <r>
    <x v="2"/>
    <x v="5"/>
    <x v="110"/>
    <x v="110"/>
    <n v="265"/>
    <n v="8"/>
    <n v="2120"/>
  </r>
  <r>
    <x v="2"/>
    <x v="5"/>
    <x v="111"/>
    <x v="111"/>
    <n v="11"/>
    <n v="884"/>
    <n v="9724"/>
  </r>
  <r>
    <x v="2"/>
    <x v="5"/>
    <x v="112"/>
    <x v="112"/>
    <n v="45"/>
    <n v="386"/>
    <n v="17370"/>
  </r>
  <r>
    <x v="2"/>
    <x v="5"/>
    <x v="113"/>
    <x v="113"/>
    <n v="2"/>
    <n v="822"/>
    <n v="1644"/>
  </r>
  <r>
    <x v="2"/>
    <x v="5"/>
    <x v="218"/>
    <x v="218"/>
    <n v="28"/>
    <n v="173"/>
    <n v="4844"/>
  </r>
  <r>
    <x v="2"/>
    <x v="5"/>
    <x v="220"/>
    <x v="220"/>
    <n v="13.5"/>
    <n v="974"/>
    <n v="13149"/>
  </r>
  <r>
    <x v="2"/>
    <x v="5"/>
    <x v="185"/>
    <x v="185"/>
    <n v="20"/>
    <n v="395"/>
    <n v="7900"/>
  </r>
  <r>
    <x v="2"/>
    <x v="5"/>
    <x v="187"/>
    <x v="187"/>
    <n v="49"/>
    <n v="23"/>
    <n v="1127"/>
  </r>
  <r>
    <x v="2"/>
    <x v="5"/>
    <x v="150"/>
    <x v="150"/>
    <n v="29"/>
    <n v="2050"/>
    <n v="59450"/>
  </r>
  <r>
    <x v="2"/>
    <x v="5"/>
    <x v="139"/>
    <x v="139"/>
    <n v="4.5"/>
    <n v="10594"/>
    <n v="47673"/>
  </r>
  <r>
    <x v="2"/>
    <x v="5"/>
    <x v="144"/>
    <x v="144"/>
    <n v="25"/>
    <n v="101"/>
    <n v="2525"/>
  </r>
  <r>
    <x v="2"/>
    <x v="5"/>
    <x v="153"/>
    <x v="153"/>
    <n v="1.5"/>
    <n v="2066"/>
    <n v="3099"/>
  </r>
  <r>
    <x v="2"/>
    <x v="5"/>
    <x v="190"/>
    <x v="190"/>
    <n v="3"/>
    <n v="233"/>
    <n v="699"/>
  </r>
  <r>
    <x v="2"/>
    <x v="5"/>
    <x v="192"/>
    <x v="192"/>
    <n v="2"/>
    <n v="3"/>
    <n v="6"/>
  </r>
  <r>
    <x v="2"/>
    <x v="6"/>
    <x v="145"/>
    <x v="145"/>
    <n v="60"/>
    <n v="14"/>
    <n v="840"/>
  </r>
  <r>
    <x v="2"/>
    <x v="6"/>
    <x v="0"/>
    <x v="0"/>
    <n v="10"/>
    <n v="1814"/>
    <n v="18140"/>
  </r>
  <r>
    <x v="2"/>
    <x v="6"/>
    <x v="1"/>
    <x v="1"/>
    <n v="39"/>
    <n v="412"/>
    <n v="16068"/>
  </r>
  <r>
    <x v="2"/>
    <x v="6"/>
    <x v="4"/>
    <x v="4"/>
    <n v="27"/>
    <n v="218"/>
    <n v="5886"/>
  </r>
  <r>
    <x v="2"/>
    <x v="6"/>
    <x v="5"/>
    <x v="5"/>
    <n v="29"/>
    <n v="497"/>
    <n v="14413"/>
  </r>
  <r>
    <x v="2"/>
    <x v="6"/>
    <x v="6"/>
    <x v="6"/>
    <n v="20.5"/>
    <n v="337"/>
    <n v="6908.5"/>
  </r>
  <r>
    <x v="2"/>
    <x v="6"/>
    <x v="7"/>
    <x v="7"/>
    <n v="40"/>
    <n v="245"/>
    <n v="9800"/>
  </r>
  <r>
    <x v="2"/>
    <x v="6"/>
    <x v="9"/>
    <x v="9"/>
    <n v="35"/>
    <n v="266"/>
    <n v="9310"/>
  </r>
  <r>
    <x v="2"/>
    <x v="6"/>
    <x v="10"/>
    <x v="10"/>
    <n v="35"/>
    <n v="312"/>
    <n v="10920"/>
  </r>
  <r>
    <x v="2"/>
    <x v="6"/>
    <x v="11"/>
    <x v="11"/>
    <n v="39"/>
    <n v="157"/>
    <n v="6123"/>
  </r>
  <r>
    <x v="2"/>
    <x v="6"/>
    <x v="12"/>
    <x v="12"/>
    <n v="39"/>
    <n v="221"/>
    <n v="8619"/>
  </r>
  <r>
    <x v="2"/>
    <x v="6"/>
    <x v="13"/>
    <x v="13"/>
    <n v="35"/>
    <n v="250"/>
    <n v="8750"/>
  </r>
  <r>
    <x v="2"/>
    <x v="6"/>
    <x v="14"/>
    <x v="14"/>
    <n v="25"/>
    <n v="123"/>
    <n v="3075"/>
  </r>
  <r>
    <x v="2"/>
    <x v="6"/>
    <x v="15"/>
    <x v="15"/>
    <n v="35"/>
    <n v="223"/>
    <n v="7805"/>
  </r>
  <r>
    <x v="2"/>
    <x v="6"/>
    <x v="16"/>
    <x v="16"/>
    <n v="25"/>
    <n v="389"/>
    <n v="9725"/>
  </r>
  <r>
    <x v="2"/>
    <x v="6"/>
    <x v="17"/>
    <x v="17"/>
    <n v="35"/>
    <n v="153"/>
    <n v="5355"/>
  </r>
  <r>
    <x v="2"/>
    <x v="6"/>
    <x v="19"/>
    <x v="19"/>
    <n v="25"/>
    <n v="545"/>
    <n v="13625"/>
  </r>
  <r>
    <x v="2"/>
    <x v="6"/>
    <x v="20"/>
    <x v="20"/>
    <n v="35"/>
    <n v="172"/>
    <n v="6020"/>
  </r>
  <r>
    <x v="2"/>
    <x v="6"/>
    <x v="213"/>
    <x v="213"/>
    <n v="39"/>
    <n v="176"/>
    <n v="6864"/>
  </r>
  <r>
    <x v="2"/>
    <x v="6"/>
    <x v="21"/>
    <x v="21"/>
    <n v="59"/>
    <n v="173"/>
    <n v="10207"/>
  </r>
  <r>
    <x v="2"/>
    <x v="6"/>
    <x v="22"/>
    <x v="22"/>
    <n v="39"/>
    <n v="105"/>
    <n v="4095"/>
  </r>
  <r>
    <x v="2"/>
    <x v="6"/>
    <x v="24"/>
    <x v="24"/>
    <n v="99"/>
    <n v="51"/>
    <n v="5049"/>
  </r>
  <r>
    <x v="2"/>
    <x v="6"/>
    <x v="140"/>
    <x v="140"/>
    <n v="55"/>
    <n v="9"/>
    <n v="495"/>
  </r>
  <r>
    <x v="2"/>
    <x v="6"/>
    <x v="26"/>
    <x v="26"/>
    <n v="99"/>
    <n v="2"/>
    <n v="198"/>
  </r>
  <r>
    <x v="2"/>
    <x v="6"/>
    <x v="42"/>
    <x v="42"/>
    <n v="3.5"/>
    <n v="1480"/>
    <n v="5180"/>
  </r>
  <r>
    <x v="2"/>
    <x v="6"/>
    <x v="43"/>
    <x v="43"/>
    <n v="14"/>
    <n v="619"/>
    <n v="8666"/>
  </r>
  <r>
    <x v="2"/>
    <x v="6"/>
    <x v="44"/>
    <x v="44"/>
    <n v="18"/>
    <n v="23"/>
    <n v="414"/>
  </r>
  <r>
    <x v="2"/>
    <x v="6"/>
    <x v="45"/>
    <x v="45"/>
    <n v="14"/>
    <n v="1084"/>
    <n v="15176"/>
  </r>
  <r>
    <x v="2"/>
    <x v="6"/>
    <x v="46"/>
    <x v="46"/>
    <n v="14"/>
    <n v="1189"/>
    <n v="16646"/>
  </r>
  <r>
    <x v="2"/>
    <x v="6"/>
    <x v="47"/>
    <x v="47"/>
    <n v="14"/>
    <n v="1574"/>
    <n v="22036"/>
  </r>
  <r>
    <x v="2"/>
    <x v="6"/>
    <x v="48"/>
    <x v="48"/>
    <n v="14"/>
    <n v="3851"/>
    <n v="53914"/>
  </r>
  <r>
    <x v="2"/>
    <x v="6"/>
    <x v="49"/>
    <x v="49"/>
    <n v="14"/>
    <n v="445"/>
    <n v="6230"/>
  </r>
  <r>
    <x v="2"/>
    <x v="6"/>
    <x v="50"/>
    <x v="50"/>
    <n v="14"/>
    <n v="598"/>
    <n v="8372"/>
  </r>
  <r>
    <x v="2"/>
    <x v="6"/>
    <x v="52"/>
    <x v="52"/>
    <n v="14"/>
    <n v="880"/>
    <n v="12320"/>
  </r>
  <r>
    <x v="2"/>
    <x v="6"/>
    <x v="53"/>
    <x v="53"/>
    <n v="18"/>
    <n v="391"/>
    <n v="7038"/>
  </r>
  <r>
    <x v="2"/>
    <x v="6"/>
    <x v="54"/>
    <x v="54"/>
    <n v="19"/>
    <n v="650"/>
    <n v="12350"/>
  </r>
  <r>
    <x v="2"/>
    <x v="6"/>
    <x v="55"/>
    <x v="55"/>
    <n v="19"/>
    <n v="478"/>
    <n v="9082"/>
  </r>
  <r>
    <x v="2"/>
    <x v="6"/>
    <x v="57"/>
    <x v="57"/>
    <n v="19"/>
    <n v="247"/>
    <n v="4693"/>
  </r>
  <r>
    <x v="2"/>
    <x v="6"/>
    <x v="58"/>
    <x v="58"/>
    <n v="19"/>
    <n v="256"/>
    <n v="4864"/>
  </r>
  <r>
    <x v="2"/>
    <x v="6"/>
    <x v="59"/>
    <x v="59"/>
    <n v="19"/>
    <n v="562"/>
    <n v="10678"/>
  </r>
  <r>
    <x v="2"/>
    <x v="6"/>
    <x v="60"/>
    <x v="60"/>
    <n v="20"/>
    <n v="200"/>
    <n v="4000"/>
  </r>
  <r>
    <x v="2"/>
    <x v="6"/>
    <x v="197"/>
    <x v="197"/>
    <n v="25"/>
    <n v="3"/>
    <n v="75"/>
  </r>
  <r>
    <x v="2"/>
    <x v="6"/>
    <x v="198"/>
    <x v="198"/>
    <n v="25"/>
    <n v="3"/>
    <n v="75"/>
  </r>
  <r>
    <x v="2"/>
    <x v="6"/>
    <x v="199"/>
    <x v="199"/>
    <n v="25"/>
    <n v="3"/>
    <n v="75"/>
  </r>
  <r>
    <x v="2"/>
    <x v="6"/>
    <x v="61"/>
    <x v="61"/>
    <n v="14"/>
    <n v="93"/>
    <n v="1302"/>
  </r>
  <r>
    <x v="2"/>
    <x v="6"/>
    <x v="62"/>
    <x v="62"/>
    <n v="14"/>
    <n v="474"/>
    <n v="6636"/>
  </r>
  <r>
    <x v="2"/>
    <x v="6"/>
    <x v="63"/>
    <x v="63"/>
    <n v="14"/>
    <n v="2382"/>
    <n v="33348"/>
  </r>
  <r>
    <x v="2"/>
    <x v="6"/>
    <x v="64"/>
    <x v="64"/>
    <n v="14"/>
    <n v="172"/>
    <n v="2408"/>
  </r>
  <r>
    <x v="2"/>
    <x v="6"/>
    <x v="65"/>
    <x v="65"/>
    <n v="14"/>
    <n v="475"/>
    <n v="6650"/>
  </r>
  <r>
    <x v="2"/>
    <x v="6"/>
    <x v="66"/>
    <x v="66"/>
    <n v="14"/>
    <n v="935"/>
    <n v="13090"/>
  </r>
  <r>
    <x v="2"/>
    <x v="6"/>
    <x v="67"/>
    <x v="67"/>
    <n v="14"/>
    <n v="1380"/>
    <n v="19320"/>
  </r>
  <r>
    <x v="2"/>
    <x v="6"/>
    <x v="68"/>
    <x v="68"/>
    <n v="14"/>
    <n v="1987"/>
    <n v="27818"/>
  </r>
  <r>
    <x v="2"/>
    <x v="6"/>
    <x v="69"/>
    <x v="69"/>
    <n v="14"/>
    <n v="972"/>
    <n v="13608"/>
  </r>
  <r>
    <x v="2"/>
    <x v="6"/>
    <x v="70"/>
    <x v="70"/>
    <n v="14"/>
    <n v="1391"/>
    <n v="19474"/>
  </r>
  <r>
    <x v="2"/>
    <x v="6"/>
    <x v="71"/>
    <x v="71"/>
    <n v="14"/>
    <n v="1822"/>
    <n v="25508"/>
  </r>
  <r>
    <x v="2"/>
    <x v="6"/>
    <x v="72"/>
    <x v="72"/>
    <n v="14"/>
    <n v="370"/>
    <n v="5180"/>
  </r>
  <r>
    <x v="2"/>
    <x v="6"/>
    <x v="73"/>
    <x v="73"/>
    <n v="14"/>
    <n v="1004"/>
    <n v="14056"/>
  </r>
  <r>
    <x v="2"/>
    <x v="6"/>
    <x v="74"/>
    <x v="74"/>
    <n v="14"/>
    <n v="1120"/>
    <n v="15680"/>
  </r>
  <r>
    <x v="2"/>
    <x v="6"/>
    <x v="75"/>
    <x v="75"/>
    <n v="14"/>
    <n v="1492"/>
    <n v="20888"/>
  </r>
  <r>
    <x v="2"/>
    <x v="6"/>
    <x v="76"/>
    <x v="76"/>
    <n v="14"/>
    <n v="1793"/>
    <n v="25102"/>
  </r>
  <r>
    <x v="2"/>
    <x v="6"/>
    <x v="141"/>
    <x v="141"/>
    <n v="14"/>
    <n v="597"/>
    <n v="8358"/>
  </r>
  <r>
    <x v="2"/>
    <x v="6"/>
    <x v="77"/>
    <x v="77"/>
    <n v="5"/>
    <n v="326"/>
    <n v="1630"/>
  </r>
  <r>
    <x v="2"/>
    <x v="6"/>
    <x v="78"/>
    <x v="78"/>
    <n v="10"/>
    <n v="389"/>
    <n v="3890"/>
  </r>
  <r>
    <x v="2"/>
    <x v="6"/>
    <x v="152"/>
    <x v="152"/>
    <n v="1.8"/>
    <n v="2111"/>
    <n v="3799.8"/>
  </r>
  <r>
    <x v="2"/>
    <x v="6"/>
    <x v="79"/>
    <x v="79"/>
    <n v="2"/>
    <n v="3679"/>
    <n v="7358"/>
  </r>
  <r>
    <x v="2"/>
    <x v="6"/>
    <x v="80"/>
    <x v="80"/>
    <n v="5"/>
    <n v="370"/>
    <n v="1850"/>
  </r>
  <r>
    <x v="2"/>
    <x v="6"/>
    <x v="81"/>
    <x v="81"/>
    <n v="2"/>
    <n v="748"/>
    <n v="1496"/>
  </r>
  <r>
    <x v="2"/>
    <x v="6"/>
    <x v="82"/>
    <x v="82"/>
    <n v="5"/>
    <n v="135"/>
    <n v="675"/>
  </r>
  <r>
    <x v="2"/>
    <x v="6"/>
    <x v="83"/>
    <x v="83"/>
    <n v="14.4"/>
    <n v="51"/>
    <n v="734.4"/>
  </r>
  <r>
    <x v="2"/>
    <x v="6"/>
    <x v="84"/>
    <x v="84"/>
    <n v="20.399999999999999"/>
    <n v="27"/>
    <n v="550.79999999999995"/>
  </r>
  <r>
    <x v="2"/>
    <x v="6"/>
    <x v="85"/>
    <x v="85"/>
    <n v="2"/>
    <n v="1179"/>
    <n v="2358"/>
  </r>
  <r>
    <x v="2"/>
    <x v="6"/>
    <x v="87"/>
    <x v="87"/>
    <n v="13"/>
    <n v="491"/>
    <n v="6383"/>
  </r>
  <r>
    <x v="2"/>
    <x v="6"/>
    <x v="89"/>
    <x v="89"/>
    <n v="5"/>
    <n v="103"/>
    <n v="515"/>
  </r>
  <r>
    <x v="2"/>
    <x v="6"/>
    <x v="90"/>
    <x v="90"/>
    <n v="10"/>
    <n v="442"/>
    <n v="4420"/>
  </r>
  <r>
    <x v="2"/>
    <x v="6"/>
    <x v="94"/>
    <x v="94"/>
    <n v="15"/>
    <n v="360"/>
    <n v="5400"/>
  </r>
  <r>
    <x v="2"/>
    <x v="6"/>
    <x v="95"/>
    <x v="95"/>
    <n v="15"/>
    <n v="135"/>
    <n v="2025"/>
  </r>
  <r>
    <x v="2"/>
    <x v="6"/>
    <x v="96"/>
    <x v="96"/>
    <n v="15"/>
    <n v="310"/>
    <n v="4650"/>
  </r>
  <r>
    <x v="2"/>
    <x v="6"/>
    <x v="100"/>
    <x v="100"/>
    <n v="20.5"/>
    <n v="183"/>
    <n v="3751.5"/>
  </r>
  <r>
    <x v="2"/>
    <x v="6"/>
    <x v="101"/>
    <x v="101"/>
    <n v="20.5"/>
    <n v="365"/>
    <n v="7482.5"/>
  </r>
  <r>
    <x v="2"/>
    <x v="6"/>
    <x v="102"/>
    <x v="102"/>
    <n v="20.5"/>
    <n v="403"/>
    <n v="8261.5"/>
  </r>
  <r>
    <x v="2"/>
    <x v="6"/>
    <x v="221"/>
    <x v="221"/>
    <n v="10.37"/>
    <n v="30000"/>
    <n v="311100"/>
  </r>
  <r>
    <x v="2"/>
    <x v="6"/>
    <x v="103"/>
    <x v="103"/>
    <n v="13"/>
    <n v="389"/>
    <n v="5057"/>
  </r>
  <r>
    <x v="2"/>
    <x v="6"/>
    <x v="216"/>
    <x v="216"/>
    <n v="52"/>
    <n v="25"/>
    <n v="1300"/>
  </r>
  <r>
    <x v="2"/>
    <x v="6"/>
    <x v="104"/>
    <x v="104"/>
    <n v="20"/>
    <n v="692"/>
    <n v="13840"/>
  </r>
  <r>
    <x v="2"/>
    <x v="6"/>
    <x v="105"/>
    <x v="105"/>
    <n v="290"/>
    <n v="39"/>
    <n v="11310"/>
  </r>
  <r>
    <x v="2"/>
    <x v="6"/>
    <x v="109"/>
    <x v="109"/>
    <n v="15"/>
    <n v="1395"/>
    <n v="20925"/>
  </r>
  <r>
    <x v="2"/>
    <x v="6"/>
    <x v="110"/>
    <x v="110"/>
    <n v="265"/>
    <n v="5"/>
    <n v="1325"/>
  </r>
  <r>
    <x v="2"/>
    <x v="6"/>
    <x v="111"/>
    <x v="111"/>
    <n v="11"/>
    <n v="459"/>
    <n v="5049"/>
  </r>
  <r>
    <x v="2"/>
    <x v="6"/>
    <x v="112"/>
    <x v="112"/>
    <n v="45"/>
    <n v="272"/>
    <n v="12240"/>
  </r>
  <r>
    <x v="2"/>
    <x v="6"/>
    <x v="113"/>
    <x v="113"/>
    <n v="2"/>
    <n v="470"/>
    <n v="940"/>
  </r>
  <r>
    <x v="2"/>
    <x v="6"/>
    <x v="218"/>
    <x v="218"/>
    <n v="28"/>
    <n v="587"/>
    <n v="16436"/>
  </r>
  <r>
    <x v="2"/>
    <x v="6"/>
    <x v="220"/>
    <x v="220"/>
    <n v="13.5"/>
    <n v="446"/>
    <n v="6021"/>
  </r>
  <r>
    <x v="2"/>
    <x v="6"/>
    <x v="164"/>
    <x v="164"/>
    <n v="3.6"/>
    <n v="14000"/>
    <n v="50400"/>
  </r>
  <r>
    <x v="2"/>
    <x v="6"/>
    <x v="125"/>
    <x v="125"/>
    <n v="65"/>
    <n v="10"/>
    <n v="650"/>
  </r>
  <r>
    <x v="2"/>
    <x v="6"/>
    <x v="185"/>
    <x v="185"/>
    <n v="20"/>
    <n v="122"/>
    <n v="2440"/>
  </r>
  <r>
    <x v="2"/>
    <x v="6"/>
    <x v="142"/>
    <x v="142"/>
    <n v="32"/>
    <n v="3"/>
    <n v="96"/>
  </r>
  <r>
    <x v="2"/>
    <x v="6"/>
    <x v="222"/>
    <x v="222"/>
    <n v="27.5"/>
    <n v="150"/>
    <n v="4125"/>
  </r>
  <r>
    <x v="2"/>
    <x v="6"/>
    <x v="223"/>
    <x v="223"/>
    <n v="27.5"/>
    <n v="400"/>
    <n v="11000"/>
  </r>
  <r>
    <x v="2"/>
    <x v="6"/>
    <x v="143"/>
    <x v="143"/>
    <n v="8.8000000000000007"/>
    <n v="3850"/>
    <n v="33880"/>
  </r>
  <r>
    <x v="2"/>
    <x v="6"/>
    <x v="155"/>
    <x v="155"/>
    <n v="10"/>
    <n v="800"/>
    <n v="8000"/>
  </r>
  <r>
    <x v="2"/>
    <x v="6"/>
    <x v="156"/>
    <x v="156"/>
    <n v="10"/>
    <n v="800"/>
    <n v="8000"/>
  </r>
  <r>
    <x v="2"/>
    <x v="6"/>
    <x v="139"/>
    <x v="139"/>
    <n v="4.5"/>
    <n v="12704"/>
    <n v="57168"/>
  </r>
  <r>
    <x v="2"/>
    <x v="6"/>
    <x v="144"/>
    <x v="144"/>
    <n v="25"/>
    <n v="114"/>
    <n v="2850"/>
  </r>
  <r>
    <x v="2"/>
    <x v="6"/>
    <x v="224"/>
    <x v="224"/>
    <n v="1.19"/>
    <n v="9300"/>
    <n v="11067"/>
  </r>
  <r>
    <x v="2"/>
    <x v="6"/>
    <x v="153"/>
    <x v="153"/>
    <n v="1.5"/>
    <n v="781"/>
    <n v="1171.5"/>
  </r>
  <r>
    <x v="2"/>
    <x v="6"/>
    <x v="190"/>
    <x v="190"/>
    <n v="3"/>
    <n v="3161"/>
    <n v="94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A3:AH231" firstHeaderRow="1" firstDataRow="3" firstDataCol="2"/>
  <pivotFields count="7">
    <pivotField axis="axisCol" compact="0" outline="0" showAll="0" defaultSubtotal="0">
      <items count="3">
        <item x="0"/>
        <item x="1"/>
        <item x="2"/>
      </items>
    </pivotField>
    <pivotField axis="axisCol" compact="0" outline="0" showAll="0">
      <items count="13">
        <item x="10"/>
        <item x="11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compact="0" outline="0" showAll="0" defaultSubtotal="0">
      <items count="225">
        <item x="201"/>
        <item x="202"/>
        <item x="145"/>
        <item x="203"/>
        <item x="0"/>
        <item x="1"/>
        <item x="146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3"/>
        <item x="21"/>
        <item x="148"/>
        <item x="22"/>
        <item x="23"/>
        <item x="24"/>
        <item x="25"/>
        <item x="140"/>
        <item x="26"/>
        <item x="204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188"/>
        <item x="189"/>
        <item x="52"/>
        <item x="53"/>
        <item x="54"/>
        <item x="55"/>
        <item x="56"/>
        <item x="57"/>
        <item x="58"/>
        <item x="59"/>
        <item x="60"/>
        <item x="197"/>
        <item x="198"/>
        <item x="199"/>
        <item x="215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141"/>
        <item x="77"/>
        <item x="78"/>
        <item x="152"/>
        <item x="79"/>
        <item x="80"/>
        <item x="81"/>
        <item x="82"/>
        <item x="83"/>
        <item x="84"/>
        <item x="85"/>
        <item x="154"/>
        <item x="86"/>
        <item x="87"/>
        <item x="88"/>
        <item x="89"/>
        <item x="179"/>
        <item x="90"/>
        <item x="91"/>
        <item x="92"/>
        <item x="93"/>
        <item x="94"/>
        <item x="95"/>
        <item x="96"/>
        <item x="97"/>
        <item x="98"/>
        <item x="157"/>
        <item x="158"/>
        <item x="159"/>
        <item x="149"/>
        <item x="99"/>
        <item x="200"/>
        <item x="163"/>
        <item x="205"/>
        <item x="214"/>
        <item x="100"/>
        <item x="101"/>
        <item x="102"/>
        <item x="221"/>
        <item x="103"/>
        <item x="216"/>
        <item x="104"/>
        <item x="105"/>
        <item x="106"/>
        <item x="107"/>
        <item x="108"/>
        <item x="109"/>
        <item x="110"/>
        <item x="111"/>
        <item x="112"/>
        <item x="113"/>
        <item x="218"/>
        <item x="220"/>
        <item x="219"/>
        <item x="164"/>
        <item x="165"/>
        <item x="166"/>
        <item x="167"/>
        <item x="168"/>
        <item x="176"/>
        <item x="177"/>
        <item x="169"/>
        <item x="170"/>
        <item x="171"/>
        <item x="172"/>
        <item x="173"/>
        <item x="174"/>
        <item x="178"/>
        <item x="175"/>
        <item x="114"/>
        <item x="115"/>
        <item x="116"/>
        <item x="117"/>
        <item x="118"/>
        <item x="180"/>
        <item x="119"/>
        <item x="120"/>
        <item x="121"/>
        <item x="183"/>
        <item x="122"/>
        <item x="123"/>
        <item x="184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85"/>
        <item x="208"/>
        <item x="209"/>
        <item x="210"/>
        <item x="211"/>
        <item x="206"/>
        <item x="207"/>
        <item x="160"/>
        <item x="161"/>
        <item x="162"/>
        <item x="142"/>
        <item x="187"/>
        <item x="222"/>
        <item x="223"/>
        <item x="181"/>
        <item x="151"/>
        <item x="186"/>
        <item x="212"/>
        <item x="143"/>
        <item x="150"/>
        <item x="155"/>
        <item x="156"/>
        <item x="182"/>
        <item x="217"/>
        <item x="139"/>
        <item x="144"/>
        <item x="224"/>
        <item x="153"/>
        <item x="190"/>
        <item x="191"/>
        <item x="192"/>
        <item x="193"/>
        <item x="194"/>
        <item x="195"/>
        <item x="196"/>
      </items>
    </pivotField>
    <pivotField axis="axisRow" compact="0" outline="0" showAll="0">
      <items count="226">
        <item x="177"/>
        <item x="218"/>
        <item x="113"/>
        <item x="165"/>
        <item x="61"/>
        <item x="147"/>
        <item x="146"/>
        <item x="169"/>
        <item x="16"/>
        <item x="13"/>
        <item x="213"/>
        <item x="171"/>
        <item x="7"/>
        <item x="201"/>
        <item x="1"/>
        <item x="15"/>
        <item x="32"/>
        <item x="203"/>
        <item x="3"/>
        <item x="20"/>
        <item x="12"/>
        <item x="8"/>
        <item x="11"/>
        <item x="6"/>
        <item x="17"/>
        <item x="4"/>
        <item x="5"/>
        <item x="170"/>
        <item x="9"/>
        <item x="2"/>
        <item x="19"/>
        <item x="14"/>
        <item x="31"/>
        <item x="29"/>
        <item x="178"/>
        <item x="174"/>
        <item x="30"/>
        <item x="172"/>
        <item x="10"/>
        <item x="18"/>
        <item x="161"/>
        <item x="162"/>
        <item x="160"/>
        <item x="223"/>
        <item x="222"/>
        <item x="144"/>
        <item x="200"/>
        <item x="187"/>
        <item x="112"/>
        <item x="221"/>
        <item x="142"/>
        <item x="102"/>
        <item x="101"/>
        <item x="100"/>
        <item x="207"/>
        <item x="206"/>
        <item x="216"/>
        <item x="103"/>
        <item x="99"/>
        <item x="149"/>
        <item x="138"/>
        <item x="208"/>
        <item x="116"/>
        <item x="117"/>
        <item x="180"/>
        <item x="118"/>
        <item x="211"/>
        <item x="122"/>
        <item x="114"/>
        <item x="115"/>
        <item x="123"/>
        <item x="119"/>
        <item x="120"/>
        <item x="121"/>
        <item x="183"/>
        <item x="184"/>
        <item x="145"/>
        <item x="202"/>
        <item x="185"/>
        <item x="175"/>
        <item x="173"/>
        <item x="157"/>
        <item x="158"/>
        <item x="159"/>
        <item x="139"/>
        <item x="209"/>
        <item x="191"/>
        <item x="194"/>
        <item x="192"/>
        <item x="193"/>
        <item x="111"/>
        <item x="153"/>
        <item x="190"/>
        <item x="196"/>
        <item x="195"/>
        <item x="79"/>
        <item x="93"/>
        <item x="214"/>
        <item x="205"/>
        <item x="81"/>
        <item x="89"/>
        <item x="95"/>
        <item x="77"/>
        <item x="85"/>
        <item x="154"/>
        <item x="163"/>
        <item x="92"/>
        <item x="80"/>
        <item x="96"/>
        <item x="98"/>
        <item x="97"/>
        <item x="94"/>
        <item x="83"/>
        <item x="84"/>
        <item x="82"/>
        <item x="179"/>
        <item x="91"/>
        <item x="90"/>
        <item x="78"/>
        <item x="137"/>
        <item x="136"/>
        <item x="124"/>
        <item x="125"/>
        <item x="126"/>
        <item x="135"/>
        <item x="127"/>
        <item x="128"/>
        <item x="129"/>
        <item x="130"/>
        <item x="131"/>
        <item x="132"/>
        <item x="133"/>
        <item x="134"/>
        <item x="210"/>
        <item x="108"/>
        <item x="104"/>
        <item x="105"/>
        <item x="107"/>
        <item x="109"/>
        <item x="110"/>
        <item x="106"/>
        <item x="24"/>
        <item x="25"/>
        <item x="204"/>
        <item x="27"/>
        <item x="22"/>
        <item x="23"/>
        <item x="168"/>
        <item x="21"/>
        <item x="166"/>
        <item x="140"/>
        <item x="167"/>
        <item x="26"/>
        <item x="148"/>
        <item x="28"/>
        <item x="219"/>
        <item x="181"/>
        <item x="182"/>
        <item x="186"/>
        <item x="212"/>
        <item x="150"/>
        <item x="217"/>
        <item x="151"/>
        <item x="143"/>
        <item x="155"/>
        <item x="156"/>
        <item x="164"/>
        <item x="176"/>
        <item x="224"/>
        <item x="87"/>
        <item x="86"/>
        <item x="88"/>
        <item x="152"/>
        <item x="0"/>
        <item x="220"/>
        <item x="53"/>
        <item x="59"/>
        <item x="197"/>
        <item x="198"/>
        <item x="199"/>
        <item x="60"/>
        <item x="44"/>
        <item x="52"/>
        <item x="45"/>
        <item x="41"/>
        <item x="46"/>
        <item x="40"/>
        <item x="189"/>
        <item x="43"/>
        <item x="47"/>
        <item x="50"/>
        <item x="39"/>
        <item x="33"/>
        <item x="38"/>
        <item x="36"/>
        <item x="37"/>
        <item x="34"/>
        <item x="55"/>
        <item x="57"/>
        <item x="215"/>
        <item x="58"/>
        <item x="54"/>
        <item x="56"/>
        <item x="35"/>
        <item x="48"/>
        <item x="42"/>
        <item x="51"/>
        <item x="49"/>
        <item x="68"/>
        <item x="141"/>
        <item x="64"/>
        <item x="69"/>
        <item x="63"/>
        <item x="67"/>
        <item x="73"/>
        <item x="72"/>
        <item x="71"/>
        <item x="76"/>
        <item x="62"/>
        <item x="66"/>
        <item x="65"/>
        <item x="75"/>
        <item x="74"/>
        <item x="70"/>
        <item x="188"/>
        <item t="default"/>
      </items>
    </pivotField>
    <pivotField compact="0" outline="0" showAll="0"/>
    <pivotField dataField="1" compact="0" outline="0" showAll="0"/>
    <pivotField compact="0" outline="0" showAll="0" defaultSubtotal="0"/>
  </pivotFields>
  <rowFields count="2">
    <field x="2"/>
    <field x="3"/>
  </rowFields>
  <rowItems count="226">
    <i>
      <x/>
      <x v="13"/>
    </i>
    <i>
      <x v="1"/>
      <x v="77"/>
    </i>
    <i>
      <x v="2"/>
      <x v="76"/>
    </i>
    <i>
      <x v="3"/>
      <x v="17"/>
    </i>
    <i>
      <x v="4"/>
      <x v="173"/>
    </i>
    <i>
      <x v="5"/>
      <x v="14"/>
    </i>
    <i>
      <x v="6"/>
      <x v="6"/>
    </i>
    <i>
      <x v="7"/>
      <x v="5"/>
    </i>
    <i>
      <x v="8"/>
      <x v="29"/>
    </i>
    <i>
      <x v="9"/>
      <x v="18"/>
    </i>
    <i>
      <x v="10"/>
      <x v="25"/>
    </i>
    <i>
      <x v="11"/>
      <x v="26"/>
    </i>
    <i>
      <x v="12"/>
      <x v="23"/>
    </i>
    <i>
      <x v="13"/>
      <x v="12"/>
    </i>
    <i>
      <x v="14"/>
      <x v="21"/>
    </i>
    <i>
      <x v="15"/>
      <x v="28"/>
    </i>
    <i>
      <x v="16"/>
      <x v="38"/>
    </i>
    <i>
      <x v="17"/>
      <x v="22"/>
    </i>
    <i>
      <x v="18"/>
      <x v="20"/>
    </i>
    <i>
      <x v="19"/>
      <x v="9"/>
    </i>
    <i>
      <x v="20"/>
      <x v="31"/>
    </i>
    <i>
      <x v="21"/>
      <x v="15"/>
    </i>
    <i>
      <x v="22"/>
      <x v="8"/>
    </i>
    <i>
      <x v="23"/>
      <x v="24"/>
    </i>
    <i>
      <x v="24"/>
      <x v="39"/>
    </i>
    <i>
      <x v="25"/>
      <x v="30"/>
    </i>
    <i>
      <x v="26"/>
      <x v="19"/>
    </i>
    <i>
      <x v="27"/>
      <x v="10"/>
    </i>
    <i>
      <x v="28"/>
      <x v="148"/>
    </i>
    <i>
      <x v="29"/>
      <x v="153"/>
    </i>
    <i>
      <x v="30"/>
      <x v="145"/>
    </i>
    <i>
      <x v="31"/>
      <x v="146"/>
    </i>
    <i>
      <x v="32"/>
      <x v="141"/>
    </i>
    <i>
      <x v="33"/>
      <x v="142"/>
    </i>
    <i>
      <x v="34"/>
      <x v="150"/>
    </i>
    <i>
      <x v="35"/>
      <x v="152"/>
    </i>
    <i>
      <x v="36"/>
      <x v="143"/>
    </i>
    <i>
      <x v="37"/>
      <x v="144"/>
    </i>
    <i>
      <x v="38"/>
      <x v="154"/>
    </i>
    <i>
      <x v="39"/>
      <x v="33"/>
    </i>
    <i>
      <x v="40"/>
      <x v="36"/>
    </i>
    <i>
      <x v="41"/>
      <x v="32"/>
    </i>
    <i>
      <x v="42"/>
      <x v="16"/>
    </i>
    <i>
      <x v="43"/>
      <x v="192"/>
    </i>
    <i>
      <x v="44"/>
      <x v="196"/>
    </i>
    <i>
      <x v="45"/>
      <x v="203"/>
    </i>
    <i>
      <x v="46"/>
      <x v="194"/>
    </i>
    <i>
      <x v="47"/>
      <x v="195"/>
    </i>
    <i>
      <x v="48"/>
      <x v="193"/>
    </i>
    <i>
      <x v="49"/>
      <x v="191"/>
    </i>
    <i>
      <x v="50"/>
      <x v="186"/>
    </i>
    <i>
      <x v="51"/>
      <x v="184"/>
    </i>
    <i>
      <x v="52"/>
      <x v="205"/>
    </i>
    <i>
      <x v="53"/>
      <x v="188"/>
    </i>
    <i>
      <x v="54"/>
      <x v="181"/>
    </i>
    <i>
      <x v="55"/>
      <x v="183"/>
    </i>
    <i>
      <x v="56"/>
      <x v="185"/>
    </i>
    <i>
      <x v="57"/>
      <x v="189"/>
    </i>
    <i>
      <x v="58"/>
      <x v="204"/>
    </i>
    <i>
      <x v="59"/>
      <x v="207"/>
    </i>
    <i>
      <x v="60"/>
      <x v="190"/>
    </i>
    <i>
      <x v="61"/>
      <x v="206"/>
    </i>
    <i>
      <x v="62"/>
      <x v="224"/>
    </i>
    <i>
      <x v="63"/>
      <x v="187"/>
    </i>
    <i>
      <x v="64"/>
      <x v="182"/>
    </i>
    <i>
      <x v="65"/>
      <x v="175"/>
    </i>
    <i>
      <x v="66"/>
      <x v="201"/>
    </i>
    <i>
      <x v="67"/>
      <x v="197"/>
    </i>
    <i>
      <x v="68"/>
      <x v="202"/>
    </i>
    <i>
      <x v="69"/>
      <x v="198"/>
    </i>
    <i>
      <x v="70"/>
      <x v="200"/>
    </i>
    <i>
      <x v="71"/>
      <x v="176"/>
    </i>
    <i>
      <x v="72"/>
      <x v="180"/>
    </i>
    <i>
      <x v="73"/>
      <x v="177"/>
    </i>
    <i>
      <x v="74"/>
      <x v="178"/>
    </i>
    <i>
      <x v="75"/>
      <x v="179"/>
    </i>
    <i>
      <x v="76"/>
      <x v="199"/>
    </i>
    <i>
      <x v="77"/>
      <x v="4"/>
    </i>
    <i>
      <x v="78"/>
      <x v="218"/>
    </i>
    <i>
      <x v="79"/>
      <x v="212"/>
    </i>
    <i>
      <x v="80"/>
      <x v="210"/>
    </i>
    <i>
      <x v="81"/>
      <x v="220"/>
    </i>
    <i>
      <x v="82"/>
      <x v="219"/>
    </i>
    <i>
      <x v="83"/>
      <x v="213"/>
    </i>
    <i>
      <x v="84"/>
      <x v="208"/>
    </i>
    <i>
      <x v="85"/>
      <x v="211"/>
    </i>
    <i>
      <x v="86"/>
      <x v="223"/>
    </i>
    <i>
      <x v="87"/>
      <x v="216"/>
    </i>
    <i>
      <x v="88"/>
      <x v="215"/>
    </i>
    <i>
      <x v="89"/>
      <x v="214"/>
    </i>
    <i>
      <x v="90"/>
      <x v="222"/>
    </i>
    <i>
      <x v="91"/>
      <x v="221"/>
    </i>
    <i>
      <x v="92"/>
      <x v="217"/>
    </i>
    <i>
      <x v="93"/>
      <x v="209"/>
    </i>
    <i>
      <x v="94"/>
      <x v="102"/>
    </i>
    <i>
      <x v="95"/>
      <x v="118"/>
    </i>
    <i>
      <x v="96"/>
      <x v="172"/>
    </i>
    <i>
      <x v="97"/>
      <x v="95"/>
    </i>
    <i>
      <x v="98"/>
      <x v="107"/>
    </i>
    <i>
      <x v="99"/>
      <x v="99"/>
    </i>
    <i>
      <x v="100"/>
      <x v="114"/>
    </i>
    <i>
      <x v="101"/>
      <x v="112"/>
    </i>
    <i>
      <x v="102"/>
      <x v="113"/>
    </i>
    <i>
      <x v="103"/>
      <x v="103"/>
    </i>
    <i>
      <x v="104"/>
      <x v="104"/>
    </i>
    <i>
      <x v="105"/>
      <x v="170"/>
    </i>
    <i>
      <x v="106"/>
      <x v="169"/>
    </i>
    <i>
      <x v="107"/>
      <x v="171"/>
    </i>
    <i>
      <x v="108"/>
      <x v="100"/>
    </i>
    <i>
      <x v="109"/>
      <x v="115"/>
    </i>
    <i>
      <x v="110"/>
      <x v="117"/>
    </i>
    <i>
      <x v="111"/>
      <x v="116"/>
    </i>
    <i>
      <x v="112"/>
      <x v="106"/>
    </i>
    <i>
      <x v="113"/>
      <x v="96"/>
    </i>
    <i>
      <x v="114"/>
      <x v="111"/>
    </i>
    <i>
      <x v="115"/>
      <x v="101"/>
    </i>
    <i>
      <x v="116"/>
      <x v="108"/>
    </i>
    <i>
      <x v="117"/>
      <x v="110"/>
    </i>
    <i>
      <x v="118"/>
      <x v="109"/>
    </i>
    <i>
      <x v="119"/>
      <x v="81"/>
    </i>
    <i>
      <x v="120"/>
      <x v="82"/>
    </i>
    <i>
      <x v="121"/>
      <x v="83"/>
    </i>
    <i>
      <x v="122"/>
      <x v="59"/>
    </i>
    <i>
      <x v="123"/>
      <x v="58"/>
    </i>
    <i>
      <x v="124"/>
      <x v="46"/>
    </i>
    <i>
      <x v="125"/>
      <x v="105"/>
    </i>
    <i>
      <x v="126"/>
      <x v="98"/>
    </i>
    <i>
      <x v="127"/>
      <x v="97"/>
    </i>
    <i>
      <x v="128"/>
      <x v="53"/>
    </i>
    <i>
      <x v="129"/>
      <x v="52"/>
    </i>
    <i>
      <x v="130"/>
      <x v="51"/>
    </i>
    <i>
      <x v="131"/>
      <x v="49"/>
    </i>
    <i>
      <x v="132"/>
      <x v="57"/>
    </i>
    <i>
      <x v="133"/>
      <x v="56"/>
    </i>
    <i>
      <x v="134"/>
      <x v="135"/>
    </i>
    <i>
      <x v="135"/>
      <x v="136"/>
    </i>
    <i>
      <x v="136"/>
      <x v="140"/>
    </i>
    <i>
      <x v="137"/>
      <x v="137"/>
    </i>
    <i>
      <x v="138"/>
      <x v="134"/>
    </i>
    <i>
      <x v="139"/>
      <x v="138"/>
    </i>
    <i>
      <x v="140"/>
      <x v="139"/>
    </i>
    <i>
      <x v="141"/>
      <x v="90"/>
    </i>
    <i>
      <x v="142"/>
      <x v="48"/>
    </i>
    <i>
      <x v="143"/>
      <x v="2"/>
    </i>
    <i>
      <x v="144"/>
      <x v="1"/>
    </i>
    <i>
      <x v="145"/>
      <x v="174"/>
    </i>
    <i>
      <x v="146"/>
      <x v="155"/>
    </i>
    <i>
      <x v="147"/>
      <x v="166"/>
    </i>
    <i>
      <x v="148"/>
      <x v="3"/>
    </i>
    <i>
      <x v="149"/>
      <x v="149"/>
    </i>
    <i>
      <x v="150"/>
      <x v="151"/>
    </i>
    <i>
      <x v="151"/>
      <x v="147"/>
    </i>
    <i>
      <x v="152"/>
      <x v="167"/>
    </i>
    <i>
      <x v="153"/>
      <x/>
    </i>
    <i>
      <x v="154"/>
      <x v="7"/>
    </i>
    <i>
      <x v="155"/>
      <x v="27"/>
    </i>
    <i>
      <x v="156"/>
      <x v="11"/>
    </i>
    <i>
      <x v="157"/>
      <x v="37"/>
    </i>
    <i>
      <x v="158"/>
      <x v="80"/>
    </i>
    <i>
      <x v="159"/>
      <x v="35"/>
    </i>
    <i>
      <x v="160"/>
      <x v="34"/>
    </i>
    <i>
      <x v="161"/>
      <x v="79"/>
    </i>
    <i>
      <x v="162"/>
      <x v="68"/>
    </i>
    <i>
      <x v="163"/>
      <x v="69"/>
    </i>
    <i>
      <x v="164"/>
      <x v="62"/>
    </i>
    <i>
      <x v="165"/>
      <x v="63"/>
    </i>
    <i>
      <x v="166"/>
      <x v="65"/>
    </i>
    <i>
      <x v="167"/>
      <x v="64"/>
    </i>
    <i>
      <x v="168"/>
      <x v="71"/>
    </i>
    <i>
      <x v="169"/>
      <x v="72"/>
    </i>
    <i>
      <x v="170"/>
      <x v="73"/>
    </i>
    <i>
      <x v="171"/>
      <x v="74"/>
    </i>
    <i>
      <x v="172"/>
      <x v="67"/>
    </i>
    <i>
      <x v="173"/>
      <x v="70"/>
    </i>
    <i>
      <x v="174"/>
      <x v="75"/>
    </i>
    <i>
      <x v="175"/>
      <x v="121"/>
    </i>
    <i>
      <x v="176"/>
      <x v="122"/>
    </i>
    <i>
      <x v="177"/>
      <x v="123"/>
    </i>
    <i>
      <x v="178"/>
      <x v="125"/>
    </i>
    <i>
      <x v="179"/>
      <x v="126"/>
    </i>
    <i>
      <x v="180"/>
      <x v="127"/>
    </i>
    <i>
      <x v="181"/>
      <x v="128"/>
    </i>
    <i>
      <x v="182"/>
      <x v="129"/>
    </i>
    <i>
      <x v="183"/>
      <x v="130"/>
    </i>
    <i>
      <x v="184"/>
      <x v="131"/>
    </i>
    <i>
      <x v="185"/>
      <x v="132"/>
    </i>
    <i>
      <x v="186"/>
      <x v="124"/>
    </i>
    <i>
      <x v="187"/>
      <x v="120"/>
    </i>
    <i>
      <x v="188"/>
      <x v="119"/>
    </i>
    <i>
      <x v="189"/>
      <x v="60"/>
    </i>
    <i>
      <x v="190"/>
      <x v="78"/>
    </i>
    <i>
      <x v="191"/>
      <x v="61"/>
    </i>
    <i>
      <x v="192"/>
      <x v="85"/>
    </i>
    <i>
      <x v="193"/>
      <x v="133"/>
    </i>
    <i>
      <x v="194"/>
      <x v="66"/>
    </i>
    <i>
      <x v="195"/>
      <x v="55"/>
    </i>
    <i>
      <x v="196"/>
      <x v="54"/>
    </i>
    <i>
      <x v="197"/>
      <x v="42"/>
    </i>
    <i>
      <x v="198"/>
      <x v="40"/>
    </i>
    <i>
      <x v="199"/>
      <x v="41"/>
    </i>
    <i>
      <x v="200"/>
      <x v="50"/>
    </i>
    <i>
      <x v="201"/>
      <x v="47"/>
    </i>
    <i>
      <x v="202"/>
      <x v="44"/>
    </i>
    <i>
      <x v="203"/>
      <x v="43"/>
    </i>
    <i>
      <x v="204"/>
      <x v="156"/>
    </i>
    <i>
      <x v="205"/>
      <x v="162"/>
    </i>
    <i>
      <x v="206"/>
      <x v="158"/>
    </i>
    <i>
      <x v="207"/>
      <x v="159"/>
    </i>
    <i>
      <x v="208"/>
      <x v="163"/>
    </i>
    <i>
      <x v="209"/>
      <x v="160"/>
    </i>
    <i>
      <x v="210"/>
      <x v="164"/>
    </i>
    <i>
      <x v="211"/>
      <x v="165"/>
    </i>
    <i>
      <x v="212"/>
      <x v="157"/>
    </i>
    <i>
      <x v="213"/>
      <x v="161"/>
    </i>
    <i>
      <x v="214"/>
      <x v="84"/>
    </i>
    <i>
      <x v="215"/>
      <x v="45"/>
    </i>
    <i>
      <x v="216"/>
      <x v="168"/>
    </i>
    <i>
      <x v="217"/>
      <x v="91"/>
    </i>
    <i>
      <x v="218"/>
      <x v="92"/>
    </i>
    <i>
      <x v="219"/>
      <x v="86"/>
    </i>
    <i>
      <x v="220"/>
      <x v="88"/>
    </i>
    <i>
      <x v="221"/>
      <x v="89"/>
    </i>
    <i>
      <x v="222"/>
      <x v="87"/>
    </i>
    <i>
      <x v="223"/>
      <x v="94"/>
    </i>
    <i>
      <x v="224"/>
      <x v="93"/>
    </i>
    <i t="grand">
      <x/>
    </i>
  </rowItems>
  <colFields count="2">
    <field x="0"/>
    <field x="1"/>
  </colFields>
  <colItems count="32">
    <i>
      <x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colItems>
  <dataFields count="1">
    <dataField name="Suma de TOTAL" fld="5" baseField="0" baseItem="0"/>
  </dataFields>
  <formats count="1">
    <format dxfId="0">
      <pivotArea outline="0" collapsedLevelsAreSubtotals="1" fieldPosition="0">
        <references count="4">
          <reference field="0" count="1" selected="0">
            <x v="2"/>
          </reference>
          <reference field="1" count="1" selected="0">
            <x v="2"/>
          </reference>
          <reference field="2" count="1" selected="0">
            <x v="13"/>
          </reference>
          <reference field="3" count="1" selected="0"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3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A1:AH229" firstHeaderRow="1" firstDataRow="3" firstDataCol="2"/>
  <pivotFields count="7">
    <pivotField axis="axisCol" compact="0" outline="0" showAll="0" defaultSubtotal="0">
      <items count="3">
        <item x="0"/>
        <item x="1"/>
        <item x="2"/>
      </items>
    </pivotField>
    <pivotField axis="axisCol" compact="0" outline="0" showAll="0">
      <items count="13">
        <item x="10"/>
        <item x="11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compact="0" outline="0" showAll="0" defaultSubtotal="0">
      <items count="225">
        <item x="201"/>
        <item x="202"/>
        <item x="145"/>
        <item x="203"/>
        <item x="0"/>
        <item x="1"/>
        <item x="146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3"/>
        <item x="21"/>
        <item x="148"/>
        <item x="22"/>
        <item x="23"/>
        <item x="24"/>
        <item x="25"/>
        <item x="140"/>
        <item x="26"/>
        <item x="204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188"/>
        <item x="189"/>
        <item x="52"/>
        <item x="53"/>
        <item x="54"/>
        <item x="55"/>
        <item x="56"/>
        <item x="57"/>
        <item x="58"/>
        <item x="59"/>
        <item x="60"/>
        <item x="197"/>
        <item x="198"/>
        <item x="199"/>
        <item x="215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141"/>
        <item x="77"/>
        <item x="78"/>
        <item x="152"/>
        <item x="79"/>
        <item x="80"/>
        <item x="81"/>
        <item x="82"/>
        <item x="83"/>
        <item x="84"/>
        <item x="85"/>
        <item x="154"/>
        <item x="86"/>
        <item x="87"/>
        <item x="88"/>
        <item x="89"/>
        <item x="179"/>
        <item x="90"/>
        <item x="91"/>
        <item x="92"/>
        <item x="93"/>
        <item x="94"/>
        <item x="95"/>
        <item x="96"/>
        <item x="97"/>
        <item x="98"/>
        <item x="157"/>
        <item x="158"/>
        <item x="159"/>
        <item x="149"/>
        <item x="99"/>
        <item x="200"/>
        <item x="163"/>
        <item x="205"/>
        <item x="214"/>
        <item x="100"/>
        <item x="101"/>
        <item x="102"/>
        <item x="221"/>
        <item x="103"/>
        <item x="216"/>
        <item x="104"/>
        <item x="105"/>
        <item x="106"/>
        <item x="107"/>
        <item x="108"/>
        <item x="109"/>
        <item x="110"/>
        <item x="111"/>
        <item x="112"/>
        <item x="113"/>
        <item x="218"/>
        <item x="220"/>
        <item x="219"/>
        <item x="164"/>
        <item x="165"/>
        <item x="166"/>
        <item x="167"/>
        <item x="168"/>
        <item x="176"/>
        <item x="177"/>
        <item x="169"/>
        <item x="170"/>
        <item x="171"/>
        <item x="172"/>
        <item x="173"/>
        <item x="174"/>
        <item x="178"/>
        <item x="175"/>
        <item x="114"/>
        <item x="115"/>
        <item x="116"/>
        <item x="117"/>
        <item x="118"/>
        <item x="180"/>
        <item x="119"/>
        <item x="120"/>
        <item x="121"/>
        <item x="183"/>
        <item x="122"/>
        <item x="123"/>
        <item x="184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85"/>
        <item x="208"/>
        <item x="209"/>
        <item x="210"/>
        <item x="211"/>
        <item x="206"/>
        <item x="207"/>
        <item x="160"/>
        <item x="161"/>
        <item x="162"/>
        <item x="142"/>
        <item x="187"/>
        <item x="222"/>
        <item x="223"/>
        <item x="181"/>
        <item x="151"/>
        <item x="186"/>
        <item x="212"/>
        <item x="143"/>
        <item x="150"/>
        <item x="155"/>
        <item x="156"/>
        <item x="182"/>
        <item x="217"/>
        <item x="139"/>
        <item x="144"/>
        <item x="224"/>
        <item x="153"/>
        <item x="190"/>
        <item x="191"/>
        <item x="192"/>
        <item x="193"/>
        <item x="194"/>
        <item x="195"/>
        <item x="196"/>
      </items>
    </pivotField>
    <pivotField axis="axisRow" compact="0" outline="0" showAll="0">
      <items count="226">
        <item x="177"/>
        <item x="218"/>
        <item x="113"/>
        <item x="165"/>
        <item x="61"/>
        <item x="147"/>
        <item x="146"/>
        <item x="169"/>
        <item x="16"/>
        <item x="13"/>
        <item x="213"/>
        <item x="171"/>
        <item x="7"/>
        <item x="201"/>
        <item x="1"/>
        <item x="15"/>
        <item x="32"/>
        <item x="203"/>
        <item x="3"/>
        <item x="20"/>
        <item x="12"/>
        <item x="8"/>
        <item x="11"/>
        <item x="6"/>
        <item x="17"/>
        <item x="4"/>
        <item x="5"/>
        <item x="170"/>
        <item x="9"/>
        <item x="2"/>
        <item x="19"/>
        <item x="14"/>
        <item x="31"/>
        <item x="29"/>
        <item x="178"/>
        <item x="174"/>
        <item x="30"/>
        <item x="172"/>
        <item x="10"/>
        <item x="18"/>
        <item x="161"/>
        <item x="162"/>
        <item x="160"/>
        <item x="223"/>
        <item x="222"/>
        <item x="144"/>
        <item x="200"/>
        <item x="187"/>
        <item x="112"/>
        <item x="221"/>
        <item x="142"/>
        <item x="102"/>
        <item x="101"/>
        <item x="100"/>
        <item x="207"/>
        <item x="206"/>
        <item x="216"/>
        <item x="103"/>
        <item x="99"/>
        <item x="149"/>
        <item x="138"/>
        <item x="208"/>
        <item x="116"/>
        <item x="117"/>
        <item x="180"/>
        <item x="118"/>
        <item x="211"/>
        <item x="122"/>
        <item x="114"/>
        <item x="115"/>
        <item x="123"/>
        <item x="119"/>
        <item x="120"/>
        <item x="121"/>
        <item x="183"/>
        <item x="184"/>
        <item x="145"/>
        <item x="202"/>
        <item x="185"/>
        <item x="175"/>
        <item x="173"/>
        <item x="157"/>
        <item x="158"/>
        <item x="159"/>
        <item x="139"/>
        <item x="209"/>
        <item x="191"/>
        <item x="194"/>
        <item x="192"/>
        <item x="193"/>
        <item x="111"/>
        <item x="153"/>
        <item x="190"/>
        <item x="196"/>
        <item x="195"/>
        <item x="79"/>
        <item x="93"/>
        <item x="214"/>
        <item x="205"/>
        <item x="81"/>
        <item x="89"/>
        <item x="95"/>
        <item x="77"/>
        <item x="85"/>
        <item x="154"/>
        <item x="163"/>
        <item x="92"/>
        <item x="80"/>
        <item x="96"/>
        <item x="98"/>
        <item x="97"/>
        <item x="94"/>
        <item x="83"/>
        <item x="84"/>
        <item x="82"/>
        <item x="179"/>
        <item x="91"/>
        <item x="90"/>
        <item x="78"/>
        <item x="137"/>
        <item x="136"/>
        <item x="124"/>
        <item x="125"/>
        <item x="126"/>
        <item x="135"/>
        <item x="127"/>
        <item x="128"/>
        <item x="129"/>
        <item x="130"/>
        <item x="131"/>
        <item x="132"/>
        <item x="133"/>
        <item x="134"/>
        <item x="210"/>
        <item x="108"/>
        <item x="104"/>
        <item x="105"/>
        <item x="107"/>
        <item x="109"/>
        <item x="110"/>
        <item x="106"/>
        <item x="24"/>
        <item x="25"/>
        <item x="204"/>
        <item x="27"/>
        <item x="22"/>
        <item x="23"/>
        <item x="168"/>
        <item x="21"/>
        <item x="166"/>
        <item x="140"/>
        <item x="167"/>
        <item x="26"/>
        <item x="148"/>
        <item x="28"/>
        <item x="219"/>
        <item x="181"/>
        <item x="182"/>
        <item x="186"/>
        <item x="212"/>
        <item x="150"/>
        <item x="217"/>
        <item x="151"/>
        <item x="143"/>
        <item x="155"/>
        <item x="156"/>
        <item x="164"/>
        <item x="176"/>
        <item x="224"/>
        <item x="87"/>
        <item x="86"/>
        <item x="88"/>
        <item x="152"/>
        <item x="0"/>
        <item x="220"/>
        <item x="53"/>
        <item x="59"/>
        <item x="197"/>
        <item x="198"/>
        <item x="199"/>
        <item x="60"/>
        <item x="44"/>
        <item x="52"/>
        <item x="45"/>
        <item x="41"/>
        <item x="46"/>
        <item x="40"/>
        <item x="189"/>
        <item x="43"/>
        <item x="47"/>
        <item x="50"/>
        <item x="39"/>
        <item x="33"/>
        <item x="38"/>
        <item x="36"/>
        <item x="37"/>
        <item x="34"/>
        <item x="55"/>
        <item x="57"/>
        <item x="215"/>
        <item x="58"/>
        <item x="54"/>
        <item x="56"/>
        <item x="35"/>
        <item x="48"/>
        <item x="42"/>
        <item x="51"/>
        <item x="49"/>
        <item x="68"/>
        <item x="141"/>
        <item x="64"/>
        <item x="69"/>
        <item x="63"/>
        <item x="67"/>
        <item x="73"/>
        <item x="72"/>
        <item x="71"/>
        <item x="76"/>
        <item x="62"/>
        <item x="66"/>
        <item x="65"/>
        <item x="75"/>
        <item x="74"/>
        <item x="70"/>
        <item x="188"/>
        <item t="default"/>
      </items>
    </pivotField>
    <pivotField compact="0" outline="0" showAll="0"/>
    <pivotField compact="0" outline="0" showAll="0"/>
    <pivotField dataField="1" compact="0" outline="0" showAll="0" defaultSubtotal="0"/>
  </pivotFields>
  <rowFields count="2">
    <field x="2"/>
    <field x="3"/>
  </rowFields>
  <rowItems count="226">
    <i>
      <x/>
      <x v="13"/>
    </i>
    <i>
      <x v="1"/>
      <x v="77"/>
    </i>
    <i>
      <x v="2"/>
      <x v="76"/>
    </i>
    <i>
      <x v="3"/>
      <x v="17"/>
    </i>
    <i>
      <x v="4"/>
      <x v="173"/>
    </i>
    <i>
      <x v="5"/>
      <x v="14"/>
    </i>
    <i>
      <x v="6"/>
      <x v="6"/>
    </i>
    <i>
      <x v="7"/>
      <x v="5"/>
    </i>
    <i>
      <x v="8"/>
      <x v="29"/>
    </i>
    <i>
      <x v="9"/>
      <x v="18"/>
    </i>
    <i>
      <x v="10"/>
      <x v="25"/>
    </i>
    <i>
      <x v="11"/>
      <x v="26"/>
    </i>
    <i>
      <x v="12"/>
      <x v="23"/>
    </i>
    <i>
      <x v="13"/>
      <x v="12"/>
    </i>
    <i>
      <x v="14"/>
      <x v="21"/>
    </i>
    <i>
      <x v="15"/>
      <x v="28"/>
    </i>
    <i>
      <x v="16"/>
      <x v="38"/>
    </i>
    <i>
      <x v="17"/>
      <x v="22"/>
    </i>
    <i>
      <x v="18"/>
      <x v="20"/>
    </i>
    <i>
      <x v="19"/>
      <x v="9"/>
    </i>
    <i>
      <x v="20"/>
      <x v="31"/>
    </i>
    <i>
      <x v="21"/>
      <x v="15"/>
    </i>
    <i>
      <x v="22"/>
      <x v="8"/>
    </i>
    <i>
      <x v="23"/>
      <x v="24"/>
    </i>
    <i>
      <x v="24"/>
      <x v="39"/>
    </i>
    <i>
      <x v="25"/>
      <x v="30"/>
    </i>
    <i>
      <x v="26"/>
      <x v="19"/>
    </i>
    <i>
      <x v="27"/>
      <x v="10"/>
    </i>
    <i>
      <x v="28"/>
      <x v="148"/>
    </i>
    <i>
      <x v="29"/>
      <x v="153"/>
    </i>
    <i>
      <x v="30"/>
      <x v="145"/>
    </i>
    <i>
      <x v="31"/>
      <x v="146"/>
    </i>
    <i>
      <x v="32"/>
      <x v="141"/>
    </i>
    <i>
      <x v="33"/>
      <x v="142"/>
    </i>
    <i>
      <x v="34"/>
      <x v="150"/>
    </i>
    <i>
      <x v="35"/>
      <x v="152"/>
    </i>
    <i>
      <x v="36"/>
      <x v="143"/>
    </i>
    <i>
      <x v="37"/>
      <x v="144"/>
    </i>
    <i>
      <x v="38"/>
      <x v="154"/>
    </i>
    <i>
      <x v="39"/>
      <x v="33"/>
    </i>
    <i>
      <x v="40"/>
      <x v="36"/>
    </i>
    <i>
      <x v="41"/>
      <x v="32"/>
    </i>
    <i>
      <x v="42"/>
      <x v="16"/>
    </i>
    <i>
      <x v="43"/>
      <x v="192"/>
    </i>
    <i>
      <x v="44"/>
      <x v="196"/>
    </i>
    <i>
      <x v="45"/>
      <x v="203"/>
    </i>
    <i>
      <x v="46"/>
      <x v="194"/>
    </i>
    <i>
      <x v="47"/>
      <x v="195"/>
    </i>
    <i>
      <x v="48"/>
      <x v="193"/>
    </i>
    <i>
      <x v="49"/>
      <x v="191"/>
    </i>
    <i>
      <x v="50"/>
      <x v="186"/>
    </i>
    <i>
      <x v="51"/>
      <x v="184"/>
    </i>
    <i>
      <x v="52"/>
      <x v="205"/>
    </i>
    <i>
      <x v="53"/>
      <x v="188"/>
    </i>
    <i>
      <x v="54"/>
      <x v="181"/>
    </i>
    <i>
      <x v="55"/>
      <x v="183"/>
    </i>
    <i>
      <x v="56"/>
      <x v="185"/>
    </i>
    <i>
      <x v="57"/>
      <x v="189"/>
    </i>
    <i>
      <x v="58"/>
      <x v="204"/>
    </i>
    <i>
      <x v="59"/>
      <x v="207"/>
    </i>
    <i>
      <x v="60"/>
      <x v="190"/>
    </i>
    <i>
      <x v="61"/>
      <x v="206"/>
    </i>
    <i>
      <x v="62"/>
      <x v="224"/>
    </i>
    <i>
      <x v="63"/>
      <x v="187"/>
    </i>
    <i>
      <x v="64"/>
      <x v="182"/>
    </i>
    <i>
      <x v="65"/>
      <x v="175"/>
    </i>
    <i>
      <x v="66"/>
      <x v="201"/>
    </i>
    <i>
      <x v="67"/>
      <x v="197"/>
    </i>
    <i>
      <x v="68"/>
      <x v="202"/>
    </i>
    <i>
      <x v="69"/>
      <x v="198"/>
    </i>
    <i>
      <x v="70"/>
      <x v="200"/>
    </i>
    <i>
      <x v="71"/>
      <x v="176"/>
    </i>
    <i>
      <x v="72"/>
      <x v="180"/>
    </i>
    <i>
      <x v="73"/>
      <x v="177"/>
    </i>
    <i>
      <x v="74"/>
      <x v="178"/>
    </i>
    <i>
      <x v="75"/>
      <x v="179"/>
    </i>
    <i>
      <x v="76"/>
      <x v="199"/>
    </i>
    <i>
      <x v="77"/>
      <x v="4"/>
    </i>
    <i>
      <x v="78"/>
      <x v="218"/>
    </i>
    <i>
      <x v="79"/>
      <x v="212"/>
    </i>
    <i>
      <x v="80"/>
      <x v="210"/>
    </i>
    <i>
      <x v="81"/>
      <x v="220"/>
    </i>
    <i>
      <x v="82"/>
      <x v="219"/>
    </i>
    <i>
      <x v="83"/>
      <x v="213"/>
    </i>
    <i>
      <x v="84"/>
      <x v="208"/>
    </i>
    <i>
      <x v="85"/>
      <x v="211"/>
    </i>
    <i>
      <x v="86"/>
      <x v="223"/>
    </i>
    <i>
      <x v="87"/>
      <x v="216"/>
    </i>
    <i>
      <x v="88"/>
      <x v="215"/>
    </i>
    <i>
      <x v="89"/>
      <x v="214"/>
    </i>
    <i>
      <x v="90"/>
      <x v="222"/>
    </i>
    <i>
      <x v="91"/>
      <x v="221"/>
    </i>
    <i>
      <x v="92"/>
      <x v="217"/>
    </i>
    <i>
      <x v="93"/>
      <x v="209"/>
    </i>
    <i>
      <x v="94"/>
      <x v="102"/>
    </i>
    <i>
      <x v="95"/>
      <x v="118"/>
    </i>
    <i>
      <x v="96"/>
      <x v="172"/>
    </i>
    <i>
      <x v="97"/>
      <x v="95"/>
    </i>
    <i>
      <x v="98"/>
      <x v="107"/>
    </i>
    <i>
      <x v="99"/>
      <x v="99"/>
    </i>
    <i>
      <x v="100"/>
      <x v="114"/>
    </i>
    <i>
      <x v="101"/>
      <x v="112"/>
    </i>
    <i>
      <x v="102"/>
      <x v="113"/>
    </i>
    <i>
      <x v="103"/>
      <x v="103"/>
    </i>
    <i>
      <x v="104"/>
      <x v="104"/>
    </i>
    <i>
      <x v="105"/>
      <x v="170"/>
    </i>
    <i>
      <x v="106"/>
      <x v="169"/>
    </i>
    <i>
      <x v="107"/>
      <x v="171"/>
    </i>
    <i>
      <x v="108"/>
      <x v="100"/>
    </i>
    <i>
      <x v="109"/>
      <x v="115"/>
    </i>
    <i>
      <x v="110"/>
      <x v="117"/>
    </i>
    <i>
      <x v="111"/>
      <x v="116"/>
    </i>
    <i>
      <x v="112"/>
      <x v="106"/>
    </i>
    <i>
      <x v="113"/>
      <x v="96"/>
    </i>
    <i>
      <x v="114"/>
      <x v="111"/>
    </i>
    <i>
      <x v="115"/>
      <x v="101"/>
    </i>
    <i>
      <x v="116"/>
      <x v="108"/>
    </i>
    <i>
      <x v="117"/>
      <x v="110"/>
    </i>
    <i>
      <x v="118"/>
      <x v="109"/>
    </i>
    <i>
      <x v="119"/>
      <x v="81"/>
    </i>
    <i>
      <x v="120"/>
      <x v="82"/>
    </i>
    <i>
      <x v="121"/>
      <x v="83"/>
    </i>
    <i>
      <x v="122"/>
      <x v="59"/>
    </i>
    <i>
      <x v="123"/>
      <x v="58"/>
    </i>
    <i>
      <x v="124"/>
      <x v="46"/>
    </i>
    <i>
      <x v="125"/>
      <x v="105"/>
    </i>
    <i>
      <x v="126"/>
      <x v="98"/>
    </i>
    <i>
      <x v="127"/>
      <x v="97"/>
    </i>
    <i>
      <x v="128"/>
      <x v="53"/>
    </i>
    <i>
      <x v="129"/>
      <x v="52"/>
    </i>
    <i>
      <x v="130"/>
      <x v="51"/>
    </i>
    <i>
      <x v="131"/>
      <x v="49"/>
    </i>
    <i>
      <x v="132"/>
      <x v="57"/>
    </i>
    <i>
      <x v="133"/>
      <x v="56"/>
    </i>
    <i>
      <x v="134"/>
      <x v="135"/>
    </i>
    <i>
      <x v="135"/>
      <x v="136"/>
    </i>
    <i>
      <x v="136"/>
      <x v="140"/>
    </i>
    <i>
      <x v="137"/>
      <x v="137"/>
    </i>
    <i>
      <x v="138"/>
      <x v="134"/>
    </i>
    <i>
      <x v="139"/>
      <x v="138"/>
    </i>
    <i>
      <x v="140"/>
      <x v="139"/>
    </i>
    <i>
      <x v="141"/>
      <x v="90"/>
    </i>
    <i>
      <x v="142"/>
      <x v="48"/>
    </i>
    <i>
      <x v="143"/>
      <x v="2"/>
    </i>
    <i>
      <x v="144"/>
      <x v="1"/>
    </i>
    <i>
      <x v="145"/>
      <x v="174"/>
    </i>
    <i>
      <x v="146"/>
      <x v="155"/>
    </i>
    <i>
      <x v="147"/>
      <x v="166"/>
    </i>
    <i>
      <x v="148"/>
      <x v="3"/>
    </i>
    <i>
      <x v="149"/>
      <x v="149"/>
    </i>
    <i>
      <x v="150"/>
      <x v="151"/>
    </i>
    <i>
      <x v="151"/>
      <x v="147"/>
    </i>
    <i>
      <x v="152"/>
      <x v="167"/>
    </i>
    <i>
      <x v="153"/>
      <x/>
    </i>
    <i>
      <x v="154"/>
      <x v="7"/>
    </i>
    <i>
      <x v="155"/>
      <x v="27"/>
    </i>
    <i>
      <x v="156"/>
      <x v="11"/>
    </i>
    <i>
      <x v="157"/>
      <x v="37"/>
    </i>
    <i>
      <x v="158"/>
      <x v="80"/>
    </i>
    <i>
      <x v="159"/>
      <x v="35"/>
    </i>
    <i>
      <x v="160"/>
      <x v="34"/>
    </i>
    <i>
      <x v="161"/>
      <x v="79"/>
    </i>
    <i>
      <x v="162"/>
      <x v="68"/>
    </i>
    <i>
      <x v="163"/>
      <x v="69"/>
    </i>
    <i>
      <x v="164"/>
      <x v="62"/>
    </i>
    <i>
      <x v="165"/>
      <x v="63"/>
    </i>
    <i>
      <x v="166"/>
      <x v="65"/>
    </i>
    <i>
      <x v="167"/>
      <x v="64"/>
    </i>
    <i>
      <x v="168"/>
      <x v="71"/>
    </i>
    <i>
      <x v="169"/>
      <x v="72"/>
    </i>
    <i>
      <x v="170"/>
      <x v="73"/>
    </i>
    <i>
      <x v="171"/>
      <x v="74"/>
    </i>
    <i>
      <x v="172"/>
      <x v="67"/>
    </i>
    <i>
      <x v="173"/>
      <x v="70"/>
    </i>
    <i>
      <x v="174"/>
      <x v="75"/>
    </i>
    <i>
      <x v="175"/>
      <x v="121"/>
    </i>
    <i>
      <x v="176"/>
      <x v="122"/>
    </i>
    <i>
      <x v="177"/>
      <x v="123"/>
    </i>
    <i>
      <x v="178"/>
      <x v="125"/>
    </i>
    <i>
      <x v="179"/>
      <x v="126"/>
    </i>
    <i>
      <x v="180"/>
      <x v="127"/>
    </i>
    <i>
      <x v="181"/>
      <x v="128"/>
    </i>
    <i>
      <x v="182"/>
      <x v="129"/>
    </i>
    <i>
      <x v="183"/>
      <x v="130"/>
    </i>
    <i>
      <x v="184"/>
      <x v="131"/>
    </i>
    <i>
      <x v="185"/>
      <x v="132"/>
    </i>
    <i>
      <x v="186"/>
      <x v="124"/>
    </i>
    <i>
      <x v="187"/>
      <x v="120"/>
    </i>
    <i>
      <x v="188"/>
      <x v="119"/>
    </i>
    <i>
      <x v="189"/>
      <x v="60"/>
    </i>
    <i>
      <x v="190"/>
      <x v="78"/>
    </i>
    <i>
      <x v="191"/>
      <x v="61"/>
    </i>
    <i>
      <x v="192"/>
      <x v="85"/>
    </i>
    <i>
      <x v="193"/>
      <x v="133"/>
    </i>
    <i>
      <x v="194"/>
      <x v="66"/>
    </i>
    <i>
      <x v="195"/>
      <x v="55"/>
    </i>
    <i>
      <x v="196"/>
      <x v="54"/>
    </i>
    <i>
      <x v="197"/>
      <x v="42"/>
    </i>
    <i>
      <x v="198"/>
      <x v="40"/>
    </i>
    <i>
      <x v="199"/>
      <x v="41"/>
    </i>
    <i>
      <x v="200"/>
      <x v="50"/>
    </i>
    <i>
      <x v="201"/>
      <x v="47"/>
    </i>
    <i>
      <x v="202"/>
      <x v="44"/>
    </i>
    <i>
      <x v="203"/>
      <x v="43"/>
    </i>
    <i>
      <x v="204"/>
      <x v="156"/>
    </i>
    <i>
      <x v="205"/>
      <x v="162"/>
    </i>
    <i>
      <x v="206"/>
      <x v="158"/>
    </i>
    <i>
      <x v="207"/>
      <x v="159"/>
    </i>
    <i>
      <x v="208"/>
      <x v="163"/>
    </i>
    <i>
      <x v="209"/>
      <x v="160"/>
    </i>
    <i>
      <x v="210"/>
      <x v="164"/>
    </i>
    <i>
      <x v="211"/>
      <x v="165"/>
    </i>
    <i>
      <x v="212"/>
      <x v="157"/>
    </i>
    <i>
      <x v="213"/>
      <x v="161"/>
    </i>
    <i>
      <x v="214"/>
      <x v="84"/>
    </i>
    <i>
      <x v="215"/>
      <x v="45"/>
    </i>
    <i>
      <x v="216"/>
      <x v="168"/>
    </i>
    <i>
      <x v="217"/>
      <x v="91"/>
    </i>
    <i>
      <x v="218"/>
      <x v="92"/>
    </i>
    <i>
      <x v="219"/>
      <x v="86"/>
    </i>
    <i>
      <x v="220"/>
      <x v="88"/>
    </i>
    <i>
      <x v="221"/>
      <x v="89"/>
    </i>
    <i>
      <x v="222"/>
      <x v="87"/>
    </i>
    <i>
      <x v="223"/>
      <x v="94"/>
    </i>
    <i>
      <x v="224"/>
      <x v="93"/>
    </i>
    <i t="grand">
      <x/>
    </i>
  </rowItems>
  <colFields count="2">
    <field x="0"/>
    <field x="1"/>
  </colFields>
  <colItems count="32">
    <i>
      <x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colItems>
  <dataFields count="1">
    <dataField name="Suma de VALOR INGRESO EN B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5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27"/>
  <sheetViews>
    <sheetView workbookViewId="0"/>
  </sheetViews>
  <sheetFormatPr baseColWidth="10" defaultRowHeight="15" x14ac:dyDescent="0.25"/>
  <cols>
    <col min="4" max="4" width="45.28515625" customWidth="1"/>
    <col min="5" max="6" width="7.5703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242</v>
      </c>
      <c r="E1" t="s">
        <v>3</v>
      </c>
      <c r="F1" t="s">
        <v>4</v>
      </c>
      <c r="G1" t="s">
        <v>245</v>
      </c>
    </row>
    <row r="2" spans="1:7" x14ac:dyDescent="0.25">
      <c r="A2">
        <v>2017</v>
      </c>
      <c r="B2" t="s">
        <v>145</v>
      </c>
      <c r="C2">
        <v>701012</v>
      </c>
      <c r="D2" t="s">
        <v>5</v>
      </c>
      <c r="E2">
        <v>10</v>
      </c>
      <c r="F2">
        <v>112</v>
      </c>
      <c r="G2">
        <f>F2*E2</f>
        <v>1120</v>
      </c>
    </row>
    <row r="3" spans="1:7" x14ac:dyDescent="0.25">
      <c r="A3">
        <v>2017</v>
      </c>
      <c r="B3" t="s">
        <v>145</v>
      </c>
      <c r="C3">
        <v>701014</v>
      </c>
      <c r="D3" t="s">
        <v>6</v>
      </c>
      <c r="E3">
        <v>39</v>
      </c>
      <c r="F3">
        <v>21</v>
      </c>
      <c r="G3">
        <f t="shared" ref="G3:G66" si="0">F3*E3</f>
        <v>819</v>
      </c>
    </row>
    <row r="4" spans="1:7" x14ac:dyDescent="0.25">
      <c r="A4">
        <v>2017</v>
      </c>
      <c r="B4" t="s">
        <v>145</v>
      </c>
      <c r="C4">
        <v>701022</v>
      </c>
      <c r="D4" t="s">
        <v>7</v>
      </c>
      <c r="E4">
        <v>75</v>
      </c>
      <c r="F4">
        <v>5</v>
      </c>
      <c r="G4">
        <f t="shared" si="0"/>
        <v>375</v>
      </c>
    </row>
    <row r="5" spans="1:7" x14ac:dyDescent="0.25">
      <c r="A5">
        <v>2017</v>
      </c>
      <c r="B5" t="s">
        <v>145</v>
      </c>
      <c r="C5">
        <v>701023</v>
      </c>
      <c r="D5" t="s">
        <v>8</v>
      </c>
      <c r="E5">
        <v>35</v>
      </c>
      <c r="F5">
        <v>4</v>
      </c>
      <c r="G5">
        <f t="shared" si="0"/>
        <v>140</v>
      </c>
    </row>
    <row r="6" spans="1:7" x14ac:dyDescent="0.25">
      <c r="A6">
        <v>2017</v>
      </c>
      <c r="B6" t="s">
        <v>145</v>
      </c>
      <c r="C6">
        <v>701024</v>
      </c>
      <c r="D6" t="s">
        <v>9</v>
      </c>
      <c r="E6">
        <v>27</v>
      </c>
      <c r="F6">
        <v>49</v>
      </c>
      <c r="G6">
        <f t="shared" si="0"/>
        <v>1323</v>
      </c>
    </row>
    <row r="7" spans="1:7" x14ac:dyDescent="0.25">
      <c r="A7">
        <v>2017</v>
      </c>
      <c r="B7" t="s">
        <v>145</v>
      </c>
      <c r="C7">
        <v>701025</v>
      </c>
      <c r="D7" t="s">
        <v>10</v>
      </c>
      <c r="E7">
        <v>29</v>
      </c>
      <c r="F7">
        <v>25</v>
      </c>
      <c r="G7">
        <f t="shared" si="0"/>
        <v>725</v>
      </c>
    </row>
    <row r="8" spans="1:7" x14ac:dyDescent="0.25">
      <c r="A8">
        <v>2017</v>
      </c>
      <c r="B8" t="s">
        <v>145</v>
      </c>
      <c r="C8">
        <v>701027</v>
      </c>
      <c r="D8" t="s">
        <v>11</v>
      </c>
      <c r="E8">
        <v>20.5</v>
      </c>
      <c r="F8">
        <v>6</v>
      </c>
      <c r="G8">
        <f t="shared" si="0"/>
        <v>123</v>
      </c>
    </row>
    <row r="9" spans="1:7" x14ac:dyDescent="0.25">
      <c r="A9">
        <v>2017</v>
      </c>
      <c r="B9" t="s">
        <v>145</v>
      </c>
      <c r="C9">
        <v>701028</v>
      </c>
      <c r="D9" t="s">
        <v>12</v>
      </c>
      <c r="E9">
        <v>40</v>
      </c>
      <c r="F9">
        <v>36</v>
      </c>
      <c r="G9">
        <f t="shared" si="0"/>
        <v>1440</v>
      </c>
    </row>
    <row r="10" spans="1:7" x14ac:dyDescent="0.25">
      <c r="A10">
        <v>2017</v>
      </c>
      <c r="B10" t="s">
        <v>145</v>
      </c>
      <c r="C10">
        <v>701029</v>
      </c>
      <c r="D10" t="s">
        <v>13</v>
      </c>
      <c r="E10">
        <v>40</v>
      </c>
      <c r="F10">
        <v>8</v>
      </c>
      <c r="G10">
        <f t="shared" si="0"/>
        <v>320</v>
      </c>
    </row>
    <row r="11" spans="1:7" x14ac:dyDescent="0.25">
      <c r="A11">
        <v>2017</v>
      </c>
      <c r="B11" t="s">
        <v>145</v>
      </c>
      <c r="C11">
        <v>701030</v>
      </c>
      <c r="D11" t="s">
        <v>14</v>
      </c>
      <c r="E11">
        <v>35</v>
      </c>
      <c r="F11">
        <v>5</v>
      </c>
      <c r="G11">
        <f t="shared" si="0"/>
        <v>175</v>
      </c>
    </row>
    <row r="12" spans="1:7" x14ac:dyDescent="0.25">
      <c r="A12">
        <v>2017</v>
      </c>
      <c r="B12" t="s">
        <v>145</v>
      </c>
      <c r="C12">
        <v>701031</v>
      </c>
      <c r="D12" t="s">
        <v>15</v>
      </c>
      <c r="E12">
        <v>35</v>
      </c>
      <c r="F12">
        <v>16</v>
      </c>
      <c r="G12">
        <f t="shared" si="0"/>
        <v>560</v>
      </c>
    </row>
    <row r="13" spans="1:7" x14ac:dyDescent="0.25">
      <c r="A13">
        <v>2017</v>
      </c>
      <c r="B13" t="s">
        <v>145</v>
      </c>
      <c r="C13">
        <v>701032</v>
      </c>
      <c r="D13" t="s">
        <v>16</v>
      </c>
      <c r="E13">
        <v>39</v>
      </c>
      <c r="F13">
        <v>15</v>
      </c>
      <c r="G13">
        <f t="shared" si="0"/>
        <v>585</v>
      </c>
    </row>
    <row r="14" spans="1:7" x14ac:dyDescent="0.25">
      <c r="A14">
        <v>2017</v>
      </c>
      <c r="B14" t="s">
        <v>145</v>
      </c>
      <c r="C14">
        <v>701033</v>
      </c>
      <c r="D14" t="s">
        <v>17</v>
      </c>
      <c r="E14">
        <v>39</v>
      </c>
      <c r="F14">
        <v>20</v>
      </c>
      <c r="G14">
        <f t="shared" si="0"/>
        <v>780</v>
      </c>
    </row>
    <row r="15" spans="1:7" x14ac:dyDescent="0.25">
      <c r="A15">
        <v>2017</v>
      </c>
      <c r="B15" t="s">
        <v>145</v>
      </c>
      <c r="C15">
        <v>701034</v>
      </c>
      <c r="D15" t="s">
        <v>18</v>
      </c>
      <c r="E15">
        <v>35</v>
      </c>
      <c r="F15">
        <v>28</v>
      </c>
      <c r="G15">
        <f t="shared" si="0"/>
        <v>980</v>
      </c>
    </row>
    <row r="16" spans="1:7" x14ac:dyDescent="0.25">
      <c r="A16">
        <v>2017</v>
      </c>
      <c r="B16" t="s">
        <v>145</v>
      </c>
      <c r="C16">
        <v>701035</v>
      </c>
      <c r="D16" t="s">
        <v>19</v>
      </c>
      <c r="E16">
        <v>25</v>
      </c>
      <c r="F16">
        <v>15</v>
      </c>
      <c r="G16">
        <f t="shared" si="0"/>
        <v>375</v>
      </c>
    </row>
    <row r="17" spans="1:7" x14ac:dyDescent="0.25">
      <c r="A17">
        <v>2017</v>
      </c>
      <c r="B17" t="s">
        <v>145</v>
      </c>
      <c r="C17">
        <v>701036</v>
      </c>
      <c r="D17" t="s">
        <v>20</v>
      </c>
      <c r="E17">
        <v>35</v>
      </c>
      <c r="F17">
        <v>15</v>
      </c>
      <c r="G17">
        <f t="shared" si="0"/>
        <v>525</v>
      </c>
    </row>
    <row r="18" spans="1:7" x14ac:dyDescent="0.25">
      <c r="A18">
        <v>2017</v>
      </c>
      <c r="B18" t="s">
        <v>145</v>
      </c>
      <c r="C18">
        <v>701037</v>
      </c>
      <c r="D18" t="s">
        <v>21</v>
      </c>
      <c r="E18">
        <v>25</v>
      </c>
      <c r="F18">
        <v>1</v>
      </c>
      <c r="G18">
        <f t="shared" si="0"/>
        <v>25</v>
      </c>
    </row>
    <row r="19" spans="1:7" x14ac:dyDescent="0.25">
      <c r="A19">
        <v>2017</v>
      </c>
      <c r="B19" t="s">
        <v>145</v>
      </c>
      <c r="C19">
        <v>701039</v>
      </c>
      <c r="D19" t="s">
        <v>22</v>
      </c>
      <c r="E19">
        <v>35</v>
      </c>
      <c r="F19">
        <v>25</v>
      </c>
      <c r="G19">
        <f t="shared" si="0"/>
        <v>875</v>
      </c>
    </row>
    <row r="20" spans="1:7" x14ac:dyDescent="0.25">
      <c r="A20">
        <v>2017</v>
      </c>
      <c r="B20" t="s">
        <v>145</v>
      </c>
      <c r="C20">
        <v>701041</v>
      </c>
      <c r="D20" t="s">
        <v>23</v>
      </c>
      <c r="E20">
        <v>35</v>
      </c>
      <c r="F20">
        <v>14</v>
      </c>
      <c r="G20">
        <f t="shared" si="0"/>
        <v>490</v>
      </c>
    </row>
    <row r="21" spans="1:7" x14ac:dyDescent="0.25">
      <c r="A21">
        <v>2017</v>
      </c>
      <c r="B21" t="s">
        <v>145</v>
      </c>
      <c r="C21">
        <v>701042</v>
      </c>
      <c r="D21" t="s">
        <v>24</v>
      </c>
      <c r="E21">
        <v>25</v>
      </c>
      <c r="F21">
        <v>28</v>
      </c>
      <c r="G21">
        <f t="shared" si="0"/>
        <v>700</v>
      </c>
    </row>
    <row r="22" spans="1:7" x14ac:dyDescent="0.25">
      <c r="A22">
        <v>2017</v>
      </c>
      <c r="B22" t="s">
        <v>145</v>
      </c>
      <c r="C22">
        <v>701043</v>
      </c>
      <c r="D22" t="s">
        <v>25</v>
      </c>
      <c r="E22">
        <v>35</v>
      </c>
      <c r="F22">
        <v>20</v>
      </c>
      <c r="G22">
        <f t="shared" si="0"/>
        <v>700</v>
      </c>
    </row>
    <row r="23" spans="1:7" x14ac:dyDescent="0.25">
      <c r="A23">
        <v>2017</v>
      </c>
      <c r="B23" t="s">
        <v>145</v>
      </c>
      <c r="C23">
        <v>701048</v>
      </c>
      <c r="D23" t="s">
        <v>26</v>
      </c>
      <c r="E23">
        <v>59</v>
      </c>
      <c r="F23">
        <v>42</v>
      </c>
      <c r="G23">
        <f t="shared" si="0"/>
        <v>2478</v>
      </c>
    </row>
    <row r="24" spans="1:7" x14ac:dyDescent="0.25">
      <c r="A24">
        <v>2017</v>
      </c>
      <c r="B24" t="s">
        <v>145</v>
      </c>
      <c r="C24">
        <v>701052</v>
      </c>
      <c r="D24" t="s">
        <v>27</v>
      </c>
      <c r="E24">
        <v>39</v>
      </c>
      <c r="F24">
        <v>16</v>
      </c>
      <c r="G24">
        <f t="shared" si="0"/>
        <v>624</v>
      </c>
    </row>
    <row r="25" spans="1:7" x14ac:dyDescent="0.25">
      <c r="A25">
        <v>2017</v>
      </c>
      <c r="B25" t="s">
        <v>145</v>
      </c>
      <c r="C25">
        <v>701054</v>
      </c>
      <c r="D25" t="s">
        <v>28</v>
      </c>
      <c r="E25">
        <v>79</v>
      </c>
      <c r="F25">
        <v>15</v>
      </c>
      <c r="G25">
        <f t="shared" si="0"/>
        <v>1185</v>
      </c>
    </row>
    <row r="26" spans="1:7" x14ac:dyDescent="0.25">
      <c r="A26">
        <v>2017</v>
      </c>
      <c r="B26" t="s">
        <v>145</v>
      </c>
      <c r="C26">
        <v>701055</v>
      </c>
      <c r="D26" t="s">
        <v>29</v>
      </c>
      <c r="E26">
        <v>99</v>
      </c>
      <c r="F26">
        <v>5</v>
      </c>
      <c r="G26">
        <f t="shared" si="0"/>
        <v>495</v>
      </c>
    </row>
    <row r="27" spans="1:7" x14ac:dyDescent="0.25">
      <c r="A27">
        <v>2017</v>
      </c>
      <c r="B27" t="s">
        <v>145</v>
      </c>
      <c r="C27">
        <v>701056</v>
      </c>
      <c r="D27" t="s">
        <v>30</v>
      </c>
      <c r="E27">
        <v>85</v>
      </c>
      <c r="F27">
        <v>3</v>
      </c>
      <c r="G27">
        <f t="shared" si="0"/>
        <v>255</v>
      </c>
    </row>
    <row r="28" spans="1:7" x14ac:dyDescent="0.25">
      <c r="A28">
        <v>2017</v>
      </c>
      <c r="B28" t="s">
        <v>145</v>
      </c>
      <c r="C28">
        <v>701058</v>
      </c>
      <c r="D28" t="s">
        <v>31</v>
      </c>
      <c r="E28">
        <v>99</v>
      </c>
      <c r="F28">
        <v>1</v>
      </c>
      <c r="G28">
        <f t="shared" si="0"/>
        <v>99</v>
      </c>
    </row>
    <row r="29" spans="1:7" x14ac:dyDescent="0.25">
      <c r="A29">
        <v>2017</v>
      </c>
      <c r="B29" t="s">
        <v>145</v>
      </c>
      <c r="C29">
        <v>701060</v>
      </c>
      <c r="D29" t="s">
        <v>32</v>
      </c>
      <c r="E29">
        <v>99</v>
      </c>
      <c r="F29">
        <v>4</v>
      </c>
      <c r="G29">
        <f t="shared" si="0"/>
        <v>396</v>
      </c>
    </row>
    <row r="30" spans="1:7" x14ac:dyDescent="0.25">
      <c r="A30">
        <v>2017</v>
      </c>
      <c r="B30" t="s">
        <v>145</v>
      </c>
      <c r="C30">
        <v>701061</v>
      </c>
      <c r="D30" t="s">
        <v>33</v>
      </c>
      <c r="E30">
        <v>99</v>
      </c>
      <c r="F30">
        <v>3</v>
      </c>
      <c r="G30">
        <f t="shared" si="0"/>
        <v>297</v>
      </c>
    </row>
    <row r="31" spans="1:7" x14ac:dyDescent="0.25">
      <c r="A31">
        <v>2017</v>
      </c>
      <c r="B31" t="s">
        <v>145</v>
      </c>
      <c r="C31">
        <v>701080</v>
      </c>
      <c r="D31" t="s">
        <v>34</v>
      </c>
      <c r="E31">
        <v>19</v>
      </c>
      <c r="F31">
        <v>3</v>
      </c>
      <c r="G31">
        <f t="shared" si="0"/>
        <v>57</v>
      </c>
    </row>
    <row r="32" spans="1:7" x14ac:dyDescent="0.25">
      <c r="A32">
        <v>2017</v>
      </c>
      <c r="B32" t="s">
        <v>145</v>
      </c>
      <c r="C32">
        <v>701081</v>
      </c>
      <c r="D32" t="s">
        <v>35</v>
      </c>
      <c r="E32">
        <v>19</v>
      </c>
      <c r="F32">
        <v>5</v>
      </c>
      <c r="G32">
        <f t="shared" si="0"/>
        <v>95</v>
      </c>
    </row>
    <row r="33" spans="1:7" x14ac:dyDescent="0.25">
      <c r="A33">
        <v>2017</v>
      </c>
      <c r="B33" t="s">
        <v>145</v>
      </c>
      <c r="C33">
        <v>701082</v>
      </c>
      <c r="D33" t="s">
        <v>36</v>
      </c>
      <c r="E33">
        <v>19</v>
      </c>
      <c r="F33">
        <v>6</v>
      </c>
      <c r="G33">
        <f t="shared" si="0"/>
        <v>114</v>
      </c>
    </row>
    <row r="34" spans="1:7" x14ac:dyDescent="0.25">
      <c r="A34">
        <v>2017</v>
      </c>
      <c r="B34" t="s">
        <v>145</v>
      </c>
      <c r="C34">
        <v>701083</v>
      </c>
      <c r="D34" t="s">
        <v>37</v>
      </c>
      <c r="E34">
        <v>42</v>
      </c>
      <c r="F34">
        <v>21</v>
      </c>
      <c r="G34">
        <f t="shared" si="0"/>
        <v>882</v>
      </c>
    </row>
    <row r="35" spans="1:7" x14ac:dyDescent="0.25">
      <c r="A35">
        <v>2017</v>
      </c>
      <c r="B35" t="s">
        <v>145</v>
      </c>
      <c r="C35">
        <v>702000</v>
      </c>
      <c r="D35" t="s">
        <v>38</v>
      </c>
      <c r="E35">
        <v>25</v>
      </c>
      <c r="F35">
        <v>25</v>
      </c>
      <c r="G35">
        <f t="shared" si="0"/>
        <v>625</v>
      </c>
    </row>
    <row r="36" spans="1:7" x14ac:dyDescent="0.25">
      <c r="A36">
        <v>2017</v>
      </c>
      <c r="B36" t="s">
        <v>145</v>
      </c>
      <c r="C36">
        <v>702001</v>
      </c>
      <c r="D36" t="s">
        <v>39</v>
      </c>
      <c r="E36">
        <v>25</v>
      </c>
      <c r="F36">
        <v>10</v>
      </c>
      <c r="G36">
        <f t="shared" si="0"/>
        <v>250</v>
      </c>
    </row>
    <row r="37" spans="1:7" x14ac:dyDescent="0.25">
      <c r="A37">
        <v>2017</v>
      </c>
      <c r="B37" t="s">
        <v>145</v>
      </c>
      <c r="C37">
        <v>702002</v>
      </c>
      <c r="D37" t="s">
        <v>40</v>
      </c>
      <c r="E37">
        <v>25</v>
      </c>
      <c r="F37">
        <v>12</v>
      </c>
      <c r="G37">
        <f t="shared" si="0"/>
        <v>300</v>
      </c>
    </row>
    <row r="38" spans="1:7" x14ac:dyDescent="0.25">
      <c r="A38">
        <v>2017</v>
      </c>
      <c r="B38" t="s">
        <v>145</v>
      </c>
      <c r="C38">
        <v>702003</v>
      </c>
      <c r="D38" t="s">
        <v>41</v>
      </c>
      <c r="E38">
        <v>25</v>
      </c>
      <c r="F38">
        <v>5</v>
      </c>
      <c r="G38">
        <f t="shared" si="0"/>
        <v>125</v>
      </c>
    </row>
    <row r="39" spans="1:7" x14ac:dyDescent="0.25">
      <c r="A39">
        <v>2017</v>
      </c>
      <c r="B39" t="s">
        <v>145</v>
      </c>
      <c r="C39">
        <v>702004</v>
      </c>
      <c r="D39" t="s">
        <v>42</v>
      </c>
      <c r="E39">
        <v>25</v>
      </c>
      <c r="F39">
        <v>7</v>
      </c>
      <c r="G39">
        <f t="shared" si="0"/>
        <v>175</v>
      </c>
    </row>
    <row r="40" spans="1:7" x14ac:dyDescent="0.25">
      <c r="A40">
        <v>2017</v>
      </c>
      <c r="B40" t="s">
        <v>145</v>
      </c>
      <c r="C40">
        <v>702005</v>
      </c>
      <c r="D40" t="s">
        <v>43</v>
      </c>
      <c r="E40">
        <v>25</v>
      </c>
      <c r="F40">
        <v>8</v>
      </c>
      <c r="G40">
        <f t="shared" si="0"/>
        <v>200</v>
      </c>
    </row>
    <row r="41" spans="1:7" x14ac:dyDescent="0.25">
      <c r="A41">
        <v>2017</v>
      </c>
      <c r="B41" t="s">
        <v>145</v>
      </c>
      <c r="C41">
        <v>702006</v>
      </c>
      <c r="D41" t="s">
        <v>44</v>
      </c>
      <c r="E41">
        <v>25</v>
      </c>
      <c r="F41">
        <v>7</v>
      </c>
      <c r="G41">
        <f t="shared" si="0"/>
        <v>175</v>
      </c>
    </row>
    <row r="42" spans="1:7" x14ac:dyDescent="0.25">
      <c r="A42">
        <v>2017</v>
      </c>
      <c r="B42" t="s">
        <v>145</v>
      </c>
      <c r="C42">
        <v>703001</v>
      </c>
      <c r="D42" t="s">
        <v>45</v>
      </c>
      <c r="E42">
        <v>3.5</v>
      </c>
      <c r="F42">
        <v>17</v>
      </c>
      <c r="G42">
        <f t="shared" si="0"/>
        <v>59.5</v>
      </c>
    </row>
    <row r="43" spans="1:7" x14ac:dyDescent="0.25">
      <c r="A43">
        <v>2017</v>
      </c>
      <c r="B43" t="s">
        <v>145</v>
      </c>
      <c r="C43">
        <v>703002</v>
      </c>
      <c r="D43" t="s">
        <v>46</v>
      </c>
      <c r="E43">
        <v>3.5</v>
      </c>
      <c r="F43">
        <v>93</v>
      </c>
      <c r="G43">
        <f t="shared" si="0"/>
        <v>325.5</v>
      </c>
    </row>
    <row r="44" spans="1:7" x14ac:dyDescent="0.25">
      <c r="A44">
        <v>2017</v>
      </c>
      <c r="B44" t="s">
        <v>145</v>
      </c>
      <c r="C44">
        <v>703003</v>
      </c>
      <c r="D44" t="s">
        <v>47</v>
      </c>
      <c r="E44">
        <v>3.5</v>
      </c>
      <c r="F44">
        <v>124</v>
      </c>
      <c r="G44">
        <f t="shared" si="0"/>
        <v>434</v>
      </c>
    </row>
    <row r="45" spans="1:7" x14ac:dyDescent="0.25">
      <c r="A45">
        <v>2017</v>
      </c>
      <c r="B45" t="s">
        <v>145</v>
      </c>
      <c r="C45">
        <v>706000</v>
      </c>
      <c r="D45" t="s">
        <v>48</v>
      </c>
      <c r="E45">
        <v>14</v>
      </c>
      <c r="F45">
        <v>222</v>
      </c>
      <c r="G45">
        <f t="shared" si="0"/>
        <v>3108</v>
      </c>
    </row>
    <row r="46" spans="1:7" x14ac:dyDescent="0.25">
      <c r="A46">
        <v>2017</v>
      </c>
      <c r="B46" t="s">
        <v>145</v>
      </c>
      <c r="C46">
        <v>706001</v>
      </c>
      <c r="D46" t="s">
        <v>49</v>
      </c>
      <c r="E46">
        <v>18</v>
      </c>
      <c r="F46">
        <v>25</v>
      </c>
      <c r="G46">
        <f t="shared" si="0"/>
        <v>450</v>
      </c>
    </row>
    <row r="47" spans="1:7" x14ac:dyDescent="0.25">
      <c r="A47">
        <v>2017</v>
      </c>
      <c r="B47" t="s">
        <v>145</v>
      </c>
      <c r="C47">
        <v>706002</v>
      </c>
      <c r="D47" t="s">
        <v>50</v>
      </c>
      <c r="E47">
        <v>14</v>
      </c>
      <c r="F47">
        <v>148</v>
      </c>
      <c r="G47">
        <f t="shared" si="0"/>
        <v>2072</v>
      </c>
    </row>
    <row r="48" spans="1:7" x14ac:dyDescent="0.25">
      <c r="A48">
        <v>2017</v>
      </c>
      <c r="B48" t="s">
        <v>145</v>
      </c>
      <c r="C48">
        <v>706003</v>
      </c>
      <c r="D48" t="s">
        <v>51</v>
      </c>
      <c r="E48">
        <v>14</v>
      </c>
      <c r="F48">
        <v>898</v>
      </c>
      <c r="G48">
        <f t="shared" si="0"/>
        <v>12572</v>
      </c>
    </row>
    <row r="49" spans="1:7" x14ac:dyDescent="0.25">
      <c r="A49">
        <v>2017</v>
      </c>
      <c r="B49" t="s">
        <v>145</v>
      </c>
      <c r="C49">
        <v>706004</v>
      </c>
      <c r="D49" t="s">
        <v>52</v>
      </c>
      <c r="E49">
        <v>14</v>
      </c>
      <c r="F49">
        <v>982</v>
      </c>
      <c r="G49">
        <f t="shared" si="0"/>
        <v>13748</v>
      </c>
    </row>
    <row r="50" spans="1:7" x14ac:dyDescent="0.25">
      <c r="A50">
        <v>2017</v>
      </c>
      <c r="B50" t="s">
        <v>145</v>
      </c>
      <c r="C50">
        <v>706005</v>
      </c>
      <c r="D50" t="s">
        <v>53</v>
      </c>
      <c r="E50">
        <v>14</v>
      </c>
      <c r="F50">
        <v>3462</v>
      </c>
      <c r="G50">
        <f t="shared" si="0"/>
        <v>48468</v>
      </c>
    </row>
    <row r="51" spans="1:7" x14ac:dyDescent="0.25">
      <c r="A51">
        <v>2017</v>
      </c>
      <c r="B51" t="s">
        <v>145</v>
      </c>
      <c r="C51">
        <v>706006</v>
      </c>
      <c r="D51" t="s">
        <v>54</v>
      </c>
      <c r="E51">
        <v>14</v>
      </c>
      <c r="F51">
        <v>160</v>
      </c>
      <c r="G51">
        <f t="shared" si="0"/>
        <v>2240</v>
      </c>
    </row>
    <row r="52" spans="1:7" x14ac:dyDescent="0.25">
      <c r="A52">
        <v>2017</v>
      </c>
      <c r="B52" t="s">
        <v>145</v>
      </c>
      <c r="C52">
        <v>706007</v>
      </c>
      <c r="D52" t="s">
        <v>55</v>
      </c>
      <c r="E52">
        <v>14</v>
      </c>
      <c r="F52">
        <v>402</v>
      </c>
      <c r="G52">
        <f t="shared" si="0"/>
        <v>5628</v>
      </c>
    </row>
    <row r="53" spans="1:7" x14ac:dyDescent="0.25">
      <c r="A53">
        <v>2017</v>
      </c>
      <c r="B53" t="s">
        <v>145</v>
      </c>
      <c r="C53">
        <v>706008</v>
      </c>
      <c r="D53" t="s">
        <v>56</v>
      </c>
      <c r="E53">
        <v>14</v>
      </c>
      <c r="F53">
        <v>112</v>
      </c>
      <c r="G53">
        <f t="shared" si="0"/>
        <v>1568</v>
      </c>
    </row>
    <row r="54" spans="1:7" x14ac:dyDescent="0.25">
      <c r="A54">
        <v>2017</v>
      </c>
      <c r="B54" t="s">
        <v>145</v>
      </c>
      <c r="C54">
        <v>706011</v>
      </c>
      <c r="D54" t="s">
        <v>57</v>
      </c>
      <c r="E54">
        <v>14</v>
      </c>
      <c r="F54">
        <v>25</v>
      </c>
      <c r="G54">
        <f t="shared" si="0"/>
        <v>350</v>
      </c>
    </row>
    <row r="55" spans="1:7" x14ac:dyDescent="0.25">
      <c r="A55">
        <v>2017</v>
      </c>
      <c r="B55" t="s">
        <v>145</v>
      </c>
      <c r="C55">
        <v>706012</v>
      </c>
      <c r="D55" t="s">
        <v>58</v>
      </c>
      <c r="E55">
        <v>18</v>
      </c>
      <c r="F55">
        <v>11</v>
      </c>
      <c r="G55">
        <f t="shared" si="0"/>
        <v>198</v>
      </c>
    </row>
    <row r="56" spans="1:7" x14ac:dyDescent="0.25">
      <c r="A56">
        <v>2017</v>
      </c>
      <c r="B56" t="s">
        <v>145</v>
      </c>
      <c r="C56">
        <v>706013</v>
      </c>
      <c r="D56" t="s">
        <v>59</v>
      </c>
      <c r="E56">
        <v>19</v>
      </c>
      <c r="F56">
        <v>76</v>
      </c>
      <c r="G56">
        <f t="shared" si="0"/>
        <v>1444</v>
      </c>
    </row>
    <row r="57" spans="1:7" x14ac:dyDescent="0.25">
      <c r="A57">
        <v>2017</v>
      </c>
      <c r="B57" t="s">
        <v>145</v>
      </c>
      <c r="C57">
        <v>706014</v>
      </c>
      <c r="D57" t="s">
        <v>60</v>
      </c>
      <c r="E57">
        <v>19</v>
      </c>
      <c r="F57">
        <v>93</v>
      </c>
      <c r="G57">
        <f t="shared" si="0"/>
        <v>1767</v>
      </c>
    </row>
    <row r="58" spans="1:7" x14ac:dyDescent="0.25">
      <c r="A58">
        <v>2017</v>
      </c>
      <c r="B58" t="s">
        <v>145</v>
      </c>
      <c r="C58">
        <v>706015</v>
      </c>
      <c r="D58" t="s">
        <v>61</v>
      </c>
      <c r="E58">
        <v>19</v>
      </c>
      <c r="F58">
        <v>33</v>
      </c>
      <c r="G58">
        <f t="shared" si="0"/>
        <v>627</v>
      </c>
    </row>
    <row r="59" spans="1:7" x14ac:dyDescent="0.25">
      <c r="A59">
        <v>2017</v>
      </c>
      <c r="B59" t="s">
        <v>145</v>
      </c>
      <c r="C59">
        <v>706016</v>
      </c>
      <c r="D59" t="s">
        <v>62</v>
      </c>
      <c r="E59">
        <v>19</v>
      </c>
      <c r="F59">
        <v>64</v>
      </c>
      <c r="G59">
        <f t="shared" si="0"/>
        <v>1216</v>
      </c>
    </row>
    <row r="60" spans="1:7" x14ac:dyDescent="0.25">
      <c r="A60">
        <v>2017</v>
      </c>
      <c r="B60" t="s">
        <v>145</v>
      </c>
      <c r="C60">
        <v>706017</v>
      </c>
      <c r="D60" t="s">
        <v>63</v>
      </c>
      <c r="E60">
        <v>19</v>
      </c>
      <c r="F60">
        <v>71</v>
      </c>
      <c r="G60">
        <f t="shared" si="0"/>
        <v>1349</v>
      </c>
    </row>
    <row r="61" spans="1:7" x14ac:dyDescent="0.25">
      <c r="A61">
        <v>2017</v>
      </c>
      <c r="B61" t="s">
        <v>145</v>
      </c>
      <c r="C61">
        <v>706018</v>
      </c>
      <c r="D61" t="s">
        <v>64</v>
      </c>
      <c r="E61">
        <v>19</v>
      </c>
      <c r="F61">
        <v>30</v>
      </c>
      <c r="G61">
        <f t="shared" si="0"/>
        <v>570</v>
      </c>
    </row>
    <row r="62" spans="1:7" x14ac:dyDescent="0.25">
      <c r="A62">
        <v>2017</v>
      </c>
      <c r="B62" t="s">
        <v>145</v>
      </c>
      <c r="C62">
        <v>706019</v>
      </c>
      <c r="D62" t="s">
        <v>65</v>
      </c>
      <c r="E62">
        <v>20</v>
      </c>
      <c r="F62">
        <v>42</v>
      </c>
      <c r="G62">
        <f t="shared" si="0"/>
        <v>840</v>
      </c>
    </row>
    <row r="63" spans="1:7" x14ac:dyDescent="0.25">
      <c r="A63">
        <v>2017</v>
      </c>
      <c r="B63" t="s">
        <v>145</v>
      </c>
      <c r="C63">
        <v>706090</v>
      </c>
      <c r="D63" t="s">
        <v>66</v>
      </c>
      <c r="E63">
        <v>14</v>
      </c>
      <c r="F63">
        <v>64</v>
      </c>
      <c r="G63">
        <f t="shared" si="0"/>
        <v>896</v>
      </c>
    </row>
    <row r="64" spans="1:7" x14ac:dyDescent="0.25">
      <c r="A64">
        <v>2017</v>
      </c>
      <c r="B64" t="s">
        <v>145</v>
      </c>
      <c r="C64">
        <v>707001</v>
      </c>
      <c r="D64" t="s">
        <v>67</v>
      </c>
      <c r="E64">
        <v>14</v>
      </c>
      <c r="F64">
        <v>355</v>
      </c>
      <c r="G64">
        <f t="shared" si="0"/>
        <v>4970</v>
      </c>
    </row>
    <row r="65" spans="1:7" x14ac:dyDescent="0.25">
      <c r="A65">
        <v>2017</v>
      </c>
      <c r="B65" t="s">
        <v>145</v>
      </c>
      <c r="C65">
        <v>707002</v>
      </c>
      <c r="D65" t="s">
        <v>68</v>
      </c>
      <c r="E65">
        <v>14</v>
      </c>
      <c r="F65">
        <v>745</v>
      </c>
      <c r="G65">
        <f t="shared" si="0"/>
        <v>10430</v>
      </c>
    </row>
    <row r="66" spans="1:7" x14ac:dyDescent="0.25">
      <c r="A66">
        <v>2017</v>
      </c>
      <c r="B66" t="s">
        <v>145</v>
      </c>
      <c r="C66">
        <v>707003</v>
      </c>
      <c r="D66" t="s">
        <v>69</v>
      </c>
      <c r="E66">
        <v>14</v>
      </c>
      <c r="F66">
        <v>190</v>
      </c>
      <c r="G66">
        <f t="shared" si="0"/>
        <v>2660</v>
      </c>
    </row>
    <row r="67" spans="1:7" x14ac:dyDescent="0.25">
      <c r="A67">
        <v>2017</v>
      </c>
      <c r="B67" t="s">
        <v>145</v>
      </c>
      <c r="C67">
        <v>707004</v>
      </c>
      <c r="D67" t="s">
        <v>70</v>
      </c>
      <c r="E67">
        <v>14</v>
      </c>
      <c r="F67">
        <v>237</v>
      </c>
      <c r="G67">
        <f t="shared" ref="G67:G130" si="1">F67*E67</f>
        <v>3318</v>
      </c>
    </row>
    <row r="68" spans="1:7" x14ac:dyDescent="0.25">
      <c r="A68">
        <v>2017</v>
      </c>
      <c r="B68" t="s">
        <v>145</v>
      </c>
      <c r="C68">
        <v>707005</v>
      </c>
      <c r="D68" t="s">
        <v>71</v>
      </c>
      <c r="E68">
        <v>14</v>
      </c>
      <c r="F68">
        <v>203</v>
      </c>
      <c r="G68">
        <f t="shared" si="1"/>
        <v>2842</v>
      </c>
    </row>
    <row r="69" spans="1:7" x14ac:dyDescent="0.25">
      <c r="A69">
        <v>2017</v>
      </c>
      <c r="B69" t="s">
        <v>145</v>
      </c>
      <c r="C69">
        <v>707006</v>
      </c>
      <c r="D69" t="s">
        <v>72</v>
      </c>
      <c r="E69">
        <v>14</v>
      </c>
      <c r="F69">
        <v>182</v>
      </c>
      <c r="G69">
        <f t="shared" si="1"/>
        <v>2548</v>
      </c>
    </row>
    <row r="70" spans="1:7" x14ac:dyDescent="0.25">
      <c r="A70">
        <v>2017</v>
      </c>
      <c r="B70" t="s">
        <v>145</v>
      </c>
      <c r="C70">
        <v>707007</v>
      </c>
      <c r="D70" t="s">
        <v>73</v>
      </c>
      <c r="E70">
        <v>14</v>
      </c>
      <c r="F70">
        <v>564</v>
      </c>
      <c r="G70">
        <f t="shared" si="1"/>
        <v>7896</v>
      </c>
    </row>
    <row r="71" spans="1:7" x14ac:dyDescent="0.25">
      <c r="A71">
        <v>2017</v>
      </c>
      <c r="B71" t="s">
        <v>145</v>
      </c>
      <c r="C71">
        <v>707008</v>
      </c>
      <c r="D71" t="s">
        <v>74</v>
      </c>
      <c r="E71">
        <v>14</v>
      </c>
      <c r="F71">
        <v>311</v>
      </c>
      <c r="G71">
        <f t="shared" si="1"/>
        <v>4354</v>
      </c>
    </row>
    <row r="72" spans="1:7" x14ac:dyDescent="0.25">
      <c r="A72">
        <v>2017</v>
      </c>
      <c r="B72" t="s">
        <v>145</v>
      </c>
      <c r="C72">
        <v>707009</v>
      </c>
      <c r="D72" t="s">
        <v>75</v>
      </c>
      <c r="E72">
        <v>14</v>
      </c>
      <c r="F72">
        <v>401</v>
      </c>
      <c r="G72">
        <f t="shared" si="1"/>
        <v>5614</v>
      </c>
    </row>
    <row r="73" spans="1:7" x14ac:dyDescent="0.25">
      <c r="A73">
        <v>2017</v>
      </c>
      <c r="B73" t="s">
        <v>145</v>
      </c>
      <c r="C73">
        <v>707010</v>
      </c>
      <c r="D73" t="s">
        <v>76</v>
      </c>
      <c r="E73">
        <v>14</v>
      </c>
      <c r="F73">
        <v>229</v>
      </c>
      <c r="G73">
        <f t="shared" si="1"/>
        <v>3206</v>
      </c>
    </row>
    <row r="74" spans="1:7" x14ac:dyDescent="0.25">
      <c r="A74">
        <v>2017</v>
      </c>
      <c r="B74" t="s">
        <v>145</v>
      </c>
      <c r="C74">
        <v>707011</v>
      </c>
      <c r="D74" t="s">
        <v>77</v>
      </c>
      <c r="E74">
        <v>14</v>
      </c>
      <c r="F74">
        <v>132</v>
      </c>
      <c r="G74">
        <f t="shared" si="1"/>
        <v>1848</v>
      </c>
    </row>
    <row r="75" spans="1:7" x14ac:dyDescent="0.25">
      <c r="A75">
        <v>2017</v>
      </c>
      <c r="B75" t="s">
        <v>145</v>
      </c>
      <c r="C75">
        <v>707013</v>
      </c>
      <c r="D75" t="s">
        <v>78</v>
      </c>
      <c r="E75">
        <v>14</v>
      </c>
      <c r="F75">
        <v>157</v>
      </c>
      <c r="G75">
        <f t="shared" si="1"/>
        <v>2198</v>
      </c>
    </row>
    <row r="76" spans="1:7" x14ac:dyDescent="0.25">
      <c r="A76">
        <v>2017</v>
      </c>
      <c r="B76" t="s">
        <v>145</v>
      </c>
      <c r="C76">
        <v>707014</v>
      </c>
      <c r="D76" t="s">
        <v>79</v>
      </c>
      <c r="E76">
        <v>14</v>
      </c>
      <c r="F76">
        <v>90</v>
      </c>
      <c r="G76">
        <f t="shared" si="1"/>
        <v>1260</v>
      </c>
    </row>
    <row r="77" spans="1:7" x14ac:dyDescent="0.25">
      <c r="A77">
        <v>2017</v>
      </c>
      <c r="B77" t="s">
        <v>145</v>
      </c>
      <c r="C77">
        <v>707015</v>
      </c>
      <c r="D77" t="s">
        <v>80</v>
      </c>
      <c r="E77">
        <v>14</v>
      </c>
      <c r="F77">
        <v>53</v>
      </c>
      <c r="G77">
        <f t="shared" si="1"/>
        <v>742</v>
      </c>
    </row>
    <row r="78" spans="1:7" x14ac:dyDescent="0.25">
      <c r="A78">
        <v>2017</v>
      </c>
      <c r="B78" t="s">
        <v>145</v>
      </c>
      <c r="C78">
        <v>707016</v>
      </c>
      <c r="D78" t="s">
        <v>81</v>
      </c>
      <c r="E78">
        <v>14</v>
      </c>
      <c r="F78">
        <v>228</v>
      </c>
      <c r="G78">
        <f t="shared" si="1"/>
        <v>3192</v>
      </c>
    </row>
    <row r="79" spans="1:7" x14ac:dyDescent="0.25">
      <c r="A79">
        <v>2017</v>
      </c>
      <c r="B79" t="s">
        <v>145</v>
      </c>
      <c r="C79">
        <v>708000</v>
      </c>
      <c r="D79" t="s">
        <v>82</v>
      </c>
      <c r="E79">
        <v>5</v>
      </c>
      <c r="F79">
        <v>5</v>
      </c>
      <c r="G79">
        <f t="shared" si="1"/>
        <v>25</v>
      </c>
    </row>
    <row r="80" spans="1:7" x14ac:dyDescent="0.25">
      <c r="A80">
        <v>2017</v>
      </c>
      <c r="B80" t="s">
        <v>145</v>
      </c>
      <c r="C80">
        <v>708002</v>
      </c>
      <c r="D80" t="s">
        <v>83</v>
      </c>
      <c r="E80">
        <v>10</v>
      </c>
      <c r="F80">
        <v>49</v>
      </c>
      <c r="G80">
        <f t="shared" si="1"/>
        <v>490</v>
      </c>
    </row>
    <row r="81" spans="1:7" x14ac:dyDescent="0.25">
      <c r="A81">
        <v>2017</v>
      </c>
      <c r="B81" t="s">
        <v>145</v>
      </c>
      <c r="C81">
        <v>708004</v>
      </c>
      <c r="D81" t="s">
        <v>84</v>
      </c>
      <c r="E81">
        <v>2</v>
      </c>
      <c r="F81">
        <v>325</v>
      </c>
      <c r="G81">
        <f t="shared" si="1"/>
        <v>650</v>
      </c>
    </row>
    <row r="82" spans="1:7" x14ac:dyDescent="0.25">
      <c r="A82">
        <v>2017</v>
      </c>
      <c r="B82" t="s">
        <v>145</v>
      </c>
      <c r="C82">
        <v>708005</v>
      </c>
      <c r="D82" t="s">
        <v>85</v>
      </c>
      <c r="E82">
        <v>5</v>
      </c>
      <c r="F82">
        <v>75</v>
      </c>
      <c r="G82">
        <f t="shared" si="1"/>
        <v>375</v>
      </c>
    </row>
    <row r="83" spans="1:7" x14ac:dyDescent="0.25">
      <c r="A83">
        <v>2017</v>
      </c>
      <c r="B83" t="s">
        <v>145</v>
      </c>
      <c r="C83">
        <v>708006</v>
      </c>
      <c r="D83" t="s">
        <v>86</v>
      </c>
      <c r="E83">
        <v>2</v>
      </c>
      <c r="F83">
        <v>526</v>
      </c>
      <c r="G83">
        <f t="shared" si="1"/>
        <v>1052</v>
      </c>
    </row>
    <row r="84" spans="1:7" x14ac:dyDescent="0.25">
      <c r="A84">
        <v>2017</v>
      </c>
      <c r="B84" t="s">
        <v>145</v>
      </c>
      <c r="C84">
        <v>708007</v>
      </c>
      <c r="D84" t="s">
        <v>87</v>
      </c>
      <c r="E84">
        <v>5</v>
      </c>
      <c r="F84">
        <v>41</v>
      </c>
      <c r="G84">
        <f t="shared" si="1"/>
        <v>205</v>
      </c>
    </row>
    <row r="85" spans="1:7" x14ac:dyDescent="0.25">
      <c r="A85">
        <v>2017</v>
      </c>
      <c r="B85" t="s">
        <v>145</v>
      </c>
      <c r="C85">
        <v>708008</v>
      </c>
      <c r="D85" t="s">
        <v>88</v>
      </c>
      <c r="E85">
        <v>14.4</v>
      </c>
      <c r="F85">
        <v>12</v>
      </c>
      <c r="G85">
        <f t="shared" si="1"/>
        <v>172.8</v>
      </c>
    </row>
    <row r="86" spans="1:7" x14ac:dyDescent="0.25">
      <c r="A86">
        <v>2017</v>
      </c>
      <c r="B86" t="s">
        <v>145</v>
      </c>
      <c r="C86">
        <v>708009</v>
      </c>
      <c r="D86" t="s">
        <v>89</v>
      </c>
      <c r="E86">
        <v>20.399999999999999</v>
      </c>
      <c r="F86">
        <v>22</v>
      </c>
      <c r="G86">
        <f t="shared" si="1"/>
        <v>448.79999999999995</v>
      </c>
    </row>
    <row r="87" spans="1:7" x14ac:dyDescent="0.25">
      <c r="A87">
        <v>2017</v>
      </c>
      <c r="B87" t="s">
        <v>145</v>
      </c>
      <c r="C87">
        <v>708010</v>
      </c>
      <c r="D87" t="s">
        <v>90</v>
      </c>
      <c r="E87">
        <v>2</v>
      </c>
      <c r="F87">
        <v>566</v>
      </c>
      <c r="G87">
        <f t="shared" si="1"/>
        <v>1132</v>
      </c>
    </row>
    <row r="88" spans="1:7" x14ac:dyDescent="0.25">
      <c r="A88">
        <v>2017</v>
      </c>
      <c r="B88" t="s">
        <v>145</v>
      </c>
      <c r="C88">
        <v>708013</v>
      </c>
      <c r="D88" t="s">
        <v>91</v>
      </c>
      <c r="E88">
        <v>1.6</v>
      </c>
      <c r="F88">
        <v>3635</v>
      </c>
      <c r="G88">
        <f t="shared" si="1"/>
        <v>5816</v>
      </c>
    </row>
    <row r="89" spans="1:7" x14ac:dyDescent="0.25">
      <c r="A89">
        <v>2017</v>
      </c>
      <c r="B89" t="s">
        <v>145</v>
      </c>
      <c r="C89">
        <v>708014</v>
      </c>
      <c r="D89" t="s">
        <v>92</v>
      </c>
      <c r="E89">
        <v>13</v>
      </c>
      <c r="F89">
        <v>92</v>
      </c>
      <c r="G89">
        <f t="shared" si="1"/>
        <v>1196</v>
      </c>
    </row>
    <row r="90" spans="1:7" x14ac:dyDescent="0.25">
      <c r="A90">
        <v>2017</v>
      </c>
      <c r="B90" t="s">
        <v>145</v>
      </c>
      <c r="C90">
        <v>708015</v>
      </c>
      <c r="D90" t="s">
        <v>93</v>
      </c>
      <c r="E90">
        <v>1.8</v>
      </c>
      <c r="F90">
        <v>200</v>
      </c>
      <c r="G90">
        <f t="shared" si="1"/>
        <v>360</v>
      </c>
    </row>
    <row r="91" spans="1:7" x14ac:dyDescent="0.25">
      <c r="A91">
        <v>2017</v>
      </c>
      <c r="B91" t="s">
        <v>145</v>
      </c>
      <c r="C91">
        <v>708016</v>
      </c>
      <c r="D91" t="s">
        <v>94</v>
      </c>
      <c r="E91">
        <v>5</v>
      </c>
      <c r="F91">
        <v>198</v>
      </c>
      <c r="G91">
        <f t="shared" si="1"/>
        <v>990</v>
      </c>
    </row>
    <row r="92" spans="1:7" x14ac:dyDescent="0.25">
      <c r="A92">
        <v>2017</v>
      </c>
      <c r="B92" t="s">
        <v>145</v>
      </c>
      <c r="C92">
        <v>708018</v>
      </c>
      <c r="D92" t="s">
        <v>95</v>
      </c>
      <c r="E92">
        <v>10</v>
      </c>
      <c r="F92">
        <v>71</v>
      </c>
      <c r="G92">
        <f t="shared" si="1"/>
        <v>710</v>
      </c>
    </row>
    <row r="93" spans="1:7" x14ac:dyDescent="0.25">
      <c r="A93">
        <v>2017</v>
      </c>
      <c r="B93" t="s">
        <v>145</v>
      </c>
      <c r="C93">
        <v>708019</v>
      </c>
      <c r="D93" t="s">
        <v>96</v>
      </c>
      <c r="E93">
        <v>15</v>
      </c>
      <c r="F93">
        <v>36</v>
      </c>
      <c r="G93">
        <f t="shared" si="1"/>
        <v>540</v>
      </c>
    </row>
    <row r="94" spans="1:7" x14ac:dyDescent="0.25">
      <c r="A94">
        <v>2017</v>
      </c>
      <c r="B94" t="s">
        <v>145</v>
      </c>
      <c r="C94">
        <v>708020</v>
      </c>
      <c r="D94" t="s">
        <v>97</v>
      </c>
      <c r="E94">
        <v>10</v>
      </c>
      <c r="F94">
        <v>120</v>
      </c>
      <c r="G94">
        <f t="shared" si="1"/>
        <v>1200</v>
      </c>
    </row>
    <row r="95" spans="1:7" x14ac:dyDescent="0.25">
      <c r="A95">
        <v>2017</v>
      </c>
      <c r="B95" t="s">
        <v>145</v>
      </c>
      <c r="C95">
        <v>708021</v>
      </c>
      <c r="D95" t="s">
        <v>98</v>
      </c>
      <c r="E95">
        <v>5</v>
      </c>
      <c r="F95">
        <v>130</v>
      </c>
      <c r="G95">
        <f t="shared" si="1"/>
        <v>650</v>
      </c>
    </row>
    <row r="96" spans="1:7" x14ac:dyDescent="0.25">
      <c r="A96">
        <v>2017</v>
      </c>
      <c r="B96" t="s">
        <v>145</v>
      </c>
      <c r="C96">
        <v>708022</v>
      </c>
      <c r="D96" t="s">
        <v>99</v>
      </c>
      <c r="E96">
        <v>15</v>
      </c>
      <c r="F96">
        <v>41</v>
      </c>
      <c r="G96">
        <f t="shared" si="1"/>
        <v>615</v>
      </c>
    </row>
    <row r="97" spans="1:7" x14ac:dyDescent="0.25">
      <c r="A97">
        <v>2017</v>
      </c>
      <c r="B97" t="s">
        <v>145</v>
      </c>
      <c r="C97">
        <v>708023</v>
      </c>
      <c r="D97" t="s">
        <v>100</v>
      </c>
      <c r="E97">
        <v>15</v>
      </c>
      <c r="F97">
        <v>31</v>
      </c>
      <c r="G97">
        <f t="shared" si="1"/>
        <v>465</v>
      </c>
    </row>
    <row r="98" spans="1:7" x14ac:dyDescent="0.25">
      <c r="A98">
        <v>2017</v>
      </c>
      <c r="B98" t="s">
        <v>145</v>
      </c>
      <c r="C98">
        <v>708024</v>
      </c>
      <c r="D98" t="s">
        <v>101</v>
      </c>
      <c r="E98">
        <v>15</v>
      </c>
      <c r="F98">
        <v>23</v>
      </c>
      <c r="G98">
        <f t="shared" si="1"/>
        <v>345</v>
      </c>
    </row>
    <row r="99" spans="1:7" x14ac:dyDescent="0.25">
      <c r="A99">
        <v>2017</v>
      </c>
      <c r="B99" t="s">
        <v>145</v>
      </c>
      <c r="C99">
        <v>708028</v>
      </c>
      <c r="D99" t="s">
        <v>102</v>
      </c>
      <c r="E99">
        <v>17</v>
      </c>
      <c r="F99">
        <v>23</v>
      </c>
      <c r="G99">
        <f t="shared" si="1"/>
        <v>391</v>
      </c>
    </row>
    <row r="100" spans="1:7" x14ac:dyDescent="0.25">
      <c r="A100">
        <v>2017</v>
      </c>
      <c r="B100" t="s">
        <v>145</v>
      </c>
      <c r="C100">
        <v>708029</v>
      </c>
      <c r="D100" t="s">
        <v>103</v>
      </c>
      <c r="E100">
        <v>17</v>
      </c>
      <c r="F100">
        <v>6</v>
      </c>
      <c r="G100">
        <f t="shared" si="1"/>
        <v>102</v>
      </c>
    </row>
    <row r="101" spans="1:7" x14ac:dyDescent="0.25">
      <c r="A101">
        <v>2017</v>
      </c>
      <c r="B101" t="s">
        <v>145</v>
      </c>
      <c r="C101">
        <v>708041</v>
      </c>
      <c r="D101" t="s">
        <v>104</v>
      </c>
      <c r="E101">
        <v>60</v>
      </c>
      <c r="F101">
        <v>5</v>
      </c>
      <c r="G101">
        <f t="shared" si="1"/>
        <v>300</v>
      </c>
    </row>
    <row r="102" spans="1:7" x14ac:dyDescent="0.25">
      <c r="A102">
        <v>2017</v>
      </c>
      <c r="B102" t="s">
        <v>145</v>
      </c>
      <c r="C102">
        <v>709001</v>
      </c>
      <c r="D102" t="s">
        <v>105</v>
      </c>
      <c r="E102">
        <v>20.5</v>
      </c>
      <c r="F102">
        <v>47</v>
      </c>
      <c r="G102">
        <f t="shared" si="1"/>
        <v>963.5</v>
      </c>
    </row>
    <row r="103" spans="1:7" x14ac:dyDescent="0.25">
      <c r="A103">
        <v>2017</v>
      </c>
      <c r="B103" t="s">
        <v>145</v>
      </c>
      <c r="C103">
        <v>709005</v>
      </c>
      <c r="D103" t="s">
        <v>106</v>
      </c>
      <c r="E103">
        <v>20.5</v>
      </c>
      <c r="F103">
        <v>294</v>
      </c>
      <c r="G103">
        <f t="shared" si="1"/>
        <v>6027</v>
      </c>
    </row>
    <row r="104" spans="1:7" x14ac:dyDescent="0.25">
      <c r="A104">
        <v>2017</v>
      </c>
      <c r="B104" t="s">
        <v>145</v>
      </c>
      <c r="C104">
        <v>709007</v>
      </c>
      <c r="D104" t="s">
        <v>107</v>
      </c>
      <c r="E104">
        <v>20.5</v>
      </c>
      <c r="F104">
        <v>162</v>
      </c>
      <c r="G104">
        <f t="shared" si="1"/>
        <v>3321</v>
      </c>
    </row>
    <row r="105" spans="1:7" x14ac:dyDescent="0.25">
      <c r="A105">
        <v>2017</v>
      </c>
      <c r="B105" t="s">
        <v>145</v>
      </c>
      <c r="C105">
        <v>710003</v>
      </c>
      <c r="D105" t="s">
        <v>108</v>
      </c>
      <c r="E105">
        <v>13</v>
      </c>
      <c r="F105">
        <v>285</v>
      </c>
      <c r="G105">
        <f t="shared" si="1"/>
        <v>3705</v>
      </c>
    </row>
    <row r="106" spans="1:7" x14ac:dyDescent="0.25">
      <c r="A106">
        <v>2017</v>
      </c>
      <c r="B106" t="s">
        <v>145</v>
      </c>
      <c r="C106">
        <v>711001</v>
      </c>
      <c r="D106" t="s">
        <v>109</v>
      </c>
      <c r="E106">
        <v>20</v>
      </c>
      <c r="F106">
        <v>317</v>
      </c>
      <c r="G106">
        <f t="shared" si="1"/>
        <v>6340</v>
      </c>
    </row>
    <row r="107" spans="1:7" x14ac:dyDescent="0.25">
      <c r="A107">
        <v>2017</v>
      </c>
      <c r="B107" t="s">
        <v>145</v>
      </c>
      <c r="C107">
        <v>711002</v>
      </c>
      <c r="D107" t="s">
        <v>110</v>
      </c>
      <c r="E107">
        <v>290</v>
      </c>
      <c r="F107">
        <v>14</v>
      </c>
      <c r="G107">
        <f t="shared" si="1"/>
        <v>4060</v>
      </c>
    </row>
    <row r="108" spans="1:7" x14ac:dyDescent="0.25">
      <c r="A108">
        <v>2017</v>
      </c>
      <c r="B108" t="s">
        <v>145</v>
      </c>
      <c r="C108">
        <v>711006</v>
      </c>
      <c r="D108" t="s">
        <v>111</v>
      </c>
      <c r="E108">
        <v>0</v>
      </c>
      <c r="F108">
        <v>1</v>
      </c>
      <c r="G108">
        <f t="shared" si="1"/>
        <v>0</v>
      </c>
    </row>
    <row r="109" spans="1:7" x14ac:dyDescent="0.25">
      <c r="A109">
        <v>2017</v>
      </c>
      <c r="B109" t="s">
        <v>145</v>
      </c>
      <c r="C109">
        <v>711007</v>
      </c>
      <c r="D109" t="s">
        <v>112</v>
      </c>
      <c r="E109">
        <v>0</v>
      </c>
      <c r="F109">
        <v>1</v>
      </c>
      <c r="G109">
        <f t="shared" si="1"/>
        <v>0</v>
      </c>
    </row>
    <row r="110" spans="1:7" x14ac:dyDescent="0.25">
      <c r="A110">
        <v>2017</v>
      </c>
      <c r="B110" t="s">
        <v>145</v>
      </c>
      <c r="C110">
        <v>711008</v>
      </c>
      <c r="D110" t="s">
        <v>113</v>
      </c>
      <c r="E110">
        <v>0</v>
      </c>
      <c r="F110">
        <v>3</v>
      </c>
      <c r="G110">
        <f t="shared" si="1"/>
        <v>0</v>
      </c>
    </row>
    <row r="111" spans="1:7" x14ac:dyDescent="0.25">
      <c r="A111">
        <v>2017</v>
      </c>
      <c r="B111" t="s">
        <v>145</v>
      </c>
      <c r="C111">
        <v>711009</v>
      </c>
      <c r="D111" t="s">
        <v>114</v>
      </c>
      <c r="E111">
        <v>15</v>
      </c>
      <c r="F111">
        <v>168</v>
      </c>
      <c r="G111">
        <f t="shared" si="1"/>
        <v>2520</v>
      </c>
    </row>
    <row r="112" spans="1:7" x14ac:dyDescent="0.25">
      <c r="A112">
        <v>2017</v>
      </c>
      <c r="B112" t="s">
        <v>145</v>
      </c>
      <c r="C112">
        <v>711010</v>
      </c>
      <c r="D112" t="s">
        <v>115</v>
      </c>
      <c r="E112">
        <v>265</v>
      </c>
      <c r="F112">
        <v>1</v>
      </c>
      <c r="G112">
        <f t="shared" si="1"/>
        <v>265</v>
      </c>
    </row>
    <row r="113" spans="1:7" x14ac:dyDescent="0.25">
      <c r="A113">
        <v>2017</v>
      </c>
      <c r="B113" t="s">
        <v>145</v>
      </c>
      <c r="C113">
        <v>712007</v>
      </c>
      <c r="D113" t="s">
        <v>116</v>
      </c>
      <c r="E113">
        <v>11</v>
      </c>
      <c r="F113">
        <v>35</v>
      </c>
      <c r="G113">
        <f t="shared" si="1"/>
        <v>385</v>
      </c>
    </row>
    <row r="114" spans="1:7" x14ac:dyDescent="0.25">
      <c r="A114">
        <v>2017</v>
      </c>
      <c r="B114" t="s">
        <v>145</v>
      </c>
      <c r="C114">
        <v>713001</v>
      </c>
      <c r="D114" t="s">
        <v>117</v>
      </c>
      <c r="E114">
        <v>45</v>
      </c>
      <c r="F114">
        <v>48</v>
      </c>
      <c r="G114">
        <f t="shared" si="1"/>
        <v>2160</v>
      </c>
    </row>
    <row r="115" spans="1:7" x14ac:dyDescent="0.25">
      <c r="A115">
        <v>2017</v>
      </c>
      <c r="B115" t="s">
        <v>145</v>
      </c>
      <c r="C115">
        <v>713003</v>
      </c>
      <c r="D115" t="s">
        <v>118</v>
      </c>
      <c r="E115">
        <v>2</v>
      </c>
      <c r="F115">
        <v>238</v>
      </c>
      <c r="G115">
        <f t="shared" si="1"/>
        <v>476</v>
      </c>
    </row>
    <row r="116" spans="1:7" x14ac:dyDescent="0.25">
      <c r="A116">
        <v>2017</v>
      </c>
      <c r="B116" t="s">
        <v>145</v>
      </c>
      <c r="C116">
        <v>716001</v>
      </c>
      <c r="D116" t="s">
        <v>119</v>
      </c>
      <c r="E116">
        <v>2.5</v>
      </c>
      <c r="F116">
        <v>19677</v>
      </c>
      <c r="G116">
        <f t="shared" si="1"/>
        <v>49192.5</v>
      </c>
    </row>
    <row r="117" spans="1:7" x14ac:dyDescent="0.25">
      <c r="A117">
        <v>2017</v>
      </c>
      <c r="B117" t="s">
        <v>145</v>
      </c>
      <c r="C117">
        <v>716002</v>
      </c>
      <c r="D117" t="s">
        <v>120</v>
      </c>
      <c r="E117">
        <v>2.5</v>
      </c>
      <c r="F117">
        <v>25721</v>
      </c>
      <c r="G117">
        <f t="shared" si="1"/>
        <v>64302.5</v>
      </c>
    </row>
    <row r="118" spans="1:7" x14ac:dyDescent="0.25">
      <c r="A118">
        <v>2017</v>
      </c>
      <c r="B118" t="s">
        <v>145</v>
      </c>
      <c r="C118">
        <v>716003</v>
      </c>
      <c r="D118" t="s">
        <v>121</v>
      </c>
      <c r="E118">
        <v>2</v>
      </c>
      <c r="F118">
        <v>6675</v>
      </c>
      <c r="G118">
        <f t="shared" si="1"/>
        <v>13350</v>
      </c>
    </row>
    <row r="119" spans="1:7" x14ac:dyDescent="0.25">
      <c r="A119">
        <v>2017</v>
      </c>
      <c r="B119" t="s">
        <v>145</v>
      </c>
      <c r="C119">
        <v>716004</v>
      </c>
      <c r="D119" t="s">
        <v>122</v>
      </c>
      <c r="E119">
        <v>2</v>
      </c>
      <c r="F119">
        <v>9969</v>
      </c>
      <c r="G119">
        <f t="shared" si="1"/>
        <v>19938</v>
      </c>
    </row>
    <row r="120" spans="1:7" x14ac:dyDescent="0.25">
      <c r="A120">
        <v>2017</v>
      </c>
      <c r="B120" t="s">
        <v>145</v>
      </c>
      <c r="C120">
        <v>716005</v>
      </c>
      <c r="D120" t="s">
        <v>123</v>
      </c>
      <c r="E120">
        <v>15</v>
      </c>
      <c r="F120">
        <v>1171</v>
      </c>
      <c r="G120">
        <f t="shared" si="1"/>
        <v>17565</v>
      </c>
    </row>
    <row r="121" spans="1:7" x14ac:dyDescent="0.25">
      <c r="A121">
        <v>2017</v>
      </c>
      <c r="B121" t="s">
        <v>145</v>
      </c>
      <c r="C121">
        <v>716008</v>
      </c>
      <c r="D121" t="s">
        <v>124</v>
      </c>
      <c r="E121">
        <v>4.5</v>
      </c>
      <c r="F121">
        <v>3302</v>
      </c>
      <c r="G121">
        <f t="shared" si="1"/>
        <v>14859</v>
      </c>
    </row>
    <row r="122" spans="1:7" x14ac:dyDescent="0.25">
      <c r="A122">
        <v>2017</v>
      </c>
      <c r="B122" t="s">
        <v>145</v>
      </c>
      <c r="C122">
        <v>716009</v>
      </c>
      <c r="D122" t="s">
        <v>125</v>
      </c>
      <c r="E122">
        <v>9</v>
      </c>
      <c r="F122">
        <v>7217</v>
      </c>
      <c r="G122">
        <f t="shared" si="1"/>
        <v>64953</v>
      </c>
    </row>
    <row r="123" spans="1:7" x14ac:dyDescent="0.25">
      <c r="A123">
        <v>2017</v>
      </c>
      <c r="B123" t="s">
        <v>145</v>
      </c>
      <c r="C123">
        <v>716010</v>
      </c>
      <c r="D123" t="s">
        <v>126</v>
      </c>
      <c r="E123">
        <v>23</v>
      </c>
      <c r="F123">
        <v>615</v>
      </c>
      <c r="G123">
        <f t="shared" si="1"/>
        <v>14145</v>
      </c>
    </row>
    <row r="124" spans="1:7" x14ac:dyDescent="0.25">
      <c r="A124">
        <v>2017</v>
      </c>
      <c r="B124" t="s">
        <v>145</v>
      </c>
      <c r="C124">
        <v>716013</v>
      </c>
      <c r="D124" t="s">
        <v>127</v>
      </c>
      <c r="E124">
        <v>12</v>
      </c>
      <c r="F124">
        <v>5828</v>
      </c>
      <c r="G124">
        <f t="shared" si="1"/>
        <v>69936</v>
      </c>
    </row>
    <row r="125" spans="1:7" x14ac:dyDescent="0.25">
      <c r="A125">
        <v>2017</v>
      </c>
      <c r="B125" t="s">
        <v>145</v>
      </c>
      <c r="C125">
        <v>716014</v>
      </c>
      <c r="D125" t="s">
        <v>128</v>
      </c>
      <c r="E125">
        <v>12</v>
      </c>
      <c r="F125">
        <v>142</v>
      </c>
      <c r="G125">
        <f t="shared" si="1"/>
        <v>1704</v>
      </c>
    </row>
    <row r="126" spans="1:7" x14ac:dyDescent="0.25">
      <c r="A126">
        <v>2017</v>
      </c>
      <c r="B126" t="s">
        <v>145</v>
      </c>
      <c r="C126">
        <v>716022</v>
      </c>
      <c r="D126" t="s">
        <v>129</v>
      </c>
      <c r="E126">
        <v>19</v>
      </c>
      <c r="F126">
        <v>39569</v>
      </c>
      <c r="G126">
        <f t="shared" si="1"/>
        <v>751811</v>
      </c>
    </row>
    <row r="127" spans="1:7" x14ac:dyDescent="0.25">
      <c r="A127">
        <v>2017</v>
      </c>
      <c r="B127" t="s">
        <v>145</v>
      </c>
      <c r="C127">
        <v>716023</v>
      </c>
      <c r="D127" t="s">
        <v>130</v>
      </c>
      <c r="E127">
        <v>65</v>
      </c>
      <c r="F127">
        <v>2442</v>
      </c>
      <c r="G127">
        <f t="shared" si="1"/>
        <v>158730</v>
      </c>
    </row>
    <row r="128" spans="1:7" x14ac:dyDescent="0.25">
      <c r="A128">
        <v>2017</v>
      </c>
      <c r="B128" t="s">
        <v>145</v>
      </c>
      <c r="C128">
        <v>716024</v>
      </c>
      <c r="D128" t="s">
        <v>131</v>
      </c>
      <c r="E128">
        <v>1.5</v>
      </c>
      <c r="F128">
        <v>103115</v>
      </c>
      <c r="G128">
        <f t="shared" si="1"/>
        <v>154672.5</v>
      </c>
    </row>
    <row r="129" spans="1:7" x14ac:dyDescent="0.25">
      <c r="A129">
        <v>2017</v>
      </c>
      <c r="B129" t="s">
        <v>145</v>
      </c>
      <c r="C129">
        <v>716025</v>
      </c>
      <c r="D129" t="s">
        <v>132</v>
      </c>
      <c r="E129">
        <v>3</v>
      </c>
      <c r="F129">
        <v>58146</v>
      </c>
      <c r="G129">
        <f t="shared" si="1"/>
        <v>174438</v>
      </c>
    </row>
    <row r="130" spans="1:7" x14ac:dyDescent="0.25">
      <c r="A130">
        <v>2017</v>
      </c>
      <c r="B130" t="s">
        <v>145</v>
      </c>
      <c r="C130">
        <v>716026</v>
      </c>
      <c r="D130" t="s">
        <v>133</v>
      </c>
      <c r="E130">
        <v>4.5</v>
      </c>
      <c r="F130">
        <v>30028</v>
      </c>
      <c r="G130">
        <f t="shared" si="1"/>
        <v>135126</v>
      </c>
    </row>
    <row r="131" spans="1:7" x14ac:dyDescent="0.25">
      <c r="A131">
        <v>2017</v>
      </c>
      <c r="B131" t="s">
        <v>145</v>
      </c>
      <c r="C131">
        <v>716027</v>
      </c>
      <c r="D131" t="s">
        <v>134</v>
      </c>
      <c r="E131">
        <v>6.5</v>
      </c>
      <c r="F131">
        <v>10162</v>
      </c>
      <c r="G131">
        <f t="shared" ref="G131:G194" si="2">F131*E131</f>
        <v>66053</v>
      </c>
    </row>
    <row r="132" spans="1:7" x14ac:dyDescent="0.25">
      <c r="A132">
        <v>2017</v>
      </c>
      <c r="B132" t="s">
        <v>145</v>
      </c>
      <c r="C132">
        <v>716028</v>
      </c>
      <c r="D132" t="s">
        <v>135</v>
      </c>
      <c r="E132">
        <v>8.5</v>
      </c>
      <c r="F132">
        <v>5439</v>
      </c>
      <c r="G132">
        <f t="shared" si="2"/>
        <v>46231.5</v>
      </c>
    </row>
    <row r="133" spans="1:7" x14ac:dyDescent="0.25">
      <c r="A133">
        <v>2017</v>
      </c>
      <c r="B133" t="s">
        <v>145</v>
      </c>
      <c r="C133">
        <v>716029</v>
      </c>
      <c r="D133" t="s">
        <v>136</v>
      </c>
      <c r="E133">
        <v>12.5</v>
      </c>
      <c r="F133">
        <v>1666</v>
      </c>
      <c r="G133">
        <f t="shared" si="2"/>
        <v>20825</v>
      </c>
    </row>
    <row r="134" spans="1:7" x14ac:dyDescent="0.25">
      <c r="A134">
        <v>2017</v>
      </c>
      <c r="B134" t="s">
        <v>145</v>
      </c>
      <c r="C134">
        <v>716030</v>
      </c>
      <c r="D134" t="s">
        <v>137</v>
      </c>
      <c r="E134">
        <v>19</v>
      </c>
      <c r="F134">
        <v>499</v>
      </c>
      <c r="G134">
        <f t="shared" si="2"/>
        <v>9481</v>
      </c>
    </row>
    <row r="135" spans="1:7" x14ac:dyDescent="0.25">
      <c r="A135">
        <v>2017</v>
      </c>
      <c r="B135" t="s">
        <v>145</v>
      </c>
      <c r="C135">
        <v>716031</v>
      </c>
      <c r="D135" t="s">
        <v>138</v>
      </c>
      <c r="E135">
        <v>25</v>
      </c>
      <c r="F135">
        <v>526</v>
      </c>
      <c r="G135">
        <f t="shared" si="2"/>
        <v>13150</v>
      </c>
    </row>
    <row r="136" spans="1:7" x14ac:dyDescent="0.25">
      <c r="A136">
        <v>2017</v>
      </c>
      <c r="B136" t="s">
        <v>145</v>
      </c>
      <c r="C136">
        <v>716032</v>
      </c>
      <c r="D136" t="s">
        <v>139</v>
      </c>
      <c r="E136">
        <v>32</v>
      </c>
      <c r="F136">
        <v>15</v>
      </c>
      <c r="G136">
        <f t="shared" si="2"/>
        <v>480</v>
      </c>
    </row>
    <row r="137" spans="1:7" x14ac:dyDescent="0.25">
      <c r="A137">
        <v>2017</v>
      </c>
      <c r="B137" t="s">
        <v>145</v>
      </c>
      <c r="C137">
        <v>716033</v>
      </c>
      <c r="D137" t="s">
        <v>140</v>
      </c>
      <c r="E137">
        <v>42</v>
      </c>
      <c r="F137">
        <v>184</v>
      </c>
      <c r="G137">
        <f t="shared" si="2"/>
        <v>7728</v>
      </c>
    </row>
    <row r="138" spans="1:7" x14ac:dyDescent="0.25">
      <c r="A138">
        <v>2017</v>
      </c>
      <c r="B138" t="s">
        <v>145</v>
      </c>
      <c r="C138">
        <v>716038</v>
      </c>
      <c r="D138" t="s">
        <v>141</v>
      </c>
      <c r="E138">
        <v>19</v>
      </c>
      <c r="F138">
        <v>333</v>
      </c>
      <c r="G138">
        <f t="shared" si="2"/>
        <v>6327</v>
      </c>
    </row>
    <row r="139" spans="1:7" x14ac:dyDescent="0.25">
      <c r="A139">
        <v>2017</v>
      </c>
      <c r="B139" t="s">
        <v>145</v>
      </c>
      <c r="C139">
        <v>716039</v>
      </c>
      <c r="D139" t="s">
        <v>142</v>
      </c>
      <c r="E139">
        <v>35</v>
      </c>
      <c r="F139">
        <v>321</v>
      </c>
      <c r="G139">
        <f t="shared" si="2"/>
        <v>11235</v>
      </c>
    </row>
    <row r="140" spans="1:7" x14ac:dyDescent="0.25">
      <c r="A140">
        <v>2017</v>
      </c>
      <c r="B140" t="s">
        <v>145</v>
      </c>
      <c r="C140">
        <v>716040</v>
      </c>
      <c r="D140" t="s">
        <v>143</v>
      </c>
      <c r="E140">
        <v>29</v>
      </c>
      <c r="F140">
        <v>2972</v>
      </c>
      <c r="G140">
        <f t="shared" si="2"/>
        <v>86188</v>
      </c>
    </row>
    <row r="141" spans="1:7" x14ac:dyDescent="0.25">
      <c r="A141">
        <v>2017</v>
      </c>
      <c r="B141" t="s">
        <v>145</v>
      </c>
      <c r="C141">
        <v>730001</v>
      </c>
      <c r="D141" t="s">
        <v>144</v>
      </c>
      <c r="E141">
        <v>4.5</v>
      </c>
      <c r="F141">
        <v>5080</v>
      </c>
      <c r="G141">
        <f t="shared" si="2"/>
        <v>22860</v>
      </c>
    </row>
    <row r="142" spans="1:7" x14ac:dyDescent="0.25">
      <c r="A142">
        <v>2017</v>
      </c>
      <c r="B142" t="s">
        <v>146</v>
      </c>
      <c r="C142">
        <v>701012</v>
      </c>
      <c r="D142" t="s">
        <v>5</v>
      </c>
      <c r="E142">
        <v>10</v>
      </c>
      <c r="F142">
        <v>249</v>
      </c>
      <c r="G142">
        <f t="shared" si="2"/>
        <v>2490</v>
      </c>
    </row>
    <row r="143" spans="1:7" x14ac:dyDescent="0.25">
      <c r="A143">
        <v>2017</v>
      </c>
      <c r="B143" t="s">
        <v>146</v>
      </c>
      <c r="C143">
        <v>701014</v>
      </c>
      <c r="D143" t="s">
        <v>6</v>
      </c>
      <c r="E143">
        <v>39</v>
      </c>
      <c r="F143">
        <v>80</v>
      </c>
      <c r="G143">
        <f t="shared" si="2"/>
        <v>3120</v>
      </c>
    </row>
    <row r="144" spans="1:7" x14ac:dyDescent="0.25">
      <c r="A144">
        <v>2017</v>
      </c>
      <c r="B144" t="s">
        <v>146</v>
      </c>
      <c r="C144">
        <v>701022</v>
      </c>
      <c r="D144" t="s">
        <v>7</v>
      </c>
      <c r="E144">
        <v>75</v>
      </c>
      <c r="F144">
        <v>27</v>
      </c>
      <c r="G144">
        <f t="shared" si="2"/>
        <v>2025</v>
      </c>
    </row>
    <row r="145" spans="1:7" x14ac:dyDescent="0.25">
      <c r="A145">
        <v>2017</v>
      </c>
      <c r="B145" t="s">
        <v>146</v>
      </c>
      <c r="C145">
        <v>701023</v>
      </c>
      <c r="D145" t="s">
        <v>8</v>
      </c>
      <c r="E145">
        <v>35</v>
      </c>
      <c r="F145">
        <v>15</v>
      </c>
      <c r="G145">
        <f t="shared" si="2"/>
        <v>525</v>
      </c>
    </row>
    <row r="146" spans="1:7" x14ac:dyDescent="0.25">
      <c r="A146">
        <v>2017</v>
      </c>
      <c r="B146" t="s">
        <v>146</v>
      </c>
      <c r="C146">
        <v>701024</v>
      </c>
      <c r="D146" t="s">
        <v>9</v>
      </c>
      <c r="E146">
        <v>27</v>
      </c>
      <c r="F146">
        <v>66</v>
      </c>
      <c r="G146">
        <f t="shared" si="2"/>
        <v>1782</v>
      </c>
    </row>
    <row r="147" spans="1:7" x14ac:dyDescent="0.25">
      <c r="A147">
        <v>2017</v>
      </c>
      <c r="B147" t="s">
        <v>146</v>
      </c>
      <c r="C147">
        <v>701025</v>
      </c>
      <c r="D147" t="s">
        <v>10</v>
      </c>
      <c r="E147">
        <v>29</v>
      </c>
      <c r="F147">
        <v>639</v>
      </c>
      <c r="G147">
        <f t="shared" si="2"/>
        <v>18531</v>
      </c>
    </row>
    <row r="148" spans="1:7" x14ac:dyDescent="0.25">
      <c r="A148">
        <v>2017</v>
      </c>
      <c r="B148" t="s">
        <v>146</v>
      </c>
      <c r="C148">
        <v>701027</v>
      </c>
      <c r="D148" t="s">
        <v>11</v>
      </c>
      <c r="E148">
        <v>20.5</v>
      </c>
      <c r="F148">
        <v>46</v>
      </c>
      <c r="G148">
        <f t="shared" si="2"/>
        <v>943</v>
      </c>
    </row>
    <row r="149" spans="1:7" x14ac:dyDescent="0.25">
      <c r="A149">
        <v>2017</v>
      </c>
      <c r="B149" t="s">
        <v>146</v>
      </c>
      <c r="C149">
        <v>701028</v>
      </c>
      <c r="D149" t="s">
        <v>12</v>
      </c>
      <c r="E149">
        <v>40</v>
      </c>
      <c r="F149">
        <v>79</v>
      </c>
      <c r="G149">
        <f t="shared" si="2"/>
        <v>3160</v>
      </c>
    </row>
    <row r="150" spans="1:7" x14ac:dyDescent="0.25">
      <c r="A150">
        <v>2017</v>
      </c>
      <c r="B150" t="s">
        <v>146</v>
      </c>
      <c r="C150">
        <v>701029</v>
      </c>
      <c r="D150" t="s">
        <v>13</v>
      </c>
      <c r="E150">
        <v>40</v>
      </c>
      <c r="F150">
        <v>68</v>
      </c>
      <c r="G150">
        <f t="shared" si="2"/>
        <v>2720</v>
      </c>
    </row>
    <row r="151" spans="1:7" x14ac:dyDescent="0.25">
      <c r="A151">
        <v>2017</v>
      </c>
      <c r="B151" t="s">
        <v>146</v>
      </c>
      <c r="C151">
        <v>701030</v>
      </c>
      <c r="D151" t="s">
        <v>14</v>
      </c>
      <c r="E151">
        <v>35</v>
      </c>
      <c r="F151">
        <v>2</v>
      </c>
      <c r="G151">
        <f t="shared" si="2"/>
        <v>70</v>
      </c>
    </row>
    <row r="152" spans="1:7" x14ac:dyDescent="0.25">
      <c r="A152">
        <v>2017</v>
      </c>
      <c r="B152" t="s">
        <v>146</v>
      </c>
      <c r="C152">
        <v>701031</v>
      </c>
      <c r="D152" t="s">
        <v>15</v>
      </c>
      <c r="E152">
        <v>35</v>
      </c>
      <c r="F152">
        <v>51</v>
      </c>
      <c r="G152">
        <f t="shared" si="2"/>
        <v>1785</v>
      </c>
    </row>
    <row r="153" spans="1:7" x14ac:dyDescent="0.25">
      <c r="A153">
        <v>2017</v>
      </c>
      <c r="B153" t="s">
        <v>146</v>
      </c>
      <c r="C153">
        <v>701032</v>
      </c>
      <c r="D153" t="s">
        <v>16</v>
      </c>
      <c r="E153">
        <v>39</v>
      </c>
      <c r="F153">
        <v>58</v>
      </c>
      <c r="G153">
        <f t="shared" si="2"/>
        <v>2262</v>
      </c>
    </row>
    <row r="154" spans="1:7" x14ac:dyDescent="0.25">
      <c r="A154">
        <v>2017</v>
      </c>
      <c r="B154" t="s">
        <v>146</v>
      </c>
      <c r="C154">
        <v>701033</v>
      </c>
      <c r="D154" t="s">
        <v>17</v>
      </c>
      <c r="E154">
        <v>39</v>
      </c>
      <c r="F154">
        <v>60</v>
      </c>
      <c r="G154">
        <f t="shared" si="2"/>
        <v>2340</v>
      </c>
    </row>
    <row r="155" spans="1:7" x14ac:dyDescent="0.25">
      <c r="A155">
        <v>2017</v>
      </c>
      <c r="B155" t="s">
        <v>146</v>
      </c>
      <c r="C155">
        <v>701034</v>
      </c>
      <c r="D155" t="s">
        <v>18</v>
      </c>
      <c r="E155">
        <v>35</v>
      </c>
      <c r="F155">
        <v>107</v>
      </c>
      <c r="G155">
        <f t="shared" si="2"/>
        <v>3745</v>
      </c>
    </row>
    <row r="156" spans="1:7" x14ac:dyDescent="0.25">
      <c r="A156">
        <v>2017</v>
      </c>
      <c r="B156" t="s">
        <v>146</v>
      </c>
      <c r="C156">
        <v>701035</v>
      </c>
      <c r="D156" t="s">
        <v>19</v>
      </c>
      <c r="E156">
        <v>25</v>
      </c>
      <c r="F156">
        <v>29</v>
      </c>
      <c r="G156">
        <f t="shared" si="2"/>
        <v>725</v>
      </c>
    </row>
    <row r="157" spans="1:7" x14ac:dyDescent="0.25">
      <c r="A157">
        <v>2017</v>
      </c>
      <c r="B157" t="s">
        <v>146</v>
      </c>
      <c r="C157">
        <v>701036</v>
      </c>
      <c r="D157" t="s">
        <v>20</v>
      </c>
      <c r="E157">
        <v>35</v>
      </c>
      <c r="F157">
        <v>84</v>
      </c>
      <c r="G157">
        <f t="shared" si="2"/>
        <v>2940</v>
      </c>
    </row>
    <row r="158" spans="1:7" x14ac:dyDescent="0.25">
      <c r="A158">
        <v>2017</v>
      </c>
      <c r="B158" t="s">
        <v>146</v>
      </c>
      <c r="C158">
        <v>701039</v>
      </c>
      <c r="D158" t="s">
        <v>22</v>
      </c>
      <c r="E158">
        <v>35</v>
      </c>
      <c r="F158">
        <v>35</v>
      </c>
      <c r="G158">
        <f t="shared" si="2"/>
        <v>1225</v>
      </c>
    </row>
    <row r="159" spans="1:7" x14ac:dyDescent="0.25">
      <c r="A159">
        <v>2017</v>
      </c>
      <c r="B159" t="s">
        <v>146</v>
      </c>
      <c r="C159">
        <v>701041</v>
      </c>
      <c r="D159" t="s">
        <v>23</v>
      </c>
      <c r="E159">
        <v>35</v>
      </c>
      <c r="F159">
        <v>90</v>
      </c>
      <c r="G159">
        <f t="shared" si="2"/>
        <v>3150</v>
      </c>
    </row>
    <row r="160" spans="1:7" x14ac:dyDescent="0.25">
      <c r="A160">
        <v>2017</v>
      </c>
      <c r="B160" t="s">
        <v>146</v>
      </c>
      <c r="C160">
        <v>701042</v>
      </c>
      <c r="D160" t="s">
        <v>24</v>
      </c>
      <c r="E160">
        <v>25</v>
      </c>
      <c r="F160">
        <v>32</v>
      </c>
      <c r="G160">
        <f t="shared" si="2"/>
        <v>800</v>
      </c>
    </row>
    <row r="161" spans="1:7" x14ac:dyDescent="0.25">
      <c r="A161">
        <v>2017</v>
      </c>
      <c r="B161" t="s">
        <v>146</v>
      </c>
      <c r="C161">
        <v>701043</v>
      </c>
      <c r="D161" t="s">
        <v>25</v>
      </c>
      <c r="E161">
        <v>35</v>
      </c>
      <c r="F161">
        <v>46</v>
      </c>
      <c r="G161">
        <f t="shared" si="2"/>
        <v>1610</v>
      </c>
    </row>
    <row r="162" spans="1:7" x14ac:dyDescent="0.25">
      <c r="A162">
        <v>2017</v>
      </c>
      <c r="B162" t="s">
        <v>146</v>
      </c>
      <c r="C162">
        <v>701048</v>
      </c>
      <c r="D162" t="s">
        <v>26</v>
      </c>
      <c r="E162">
        <v>59</v>
      </c>
      <c r="F162">
        <v>128</v>
      </c>
      <c r="G162">
        <f t="shared" si="2"/>
        <v>7552</v>
      </c>
    </row>
    <row r="163" spans="1:7" x14ac:dyDescent="0.25">
      <c r="A163">
        <v>2017</v>
      </c>
      <c r="B163" t="s">
        <v>146</v>
      </c>
      <c r="C163">
        <v>701052</v>
      </c>
      <c r="D163" t="s">
        <v>27</v>
      </c>
      <c r="E163">
        <v>39</v>
      </c>
      <c r="F163">
        <v>102</v>
      </c>
      <c r="G163">
        <f t="shared" si="2"/>
        <v>3978</v>
      </c>
    </row>
    <row r="164" spans="1:7" x14ac:dyDescent="0.25">
      <c r="A164">
        <v>2017</v>
      </c>
      <c r="B164" t="s">
        <v>146</v>
      </c>
      <c r="C164">
        <v>701054</v>
      </c>
      <c r="D164" t="s">
        <v>28</v>
      </c>
      <c r="E164">
        <v>79</v>
      </c>
      <c r="F164">
        <v>26</v>
      </c>
      <c r="G164">
        <f t="shared" si="2"/>
        <v>2054</v>
      </c>
    </row>
    <row r="165" spans="1:7" x14ac:dyDescent="0.25">
      <c r="A165">
        <v>2017</v>
      </c>
      <c r="B165" t="s">
        <v>146</v>
      </c>
      <c r="C165">
        <v>701055</v>
      </c>
      <c r="D165" t="s">
        <v>29</v>
      </c>
      <c r="E165">
        <v>99</v>
      </c>
      <c r="F165">
        <v>23</v>
      </c>
      <c r="G165">
        <f t="shared" si="2"/>
        <v>2277</v>
      </c>
    </row>
    <row r="166" spans="1:7" x14ac:dyDescent="0.25">
      <c r="A166">
        <v>2017</v>
      </c>
      <c r="B166" t="s">
        <v>146</v>
      </c>
      <c r="C166">
        <v>701056</v>
      </c>
      <c r="D166" t="s">
        <v>30</v>
      </c>
      <c r="E166">
        <v>85</v>
      </c>
      <c r="F166">
        <v>43</v>
      </c>
      <c r="G166">
        <f t="shared" si="2"/>
        <v>3655</v>
      </c>
    </row>
    <row r="167" spans="1:7" x14ac:dyDescent="0.25">
      <c r="A167">
        <v>2017</v>
      </c>
      <c r="B167" t="s">
        <v>146</v>
      </c>
      <c r="C167">
        <v>701057</v>
      </c>
      <c r="D167" t="s">
        <v>147</v>
      </c>
      <c r="E167">
        <v>55</v>
      </c>
      <c r="F167">
        <v>15</v>
      </c>
      <c r="G167">
        <f t="shared" si="2"/>
        <v>825</v>
      </c>
    </row>
    <row r="168" spans="1:7" x14ac:dyDescent="0.25">
      <c r="A168">
        <v>2017</v>
      </c>
      <c r="B168" t="s">
        <v>146</v>
      </c>
      <c r="C168">
        <v>701080</v>
      </c>
      <c r="D168" t="s">
        <v>34</v>
      </c>
      <c r="E168">
        <v>19</v>
      </c>
      <c r="F168">
        <v>20</v>
      </c>
      <c r="G168">
        <f t="shared" si="2"/>
        <v>380</v>
      </c>
    </row>
    <row r="169" spans="1:7" x14ac:dyDescent="0.25">
      <c r="A169">
        <v>2017</v>
      </c>
      <c r="B169" t="s">
        <v>146</v>
      </c>
      <c r="C169">
        <v>701081</v>
      </c>
      <c r="D169" t="s">
        <v>35</v>
      </c>
      <c r="E169">
        <v>19</v>
      </c>
      <c r="F169">
        <v>33</v>
      </c>
      <c r="G169">
        <f t="shared" si="2"/>
        <v>627</v>
      </c>
    </row>
    <row r="170" spans="1:7" x14ac:dyDescent="0.25">
      <c r="A170">
        <v>2017</v>
      </c>
      <c r="B170" t="s">
        <v>146</v>
      </c>
      <c r="C170">
        <v>701082</v>
      </c>
      <c r="D170" t="s">
        <v>36</v>
      </c>
      <c r="E170">
        <v>19</v>
      </c>
      <c r="F170">
        <v>29</v>
      </c>
      <c r="G170">
        <f t="shared" si="2"/>
        <v>551</v>
      </c>
    </row>
    <row r="171" spans="1:7" x14ac:dyDescent="0.25">
      <c r="A171">
        <v>2017</v>
      </c>
      <c r="B171" t="s">
        <v>146</v>
      </c>
      <c r="C171">
        <v>701083</v>
      </c>
      <c r="D171" t="s">
        <v>37</v>
      </c>
      <c r="E171">
        <v>42</v>
      </c>
      <c r="F171">
        <v>16</v>
      </c>
      <c r="G171">
        <f t="shared" si="2"/>
        <v>672</v>
      </c>
    </row>
    <row r="172" spans="1:7" x14ac:dyDescent="0.25">
      <c r="A172">
        <v>2017</v>
      </c>
      <c r="B172" t="s">
        <v>146</v>
      </c>
      <c r="C172">
        <v>702000</v>
      </c>
      <c r="D172" t="s">
        <v>38</v>
      </c>
      <c r="E172">
        <v>25</v>
      </c>
      <c r="F172">
        <v>7</v>
      </c>
      <c r="G172">
        <f t="shared" si="2"/>
        <v>175</v>
      </c>
    </row>
    <row r="173" spans="1:7" x14ac:dyDescent="0.25">
      <c r="A173">
        <v>2017</v>
      </c>
      <c r="B173" t="s">
        <v>146</v>
      </c>
      <c r="C173">
        <v>702001</v>
      </c>
      <c r="D173" t="s">
        <v>39</v>
      </c>
      <c r="E173">
        <v>25</v>
      </c>
      <c r="F173">
        <v>13</v>
      </c>
      <c r="G173">
        <f t="shared" si="2"/>
        <v>325</v>
      </c>
    </row>
    <row r="174" spans="1:7" x14ac:dyDescent="0.25">
      <c r="A174">
        <v>2017</v>
      </c>
      <c r="B174" t="s">
        <v>146</v>
      </c>
      <c r="C174">
        <v>702002</v>
      </c>
      <c r="D174" t="s">
        <v>40</v>
      </c>
      <c r="E174">
        <v>25</v>
      </c>
      <c r="F174">
        <v>24</v>
      </c>
      <c r="G174">
        <f t="shared" si="2"/>
        <v>600</v>
      </c>
    </row>
    <row r="175" spans="1:7" x14ac:dyDescent="0.25">
      <c r="A175">
        <v>2017</v>
      </c>
      <c r="B175" t="s">
        <v>146</v>
      </c>
      <c r="C175">
        <v>702003</v>
      </c>
      <c r="D175" t="s">
        <v>41</v>
      </c>
      <c r="E175">
        <v>25</v>
      </c>
      <c r="F175">
        <v>11</v>
      </c>
      <c r="G175">
        <f t="shared" si="2"/>
        <v>275</v>
      </c>
    </row>
    <row r="176" spans="1:7" x14ac:dyDescent="0.25">
      <c r="A176">
        <v>2017</v>
      </c>
      <c r="B176" t="s">
        <v>146</v>
      </c>
      <c r="C176">
        <v>702004</v>
      </c>
      <c r="D176" t="s">
        <v>42</v>
      </c>
      <c r="E176">
        <v>25</v>
      </c>
      <c r="F176">
        <v>14</v>
      </c>
      <c r="G176">
        <f t="shared" si="2"/>
        <v>350</v>
      </c>
    </row>
    <row r="177" spans="1:7" x14ac:dyDescent="0.25">
      <c r="A177">
        <v>2017</v>
      </c>
      <c r="B177" t="s">
        <v>146</v>
      </c>
      <c r="C177">
        <v>702005</v>
      </c>
      <c r="D177" t="s">
        <v>43</v>
      </c>
      <c r="E177">
        <v>25</v>
      </c>
      <c r="F177">
        <v>15</v>
      </c>
      <c r="G177">
        <f t="shared" si="2"/>
        <v>375</v>
      </c>
    </row>
    <row r="178" spans="1:7" x14ac:dyDescent="0.25">
      <c r="A178">
        <v>2017</v>
      </c>
      <c r="B178" t="s">
        <v>146</v>
      </c>
      <c r="C178">
        <v>703001</v>
      </c>
      <c r="D178" t="s">
        <v>45</v>
      </c>
      <c r="E178">
        <v>3.5</v>
      </c>
      <c r="F178">
        <v>7</v>
      </c>
      <c r="G178">
        <f t="shared" si="2"/>
        <v>24.5</v>
      </c>
    </row>
    <row r="179" spans="1:7" x14ac:dyDescent="0.25">
      <c r="A179">
        <v>2017</v>
      </c>
      <c r="B179" t="s">
        <v>146</v>
      </c>
      <c r="C179">
        <v>703002</v>
      </c>
      <c r="D179" t="s">
        <v>46</v>
      </c>
      <c r="E179">
        <v>3.5</v>
      </c>
      <c r="F179">
        <v>189</v>
      </c>
      <c r="G179">
        <f t="shared" si="2"/>
        <v>661.5</v>
      </c>
    </row>
    <row r="180" spans="1:7" x14ac:dyDescent="0.25">
      <c r="A180">
        <v>2017</v>
      </c>
      <c r="B180" t="s">
        <v>146</v>
      </c>
      <c r="C180">
        <v>703003</v>
      </c>
      <c r="D180" t="s">
        <v>47</v>
      </c>
      <c r="E180">
        <v>3.5</v>
      </c>
      <c r="F180">
        <v>1508</v>
      </c>
      <c r="G180">
        <f t="shared" si="2"/>
        <v>5278</v>
      </c>
    </row>
    <row r="181" spans="1:7" x14ac:dyDescent="0.25">
      <c r="A181">
        <v>2017</v>
      </c>
      <c r="B181" t="s">
        <v>146</v>
      </c>
      <c r="C181">
        <v>706000</v>
      </c>
      <c r="D181" t="s">
        <v>48</v>
      </c>
      <c r="E181">
        <v>14</v>
      </c>
      <c r="F181">
        <v>611</v>
      </c>
      <c r="G181">
        <f t="shared" si="2"/>
        <v>8554</v>
      </c>
    </row>
    <row r="182" spans="1:7" x14ac:dyDescent="0.25">
      <c r="A182">
        <v>2017</v>
      </c>
      <c r="B182" t="s">
        <v>146</v>
      </c>
      <c r="C182">
        <v>706001</v>
      </c>
      <c r="D182" t="s">
        <v>49</v>
      </c>
      <c r="E182">
        <v>18</v>
      </c>
      <c r="F182">
        <v>675</v>
      </c>
      <c r="G182">
        <f t="shared" si="2"/>
        <v>12150</v>
      </c>
    </row>
    <row r="183" spans="1:7" x14ac:dyDescent="0.25">
      <c r="A183">
        <v>2017</v>
      </c>
      <c r="B183" t="s">
        <v>146</v>
      </c>
      <c r="C183">
        <v>706002</v>
      </c>
      <c r="D183" t="s">
        <v>50</v>
      </c>
      <c r="E183">
        <v>14</v>
      </c>
      <c r="F183">
        <v>818</v>
      </c>
      <c r="G183">
        <f t="shared" si="2"/>
        <v>11452</v>
      </c>
    </row>
    <row r="184" spans="1:7" x14ac:dyDescent="0.25">
      <c r="A184">
        <v>2017</v>
      </c>
      <c r="B184" t="s">
        <v>146</v>
      </c>
      <c r="C184">
        <v>706003</v>
      </c>
      <c r="D184" t="s">
        <v>51</v>
      </c>
      <c r="E184">
        <v>14</v>
      </c>
      <c r="F184">
        <v>425</v>
      </c>
      <c r="G184">
        <f t="shared" si="2"/>
        <v>5950</v>
      </c>
    </row>
    <row r="185" spans="1:7" x14ac:dyDescent="0.25">
      <c r="A185">
        <v>2017</v>
      </c>
      <c r="B185" t="s">
        <v>146</v>
      </c>
      <c r="C185">
        <v>706004</v>
      </c>
      <c r="D185" t="s">
        <v>52</v>
      </c>
      <c r="E185">
        <v>14</v>
      </c>
      <c r="F185">
        <v>2041</v>
      </c>
      <c r="G185">
        <f t="shared" si="2"/>
        <v>28574</v>
      </c>
    </row>
    <row r="186" spans="1:7" x14ac:dyDescent="0.25">
      <c r="A186">
        <v>2017</v>
      </c>
      <c r="B186" t="s">
        <v>146</v>
      </c>
      <c r="C186">
        <v>706005</v>
      </c>
      <c r="D186" t="s">
        <v>53</v>
      </c>
      <c r="E186">
        <v>14</v>
      </c>
      <c r="F186">
        <v>4265</v>
      </c>
      <c r="G186">
        <f t="shared" si="2"/>
        <v>59710</v>
      </c>
    </row>
    <row r="187" spans="1:7" x14ac:dyDescent="0.25">
      <c r="A187">
        <v>2017</v>
      </c>
      <c r="B187" t="s">
        <v>146</v>
      </c>
      <c r="C187">
        <v>706006</v>
      </c>
      <c r="D187" t="s">
        <v>54</v>
      </c>
      <c r="E187">
        <v>14</v>
      </c>
      <c r="F187">
        <v>184</v>
      </c>
      <c r="G187">
        <f t="shared" si="2"/>
        <v>2576</v>
      </c>
    </row>
    <row r="188" spans="1:7" x14ac:dyDescent="0.25">
      <c r="A188">
        <v>2017</v>
      </c>
      <c r="B188" t="s">
        <v>146</v>
      </c>
      <c r="C188">
        <v>706007</v>
      </c>
      <c r="D188" t="s">
        <v>55</v>
      </c>
      <c r="E188">
        <v>14</v>
      </c>
      <c r="F188">
        <v>1198</v>
      </c>
      <c r="G188">
        <f t="shared" si="2"/>
        <v>16772</v>
      </c>
    </row>
    <row r="189" spans="1:7" x14ac:dyDescent="0.25">
      <c r="A189">
        <v>2017</v>
      </c>
      <c r="B189" t="s">
        <v>146</v>
      </c>
      <c r="C189">
        <v>706008</v>
      </c>
      <c r="D189" t="s">
        <v>56</v>
      </c>
      <c r="E189">
        <v>14</v>
      </c>
      <c r="F189">
        <v>1</v>
      </c>
      <c r="G189">
        <f t="shared" si="2"/>
        <v>14</v>
      </c>
    </row>
    <row r="190" spans="1:7" x14ac:dyDescent="0.25">
      <c r="A190">
        <v>2017</v>
      </c>
      <c r="B190" t="s">
        <v>146</v>
      </c>
      <c r="C190">
        <v>706011</v>
      </c>
      <c r="D190" t="s">
        <v>57</v>
      </c>
      <c r="E190">
        <v>14</v>
      </c>
      <c r="F190">
        <v>276</v>
      </c>
      <c r="G190">
        <f t="shared" si="2"/>
        <v>3864</v>
      </c>
    </row>
    <row r="191" spans="1:7" x14ac:dyDescent="0.25">
      <c r="A191">
        <v>2017</v>
      </c>
      <c r="B191" t="s">
        <v>146</v>
      </c>
      <c r="C191">
        <v>706013</v>
      </c>
      <c r="D191" t="s">
        <v>59</v>
      </c>
      <c r="E191">
        <v>19</v>
      </c>
      <c r="F191">
        <v>590</v>
      </c>
      <c r="G191">
        <f t="shared" si="2"/>
        <v>11210</v>
      </c>
    </row>
    <row r="192" spans="1:7" x14ac:dyDescent="0.25">
      <c r="A192">
        <v>2017</v>
      </c>
      <c r="B192" t="s">
        <v>146</v>
      </c>
      <c r="C192">
        <v>706014</v>
      </c>
      <c r="D192" t="s">
        <v>60</v>
      </c>
      <c r="E192">
        <v>19</v>
      </c>
      <c r="F192">
        <v>218</v>
      </c>
      <c r="G192">
        <f t="shared" si="2"/>
        <v>4142</v>
      </c>
    </row>
    <row r="193" spans="1:7" x14ac:dyDescent="0.25">
      <c r="A193">
        <v>2017</v>
      </c>
      <c r="B193" t="s">
        <v>146</v>
      </c>
      <c r="C193">
        <v>706015</v>
      </c>
      <c r="D193" t="s">
        <v>61</v>
      </c>
      <c r="E193">
        <v>19</v>
      </c>
      <c r="F193">
        <v>324</v>
      </c>
      <c r="G193">
        <f t="shared" si="2"/>
        <v>6156</v>
      </c>
    </row>
    <row r="194" spans="1:7" x14ac:dyDescent="0.25">
      <c r="A194">
        <v>2017</v>
      </c>
      <c r="B194" t="s">
        <v>146</v>
      </c>
      <c r="C194">
        <v>706016</v>
      </c>
      <c r="D194" t="s">
        <v>62</v>
      </c>
      <c r="E194">
        <v>19</v>
      </c>
      <c r="F194">
        <v>164</v>
      </c>
      <c r="G194">
        <f t="shared" si="2"/>
        <v>3116</v>
      </c>
    </row>
    <row r="195" spans="1:7" x14ac:dyDescent="0.25">
      <c r="A195">
        <v>2017</v>
      </c>
      <c r="B195" t="s">
        <v>146</v>
      </c>
      <c r="C195">
        <v>706017</v>
      </c>
      <c r="D195" t="s">
        <v>63</v>
      </c>
      <c r="E195">
        <v>19</v>
      </c>
      <c r="F195">
        <v>158</v>
      </c>
      <c r="G195">
        <f t="shared" ref="G195:G258" si="3">F195*E195</f>
        <v>3002</v>
      </c>
    </row>
    <row r="196" spans="1:7" x14ac:dyDescent="0.25">
      <c r="A196">
        <v>2017</v>
      </c>
      <c r="B196" t="s">
        <v>146</v>
      </c>
      <c r="C196">
        <v>706018</v>
      </c>
      <c r="D196" t="s">
        <v>64</v>
      </c>
      <c r="E196">
        <v>19</v>
      </c>
      <c r="F196">
        <v>2</v>
      </c>
      <c r="G196">
        <f t="shared" si="3"/>
        <v>38</v>
      </c>
    </row>
    <row r="197" spans="1:7" x14ac:dyDescent="0.25">
      <c r="A197">
        <v>2017</v>
      </c>
      <c r="B197" t="s">
        <v>146</v>
      </c>
      <c r="C197">
        <v>706019</v>
      </c>
      <c r="D197" t="s">
        <v>65</v>
      </c>
      <c r="E197">
        <v>20</v>
      </c>
      <c r="F197">
        <v>95</v>
      </c>
      <c r="G197">
        <f t="shared" si="3"/>
        <v>1900</v>
      </c>
    </row>
    <row r="198" spans="1:7" x14ac:dyDescent="0.25">
      <c r="A198">
        <v>2017</v>
      </c>
      <c r="B198" t="s">
        <v>146</v>
      </c>
      <c r="C198">
        <v>706090</v>
      </c>
      <c r="D198" t="s">
        <v>66</v>
      </c>
      <c r="E198">
        <v>14</v>
      </c>
      <c r="F198">
        <v>334</v>
      </c>
      <c r="G198">
        <f t="shared" si="3"/>
        <v>4676</v>
      </c>
    </row>
    <row r="199" spans="1:7" x14ac:dyDescent="0.25">
      <c r="A199">
        <v>2017</v>
      </c>
      <c r="B199" t="s">
        <v>146</v>
      </c>
      <c r="C199">
        <v>707001</v>
      </c>
      <c r="D199" t="s">
        <v>67</v>
      </c>
      <c r="E199">
        <v>14</v>
      </c>
      <c r="F199">
        <v>835</v>
      </c>
      <c r="G199">
        <f t="shared" si="3"/>
        <v>11690</v>
      </c>
    </row>
    <row r="200" spans="1:7" x14ac:dyDescent="0.25">
      <c r="A200">
        <v>2017</v>
      </c>
      <c r="B200" t="s">
        <v>146</v>
      </c>
      <c r="C200">
        <v>707002</v>
      </c>
      <c r="D200" t="s">
        <v>68</v>
      </c>
      <c r="E200">
        <v>14</v>
      </c>
      <c r="F200">
        <v>839</v>
      </c>
      <c r="G200">
        <f t="shared" si="3"/>
        <v>11746</v>
      </c>
    </row>
    <row r="201" spans="1:7" x14ac:dyDescent="0.25">
      <c r="A201">
        <v>2017</v>
      </c>
      <c r="B201" t="s">
        <v>146</v>
      </c>
      <c r="C201">
        <v>707003</v>
      </c>
      <c r="D201" t="s">
        <v>69</v>
      </c>
      <c r="E201">
        <v>14</v>
      </c>
      <c r="F201">
        <v>351</v>
      </c>
      <c r="G201">
        <f t="shared" si="3"/>
        <v>4914</v>
      </c>
    </row>
    <row r="202" spans="1:7" x14ac:dyDescent="0.25">
      <c r="A202">
        <v>2017</v>
      </c>
      <c r="B202" t="s">
        <v>146</v>
      </c>
      <c r="C202">
        <v>707004</v>
      </c>
      <c r="D202" t="s">
        <v>70</v>
      </c>
      <c r="E202">
        <v>14</v>
      </c>
      <c r="F202">
        <v>439</v>
      </c>
      <c r="G202">
        <f t="shared" si="3"/>
        <v>6146</v>
      </c>
    </row>
    <row r="203" spans="1:7" x14ac:dyDescent="0.25">
      <c r="A203">
        <v>2017</v>
      </c>
      <c r="B203" t="s">
        <v>146</v>
      </c>
      <c r="C203">
        <v>707005</v>
      </c>
      <c r="D203" t="s">
        <v>71</v>
      </c>
      <c r="E203">
        <v>14</v>
      </c>
      <c r="F203">
        <v>759</v>
      </c>
      <c r="G203">
        <f t="shared" si="3"/>
        <v>10626</v>
      </c>
    </row>
    <row r="204" spans="1:7" x14ac:dyDescent="0.25">
      <c r="A204">
        <v>2017</v>
      </c>
      <c r="B204" t="s">
        <v>146</v>
      </c>
      <c r="C204">
        <v>707006</v>
      </c>
      <c r="D204" t="s">
        <v>72</v>
      </c>
      <c r="E204">
        <v>14</v>
      </c>
      <c r="F204">
        <v>361</v>
      </c>
      <c r="G204">
        <f t="shared" si="3"/>
        <v>5054</v>
      </c>
    </row>
    <row r="205" spans="1:7" x14ac:dyDescent="0.25">
      <c r="A205">
        <v>2017</v>
      </c>
      <c r="B205" t="s">
        <v>146</v>
      </c>
      <c r="C205">
        <v>707007</v>
      </c>
      <c r="D205" t="s">
        <v>73</v>
      </c>
      <c r="E205">
        <v>14</v>
      </c>
      <c r="F205">
        <v>772</v>
      </c>
      <c r="G205">
        <f t="shared" si="3"/>
        <v>10808</v>
      </c>
    </row>
    <row r="206" spans="1:7" x14ac:dyDescent="0.25">
      <c r="A206">
        <v>2017</v>
      </c>
      <c r="B206" t="s">
        <v>146</v>
      </c>
      <c r="C206">
        <v>707008</v>
      </c>
      <c r="D206" t="s">
        <v>74</v>
      </c>
      <c r="E206">
        <v>14</v>
      </c>
      <c r="F206">
        <v>703</v>
      </c>
      <c r="G206">
        <f t="shared" si="3"/>
        <v>9842</v>
      </c>
    </row>
    <row r="207" spans="1:7" x14ac:dyDescent="0.25">
      <c r="A207">
        <v>2017</v>
      </c>
      <c r="B207" t="s">
        <v>146</v>
      </c>
      <c r="C207">
        <v>707009</v>
      </c>
      <c r="D207" t="s">
        <v>75</v>
      </c>
      <c r="E207">
        <v>14</v>
      </c>
      <c r="F207">
        <v>553</v>
      </c>
      <c r="G207">
        <f t="shared" si="3"/>
        <v>7742</v>
      </c>
    </row>
    <row r="208" spans="1:7" x14ac:dyDescent="0.25">
      <c r="A208">
        <v>2017</v>
      </c>
      <c r="B208" t="s">
        <v>146</v>
      </c>
      <c r="C208">
        <v>707010</v>
      </c>
      <c r="D208" t="s">
        <v>76</v>
      </c>
      <c r="E208">
        <v>14</v>
      </c>
      <c r="F208">
        <v>322</v>
      </c>
      <c r="G208">
        <f t="shared" si="3"/>
        <v>4508</v>
      </c>
    </row>
    <row r="209" spans="1:7" x14ac:dyDescent="0.25">
      <c r="A209">
        <v>2017</v>
      </c>
      <c r="B209" t="s">
        <v>146</v>
      </c>
      <c r="C209">
        <v>707011</v>
      </c>
      <c r="D209" t="s">
        <v>77</v>
      </c>
      <c r="E209">
        <v>14</v>
      </c>
      <c r="F209">
        <v>264</v>
      </c>
      <c r="G209">
        <f t="shared" si="3"/>
        <v>3696</v>
      </c>
    </row>
    <row r="210" spans="1:7" x14ac:dyDescent="0.25">
      <c r="A210">
        <v>2017</v>
      </c>
      <c r="B210" t="s">
        <v>146</v>
      </c>
      <c r="C210">
        <v>707013</v>
      </c>
      <c r="D210" t="s">
        <v>78</v>
      </c>
      <c r="E210">
        <v>14</v>
      </c>
      <c r="F210">
        <v>259</v>
      </c>
      <c r="G210">
        <f t="shared" si="3"/>
        <v>3626</v>
      </c>
    </row>
    <row r="211" spans="1:7" x14ac:dyDescent="0.25">
      <c r="A211">
        <v>2017</v>
      </c>
      <c r="B211" t="s">
        <v>146</v>
      </c>
      <c r="C211">
        <v>707014</v>
      </c>
      <c r="D211" t="s">
        <v>79</v>
      </c>
      <c r="E211">
        <v>14</v>
      </c>
      <c r="F211">
        <v>494</v>
      </c>
      <c r="G211">
        <f t="shared" si="3"/>
        <v>6916</v>
      </c>
    </row>
    <row r="212" spans="1:7" x14ac:dyDescent="0.25">
      <c r="A212">
        <v>2017</v>
      </c>
      <c r="B212" t="s">
        <v>146</v>
      </c>
      <c r="C212">
        <v>707015</v>
      </c>
      <c r="D212" t="s">
        <v>80</v>
      </c>
      <c r="E212">
        <v>14</v>
      </c>
      <c r="F212">
        <v>303</v>
      </c>
      <c r="G212">
        <f t="shared" si="3"/>
        <v>4242</v>
      </c>
    </row>
    <row r="213" spans="1:7" x14ac:dyDescent="0.25">
      <c r="A213">
        <v>2017</v>
      </c>
      <c r="B213" t="s">
        <v>146</v>
      </c>
      <c r="C213">
        <v>707016</v>
      </c>
      <c r="D213" t="s">
        <v>81</v>
      </c>
      <c r="E213">
        <v>14</v>
      </c>
      <c r="F213">
        <v>440</v>
      </c>
      <c r="G213">
        <f t="shared" si="3"/>
        <v>6160</v>
      </c>
    </row>
    <row r="214" spans="1:7" x14ac:dyDescent="0.25">
      <c r="A214">
        <v>2017</v>
      </c>
      <c r="B214" t="s">
        <v>146</v>
      </c>
      <c r="C214">
        <v>707017</v>
      </c>
      <c r="D214" t="s">
        <v>148</v>
      </c>
      <c r="E214">
        <v>14</v>
      </c>
      <c r="F214">
        <v>112</v>
      </c>
      <c r="G214">
        <f t="shared" si="3"/>
        <v>1568</v>
      </c>
    </row>
    <row r="215" spans="1:7" x14ac:dyDescent="0.25">
      <c r="A215">
        <v>2017</v>
      </c>
      <c r="B215" t="s">
        <v>146</v>
      </c>
      <c r="C215">
        <v>708002</v>
      </c>
      <c r="D215" t="s">
        <v>83</v>
      </c>
      <c r="E215">
        <v>10</v>
      </c>
      <c r="F215">
        <v>197</v>
      </c>
      <c r="G215">
        <f t="shared" si="3"/>
        <v>1970</v>
      </c>
    </row>
    <row r="216" spans="1:7" x14ac:dyDescent="0.25">
      <c r="A216">
        <v>2017</v>
      </c>
      <c r="B216" t="s">
        <v>146</v>
      </c>
      <c r="C216">
        <v>708004</v>
      </c>
      <c r="D216" t="s">
        <v>84</v>
      </c>
      <c r="E216">
        <v>2</v>
      </c>
      <c r="F216">
        <v>1920</v>
      </c>
      <c r="G216">
        <f t="shared" si="3"/>
        <v>3840</v>
      </c>
    </row>
    <row r="217" spans="1:7" x14ac:dyDescent="0.25">
      <c r="A217">
        <v>2017</v>
      </c>
      <c r="B217" t="s">
        <v>146</v>
      </c>
      <c r="C217">
        <v>708005</v>
      </c>
      <c r="D217" t="s">
        <v>85</v>
      </c>
      <c r="E217">
        <v>5</v>
      </c>
      <c r="F217">
        <v>362</v>
      </c>
      <c r="G217">
        <f t="shared" si="3"/>
        <v>1810</v>
      </c>
    </row>
    <row r="218" spans="1:7" x14ac:dyDescent="0.25">
      <c r="A218">
        <v>2017</v>
      </c>
      <c r="B218" t="s">
        <v>146</v>
      </c>
      <c r="C218">
        <v>708006</v>
      </c>
      <c r="D218" t="s">
        <v>86</v>
      </c>
      <c r="E218">
        <v>2</v>
      </c>
      <c r="F218">
        <v>1295</v>
      </c>
      <c r="G218">
        <f t="shared" si="3"/>
        <v>2590</v>
      </c>
    </row>
    <row r="219" spans="1:7" x14ac:dyDescent="0.25">
      <c r="A219">
        <v>2017</v>
      </c>
      <c r="B219" t="s">
        <v>146</v>
      </c>
      <c r="C219">
        <v>708007</v>
      </c>
      <c r="D219" t="s">
        <v>87</v>
      </c>
      <c r="E219">
        <v>5</v>
      </c>
      <c r="F219">
        <v>520</v>
      </c>
      <c r="G219">
        <f t="shared" si="3"/>
        <v>2600</v>
      </c>
    </row>
    <row r="220" spans="1:7" x14ac:dyDescent="0.25">
      <c r="A220">
        <v>2017</v>
      </c>
      <c r="B220" t="s">
        <v>146</v>
      </c>
      <c r="C220">
        <v>708008</v>
      </c>
      <c r="D220" t="s">
        <v>88</v>
      </c>
      <c r="E220">
        <v>14.4</v>
      </c>
      <c r="F220">
        <v>116</v>
      </c>
      <c r="G220">
        <f t="shared" si="3"/>
        <v>1670.4</v>
      </c>
    </row>
    <row r="221" spans="1:7" x14ac:dyDescent="0.25">
      <c r="A221">
        <v>2017</v>
      </c>
      <c r="B221" t="s">
        <v>146</v>
      </c>
      <c r="C221">
        <v>708009</v>
      </c>
      <c r="D221" t="s">
        <v>89</v>
      </c>
      <c r="E221">
        <v>20.399999999999999</v>
      </c>
      <c r="F221">
        <v>115</v>
      </c>
      <c r="G221">
        <f t="shared" si="3"/>
        <v>2346</v>
      </c>
    </row>
    <row r="222" spans="1:7" x14ac:dyDescent="0.25">
      <c r="A222">
        <v>2017</v>
      </c>
      <c r="B222" t="s">
        <v>146</v>
      </c>
      <c r="C222">
        <v>708010</v>
      </c>
      <c r="D222" t="s">
        <v>90</v>
      </c>
      <c r="E222">
        <v>2</v>
      </c>
      <c r="F222">
        <v>1982</v>
      </c>
      <c r="G222">
        <f t="shared" si="3"/>
        <v>3964</v>
      </c>
    </row>
    <row r="223" spans="1:7" x14ac:dyDescent="0.25">
      <c r="A223">
        <v>2017</v>
      </c>
      <c r="B223" t="s">
        <v>146</v>
      </c>
      <c r="C223">
        <v>708013</v>
      </c>
      <c r="D223" t="s">
        <v>91</v>
      </c>
      <c r="E223">
        <v>1.6</v>
      </c>
      <c r="F223">
        <v>13627</v>
      </c>
      <c r="G223">
        <f t="shared" si="3"/>
        <v>21803.200000000001</v>
      </c>
    </row>
    <row r="224" spans="1:7" x14ac:dyDescent="0.25">
      <c r="A224">
        <v>2017</v>
      </c>
      <c r="B224" t="s">
        <v>146</v>
      </c>
      <c r="C224">
        <v>708014</v>
      </c>
      <c r="D224" t="s">
        <v>92</v>
      </c>
      <c r="E224">
        <v>13</v>
      </c>
      <c r="F224">
        <v>259</v>
      </c>
      <c r="G224">
        <f t="shared" si="3"/>
        <v>3367</v>
      </c>
    </row>
    <row r="225" spans="1:7" x14ac:dyDescent="0.25">
      <c r="A225">
        <v>2017</v>
      </c>
      <c r="B225" t="s">
        <v>146</v>
      </c>
      <c r="C225">
        <v>708015</v>
      </c>
      <c r="D225" t="s">
        <v>93</v>
      </c>
      <c r="E225">
        <v>1.8</v>
      </c>
      <c r="F225">
        <v>190</v>
      </c>
      <c r="G225">
        <f t="shared" si="3"/>
        <v>342</v>
      </c>
    </row>
    <row r="226" spans="1:7" x14ac:dyDescent="0.25">
      <c r="A226">
        <v>2017</v>
      </c>
      <c r="B226" t="s">
        <v>146</v>
      </c>
      <c r="C226">
        <v>708016</v>
      </c>
      <c r="D226" t="s">
        <v>94</v>
      </c>
      <c r="E226">
        <v>5</v>
      </c>
      <c r="F226">
        <v>224</v>
      </c>
      <c r="G226">
        <f t="shared" si="3"/>
        <v>1120</v>
      </c>
    </row>
    <row r="227" spans="1:7" x14ac:dyDescent="0.25">
      <c r="A227">
        <v>2017</v>
      </c>
      <c r="B227" t="s">
        <v>146</v>
      </c>
      <c r="C227">
        <v>708018</v>
      </c>
      <c r="D227" t="s">
        <v>95</v>
      </c>
      <c r="E227">
        <v>10</v>
      </c>
      <c r="F227">
        <v>121</v>
      </c>
      <c r="G227">
        <f t="shared" si="3"/>
        <v>1210</v>
      </c>
    </row>
    <row r="228" spans="1:7" x14ac:dyDescent="0.25">
      <c r="A228">
        <v>2017</v>
      </c>
      <c r="B228" t="s">
        <v>146</v>
      </c>
      <c r="C228">
        <v>708019</v>
      </c>
      <c r="D228" t="s">
        <v>96</v>
      </c>
      <c r="E228">
        <v>15</v>
      </c>
      <c r="F228">
        <v>7</v>
      </c>
      <c r="G228">
        <f t="shared" si="3"/>
        <v>105</v>
      </c>
    </row>
    <row r="229" spans="1:7" x14ac:dyDescent="0.25">
      <c r="A229">
        <v>2017</v>
      </c>
      <c r="B229" t="s">
        <v>146</v>
      </c>
      <c r="C229">
        <v>708020</v>
      </c>
      <c r="D229" t="s">
        <v>97</v>
      </c>
      <c r="E229">
        <v>10</v>
      </c>
      <c r="F229">
        <v>177</v>
      </c>
      <c r="G229">
        <f t="shared" si="3"/>
        <v>1770</v>
      </c>
    </row>
    <row r="230" spans="1:7" x14ac:dyDescent="0.25">
      <c r="A230">
        <v>2017</v>
      </c>
      <c r="B230" t="s">
        <v>146</v>
      </c>
      <c r="C230">
        <v>708021</v>
      </c>
      <c r="D230" t="s">
        <v>98</v>
      </c>
      <c r="E230">
        <v>5</v>
      </c>
      <c r="F230">
        <v>99</v>
      </c>
      <c r="G230">
        <f t="shared" si="3"/>
        <v>495</v>
      </c>
    </row>
    <row r="231" spans="1:7" x14ac:dyDescent="0.25">
      <c r="A231">
        <v>2017</v>
      </c>
      <c r="B231" t="s">
        <v>146</v>
      </c>
      <c r="C231">
        <v>708022</v>
      </c>
      <c r="D231" t="s">
        <v>99</v>
      </c>
      <c r="E231">
        <v>15</v>
      </c>
      <c r="F231">
        <v>102</v>
      </c>
      <c r="G231">
        <f t="shared" si="3"/>
        <v>1530</v>
      </c>
    </row>
    <row r="232" spans="1:7" x14ac:dyDescent="0.25">
      <c r="A232">
        <v>2017</v>
      </c>
      <c r="B232" t="s">
        <v>146</v>
      </c>
      <c r="C232">
        <v>708023</v>
      </c>
      <c r="D232" t="s">
        <v>100</v>
      </c>
      <c r="E232">
        <v>15</v>
      </c>
      <c r="F232">
        <v>93</v>
      </c>
      <c r="G232">
        <f t="shared" si="3"/>
        <v>1395</v>
      </c>
    </row>
    <row r="233" spans="1:7" x14ac:dyDescent="0.25">
      <c r="A233">
        <v>2017</v>
      </c>
      <c r="B233" t="s">
        <v>146</v>
      </c>
      <c r="C233">
        <v>708024</v>
      </c>
      <c r="D233" t="s">
        <v>101</v>
      </c>
      <c r="E233">
        <v>15</v>
      </c>
      <c r="F233">
        <v>109</v>
      </c>
      <c r="G233">
        <f t="shared" si="3"/>
        <v>1635</v>
      </c>
    </row>
    <row r="234" spans="1:7" x14ac:dyDescent="0.25">
      <c r="A234">
        <v>2017</v>
      </c>
      <c r="B234" t="s">
        <v>146</v>
      </c>
      <c r="C234">
        <v>708028</v>
      </c>
      <c r="D234" t="s">
        <v>102</v>
      </c>
      <c r="E234">
        <v>17</v>
      </c>
      <c r="F234">
        <v>49</v>
      </c>
      <c r="G234">
        <f t="shared" si="3"/>
        <v>833</v>
      </c>
    </row>
    <row r="235" spans="1:7" x14ac:dyDescent="0.25">
      <c r="A235">
        <v>2017</v>
      </c>
      <c r="B235" t="s">
        <v>146</v>
      </c>
      <c r="C235">
        <v>708029</v>
      </c>
      <c r="D235" t="s">
        <v>103</v>
      </c>
      <c r="E235">
        <v>17</v>
      </c>
      <c r="F235">
        <v>1</v>
      </c>
      <c r="G235">
        <f t="shared" si="3"/>
        <v>17</v>
      </c>
    </row>
    <row r="236" spans="1:7" x14ac:dyDescent="0.25">
      <c r="A236">
        <v>2017</v>
      </c>
      <c r="B236" t="s">
        <v>146</v>
      </c>
      <c r="C236">
        <v>709001</v>
      </c>
      <c r="D236" t="s">
        <v>105</v>
      </c>
      <c r="E236">
        <v>20.5</v>
      </c>
      <c r="F236">
        <v>244</v>
      </c>
      <c r="G236">
        <f t="shared" si="3"/>
        <v>5002</v>
      </c>
    </row>
    <row r="237" spans="1:7" x14ac:dyDescent="0.25">
      <c r="A237">
        <v>2017</v>
      </c>
      <c r="B237" t="s">
        <v>146</v>
      </c>
      <c r="C237">
        <v>709005</v>
      </c>
      <c r="D237" t="s">
        <v>106</v>
      </c>
      <c r="E237">
        <v>20.5</v>
      </c>
      <c r="F237">
        <v>264</v>
      </c>
      <c r="G237">
        <f t="shared" si="3"/>
        <v>5412</v>
      </c>
    </row>
    <row r="238" spans="1:7" x14ac:dyDescent="0.25">
      <c r="A238">
        <v>2017</v>
      </c>
      <c r="B238" t="s">
        <v>146</v>
      </c>
      <c r="C238">
        <v>709007</v>
      </c>
      <c r="D238" t="s">
        <v>107</v>
      </c>
      <c r="E238">
        <v>20.5</v>
      </c>
      <c r="F238">
        <v>458</v>
      </c>
      <c r="G238">
        <f t="shared" si="3"/>
        <v>9389</v>
      </c>
    </row>
    <row r="239" spans="1:7" x14ac:dyDescent="0.25">
      <c r="A239">
        <v>2017</v>
      </c>
      <c r="B239" t="s">
        <v>146</v>
      </c>
      <c r="C239">
        <v>710003</v>
      </c>
      <c r="D239" t="s">
        <v>108</v>
      </c>
      <c r="E239">
        <v>13</v>
      </c>
      <c r="F239">
        <v>393</v>
      </c>
      <c r="G239">
        <f t="shared" si="3"/>
        <v>5109</v>
      </c>
    </row>
    <row r="240" spans="1:7" x14ac:dyDescent="0.25">
      <c r="A240">
        <v>2017</v>
      </c>
      <c r="B240" t="s">
        <v>146</v>
      </c>
      <c r="C240">
        <v>711001</v>
      </c>
      <c r="D240" t="s">
        <v>109</v>
      </c>
      <c r="E240">
        <v>20</v>
      </c>
      <c r="F240">
        <v>855</v>
      </c>
      <c r="G240">
        <f t="shared" si="3"/>
        <v>17100</v>
      </c>
    </row>
    <row r="241" spans="1:7" x14ac:dyDescent="0.25">
      <c r="A241">
        <v>2017</v>
      </c>
      <c r="B241" t="s">
        <v>146</v>
      </c>
      <c r="C241">
        <v>711002</v>
      </c>
      <c r="D241" t="s">
        <v>110</v>
      </c>
      <c r="E241">
        <v>290</v>
      </c>
      <c r="F241">
        <v>30</v>
      </c>
      <c r="G241">
        <f t="shared" si="3"/>
        <v>8700</v>
      </c>
    </row>
    <row r="242" spans="1:7" x14ac:dyDescent="0.25">
      <c r="A242">
        <v>2017</v>
      </c>
      <c r="B242" t="s">
        <v>146</v>
      </c>
      <c r="C242">
        <v>711006</v>
      </c>
      <c r="D242" t="s">
        <v>111</v>
      </c>
      <c r="E242">
        <v>0</v>
      </c>
      <c r="F242">
        <v>3</v>
      </c>
      <c r="G242">
        <f t="shared" si="3"/>
        <v>0</v>
      </c>
    </row>
    <row r="243" spans="1:7" x14ac:dyDescent="0.25">
      <c r="A243">
        <v>2017</v>
      </c>
      <c r="B243" t="s">
        <v>146</v>
      </c>
      <c r="C243">
        <v>711007</v>
      </c>
      <c r="D243" t="s">
        <v>112</v>
      </c>
      <c r="E243">
        <v>0</v>
      </c>
      <c r="F243">
        <v>1</v>
      </c>
      <c r="G243">
        <f t="shared" si="3"/>
        <v>0</v>
      </c>
    </row>
    <row r="244" spans="1:7" x14ac:dyDescent="0.25">
      <c r="A244">
        <v>2017</v>
      </c>
      <c r="B244" t="s">
        <v>146</v>
      </c>
      <c r="C244">
        <v>711008</v>
      </c>
      <c r="D244" t="s">
        <v>113</v>
      </c>
      <c r="E244">
        <v>0</v>
      </c>
      <c r="F244">
        <v>1</v>
      </c>
      <c r="G244">
        <f t="shared" si="3"/>
        <v>0</v>
      </c>
    </row>
    <row r="245" spans="1:7" x14ac:dyDescent="0.25">
      <c r="A245">
        <v>2017</v>
      </c>
      <c r="B245" t="s">
        <v>146</v>
      </c>
      <c r="C245">
        <v>711009</v>
      </c>
      <c r="D245" t="s">
        <v>114</v>
      </c>
      <c r="E245">
        <v>15</v>
      </c>
      <c r="F245">
        <v>655</v>
      </c>
      <c r="G245">
        <f t="shared" si="3"/>
        <v>9825</v>
      </c>
    </row>
    <row r="246" spans="1:7" x14ac:dyDescent="0.25">
      <c r="A246">
        <v>2017</v>
      </c>
      <c r="B246" t="s">
        <v>146</v>
      </c>
      <c r="C246">
        <v>711010</v>
      </c>
      <c r="D246" t="s">
        <v>115</v>
      </c>
      <c r="E246">
        <v>265</v>
      </c>
      <c r="F246">
        <v>2</v>
      </c>
      <c r="G246">
        <f t="shared" si="3"/>
        <v>530</v>
      </c>
    </row>
    <row r="247" spans="1:7" x14ac:dyDescent="0.25">
      <c r="A247">
        <v>2017</v>
      </c>
      <c r="B247" t="s">
        <v>146</v>
      </c>
      <c r="C247">
        <v>713001</v>
      </c>
      <c r="D247" t="s">
        <v>117</v>
      </c>
      <c r="E247">
        <v>45</v>
      </c>
      <c r="F247">
        <v>254</v>
      </c>
      <c r="G247">
        <f t="shared" si="3"/>
        <v>11430</v>
      </c>
    </row>
    <row r="248" spans="1:7" x14ac:dyDescent="0.25">
      <c r="A248">
        <v>2017</v>
      </c>
      <c r="B248" t="s">
        <v>146</v>
      </c>
      <c r="C248">
        <v>713003</v>
      </c>
      <c r="D248" t="s">
        <v>118</v>
      </c>
      <c r="E248">
        <v>2</v>
      </c>
      <c r="F248">
        <v>177</v>
      </c>
      <c r="G248">
        <f t="shared" si="3"/>
        <v>354</v>
      </c>
    </row>
    <row r="249" spans="1:7" x14ac:dyDescent="0.25">
      <c r="A249">
        <v>2017</v>
      </c>
      <c r="B249" t="s">
        <v>146</v>
      </c>
      <c r="C249">
        <v>716001</v>
      </c>
      <c r="D249" t="s">
        <v>119</v>
      </c>
      <c r="E249">
        <v>2.5</v>
      </c>
      <c r="F249">
        <v>1553</v>
      </c>
      <c r="G249">
        <f t="shared" si="3"/>
        <v>3882.5</v>
      </c>
    </row>
    <row r="250" spans="1:7" x14ac:dyDescent="0.25">
      <c r="A250">
        <v>2017</v>
      </c>
      <c r="B250" t="s">
        <v>146</v>
      </c>
      <c r="C250">
        <v>716002</v>
      </c>
      <c r="D250" t="s">
        <v>120</v>
      </c>
      <c r="E250">
        <v>2.5</v>
      </c>
      <c r="F250">
        <v>4196</v>
      </c>
      <c r="G250">
        <f t="shared" si="3"/>
        <v>10490</v>
      </c>
    </row>
    <row r="251" spans="1:7" x14ac:dyDescent="0.25">
      <c r="A251">
        <v>2017</v>
      </c>
      <c r="B251" t="s">
        <v>146</v>
      </c>
      <c r="C251">
        <v>716003</v>
      </c>
      <c r="D251" t="s">
        <v>121</v>
      </c>
      <c r="E251">
        <v>2</v>
      </c>
      <c r="F251">
        <v>1315</v>
      </c>
      <c r="G251">
        <f t="shared" si="3"/>
        <v>2630</v>
      </c>
    </row>
    <row r="252" spans="1:7" x14ac:dyDescent="0.25">
      <c r="A252">
        <v>2017</v>
      </c>
      <c r="B252" t="s">
        <v>146</v>
      </c>
      <c r="C252">
        <v>716004</v>
      </c>
      <c r="D252" t="s">
        <v>122</v>
      </c>
      <c r="E252">
        <v>2</v>
      </c>
      <c r="F252">
        <v>15</v>
      </c>
      <c r="G252">
        <f t="shared" si="3"/>
        <v>30</v>
      </c>
    </row>
    <row r="253" spans="1:7" x14ac:dyDescent="0.25">
      <c r="A253">
        <v>2017</v>
      </c>
      <c r="B253" t="s">
        <v>146</v>
      </c>
      <c r="C253">
        <v>716005</v>
      </c>
      <c r="D253" t="s">
        <v>123</v>
      </c>
      <c r="E253">
        <v>15</v>
      </c>
      <c r="F253">
        <v>16</v>
      </c>
      <c r="G253">
        <f t="shared" si="3"/>
        <v>240</v>
      </c>
    </row>
    <row r="254" spans="1:7" x14ac:dyDescent="0.25">
      <c r="A254">
        <v>2017</v>
      </c>
      <c r="B254" t="s">
        <v>146</v>
      </c>
      <c r="C254">
        <v>716008</v>
      </c>
      <c r="D254" t="s">
        <v>124</v>
      </c>
      <c r="E254">
        <v>4.5</v>
      </c>
      <c r="F254">
        <v>278</v>
      </c>
      <c r="G254">
        <f t="shared" si="3"/>
        <v>1251</v>
      </c>
    </row>
    <row r="255" spans="1:7" x14ac:dyDescent="0.25">
      <c r="A255">
        <v>2017</v>
      </c>
      <c r="B255" t="s">
        <v>146</v>
      </c>
      <c r="C255">
        <v>716009</v>
      </c>
      <c r="D255" t="s">
        <v>125</v>
      </c>
      <c r="E255">
        <v>9</v>
      </c>
      <c r="F255">
        <v>361</v>
      </c>
      <c r="G255">
        <f t="shared" si="3"/>
        <v>3249</v>
      </c>
    </row>
    <row r="256" spans="1:7" x14ac:dyDescent="0.25">
      <c r="A256">
        <v>2017</v>
      </c>
      <c r="B256" t="s">
        <v>146</v>
      </c>
      <c r="C256">
        <v>716010</v>
      </c>
      <c r="D256" t="s">
        <v>126</v>
      </c>
      <c r="E256">
        <v>23</v>
      </c>
      <c r="F256">
        <v>30</v>
      </c>
      <c r="G256">
        <f t="shared" si="3"/>
        <v>690</v>
      </c>
    </row>
    <row r="257" spans="1:7" x14ac:dyDescent="0.25">
      <c r="A257">
        <v>2017</v>
      </c>
      <c r="B257" t="s">
        <v>146</v>
      </c>
      <c r="C257">
        <v>716013</v>
      </c>
      <c r="D257" t="s">
        <v>127</v>
      </c>
      <c r="E257">
        <v>12</v>
      </c>
      <c r="F257">
        <v>156</v>
      </c>
      <c r="G257">
        <f t="shared" si="3"/>
        <v>1872</v>
      </c>
    </row>
    <row r="258" spans="1:7" x14ac:dyDescent="0.25">
      <c r="A258">
        <v>2017</v>
      </c>
      <c r="B258" t="s">
        <v>146</v>
      </c>
      <c r="C258">
        <v>716022</v>
      </c>
      <c r="D258" t="s">
        <v>129</v>
      </c>
      <c r="E258">
        <v>19</v>
      </c>
      <c r="F258">
        <v>744</v>
      </c>
      <c r="G258">
        <f t="shared" si="3"/>
        <v>14136</v>
      </c>
    </row>
    <row r="259" spans="1:7" x14ac:dyDescent="0.25">
      <c r="A259">
        <v>2017</v>
      </c>
      <c r="B259" t="s">
        <v>146</v>
      </c>
      <c r="C259">
        <v>716023</v>
      </c>
      <c r="D259" t="s">
        <v>130</v>
      </c>
      <c r="E259">
        <v>65</v>
      </c>
      <c r="F259">
        <v>97</v>
      </c>
      <c r="G259">
        <f t="shared" ref="G259:G322" si="4">F259*E259</f>
        <v>6305</v>
      </c>
    </row>
    <row r="260" spans="1:7" x14ac:dyDescent="0.25">
      <c r="A260">
        <v>2017</v>
      </c>
      <c r="B260" t="s">
        <v>146</v>
      </c>
      <c r="C260">
        <v>716024</v>
      </c>
      <c r="D260" t="s">
        <v>131</v>
      </c>
      <c r="E260">
        <v>1.5</v>
      </c>
      <c r="F260">
        <v>4214</v>
      </c>
      <c r="G260">
        <f t="shared" si="4"/>
        <v>6321</v>
      </c>
    </row>
    <row r="261" spans="1:7" x14ac:dyDescent="0.25">
      <c r="A261">
        <v>2017</v>
      </c>
      <c r="B261" t="s">
        <v>146</v>
      </c>
      <c r="C261">
        <v>716025</v>
      </c>
      <c r="D261" t="s">
        <v>132</v>
      </c>
      <c r="E261">
        <v>3</v>
      </c>
      <c r="F261">
        <v>2894</v>
      </c>
      <c r="G261">
        <f t="shared" si="4"/>
        <v>8682</v>
      </c>
    </row>
    <row r="262" spans="1:7" x14ac:dyDescent="0.25">
      <c r="A262">
        <v>2017</v>
      </c>
      <c r="B262" t="s">
        <v>146</v>
      </c>
      <c r="C262">
        <v>716026</v>
      </c>
      <c r="D262" t="s">
        <v>133</v>
      </c>
      <c r="E262">
        <v>4.5</v>
      </c>
      <c r="F262">
        <v>1873</v>
      </c>
      <c r="G262">
        <f t="shared" si="4"/>
        <v>8428.5</v>
      </c>
    </row>
    <row r="263" spans="1:7" x14ac:dyDescent="0.25">
      <c r="A263">
        <v>2017</v>
      </c>
      <c r="B263" t="s">
        <v>146</v>
      </c>
      <c r="C263">
        <v>716027</v>
      </c>
      <c r="D263" t="s">
        <v>134</v>
      </c>
      <c r="E263">
        <v>6.5</v>
      </c>
      <c r="F263">
        <v>734</v>
      </c>
      <c r="G263">
        <f t="shared" si="4"/>
        <v>4771</v>
      </c>
    </row>
    <row r="264" spans="1:7" x14ac:dyDescent="0.25">
      <c r="A264">
        <v>2017</v>
      </c>
      <c r="B264" t="s">
        <v>146</v>
      </c>
      <c r="C264">
        <v>716028</v>
      </c>
      <c r="D264" t="s">
        <v>135</v>
      </c>
      <c r="E264">
        <v>8.5</v>
      </c>
      <c r="F264">
        <v>10</v>
      </c>
      <c r="G264">
        <f t="shared" si="4"/>
        <v>85</v>
      </c>
    </row>
    <row r="265" spans="1:7" x14ac:dyDescent="0.25">
      <c r="A265">
        <v>2017</v>
      </c>
      <c r="B265" t="s">
        <v>146</v>
      </c>
      <c r="C265">
        <v>716029</v>
      </c>
      <c r="D265" t="s">
        <v>136</v>
      </c>
      <c r="E265">
        <v>12.5</v>
      </c>
      <c r="F265">
        <v>202</v>
      </c>
      <c r="G265">
        <f t="shared" si="4"/>
        <v>2525</v>
      </c>
    </row>
    <row r="266" spans="1:7" x14ac:dyDescent="0.25">
      <c r="A266">
        <v>2017</v>
      </c>
      <c r="B266" t="s">
        <v>146</v>
      </c>
      <c r="C266">
        <v>716038</v>
      </c>
      <c r="D266" t="s">
        <v>141</v>
      </c>
      <c r="E266">
        <v>19</v>
      </c>
      <c r="F266">
        <v>16</v>
      </c>
      <c r="G266">
        <f t="shared" si="4"/>
        <v>304</v>
      </c>
    </row>
    <row r="267" spans="1:7" x14ac:dyDescent="0.25">
      <c r="A267">
        <v>2017</v>
      </c>
      <c r="B267" t="s">
        <v>146</v>
      </c>
      <c r="C267">
        <v>716039</v>
      </c>
      <c r="D267" t="s">
        <v>142</v>
      </c>
      <c r="E267">
        <v>35</v>
      </c>
      <c r="F267">
        <v>21</v>
      </c>
      <c r="G267">
        <f t="shared" si="4"/>
        <v>735</v>
      </c>
    </row>
    <row r="268" spans="1:7" x14ac:dyDescent="0.25">
      <c r="A268">
        <v>2017</v>
      </c>
      <c r="B268" t="s">
        <v>146</v>
      </c>
      <c r="C268">
        <v>716040</v>
      </c>
      <c r="D268" t="s">
        <v>143</v>
      </c>
      <c r="E268">
        <v>29</v>
      </c>
      <c r="F268">
        <v>387</v>
      </c>
      <c r="G268">
        <f t="shared" si="4"/>
        <v>11223</v>
      </c>
    </row>
    <row r="269" spans="1:7" x14ac:dyDescent="0.25">
      <c r="A269">
        <v>2017</v>
      </c>
      <c r="B269" t="s">
        <v>146</v>
      </c>
      <c r="C269">
        <v>720001</v>
      </c>
      <c r="D269" t="s">
        <v>149</v>
      </c>
      <c r="E269">
        <v>32</v>
      </c>
      <c r="F269">
        <v>6</v>
      </c>
      <c r="G269">
        <f t="shared" si="4"/>
        <v>192</v>
      </c>
    </row>
    <row r="270" spans="1:7" x14ac:dyDescent="0.25">
      <c r="A270">
        <v>2017</v>
      </c>
      <c r="B270" t="s">
        <v>146</v>
      </c>
      <c r="C270">
        <v>720054</v>
      </c>
      <c r="D270" t="s">
        <v>150</v>
      </c>
      <c r="E270">
        <v>8.8000000000000007</v>
      </c>
      <c r="F270">
        <v>3000</v>
      </c>
      <c r="G270">
        <f t="shared" si="4"/>
        <v>26400.000000000004</v>
      </c>
    </row>
    <row r="271" spans="1:7" x14ac:dyDescent="0.25">
      <c r="A271">
        <v>2017</v>
      </c>
      <c r="B271" t="s">
        <v>146</v>
      </c>
      <c r="C271">
        <v>730001</v>
      </c>
      <c r="D271" t="s">
        <v>144</v>
      </c>
      <c r="E271">
        <v>4.5</v>
      </c>
      <c r="F271">
        <v>5753</v>
      </c>
      <c r="G271">
        <f t="shared" si="4"/>
        <v>25888.5</v>
      </c>
    </row>
    <row r="272" spans="1:7" x14ac:dyDescent="0.25">
      <c r="A272">
        <v>2017</v>
      </c>
      <c r="B272" t="s">
        <v>146</v>
      </c>
      <c r="C272">
        <v>730015</v>
      </c>
      <c r="D272" t="s">
        <v>151</v>
      </c>
      <c r="E272">
        <v>25</v>
      </c>
      <c r="F272">
        <v>61</v>
      </c>
      <c r="G272">
        <f t="shared" si="4"/>
        <v>1525</v>
      </c>
    </row>
    <row r="273" spans="1:7" x14ac:dyDescent="0.25">
      <c r="A273">
        <v>2017</v>
      </c>
      <c r="B273" t="s">
        <v>152</v>
      </c>
      <c r="C273">
        <v>701004</v>
      </c>
      <c r="D273" t="s">
        <v>153</v>
      </c>
      <c r="E273">
        <v>60</v>
      </c>
      <c r="F273">
        <v>50</v>
      </c>
      <c r="G273">
        <f t="shared" si="4"/>
        <v>3000</v>
      </c>
    </row>
    <row r="274" spans="1:7" x14ac:dyDescent="0.25">
      <c r="A274">
        <v>2017</v>
      </c>
      <c r="B274" t="s">
        <v>152</v>
      </c>
      <c r="C274">
        <v>701012</v>
      </c>
      <c r="D274" t="s">
        <v>5</v>
      </c>
      <c r="E274">
        <v>10</v>
      </c>
      <c r="F274">
        <v>1593</v>
      </c>
      <c r="G274">
        <f t="shared" si="4"/>
        <v>15930</v>
      </c>
    </row>
    <row r="275" spans="1:7" x14ac:dyDescent="0.25">
      <c r="A275">
        <v>2017</v>
      </c>
      <c r="B275" t="s">
        <v>152</v>
      </c>
      <c r="C275">
        <v>701014</v>
      </c>
      <c r="D275" t="s">
        <v>6</v>
      </c>
      <c r="E275">
        <v>39</v>
      </c>
      <c r="F275">
        <v>3</v>
      </c>
      <c r="G275">
        <f t="shared" si="4"/>
        <v>117</v>
      </c>
    </row>
    <row r="276" spans="1:7" x14ac:dyDescent="0.25">
      <c r="A276">
        <v>2017</v>
      </c>
      <c r="B276" t="s">
        <v>152</v>
      </c>
      <c r="C276">
        <v>701017</v>
      </c>
      <c r="D276" t="s">
        <v>154</v>
      </c>
      <c r="E276">
        <v>145</v>
      </c>
      <c r="F276">
        <v>1</v>
      </c>
      <c r="G276">
        <f t="shared" si="4"/>
        <v>145</v>
      </c>
    </row>
    <row r="277" spans="1:7" x14ac:dyDescent="0.25">
      <c r="A277">
        <v>2017</v>
      </c>
      <c r="B277" t="s">
        <v>152</v>
      </c>
      <c r="C277">
        <v>701018</v>
      </c>
      <c r="D277" t="s">
        <v>155</v>
      </c>
      <c r="E277">
        <v>145</v>
      </c>
      <c r="F277">
        <v>1</v>
      </c>
      <c r="G277">
        <f t="shared" si="4"/>
        <v>145</v>
      </c>
    </row>
    <row r="278" spans="1:7" x14ac:dyDescent="0.25">
      <c r="A278">
        <v>2017</v>
      </c>
      <c r="B278" t="s">
        <v>152</v>
      </c>
      <c r="C278">
        <v>701022</v>
      </c>
      <c r="D278" t="s">
        <v>7</v>
      </c>
      <c r="E278">
        <v>75</v>
      </c>
      <c r="F278">
        <v>87</v>
      </c>
      <c r="G278">
        <f t="shared" si="4"/>
        <v>6525</v>
      </c>
    </row>
    <row r="279" spans="1:7" x14ac:dyDescent="0.25">
      <c r="A279">
        <v>2017</v>
      </c>
      <c r="B279" t="s">
        <v>152</v>
      </c>
      <c r="C279">
        <v>701023</v>
      </c>
      <c r="D279" t="s">
        <v>8</v>
      </c>
      <c r="E279">
        <v>35</v>
      </c>
      <c r="F279">
        <v>176</v>
      </c>
      <c r="G279">
        <f t="shared" si="4"/>
        <v>6160</v>
      </c>
    </row>
    <row r="280" spans="1:7" x14ac:dyDescent="0.25">
      <c r="A280">
        <v>2017</v>
      </c>
      <c r="B280" t="s">
        <v>152</v>
      </c>
      <c r="C280">
        <v>701024</v>
      </c>
      <c r="D280" t="s">
        <v>9</v>
      </c>
      <c r="E280">
        <v>27</v>
      </c>
      <c r="F280">
        <v>61</v>
      </c>
      <c r="G280">
        <f t="shared" si="4"/>
        <v>1647</v>
      </c>
    </row>
    <row r="281" spans="1:7" x14ac:dyDescent="0.25">
      <c r="A281">
        <v>2017</v>
      </c>
      <c r="B281" t="s">
        <v>152</v>
      </c>
      <c r="C281">
        <v>701025</v>
      </c>
      <c r="D281" t="s">
        <v>10</v>
      </c>
      <c r="E281">
        <v>29</v>
      </c>
      <c r="F281">
        <v>1230</v>
      </c>
      <c r="G281">
        <f t="shared" si="4"/>
        <v>35670</v>
      </c>
    </row>
    <row r="282" spans="1:7" x14ac:dyDescent="0.25">
      <c r="A282">
        <v>2017</v>
      </c>
      <c r="B282" t="s">
        <v>152</v>
      </c>
      <c r="C282">
        <v>701027</v>
      </c>
      <c r="D282" t="s">
        <v>11</v>
      </c>
      <c r="E282">
        <v>20.5</v>
      </c>
      <c r="F282">
        <v>98</v>
      </c>
      <c r="G282">
        <f t="shared" si="4"/>
        <v>2009</v>
      </c>
    </row>
    <row r="283" spans="1:7" x14ac:dyDescent="0.25">
      <c r="A283">
        <v>2017</v>
      </c>
      <c r="B283" t="s">
        <v>152</v>
      </c>
      <c r="C283">
        <v>701028</v>
      </c>
      <c r="D283" t="s">
        <v>12</v>
      </c>
      <c r="E283">
        <v>40</v>
      </c>
      <c r="F283">
        <v>97</v>
      </c>
      <c r="G283">
        <f t="shared" si="4"/>
        <v>3880</v>
      </c>
    </row>
    <row r="284" spans="1:7" x14ac:dyDescent="0.25">
      <c r="A284">
        <v>2017</v>
      </c>
      <c r="B284" t="s">
        <v>152</v>
      </c>
      <c r="C284">
        <v>701029</v>
      </c>
      <c r="D284" t="s">
        <v>13</v>
      </c>
      <c r="E284">
        <v>40</v>
      </c>
      <c r="F284">
        <v>174</v>
      </c>
      <c r="G284">
        <f t="shared" si="4"/>
        <v>6960</v>
      </c>
    </row>
    <row r="285" spans="1:7" x14ac:dyDescent="0.25">
      <c r="A285">
        <v>2017</v>
      </c>
      <c r="B285" t="s">
        <v>152</v>
      </c>
      <c r="C285">
        <v>701031</v>
      </c>
      <c r="D285" t="s">
        <v>15</v>
      </c>
      <c r="E285">
        <v>35</v>
      </c>
      <c r="F285">
        <v>278</v>
      </c>
      <c r="G285">
        <f t="shared" si="4"/>
        <v>9730</v>
      </c>
    </row>
    <row r="286" spans="1:7" x14ac:dyDescent="0.25">
      <c r="A286">
        <v>2017</v>
      </c>
      <c r="B286" t="s">
        <v>152</v>
      </c>
      <c r="C286">
        <v>701032</v>
      </c>
      <c r="D286" t="s">
        <v>16</v>
      </c>
      <c r="E286">
        <v>39</v>
      </c>
      <c r="F286">
        <v>135</v>
      </c>
      <c r="G286">
        <f t="shared" si="4"/>
        <v>5265</v>
      </c>
    </row>
    <row r="287" spans="1:7" x14ac:dyDescent="0.25">
      <c r="A287">
        <v>2017</v>
      </c>
      <c r="B287" t="s">
        <v>152</v>
      </c>
      <c r="C287">
        <v>701033</v>
      </c>
      <c r="D287" t="s">
        <v>17</v>
      </c>
      <c r="E287">
        <v>39</v>
      </c>
      <c r="F287">
        <v>309</v>
      </c>
      <c r="G287">
        <f t="shared" si="4"/>
        <v>12051</v>
      </c>
    </row>
    <row r="288" spans="1:7" x14ac:dyDescent="0.25">
      <c r="A288">
        <v>2017</v>
      </c>
      <c r="B288" t="s">
        <v>152</v>
      </c>
      <c r="C288">
        <v>701034</v>
      </c>
      <c r="D288" t="s">
        <v>18</v>
      </c>
      <c r="E288">
        <v>35</v>
      </c>
      <c r="F288">
        <v>303</v>
      </c>
      <c r="G288">
        <f t="shared" si="4"/>
        <v>10605</v>
      </c>
    </row>
    <row r="289" spans="1:7" x14ac:dyDescent="0.25">
      <c r="A289">
        <v>2017</v>
      </c>
      <c r="B289" t="s">
        <v>152</v>
      </c>
      <c r="C289">
        <v>701035</v>
      </c>
      <c r="D289" t="s">
        <v>19</v>
      </c>
      <c r="E289">
        <v>25</v>
      </c>
      <c r="F289">
        <v>222</v>
      </c>
      <c r="G289">
        <f t="shared" si="4"/>
        <v>5550</v>
      </c>
    </row>
    <row r="290" spans="1:7" x14ac:dyDescent="0.25">
      <c r="A290">
        <v>2017</v>
      </c>
      <c r="B290" t="s">
        <v>152</v>
      </c>
      <c r="C290">
        <v>701036</v>
      </c>
      <c r="D290" t="s">
        <v>20</v>
      </c>
      <c r="E290">
        <v>35</v>
      </c>
      <c r="F290">
        <v>252</v>
      </c>
      <c r="G290">
        <f t="shared" si="4"/>
        <v>8820</v>
      </c>
    </row>
    <row r="291" spans="1:7" x14ac:dyDescent="0.25">
      <c r="A291">
        <v>2017</v>
      </c>
      <c r="B291" t="s">
        <v>152</v>
      </c>
      <c r="C291">
        <v>701039</v>
      </c>
      <c r="D291" t="s">
        <v>22</v>
      </c>
      <c r="E291">
        <v>35</v>
      </c>
      <c r="F291">
        <v>178</v>
      </c>
      <c r="G291">
        <f t="shared" si="4"/>
        <v>6230</v>
      </c>
    </row>
    <row r="292" spans="1:7" x14ac:dyDescent="0.25">
      <c r="A292">
        <v>2017</v>
      </c>
      <c r="B292" t="s">
        <v>152</v>
      </c>
      <c r="C292">
        <v>701041</v>
      </c>
      <c r="D292" t="s">
        <v>23</v>
      </c>
      <c r="E292">
        <v>35</v>
      </c>
      <c r="F292">
        <v>36</v>
      </c>
      <c r="G292">
        <f t="shared" si="4"/>
        <v>1260</v>
      </c>
    </row>
    <row r="293" spans="1:7" x14ac:dyDescent="0.25">
      <c r="A293">
        <v>2017</v>
      </c>
      <c r="B293" t="s">
        <v>152</v>
      </c>
      <c r="C293">
        <v>701042</v>
      </c>
      <c r="D293" t="s">
        <v>24</v>
      </c>
      <c r="E293">
        <v>25</v>
      </c>
      <c r="F293">
        <v>262</v>
      </c>
      <c r="G293">
        <f t="shared" si="4"/>
        <v>6550</v>
      </c>
    </row>
    <row r="294" spans="1:7" x14ac:dyDescent="0.25">
      <c r="A294">
        <v>2017</v>
      </c>
      <c r="B294" t="s">
        <v>152</v>
      </c>
      <c r="C294">
        <v>701043</v>
      </c>
      <c r="D294" t="s">
        <v>25</v>
      </c>
      <c r="E294">
        <v>35</v>
      </c>
      <c r="F294">
        <v>166</v>
      </c>
      <c r="G294">
        <f t="shared" si="4"/>
        <v>5810</v>
      </c>
    </row>
    <row r="295" spans="1:7" x14ac:dyDescent="0.25">
      <c r="A295">
        <v>2017</v>
      </c>
      <c r="B295" t="s">
        <v>152</v>
      </c>
      <c r="C295">
        <v>701048</v>
      </c>
      <c r="D295" t="s">
        <v>26</v>
      </c>
      <c r="E295">
        <v>59</v>
      </c>
      <c r="F295">
        <v>292</v>
      </c>
      <c r="G295">
        <f t="shared" si="4"/>
        <v>17228</v>
      </c>
    </row>
    <row r="296" spans="1:7" x14ac:dyDescent="0.25">
      <c r="A296">
        <v>2017</v>
      </c>
      <c r="B296" t="s">
        <v>152</v>
      </c>
      <c r="C296">
        <v>701050</v>
      </c>
      <c r="D296" t="s">
        <v>156</v>
      </c>
      <c r="E296">
        <v>59</v>
      </c>
      <c r="F296">
        <v>77</v>
      </c>
      <c r="G296">
        <f t="shared" si="4"/>
        <v>4543</v>
      </c>
    </row>
    <row r="297" spans="1:7" x14ac:dyDescent="0.25">
      <c r="A297">
        <v>2017</v>
      </c>
      <c r="B297" t="s">
        <v>152</v>
      </c>
      <c r="C297">
        <v>701052</v>
      </c>
      <c r="D297" t="s">
        <v>27</v>
      </c>
      <c r="E297">
        <v>39</v>
      </c>
      <c r="F297">
        <v>224</v>
      </c>
      <c r="G297">
        <f t="shared" si="4"/>
        <v>8736</v>
      </c>
    </row>
    <row r="298" spans="1:7" x14ac:dyDescent="0.25">
      <c r="A298">
        <v>2017</v>
      </c>
      <c r="B298" t="s">
        <v>152</v>
      </c>
      <c r="C298">
        <v>701054</v>
      </c>
      <c r="D298" t="s">
        <v>28</v>
      </c>
      <c r="E298">
        <v>79</v>
      </c>
      <c r="F298">
        <v>68</v>
      </c>
      <c r="G298">
        <f t="shared" si="4"/>
        <v>5372</v>
      </c>
    </row>
    <row r="299" spans="1:7" x14ac:dyDescent="0.25">
      <c r="A299">
        <v>2017</v>
      </c>
      <c r="B299" t="s">
        <v>152</v>
      </c>
      <c r="C299">
        <v>701055</v>
      </c>
      <c r="D299" t="s">
        <v>29</v>
      </c>
      <c r="E299">
        <v>99</v>
      </c>
      <c r="F299">
        <v>28</v>
      </c>
      <c r="G299">
        <f t="shared" si="4"/>
        <v>2772</v>
      </c>
    </row>
    <row r="300" spans="1:7" x14ac:dyDescent="0.25">
      <c r="A300">
        <v>2017</v>
      </c>
      <c r="B300" t="s">
        <v>152</v>
      </c>
      <c r="C300">
        <v>701056</v>
      </c>
      <c r="D300" t="s">
        <v>30</v>
      </c>
      <c r="E300">
        <v>85</v>
      </c>
      <c r="F300">
        <v>85</v>
      </c>
      <c r="G300">
        <f t="shared" si="4"/>
        <v>7225</v>
      </c>
    </row>
    <row r="301" spans="1:7" x14ac:dyDescent="0.25">
      <c r="A301">
        <v>2017</v>
      </c>
      <c r="B301" t="s">
        <v>152</v>
      </c>
      <c r="C301">
        <v>701057</v>
      </c>
      <c r="D301" t="s">
        <v>147</v>
      </c>
      <c r="E301">
        <v>55</v>
      </c>
      <c r="F301">
        <v>42</v>
      </c>
      <c r="G301">
        <f t="shared" si="4"/>
        <v>2310</v>
      </c>
    </row>
    <row r="302" spans="1:7" x14ac:dyDescent="0.25">
      <c r="A302">
        <v>2017</v>
      </c>
      <c r="B302" t="s">
        <v>152</v>
      </c>
      <c r="C302">
        <v>701060</v>
      </c>
      <c r="D302" t="s">
        <v>32</v>
      </c>
      <c r="E302">
        <v>99</v>
      </c>
      <c r="F302">
        <v>43</v>
      </c>
      <c r="G302">
        <f t="shared" si="4"/>
        <v>4257</v>
      </c>
    </row>
    <row r="303" spans="1:7" x14ac:dyDescent="0.25">
      <c r="A303">
        <v>2017</v>
      </c>
      <c r="B303" t="s">
        <v>152</v>
      </c>
      <c r="C303">
        <v>701061</v>
      </c>
      <c r="D303" t="s">
        <v>33</v>
      </c>
      <c r="E303">
        <v>99</v>
      </c>
      <c r="F303">
        <v>2</v>
      </c>
      <c r="G303">
        <f t="shared" si="4"/>
        <v>198</v>
      </c>
    </row>
    <row r="304" spans="1:7" x14ac:dyDescent="0.25">
      <c r="A304">
        <v>2017</v>
      </c>
      <c r="B304" t="s">
        <v>152</v>
      </c>
      <c r="C304">
        <v>701080</v>
      </c>
      <c r="D304" t="s">
        <v>34</v>
      </c>
      <c r="E304">
        <v>19</v>
      </c>
      <c r="F304">
        <v>36</v>
      </c>
      <c r="G304">
        <f t="shared" si="4"/>
        <v>684</v>
      </c>
    </row>
    <row r="305" spans="1:7" x14ac:dyDescent="0.25">
      <c r="A305">
        <v>2017</v>
      </c>
      <c r="B305" t="s">
        <v>152</v>
      </c>
      <c r="C305">
        <v>701081</v>
      </c>
      <c r="D305" t="s">
        <v>35</v>
      </c>
      <c r="E305">
        <v>19</v>
      </c>
      <c r="F305">
        <v>37</v>
      </c>
      <c r="G305">
        <f t="shared" si="4"/>
        <v>703</v>
      </c>
    </row>
    <row r="306" spans="1:7" x14ac:dyDescent="0.25">
      <c r="A306">
        <v>2017</v>
      </c>
      <c r="B306" t="s">
        <v>152</v>
      </c>
      <c r="C306">
        <v>701082</v>
      </c>
      <c r="D306" t="s">
        <v>36</v>
      </c>
      <c r="E306">
        <v>19</v>
      </c>
      <c r="F306">
        <v>31</v>
      </c>
      <c r="G306">
        <f t="shared" si="4"/>
        <v>589</v>
      </c>
    </row>
    <row r="307" spans="1:7" x14ac:dyDescent="0.25">
      <c r="A307">
        <v>2017</v>
      </c>
      <c r="B307" t="s">
        <v>152</v>
      </c>
      <c r="C307">
        <v>701083</v>
      </c>
      <c r="D307" t="s">
        <v>37</v>
      </c>
      <c r="E307">
        <v>42</v>
      </c>
      <c r="F307">
        <v>42</v>
      </c>
      <c r="G307">
        <f t="shared" si="4"/>
        <v>1764</v>
      </c>
    </row>
    <row r="308" spans="1:7" x14ac:dyDescent="0.25">
      <c r="A308">
        <v>2017</v>
      </c>
      <c r="B308" t="s">
        <v>152</v>
      </c>
      <c r="C308">
        <v>702000</v>
      </c>
      <c r="D308" t="s">
        <v>38</v>
      </c>
      <c r="E308">
        <v>25</v>
      </c>
      <c r="F308">
        <v>5</v>
      </c>
      <c r="G308">
        <f t="shared" si="4"/>
        <v>125</v>
      </c>
    </row>
    <row r="309" spans="1:7" x14ac:dyDescent="0.25">
      <c r="A309">
        <v>2017</v>
      </c>
      <c r="B309" t="s">
        <v>152</v>
      </c>
      <c r="C309">
        <v>702001</v>
      </c>
      <c r="D309" t="s">
        <v>39</v>
      </c>
      <c r="E309">
        <v>25</v>
      </c>
      <c r="F309">
        <v>5</v>
      </c>
      <c r="G309">
        <f t="shared" si="4"/>
        <v>125</v>
      </c>
    </row>
    <row r="310" spans="1:7" x14ac:dyDescent="0.25">
      <c r="A310">
        <v>2017</v>
      </c>
      <c r="B310" t="s">
        <v>152</v>
      </c>
      <c r="C310">
        <v>702002</v>
      </c>
      <c r="D310" t="s">
        <v>40</v>
      </c>
      <c r="E310">
        <v>25</v>
      </c>
      <c r="F310">
        <v>5</v>
      </c>
      <c r="G310">
        <f t="shared" si="4"/>
        <v>125</v>
      </c>
    </row>
    <row r="311" spans="1:7" x14ac:dyDescent="0.25">
      <c r="A311">
        <v>2017</v>
      </c>
      <c r="B311" t="s">
        <v>152</v>
      </c>
      <c r="C311">
        <v>702003</v>
      </c>
      <c r="D311" t="s">
        <v>41</v>
      </c>
      <c r="E311">
        <v>25</v>
      </c>
      <c r="F311">
        <v>5</v>
      </c>
      <c r="G311">
        <f t="shared" si="4"/>
        <v>125</v>
      </c>
    </row>
    <row r="312" spans="1:7" x14ac:dyDescent="0.25">
      <c r="A312">
        <v>2017</v>
      </c>
      <c r="B312" t="s">
        <v>152</v>
      </c>
      <c r="C312">
        <v>702004</v>
      </c>
      <c r="D312" t="s">
        <v>42</v>
      </c>
      <c r="E312">
        <v>25</v>
      </c>
      <c r="F312">
        <v>5</v>
      </c>
      <c r="G312">
        <f t="shared" si="4"/>
        <v>125</v>
      </c>
    </row>
    <row r="313" spans="1:7" x14ac:dyDescent="0.25">
      <c r="A313">
        <v>2017</v>
      </c>
      <c r="B313" t="s">
        <v>152</v>
      </c>
      <c r="C313">
        <v>702005</v>
      </c>
      <c r="D313" t="s">
        <v>43</v>
      </c>
      <c r="E313">
        <v>25</v>
      </c>
      <c r="F313">
        <v>5</v>
      </c>
      <c r="G313">
        <f t="shared" si="4"/>
        <v>125</v>
      </c>
    </row>
    <row r="314" spans="1:7" x14ac:dyDescent="0.25">
      <c r="A314">
        <v>2017</v>
      </c>
      <c r="B314" t="s">
        <v>152</v>
      </c>
      <c r="C314">
        <v>702006</v>
      </c>
      <c r="D314" t="s">
        <v>44</v>
      </c>
      <c r="E314">
        <v>25</v>
      </c>
      <c r="F314">
        <v>5</v>
      </c>
      <c r="G314">
        <f t="shared" si="4"/>
        <v>125</v>
      </c>
    </row>
    <row r="315" spans="1:7" x14ac:dyDescent="0.25">
      <c r="A315">
        <v>2017</v>
      </c>
      <c r="B315" t="s">
        <v>152</v>
      </c>
      <c r="C315">
        <v>703002</v>
      </c>
      <c r="D315" t="s">
        <v>46</v>
      </c>
      <c r="E315">
        <v>3.5</v>
      </c>
      <c r="F315">
        <v>244</v>
      </c>
      <c r="G315">
        <f t="shared" si="4"/>
        <v>854</v>
      </c>
    </row>
    <row r="316" spans="1:7" x14ac:dyDescent="0.25">
      <c r="A316">
        <v>2017</v>
      </c>
      <c r="B316" t="s">
        <v>152</v>
      </c>
      <c r="C316">
        <v>703003</v>
      </c>
      <c r="D316" t="s">
        <v>47</v>
      </c>
      <c r="E316">
        <v>3.5</v>
      </c>
      <c r="F316">
        <v>1580</v>
      </c>
      <c r="G316">
        <f t="shared" si="4"/>
        <v>5530</v>
      </c>
    </row>
    <row r="317" spans="1:7" x14ac:dyDescent="0.25">
      <c r="A317">
        <v>2017</v>
      </c>
      <c r="B317" t="s">
        <v>152</v>
      </c>
      <c r="C317">
        <v>706000</v>
      </c>
      <c r="D317" t="s">
        <v>48</v>
      </c>
      <c r="E317">
        <v>14</v>
      </c>
      <c r="F317">
        <v>612</v>
      </c>
      <c r="G317">
        <f t="shared" si="4"/>
        <v>8568</v>
      </c>
    </row>
    <row r="318" spans="1:7" x14ac:dyDescent="0.25">
      <c r="A318">
        <v>2017</v>
      </c>
      <c r="B318" t="s">
        <v>152</v>
      </c>
      <c r="C318">
        <v>706001</v>
      </c>
      <c r="D318" t="s">
        <v>49</v>
      </c>
      <c r="E318">
        <v>18</v>
      </c>
      <c r="F318">
        <v>665</v>
      </c>
      <c r="G318">
        <f t="shared" si="4"/>
        <v>11970</v>
      </c>
    </row>
    <row r="319" spans="1:7" x14ac:dyDescent="0.25">
      <c r="A319">
        <v>2017</v>
      </c>
      <c r="B319" t="s">
        <v>152</v>
      </c>
      <c r="C319">
        <v>706002</v>
      </c>
      <c r="D319" t="s">
        <v>50</v>
      </c>
      <c r="E319">
        <v>14</v>
      </c>
      <c r="F319">
        <v>2718</v>
      </c>
      <c r="G319">
        <f t="shared" si="4"/>
        <v>38052</v>
      </c>
    </row>
    <row r="320" spans="1:7" x14ac:dyDescent="0.25">
      <c r="A320">
        <v>2017</v>
      </c>
      <c r="B320" t="s">
        <v>152</v>
      </c>
      <c r="C320">
        <v>706003</v>
      </c>
      <c r="D320" t="s">
        <v>51</v>
      </c>
      <c r="E320">
        <v>14</v>
      </c>
      <c r="F320">
        <v>1231</v>
      </c>
      <c r="G320">
        <f t="shared" si="4"/>
        <v>17234</v>
      </c>
    </row>
    <row r="321" spans="1:7" x14ac:dyDescent="0.25">
      <c r="A321">
        <v>2017</v>
      </c>
      <c r="B321" t="s">
        <v>152</v>
      </c>
      <c r="C321">
        <v>706004</v>
      </c>
      <c r="D321" t="s">
        <v>52</v>
      </c>
      <c r="E321">
        <v>14</v>
      </c>
      <c r="F321">
        <v>1072</v>
      </c>
      <c r="G321">
        <f t="shared" si="4"/>
        <v>15008</v>
      </c>
    </row>
    <row r="322" spans="1:7" x14ac:dyDescent="0.25">
      <c r="A322">
        <v>2017</v>
      </c>
      <c r="B322" t="s">
        <v>152</v>
      </c>
      <c r="C322">
        <v>706005</v>
      </c>
      <c r="D322" t="s">
        <v>53</v>
      </c>
      <c r="E322">
        <v>14</v>
      </c>
      <c r="F322">
        <v>6841</v>
      </c>
      <c r="G322">
        <f t="shared" si="4"/>
        <v>95774</v>
      </c>
    </row>
    <row r="323" spans="1:7" x14ac:dyDescent="0.25">
      <c r="A323">
        <v>2017</v>
      </c>
      <c r="B323" t="s">
        <v>152</v>
      </c>
      <c r="C323">
        <v>706006</v>
      </c>
      <c r="D323" t="s">
        <v>54</v>
      </c>
      <c r="E323">
        <v>14</v>
      </c>
      <c r="F323">
        <v>265</v>
      </c>
      <c r="G323">
        <f t="shared" ref="G323:G386" si="5">F323*E323</f>
        <v>3710</v>
      </c>
    </row>
    <row r="324" spans="1:7" x14ac:dyDescent="0.25">
      <c r="A324">
        <v>2017</v>
      </c>
      <c r="B324" t="s">
        <v>152</v>
      </c>
      <c r="C324">
        <v>706007</v>
      </c>
      <c r="D324" t="s">
        <v>55</v>
      </c>
      <c r="E324">
        <v>14</v>
      </c>
      <c r="F324">
        <v>1142</v>
      </c>
      <c r="G324">
        <f t="shared" si="5"/>
        <v>15988</v>
      </c>
    </row>
    <row r="325" spans="1:7" x14ac:dyDescent="0.25">
      <c r="A325">
        <v>2017</v>
      </c>
      <c r="B325" t="s">
        <v>152</v>
      </c>
      <c r="C325">
        <v>706008</v>
      </c>
      <c r="D325" t="s">
        <v>56</v>
      </c>
      <c r="E325">
        <v>14</v>
      </c>
      <c r="F325">
        <v>339</v>
      </c>
      <c r="G325">
        <f t="shared" si="5"/>
        <v>4746</v>
      </c>
    </row>
    <row r="326" spans="1:7" x14ac:dyDescent="0.25">
      <c r="A326">
        <v>2017</v>
      </c>
      <c r="B326" t="s">
        <v>152</v>
      </c>
      <c r="C326">
        <v>706011</v>
      </c>
      <c r="D326" t="s">
        <v>57</v>
      </c>
      <c r="E326">
        <v>14</v>
      </c>
      <c r="F326">
        <v>1148</v>
      </c>
      <c r="G326">
        <f t="shared" si="5"/>
        <v>16072</v>
      </c>
    </row>
    <row r="327" spans="1:7" x14ac:dyDescent="0.25">
      <c r="A327">
        <v>2017</v>
      </c>
      <c r="B327" t="s">
        <v>152</v>
      </c>
      <c r="C327">
        <v>706013</v>
      </c>
      <c r="D327" t="s">
        <v>59</v>
      </c>
      <c r="E327">
        <v>19</v>
      </c>
      <c r="F327">
        <v>562</v>
      </c>
      <c r="G327">
        <f t="shared" si="5"/>
        <v>10678</v>
      </c>
    </row>
    <row r="328" spans="1:7" x14ac:dyDescent="0.25">
      <c r="A328">
        <v>2017</v>
      </c>
      <c r="B328" t="s">
        <v>152</v>
      </c>
      <c r="C328">
        <v>706015</v>
      </c>
      <c r="D328" t="s">
        <v>61</v>
      </c>
      <c r="E328">
        <v>19</v>
      </c>
      <c r="F328">
        <v>194</v>
      </c>
      <c r="G328">
        <f t="shared" si="5"/>
        <v>3686</v>
      </c>
    </row>
    <row r="329" spans="1:7" x14ac:dyDescent="0.25">
      <c r="A329">
        <v>2017</v>
      </c>
      <c r="B329" t="s">
        <v>152</v>
      </c>
      <c r="C329">
        <v>706016</v>
      </c>
      <c r="D329" t="s">
        <v>62</v>
      </c>
      <c r="E329">
        <v>19</v>
      </c>
      <c r="F329">
        <v>301</v>
      </c>
      <c r="G329">
        <f t="shared" si="5"/>
        <v>5719</v>
      </c>
    </row>
    <row r="330" spans="1:7" x14ac:dyDescent="0.25">
      <c r="A330">
        <v>2017</v>
      </c>
      <c r="B330" t="s">
        <v>152</v>
      </c>
      <c r="C330">
        <v>706017</v>
      </c>
      <c r="D330" t="s">
        <v>63</v>
      </c>
      <c r="E330">
        <v>19</v>
      </c>
      <c r="F330">
        <v>187</v>
      </c>
      <c r="G330">
        <f t="shared" si="5"/>
        <v>3553</v>
      </c>
    </row>
    <row r="331" spans="1:7" x14ac:dyDescent="0.25">
      <c r="A331">
        <v>2017</v>
      </c>
      <c r="B331" t="s">
        <v>152</v>
      </c>
      <c r="C331">
        <v>706019</v>
      </c>
      <c r="D331" t="s">
        <v>65</v>
      </c>
      <c r="E331">
        <v>20</v>
      </c>
      <c r="F331">
        <v>144</v>
      </c>
      <c r="G331">
        <f t="shared" si="5"/>
        <v>2880</v>
      </c>
    </row>
    <row r="332" spans="1:7" x14ac:dyDescent="0.25">
      <c r="A332">
        <v>2017</v>
      </c>
      <c r="B332" t="s">
        <v>152</v>
      </c>
      <c r="C332">
        <v>706090</v>
      </c>
      <c r="D332" t="s">
        <v>66</v>
      </c>
      <c r="E332">
        <v>14</v>
      </c>
      <c r="F332">
        <v>350</v>
      </c>
      <c r="G332">
        <f t="shared" si="5"/>
        <v>4900</v>
      </c>
    </row>
    <row r="333" spans="1:7" x14ac:dyDescent="0.25">
      <c r="A333">
        <v>2017</v>
      </c>
      <c r="B333" t="s">
        <v>152</v>
      </c>
      <c r="C333">
        <v>707001</v>
      </c>
      <c r="D333" t="s">
        <v>67</v>
      </c>
      <c r="E333">
        <v>14</v>
      </c>
      <c r="F333">
        <v>673</v>
      </c>
      <c r="G333">
        <f t="shared" si="5"/>
        <v>9422</v>
      </c>
    </row>
    <row r="334" spans="1:7" x14ac:dyDescent="0.25">
      <c r="A334">
        <v>2017</v>
      </c>
      <c r="B334" t="s">
        <v>152</v>
      </c>
      <c r="C334">
        <v>707002</v>
      </c>
      <c r="D334" t="s">
        <v>68</v>
      </c>
      <c r="E334">
        <v>14</v>
      </c>
      <c r="F334">
        <v>1300</v>
      </c>
      <c r="G334">
        <f t="shared" si="5"/>
        <v>18200</v>
      </c>
    </row>
    <row r="335" spans="1:7" x14ac:dyDescent="0.25">
      <c r="A335">
        <v>2017</v>
      </c>
      <c r="B335" t="s">
        <v>152</v>
      </c>
      <c r="C335">
        <v>707003</v>
      </c>
      <c r="D335" t="s">
        <v>69</v>
      </c>
      <c r="E335">
        <v>14</v>
      </c>
      <c r="F335">
        <v>370</v>
      </c>
      <c r="G335">
        <f t="shared" si="5"/>
        <v>5180</v>
      </c>
    </row>
    <row r="336" spans="1:7" x14ac:dyDescent="0.25">
      <c r="A336">
        <v>2017</v>
      </c>
      <c r="B336" t="s">
        <v>152</v>
      </c>
      <c r="C336">
        <v>707004</v>
      </c>
      <c r="D336" t="s">
        <v>70</v>
      </c>
      <c r="E336">
        <v>14</v>
      </c>
      <c r="F336">
        <v>412</v>
      </c>
      <c r="G336">
        <f t="shared" si="5"/>
        <v>5768</v>
      </c>
    </row>
    <row r="337" spans="1:7" x14ac:dyDescent="0.25">
      <c r="A337">
        <v>2017</v>
      </c>
      <c r="B337" t="s">
        <v>152</v>
      </c>
      <c r="C337">
        <v>707005</v>
      </c>
      <c r="D337" t="s">
        <v>71</v>
      </c>
      <c r="E337">
        <v>14</v>
      </c>
      <c r="F337">
        <v>369</v>
      </c>
      <c r="G337">
        <f t="shared" si="5"/>
        <v>5166</v>
      </c>
    </row>
    <row r="338" spans="1:7" x14ac:dyDescent="0.25">
      <c r="A338">
        <v>2017</v>
      </c>
      <c r="B338" t="s">
        <v>152</v>
      </c>
      <c r="C338">
        <v>707006</v>
      </c>
      <c r="D338" t="s">
        <v>72</v>
      </c>
      <c r="E338">
        <v>14</v>
      </c>
      <c r="F338">
        <v>380</v>
      </c>
      <c r="G338">
        <f t="shared" si="5"/>
        <v>5320</v>
      </c>
    </row>
    <row r="339" spans="1:7" x14ac:dyDescent="0.25">
      <c r="A339">
        <v>2017</v>
      </c>
      <c r="B339" t="s">
        <v>152</v>
      </c>
      <c r="C339">
        <v>707007</v>
      </c>
      <c r="D339" t="s">
        <v>73</v>
      </c>
      <c r="E339">
        <v>14</v>
      </c>
      <c r="F339">
        <v>1304</v>
      </c>
      <c r="G339">
        <f t="shared" si="5"/>
        <v>18256</v>
      </c>
    </row>
    <row r="340" spans="1:7" x14ac:dyDescent="0.25">
      <c r="A340">
        <v>2017</v>
      </c>
      <c r="B340" t="s">
        <v>152</v>
      </c>
      <c r="C340">
        <v>707008</v>
      </c>
      <c r="D340" t="s">
        <v>74</v>
      </c>
      <c r="E340">
        <v>14</v>
      </c>
      <c r="F340">
        <v>512</v>
      </c>
      <c r="G340">
        <f t="shared" si="5"/>
        <v>7168</v>
      </c>
    </row>
    <row r="341" spans="1:7" x14ac:dyDescent="0.25">
      <c r="A341">
        <v>2017</v>
      </c>
      <c r="B341" t="s">
        <v>152</v>
      </c>
      <c r="C341">
        <v>707009</v>
      </c>
      <c r="D341" t="s">
        <v>75</v>
      </c>
      <c r="E341">
        <v>14</v>
      </c>
      <c r="F341">
        <v>821</v>
      </c>
      <c r="G341">
        <f t="shared" si="5"/>
        <v>11494</v>
      </c>
    </row>
    <row r="342" spans="1:7" x14ac:dyDescent="0.25">
      <c r="A342">
        <v>2017</v>
      </c>
      <c r="B342" t="s">
        <v>152</v>
      </c>
      <c r="C342">
        <v>707010</v>
      </c>
      <c r="D342" t="s">
        <v>76</v>
      </c>
      <c r="E342">
        <v>14</v>
      </c>
      <c r="F342">
        <v>300</v>
      </c>
      <c r="G342">
        <f t="shared" si="5"/>
        <v>4200</v>
      </c>
    </row>
    <row r="343" spans="1:7" x14ac:dyDescent="0.25">
      <c r="A343">
        <v>2017</v>
      </c>
      <c r="B343" t="s">
        <v>152</v>
      </c>
      <c r="C343">
        <v>707011</v>
      </c>
      <c r="D343" t="s">
        <v>77</v>
      </c>
      <c r="E343">
        <v>14</v>
      </c>
      <c r="F343">
        <v>322</v>
      </c>
      <c r="G343">
        <f t="shared" si="5"/>
        <v>4508</v>
      </c>
    </row>
    <row r="344" spans="1:7" x14ac:dyDescent="0.25">
      <c r="A344">
        <v>2017</v>
      </c>
      <c r="B344" t="s">
        <v>152</v>
      </c>
      <c r="C344">
        <v>707013</v>
      </c>
      <c r="D344" t="s">
        <v>78</v>
      </c>
      <c r="E344">
        <v>14</v>
      </c>
      <c r="F344">
        <v>278</v>
      </c>
      <c r="G344">
        <f t="shared" si="5"/>
        <v>3892</v>
      </c>
    </row>
    <row r="345" spans="1:7" x14ac:dyDescent="0.25">
      <c r="A345">
        <v>2017</v>
      </c>
      <c r="B345" t="s">
        <v>152</v>
      </c>
      <c r="C345">
        <v>707014</v>
      </c>
      <c r="D345" t="s">
        <v>79</v>
      </c>
      <c r="E345">
        <v>14</v>
      </c>
      <c r="F345">
        <v>522</v>
      </c>
      <c r="G345">
        <f t="shared" si="5"/>
        <v>7308</v>
      </c>
    </row>
    <row r="346" spans="1:7" x14ac:dyDescent="0.25">
      <c r="A346">
        <v>2017</v>
      </c>
      <c r="B346" t="s">
        <v>152</v>
      </c>
      <c r="C346">
        <v>707015</v>
      </c>
      <c r="D346" t="s">
        <v>80</v>
      </c>
      <c r="E346">
        <v>14</v>
      </c>
      <c r="F346">
        <v>392</v>
      </c>
      <c r="G346">
        <f t="shared" si="5"/>
        <v>5488</v>
      </c>
    </row>
    <row r="347" spans="1:7" x14ac:dyDescent="0.25">
      <c r="A347">
        <v>2017</v>
      </c>
      <c r="B347" t="s">
        <v>152</v>
      </c>
      <c r="C347">
        <v>707016</v>
      </c>
      <c r="D347" t="s">
        <v>81</v>
      </c>
      <c r="E347">
        <v>14</v>
      </c>
      <c r="F347">
        <v>240</v>
      </c>
      <c r="G347">
        <f t="shared" si="5"/>
        <v>3360</v>
      </c>
    </row>
    <row r="348" spans="1:7" x14ac:dyDescent="0.25">
      <c r="A348">
        <v>2017</v>
      </c>
      <c r="B348" t="s">
        <v>152</v>
      </c>
      <c r="C348">
        <v>707017</v>
      </c>
      <c r="D348" t="s">
        <v>148</v>
      </c>
      <c r="E348">
        <v>14</v>
      </c>
      <c r="F348">
        <v>270</v>
      </c>
      <c r="G348">
        <f t="shared" si="5"/>
        <v>3780</v>
      </c>
    </row>
    <row r="349" spans="1:7" x14ac:dyDescent="0.25">
      <c r="A349">
        <v>2017</v>
      </c>
      <c r="B349" t="s">
        <v>152</v>
      </c>
      <c r="C349">
        <v>708000</v>
      </c>
      <c r="D349" t="s">
        <v>82</v>
      </c>
      <c r="E349">
        <v>5</v>
      </c>
      <c r="F349">
        <v>249</v>
      </c>
      <c r="G349">
        <f t="shared" si="5"/>
        <v>1245</v>
      </c>
    </row>
    <row r="350" spans="1:7" x14ac:dyDescent="0.25">
      <c r="A350">
        <v>2017</v>
      </c>
      <c r="B350" t="s">
        <v>152</v>
      </c>
      <c r="C350">
        <v>708002</v>
      </c>
      <c r="D350" t="s">
        <v>83</v>
      </c>
      <c r="E350">
        <v>10</v>
      </c>
      <c r="F350">
        <v>610</v>
      </c>
      <c r="G350">
        <f t="shared" si="5"/>
        <v>6100</v>
      </c>
    </row>
    <row r="351" spans="1:7" x14ac:dyDescent="0.25">
      <c r="A351">
        <v>2017</v>
      </c>
      <c r="B351" t="s">
        <v>152</v>
      </c>
      <c r="C351">
        <v>708004</v>
      </c>
      <c r="D351" t="s">
        <v>84</v>
      </c>
      <c r="E351">
        <v>2</v>
      </c>
      <c r="F351">
        <v>2280</v>
      </c>
      <c r="G351">
        <f t="shared" si="5"/>
        <v>4560</v>
      </c>
    </row>
    <row r="352" spans="1:7" x14ac:dyDescent="0.25">
      <c r="A352">
        <v>2017</v>
      </c>
      <c r="B352" t="s">
        <v>152</v>
      </c>
      <c r="C352">
        <v>708005</v>
      </c>
      <c r="D352" t="s">
        <v>85</v>
      </c>
      <c r="E352">
        <v>5</v>
      </c>
      <c r="F352">
        <v>816</v>
      </c>
      <c r="G352">
        <f t="shared" si="5"/>
        <v>4080</v>
      </c>
    </row>
    <row r="353" spans="1:7" x14ac:dyDescent="0.25">
      <c r="A353">
        <v>2017</v>
      </c>
      <c r="B353" t="s">
        <v>152</v>
      </c>
      <c r="C353">
        <v>708006</v>
      </c>
      <c r="D353" t="s">
        <v>86</v>
      </c>
      <c r="E353">
        <v>2</v>
      </c>
      <c r="F353">
        <v>959</v>
      </c>
      <c r="G353">
        <f t="shared" si="5"/>
        <v>1918</v>
      </c>
    </row>
    <row r="354" spans="1:7" x14ac:dyDescent="0.25">
      <c r="A354">
        <v>2017</v>
      </c>
      <c r="B354" t="s">
        <v>152</v>
      </c>
      <c r="C354">
        <v>708007</v>
      </c>
      <c r="D354" t="s">
        <v>87</v>
      </c>
      <c r="E354">
        <v>5</v>
      </c>
      <c r="F354">
        <v>546</v>
      </c>
      <c r="G354">
        <f t="shared" si="5"/>
        <v>2730</v>
      </c>
    </row>
    <row r="355" spans="1:7" x14ac:dyDescent="0.25">
      <c r="A355">
        <v>2017</v>
      </c>
      <c r="B355" t="s">
        <v>152</v>
      </c>
      <c r="C355">
        <v>708008</v>
      </c>
      <c r="D355" t="s">
        <v>88</v>
      </c>
      <c r="E355">
        <v>14.4</v>
      </c>
      <c r="F355">
        <v>104</v>
      </c>
      <c r="G355">
        <f t="shared" si="5"/>
        <v>1497.6000000000001</v>
      </c>
    </row>
    <row r="356" spans="1:7" x14ac:dyDescent="0.25">
      <c r="A356">
        <v>2017</v>
      </c>
      <c r="B356" t="s">
        <v>152</v>
      </c>
      <c r="C356">
        <v>708009</v>
      </c>
      <c r="D356" t="s">
        <v>89</v>
      </c>
      <c r="E356">
        <v>20.399999999999999</v>
      </c>
      <c r="F356">
        <v>93</v>
      </c>
      <c r="G356">
        <f t="shared" si="5"/>
        <v>1897.1999999999998</v>
      </c>
    </row>
    <row r="357" spans="1:7" x14ac:dyDescent="0.25">
      <c r="A357">
        <v>2017</v>
      </c>
      <c r="B357" t="s">
        <v>152</v>
      </c>
      <c r="C357">
        <v>708010</v>
      </c>
      <c r="D357" t="s">
        <v>90</v>
      </c>
      <c r="E357">
        <v>2</v>
      </c>
      <c r="F357">
        <v>44</v>
      </c>
      <c r="G357">
        <f t="shared" si="5"/>
        <v>88</v>
      </c>
    </row>
    <row r="358" spans="1:7" x14ac:dyDescent="0.25">
      <c r="A358">
        <v>2017</v>
      </c>
      <c r="B358" t="s">
        <v>152</v>
      </c>
      <c r="C358">
        <v>708013</v>
      </c>
      <c r="D358" t="s">
        <v>91</v>
      </c>
      <c r="E358">
        <v>1.6</v>
      </c>
      <c r="F358">
        <v>3351</v>
      </c>
      <c r="G358">
        <f t="shared" si="5"/>
        <v>5361.6</v>
      </c>
    </row>
    <row r="359" spans="1:7" x14ac:dyDescent="0.25">
      <c r="A359">
        <v>2017</v>
      </c>
      <c r="B359" t="s">
        <v>152</v>
      </c>
      <c r="C359">
        <v>708014</v>
      </c>
      <c r="D359" t="s">
        <v>92</v>
      </c>
      <c r="E359">
        <v>13</v>
      </c>
      <c r="F359">
        <v>199</v>
      </c>
      <c r="G359">
        <f t="shared" si="5"/>
        <v>2587</v>
      </c>
    </row>
    <row r="360" spans="1:7" x14ac:dyDescent="0.25">
      <c r="A360">
        <v>2017</v>
      </c>
      <c r="B360" t="s">
        <v>152</v>
      </c>
      <c r="C360">
        <v>708015</v>
      </c>
      <c r="D360" t="s">
        <v>93</v>
      </c>
      <c r="E360">
        <v>1.8</v>
      </c>
      <c r="F360">
        <v>460</v>
      </c>
      <c r="G360">
        <f t="shared" si="5"/>
        <v>828</v>
      </c>
    </row>
    <row r="361" spans="1:7" x14ac:dyDescent="0.25">
      <c r="A361">
        <v>2017</v>
      </c>
      <c r="B361" t="s">
        <v>152</v>
      </c>
      <c r="C361">
        <v>708016</v>
      </c>
      <c r="D361" t="s">
        <v>94</v>
      </c>
      <c r="E361">
        <v>5</v>
      </c>
      <c r="F361">
        <v>269</v>
      </c>
      <c r="G361">
        <f t="shared" si="5"/>
        <v>1345</v>
      </c>
    </row>
    <row r="362" spans="1:7" x14ac:dyDescent="0.25">
      <c r="A362">
        <v>2017</v>
      </c>
      <c r="B362" t="s">
        <v>152</v>
      </c>
      <c r="C362">
        <v>708018</v>
      </c>
      <c r="D362" t="s">
        <v>95</v>
      </c>
      <c r="E362">
        <v>10</v>
      </c>
      <c r="F362">
        <v>303</v>
      </c>
      <c r="G362">
        <f t="shared" si="5"/>
        <v>3030</v>
      </c>
    </row>
    <row r="363" spans="1:7" x14ac:dyDescent="0.25">
      <c r="A363">
        <v>2017</v>
      </c>
      <c r="B363" t="s">
        <v>152</v>
      </c>
      <c r="C363">
        <v>708019</v>
      </c>
      <c r="D363" t="s">
        <v>96</v>
      </c>
      <c r="E363">
        <v>15</v>
      </c>
      <c r="F363">
        <v>3</v>
      </c>
      <c r="G363">
        <f t="shared" si="5"/>
        <v>45</v>
      </c>
    </row>
    <row r="364" spans="1:7" x14ac:dyDescent="0.25">
      <c r="A364">
        <v>2017</v>
      </c>
      <c r="B364" t="s">
        <v>152</v>
      </c>
      <c r="C364">
        <v>708020</v>
      </c>
      <c r="D364" t="s">
        <v>97</v>
      </c>
      <c r="E364">
        <v>10</v>
      </c>
      <c r="F364">
        <v>255</v>
      </c>
      <c r="G364">
        <f t="shared" si="5"/>
        <v>2550</v>
      </c>
    </row>
    <row r="365" spans="1:7" x14ac:dyDescent="0.25">
      <c r="A365">
        <v>2017</v>
      </c>
      <c r="B365" t="s">
        <v>152</v>
      </c>
      <c r="C365">
        <v>708021</v>
      </c>
      <c r="D365" t="s">
        <v>98</v>
      </c>
      <c r="E365">
        <v>5</v>
      </c>
      <c r="F365">
        <v>234</v>
      </c>
      <c r="G365">
        <f t="shared" si="5"/>
        <v>1170</v>
      </c>
    </row>
    <row r="366" spans="1:7" x14ac:dyDescent="0.25">
      <c r="A366">
        <v>2017</v>
      </c>
      <c r="B366" t="s">
        <v>152</v>
      </c>
      <c r="C366">
        <v>708022</v>
      </c>
      <c r="D366" t="s">
        <v>99</v>
      </c>
      <c r="E366">
        <v>15</v>
      </c>
      <c r="F366">
        <v>101</v>
      </c>
      <c r="G366">
        <f t="shared" si="5"/>
        <v>1515</v>
      </c>
    </row>
    <row r="367" spans="1:7" x14ac:dyDescent="0.25">
      <c r="A367">
        <v>2017</v>
      </c>
      <c r="B367" t="s">
        <v>152</v>
      </c>
      <c r="C367">
        <v>708023</v>
      </c>
      <c r="D367" t="s">
        <v>100</v>
      </c>
      <c r="E367">
        <v>15</v>
      </c>
      <c r="F367">
        <v>122</v>
      </c>
      <c r="G367">
        <f t="shared" si="5"/>
        <v>1830</v>
      </c>
    </row>
    <row r="368" spans="1:7" x14ac:dyDescent="0.25">
      <c r="A368">
        <v>2017</v>
      </c>
      <c r="B368" t="s">
        <v>152</v>
      </c>
      <c r="C368">
        <v>708024</v>
      </c>
      <c r="D368" t="s">
        <v>101</v>
      </c>
      <c r="E368">
        <v>15</v>
      </c>
      <c r="F368">
        <v>159</v>
      </c>
      <c r="G368">
        <f t="shared" si="5"/>
        <v>2385</v>
      </c>
    </row>
    <row r="369" spans="1:7" x14ac:dyDescent="0.25">
      <c r="A369">
        <v>2017</v>
      </c>
      <c r="B369" t="s">
        <v>152</v>
      </c>
      <c r="C369">
        <v>708040</v>
      </c>
      <c r="D369" t="s">
        <v>157</v>
      </c>
      <c r="E369">
        <v>88</v>
      </c>
      <c r="F369">
        <v>22</v>
      </c>
      <c r="G369">
        <f t="shared" si="5"/>
        <v>1936</v>
      </c>
    </row>
    <row r="370" spans="1:7" x14ac:dyDescent="0.25">
      <c r="A370">
        <v>2017</v>
      </c>
      <c r="B370" t="s">
        <v>152</v>
      </c>
      <c r="C370">
        <v>708041</v>
      </c>
      <c r="D370" t="s">
        <v>104</v>
      </c>
      <c r="E370">
        <v>60</v>
      </c>
      <c r="F370">
        <v>5</v>
      </c>
      <c r="G370">
        <f t="shared" si="5"/>
        <v>300</v>
      </c>
    </row>
    <row r="371" spans="1:7" x14ac:dyDescent="0.25">
      <c r="A371">
        <v>2017</v>
      </c>
      <c r="B371" t="s">
        <v>152</v>
      </c>
      <c r="C371">
        <v>709001</v>
      </c>
      <c r="D371" t="s">
        <v>105</v>
      </c>
      <c r="E371">
        <v>20.5</v>
      </c>
      <c r="F371">
        <v>221</v>
      </c>
      <c r="G371">
        <f t="shared" si="5"/>
        <v>4530.5</v>
      </c>
    </row>
    <row r="372" spans="1:7" x14ac:dyDescent="0.25">
      <c r="A372">
        <v>2017</v>
      </c>
      <c r="B372" t="s">
        <v>152</v>
      </c>
      <c r="C372">
        <v>709005</v>
      </c>
      <c r="D372" t="s">
        <v>106</v>
      </c>
      <c r="E372">
        <v>20.5</v>
      </c>
      <c r="F372">
        <v>357</v>
      </c>
      <c r="G372">
        <f t="shared" si="5"/>
        <v>7318.5</v>
      </c>
    </row>
    <row r="373" spans="1:7" x14ac:dyDescent="0.25">
      <c r="A373">
        <v>2017</v>
      </c>
      <c r="B373" t="s">
        <v>152</v>
      </c>
      <c r="C373">
        <v>709007</v>
      </c>
      <c r="D373" t="s">
        <v>107</v>
      </c>
      <c r="E373">
        <v>20.5</v>
      </c>
      <c r="F373">
        <v>725</v>
      </c>
      <c r="G373">
        <f t="shared" si="5"/>
        <v>14862.5</v>
      </c>
    </row>
    <row r="374" spans="1:7" x14ac:dyDescent="0.25">
      <c r="A374">
        <v>2017</v>
      </c>
      <c r="B374" t="s">
        <v>152</v>
      </c>
      <c r="C374">
        <v>710003</v>
      </c>
      <c r="D374" t="s">
        <v>108</v>
      </c>
      <c r="E374">
        <v>13</v>
      </c>
      <c r="F374">
        <v>732</v>
      </c>
      <c r="G374">
        <f t="shared" si="5"/>
        <v>9516</v>
      </c>
    </row>
    <row r="375" spans="1:7" x14ac:dyDescent="0.25">
      <c r="A375">
        <v>2017</v>
      </c>
      <c r="B375" t="s">
        <v>152</v>
      </c>
      <c r="C375">
        <v>711001</v>
      </c>
      <c r="D375" t="s">
        <v>109</v>
      </c>
      <c r="E375">
        <v>20</v>
      </c>
      <c r="F375">
        <v>1150</v>
      </c>
      <c r="G375">
        <f t="shared" si="5"/>
        <v>23000</v>
      </c>
    </row>
    <row r="376" spans="1:7" x14ac:dyDescent="0.25">
      <c r="A376">
        <v>2017</v>
      </c>
      <c r="B376" t="s">
        <v>152</v>
      </c>
      <c r="C376">
        <v>711002</v>
      </c>
      <c r="D376" t="s">
        <v>110</v>
      </c>
      <c r="E376">
        <v>290</v>
      </c>
      <c r="F376">
        <v>9</v>
      </c>
      <c r="G376">
        <f t="shared" si="5"/>
        <v>2610</v>
      </c>
    </row>
    <row r="377" spans="1:7" x14ac:dyDescent="0.25">
      <c r="A377">
        <v>2017</v>
      </c>
      <c r="B377" t="s">
        <v>152</v>
      </c>
      <c r="C377">
        <v>711009</v>
      </c>
      <c r="D377" t="s">
        <v>114</v>
      </c>
      <c r="E377">
        <v>15</v>
      </c>
      <c r="F377">
        <v>452</v>
      </c>
      <c r="G377">
        <f t="shared" si="5"/>
        <v>6780</v>
      </c>
    </row>
    <row r="378" spans="1:7" x14ac:dyDescent="0.25">
      <c r="A378">
        <v>2017</v>
      </c>
      <c r="B378" t="s">
        <v>152</v>
      </c>
      <c r="C378">
        <v>711010</v>
      </c>
      <c r="D378" t="s">
        <v>115</v>
      </c>
      <c r="E378">
        <v>265</v>
      </c>
      <c r="F378">
        <v>6</v>
      </c>
      <c r="G378">
        <f t="shared" si="5"/>
        <v>1590</v>
      </c>
    </row>
    <row r="379" spans="1:7" x14ac:dyDescent="0.25">
      <c r="A379">
        <v>2017</v>
      </c>
      <c r="B379" t="s">
        <v>152</v>
      </c>
      <c r="C379">
        <v>712007</v>
      </c>
      <c r="D379" t="s">
        <v>116</v>
      </c>
      <c r="E379">
        <v>11</v>
      </c>
      <c r="F379">
        <v>981</v>
      </c>
      <c r="G379">
        <f t="shared" si="5"/>
        <v>10791</v>
      </c>
    </row>
    <row r="380" spans="1:7" x14ac:dyDescent="0.25">
      <c r="A380">
        <v>2017</v>
      </c>
      <c r="B380" t="s">
        <v>152</v>
      </c>
      <c r="C380">
        <v>713001</v>
      </c>
      <c r="D380" t="s">
        <v>117</v>
      </c>
      <c r="E380">
        <v>45</v>
      </c>
      <c r="F380">
        <v>200</v>
      </c>
      <c r="G380">
        <f t="shared" si="5"/>
        <v>9000</v>
      </c>
    </row>
    <row r="381" spans="1:7" x14ac:dyDescent="0.25">
      <c r="A381">
        <v>2017</v>
      </c>
      <c r="B381" t="s">
        <v>152</v>
      </c>
      <c r="C381">
        <v>713003</v>
      </c>
      <c r="D381" t="s">
        <v>118</v>
      </c>
      <c r="E381">
        <v>2</v>
      </c>
      <c r="F381">
        <v>420</v>
      </c>
      <c r="G381">
        <f t="shared" si="5"/>
        <v>840</v>
      </c>
    </row>
    <row r="382" spans="1:7" x14ac:dyDescent="0.25">
      <c r="A382">
        <v>2017</v>
      </c>
      <c r="B382" t="s">
        <v>152</v>
      </c>
      <c r="C382">
        <v>716022</v>
      </c>
      <c r="D382" t="s">
        <v>129</v>
      </c>
      <c r="E382">
        <v>19</v>
      </c>
      <c r="F382">
        <v>10</v>
      </c>
      <c r="G382">
        <f t="shared" si="5"/>
        <v>190</v>
      </c>
    </row>
    <row r="383" spans="1:7" x14ac:dyDescent="0.25">
      <c r="A383">
        <v>2017</v>
      </c>
      <c r="B383" t="s">
        <v>152</v>
      </c>
      <c r="C383">
        <v>716040</v>
      </c>
      <c r="D383" t="s">
        <v>143</v>
      </c>
      <c r="E383">
        <v>29</v>
      </c>
      <c r="F383">
        <v>7</v>
      </c>
      <c r="G383">
        <f t="shared" si="5"/>
        <v>203</v>
      </c>
    </row>
    <row r="384" spans="1:7" x14ac:dyDescent="0.25">
      <c r="A384">
        <v>2017</v>
      </c>
      <c r="B384" t="s">
        <v>152</v>
      </c>
      <c r="C384">
        <v>720001</v>
      </c>
      <c r="D384" t="s">
        <v>149</v>
      </c>
      <c r="E384">
        <v>32</v>
      </c>
      <c r="F384">
        <v>11</v>
      </c>
      <c r="G384">
        <f t="shared" si="5"/>
        <v>352</v>
      </c>
    </row>
    <row r="385" spans="1:7" x14ac:dyDescent="0.25">
      <c r="A385">
        <v>2017</v>
      </c>
      <c r="B385" t="s">
        <v>152</v>
      </c>
      <c r="C385">
        <v>720055</v>
      </c>
      <c r="D385" t="s">
        <v>158</v>
      </c>
      <c r="E385">
        <v>29</v>
      </c>
      <c r="F385">
        <v>2997</v>
      </c>
      <c r="G385">
        <f t="shared" si="5"/>
        <v>86913</v>
      </c>
    </row>
    <row r="386" spans="1:7" x14ac:dyDescent="0.25">
      <c r="A386">
        <v>2017</v>
      </c>
      <c r="B386" t="s">
        <v>152</v>
      </c>
      <c r="C386">
        <v>730001</v>
      </c>
      <c r="D386" t="s">
        <v>144</v>
      </c>
      <c r="E386">
        <v>4.5</v>
      </c>
      <c r="F386">
        <v>6561</v>
      </c>
      <c r="G386">
        <f t="shared" si="5"/>
        <v>29524.5</v>
      </c>
    </row>
    <row r="387" spans="1:7" x14ac:dyDescent="0.25">
      <c r="A387">
        <v>2017</v>
      </c>
      <c r="B387" t="s">
        <v>152</v>
      </c>
      <c r="C387">
        <v>730015</v>
      </c>
      <c r="D387" t="s">
        <v>151</v>
      </c>
      <c r="E387">
        <v>25</v>
      </c>
      <c r="F387">
        <v>76</v>
      </c>
      <c r="G387">
        <f t="shared" ref="G387:G450" si="6">F387*E387</f>
        <v>1900</v>
      </c>
    </row>
    <row r="388" spans="1:7" x14ac:dyDescent="0.25">
      <c r="A388">
        <v>2017</v>
      </c>
      <c r="B388" t="s">
        <v>159</v>
      </c>
      <c r="C388">
        <v>701004</v>
      </c>
      <c r="D388" t="s">
        <v>153</v>
      </c>
      <c r="E388">
        <v>60</v>
      </c>
      <c r="F388">
        <v>10</v>
      </c>
      <c r="G388">
        <f t="shared" si="6"/>
        <v>600</v>
      </c>
    </row>
    <row r="389" spans="1:7" x14ac:dyDescent="0.25">
      <c r="A389">
        <v>2017</v>
      </c>
      <c r="B389" t="s">
        <v>159</v>
      </c>
      <c r="C389">
        <v>701012</v>
      </c>
      <c r="D389" t="s">
        <v>5</v>
      </c>
      <c r="E389">
        <v>10</v>
      </c>
      <c r="F389">
        <v>463</v>
      </c>
      <c r="G389">
        <f t="shared" si="6"/>
        <v>4630</v>
      </c>
    </row>
    <row r="390" spans="1:7" x14ac:dyDescent="0.25">
      <c r="A390">
        <v>2017</v>
      </c>
      <c r="B390" t="s">
        <v>159</v>
      </c>
      <c r="C390">
        <v>701022</v>
      </c>
      <c r="D390" t="s">
        <v>7</v>
      </c>
      <c r="E390">
        <v>75</v>
      </c>
      <c r="F390">
        <v>61</v>
      </c>
      <c r="G390">
        <f t="shared" si="6"/>
        <v>4575</v>
      </c>
    </row>
    <row r="391" spans="1:7" x14ac:dyDescent="0.25">
      <c r="A391">
        <v>2017</v>
      </c>
      <c r="B391" t="s">
        <v>159</v>
      </c>
      <c r="C391">
        <v>701023</v>
      </c>
      <c r="D391" t="s">
        <v>8</v>
      </c>
      <c r="E391">
        <v>35</v>
      </c>
      <c r="F391">
        <v>35</v>
      </c>
      <c r="G391">
        <f t="shared" si="6"/>
        <v>1225</v>
      </c>
    </row>
    <row r="392" spans="1:7" x14ac:dyDescent="0.25">
      <c r="A392">
        <v>2017</v>
      </c>
      <c r="B392" t="s">
        <v>159</v>
      </c>
      <c r="C392">
        <v>701024</v>
      </c>
      <c r="D392" t="s">
        <v>9</v>
      </c>
      <c r="E392">
        <v>27</v>
      </c>
      <c r="F392">
        <v>61</v>
      </c>
      <c r="G392">
        <f t="shared" si="6"/>
        <v>1647</v>
      </c>
    </row>
    <row r="393" spans="1:7" x14ac:dyDescent="0.25">
      <c r="A393">
        <v>2017</v>
      </c>
      <c r="B393" t="s">
        <v>159</v>
      </c>
      <c r="C393">
        <v>701025</v>
      </c>
      <c r="D393" t="s">
        <v>10</v>
      </c>
      <c r="E393">
        <v>29</v>
      </c>
      <c r="F393">
        <v>182</v>
      </c>
      <c r="G393">
        <f t="shared" si="6"/>
        <v>5278</v>
      </c>
    </row>
    <row r="394" spans="1:7" x14ac:dyDescent="0.25">
      <c r="A394">
        <v>2017</v>
      </c>
      <c r="B394" t="s">
        <v>159</v>
      </c>
      <c r="C394">
        <v>701027</v>
      </c>
      <c r="D394" t="s">
        <v>11</v>
      </c>
      <c r="E394">
        <v>20.5</v>
      </c>
      <c r="F394">
        <v>201</v>
      </c>
      <c r="G394">
        <f t="shared" si="6"/>
        <v>4120.5</v>
      </c>
    </row>
    <row r="395" spans="1:7" x14ac:dyDescent="0.25">
      <c r="A395">
        <v>2017</v>
      </c>
      <c r="B395" t="s">
        <v>159</v>
      </c>
      <c r="C395">
        <v>701028</v>
      </c>
      <c r="D395" t="s">
        <v>12</v>
      </c>
      <c r="E395">
        <v>40</v>
      </c>
      <c r="F395">
        <v>86</v>
      </c>
      <c r="G395">
        <f t="shared" si="6"/>
        <v>3440</v>
      </c>
    </row>
    <row r="396" spans="1:7" x14ac:dyDescent="0.25">
      <c r="A396">
        <v>2017</v>
      </c>
      <c r="B396" t="s">
        <v>159</v>
      </c>
      <c r="C396">
        <v>701029</v>
      </c>
      <c r="D396" t="s">
        <v>13</v>
      </c>
      <c r="E396">
        <v>40</v>
      </c>
      <c r="F396">
        <v>81</v>
      </c>
      <c r="G396">
        <f t="shared" si="6"/>
        <v>3240</v>
      </c>
    </row>
    <row r="397" spans="1:7" x14ac:dyDescent="0.25">
      <c r="A397">
        <v>2017</v>
      </c>
      <c r="B397" t="s">
        <v>159</v>
      </c>
      <c r="C397">
        <v>701031</v>
      </c>
      <c r="D397" t="s">
        <v>15</v>
      </c>
      <c r="E397">
        <v>35</v>
      </c>
      <c r="F397">
        <v>119</v>
      </c>
      <c r="G397">
        <f t="shared" si="6"/>
        <v>4165</v>
      </c>
    </row>
    <row r="398" spans="1:7" x14ac:dyDescent="0.25">
      <c r="A398">
        <v>2017</v>
      </c>
      <c r="B398" t="s">
        <v>159</v>
      </c>
      <c r="C398">
        <v>701032</v>
      </c>
      <c r="D398" t="s">
        <v>16</v>
      </c>
      <c r="E398">
        <v>39</v>
      </c>
      <c r="F398">
        <v>80</v>
      </c>
      <c r="G398">
        <f t="shared" si="6"/>
        <v>3120</v>
      </c>
    </row>
    <row r="399" spans="1:7" x14ac:dyDescent="0.25">
      <c r="A399">
        <v>2017</v>
      </c>
      <c r="B399" t="s">
        <v>159</v>
      </c>
      <c r="C399">
        <v>701033</v>
      </c>
      <c r="D399" t="s">
        <v>17</v>
      </c>
      <c r="E399">
        <v>39</v>
      </c>
      <c r="F399">
        <v>10</v>
      </c>
      <c r="G399">
        <f t="shared" si="6"/>
        <v>390</v>
      </c>
    </row>
    <row r="400" spans="1:7" x14ac:dyDescent="0.25">
      <c r="A400">
        <v>2017</v>
      </c>
      <c r="B400" t="s">
        <v>159</v>
      </c>
      <c r="C400">
        <v>701034</v>
      </c>
      <c r="D400" t="s">
        <v>18</v>
      </c>
      <c r="E400">
        <v>35</v>
      </c>
      <c r="F400">
        <v>149</v>
      </c>
      <c r="G400">
        <f t="shared" si="6"/>
        <v>5215</v>
      </c>
    </row>
    <row r="401" spans="1:7" x14ac:dyDescent="0.25">
      <c r="A401">
        <v>2017</v>
      </c>
      <c r="B401" t="s">
        <v>159</v>
      </c>
      <c r="C401">
        <v>701035</v>
      </c>
      <c r="D401" t="s">
        <v>19</v>
      </c>
      <c r="E401">
        <v>25</v>
      </c>
      <c r="F401">
        <v>19</v>
      </c>
      <c r="G401">
        <f t="shared" si="6"/>
        <v>475</v>
      </c>
    </row>
    <row r="402" spans="1:7" x14ac:dyDescent="0.25">
      <c r="A402">
        <v>2017</v>
      </c>
      <c r="B402" t="s">
        <v>159</v>
      </c>
      <c r="C402">
        <v>701036</v>
      </c>
      <c r="D402" t="s">
        <v>20</v>
      </c>
      <c r="E402">
        <v>35</v>
      </c>
      <c r="F402">
        <v>116</v>
      </c>
      <c r="G402">
        <f t="shared" si="6"/>
        <v>4060</v>
      </c>
    </row>
    <row r="403" spans="1:7" x14ac:dyDescent="0.25">
      <c r="A403">
        <v>2017</v>
      </c>
      <c r="B403" t="s">
        <v>159</v>
      </c>
      <c r="C403">
        <v>701039</v>
      </c>
      <c r="D403" t="s">
        <v>22</v>
      </c>
      <c r="E403">
        <v>35</v>
      </c>
      <c r="F403">
        <v>129</v>
      </c>
      <c r="G403">
        <f t="shared" si="6"/>
        <v>4515</v>
      </c>
    </row>
    <row r="404" spans="1:7" x14ac:dyDescent="0.25">
      <c r="A404">
        <v>2017</v>
      </c>
      <c r="B404" t="s">
        <v>159</v>
      </c>
      <c r="C404">
        <v>701042</v>
      </c>
      <c r="D404" t="s">
        <v>24</v>
      </c>
      <c r="E404">
        <v>25</v>
      </c>
      <c r="F404">
        <v>135</v>
      </c>
      <c r="G404">
        <f t="shared" si="6"/>
        <v>3375</v>
      </c>
    </row>
    <row r="405" spans="1:7" x14ac:dyDescent="0.25">
      <c r="A405">
        <v>2017</v>
      </c>
      <c r="B405" t="s">
        <v>159</v>
      </c>
      <c r="C405">
        <v>701043</v>
      </c>
      <c r="D405" t="s">
        <v>25</v>
      </c>
      <c r="E405">
        <v>35</v>
      </c>
      <c r="F405">
        <v>129</v>
      </c>
      <c r="G405">
        <f t="shared" si="6"/>
        <v>4515</v>
      </c>
    </row>
    <row r="406" spans="1:7" x14ac:dyDescent="0.25">
      <c r="A406">
        <v>2017</v>
      </c>
      <c r="B406" t="s">
        <v>159</v>
      </c>
      <c r="C406">
        <v>701048</v>
      </c>
      <c r="D406" t="s">
        <v>26</v>
      </c>
      <c r="E406">
        <v>59</v>
      </c>
      <c r="F406">
        <v>198</v>
      </c>
      <c r="G406">
        <f t="shared" si="6"/>
        <v>11682</v>
      </c>
    </row>
    <row r="407" spans="1:7" x14ac:dyDescent="0.25">
      <c r="A407">
        <v>2017</v>
      </c>
      <c r="B407" t="s">
        <v>159</v>
      </c>
      <c r="C407">
        <v>701050</v>
      </c>
      <c r="D407" t="s">
        <v>156</v>
      </c>
      <c r="E407">
        <v>59</v>
      </c>
      <c r="F407">
        <v>5</v>
      </c>
      <c r="G407">
        <f t="shared" si="6"/>
        <v>295</v>
      </c>
    </row>
    <row r="408" spans="1:7" x14ac:dyDescent="0.25">
      <c r="A408">
        <v>2017</v>
      </c>
      <c r="B408" t="s">
        <v>159</v>
      </c>
      <c r="C408">
        <v>701052</v>
      </c>
      <c r="D408" t="s">
        <v>27</v>
      </c>
      <c r="E408">
        <v>39</v>
      </c>
      <c r="F408">
        <v>15</v>
      </c>
      <c r="G408">
        <f t="shared" si="6"/>
        <v>585</v>
      </c>
    </row>
    <row r="409" spans="1:7" x14ac:dyDescent="0.25">
      <c r="A409">
        <v>2017</v>
      </c>
      <c r="B409" t="s">
        <v>159</v>
      </c>
      <c r="C409">
        <v>701054</v>
      </c>
      <c r="D409" t="s">
        <v>28</v>
      </c>
      <c r="E409">
        <v>79</v>
      </c>
      <c r="F409">
        <v>39</v>
      </c>
      <c r="G409">
        <f t="shared" si="6"/>
        <v>3081</v>
      </c>
    </row>
    <row r="410" spans="1:7" x14ac:dyDescent="0.25">
      <c r="A410">
        <v>2017</v>
      </c>
      <c r="B410" t="s">
        <v>159</v>
      </c>
      <c r="C410">
        <v>701055</v>
      </c>
      <c r="D410" t="s">
        <v>29</v>
      </c>
      <c r="E410">
        <v>99</v>
      </c>
      <c r="F410">
        <v>27</v>
      </c>
      <c r="G410">
        <f t="shared" si="6"/>
        <v>2673</v>
      </c>
    </row>
    <row r="411" spans="1:7" x14ac:dyDescent="0.25">
      <c r="A411">
        <v>2017</v>
      </c>
      <c r="B411" t="s">
        <v>159</v>
      </c>
      <c r="C411">
        <v>701056</v>
      </c>
      <c r="D411" t="s">
        <v>30</v>
      </c>
      <c r="E411">
        <v>85</v>
      </c>
      <c r="F411">
        <v>19</v>
      </c>
      <c r="G411">
        <f t="shared" si="6"/>
        <v>1615</v>
      </c>
    </row>
    <row r="412" spans="1:7" x14ac:dyDescent="0.25">
      <c r="A412">
        <v>2017</v>
      </c>
      <c r="B412" t="s">
        <v>159</v>
      </c>
      <c r="C412">
        <v>701057</v>
      </c>
      <c r="D412" t="s">
        <v>147</v>
      </c>
      <c r="E412">
        <v>55</v>
      </c>
      <c r="F412">
        <v>5</v>
      </c>
      <c r="G412">
        <f t="shared" si="6"/>
        <v>275</v>
      </c>
    </row>
    <row r="413" spans="1:7" x14ac:dyDescent="0.25">
      <c r="A413">
        <v>2017</v>
      </c>
      <c r="B413" t="s">
        <v>159</v>
      </c>
      <c r="C413">
        <v>701060</v>
      </c>
      <c r="D413" t="s">
        <v>32</v>
      </c>
      <c r="E413">
        <v>99</v>
      </c>
      <c r="F413">
        <v>7</v>
      </c>
      <c r="G413">
        <f t="shared" si="6"/>
        <v>693</v>
      </c>
    </row>
    <row r="414" spans="1:7" x14ac:dyDescent="0.25">
      <c r="A414">
        <v>2017</v>
      </c>
      <c r="B414" t="s">
        <v>159</v>
      </c>
      <c r="C414">
        <v>701061</v>
      </c>
      <c r="D414" t="s">
        <v>33</v>
      </c>
      <c r="E414">
        <v>99</v>
      </c>
      <c r="F414">
        <v>4</v>
      </c>
      <c r="G414">
        <f t="shared" si="6"/>
        <v>396</v>
      </c>
    </row>
    <row r="415" spans="1:7" x14ac:dyDescent="0.25">
      <c r="A415">
        <v>2017</v>
      </c>
      <c r="B415" t="s">
        <v>159</v>
      </c>
      <c r="C415">
        <v>701080</v>
      </c>
      <c r="D415" t="s">
        <v>34</v>
      </c>
      <c r="E415">
        <v>19</v>
      </c>
      <c r="F415">
        <v>16</v>
      </c>
      <c r="G415">
        <f t="shared" si="6"/>
        <v>304</v>
      </c>
    </row>
    <row r="416" spans="1:7" x14ac:dyDescent="0.25">
      <c r="A416">
        <v>2017</v>
      </c>
      <c r="B416" t="s">
        <v>159</v>
      </c>
      <c r="C416">
        <v>701081</v>
      </c>
      <c r="D416" t="s">
        <v>35</v>
      </c>
      <c r="E416">
        <v>19</v>
      </c>
      <c r="F416">
        <v>20</v>
      </c>
      <c r="G416">
        <f t="shared" si="6"/>
        <v>380</v>
      </c>
    </row>
    <row r="417" spans="1:7" x14ac:dyDescent="0.25">
      <c r="A417">
        <v>2017</v>
      </c>
      <c r="B417" t="s">
        <v>159</v>
      </c>
      <c r="C417">
        <v>701083</v>
      </c>
      <c r="D417" t="s">
        <v>37</v>
      </c>
      <c r="E417">
        <v>42</v>
      </c>
      <c r="F417">
        <v>43</v>
      </c>
      <c r="G417">
        <f t="shared" si="6"/>
        <v>1806</v>
      </c>
    </row>
    <row r="418" spans="1:7" x14ac:dyDescent="0.25">
      <c r="A418">
        <v>2017</v>
      </c>
      <c r="B418" t="s">
        <v>159</v>
      </c>
      <c r="C418">
        <v>702000</v>
      </c>
      <c r="D418" t="s">
        <v>38</v>
      </c>
      <c r="E418">
        <v>25</v>
      </c>
      <c r="F418">
        <v>28</v>
      </c>
      <c r="G418">
        <f t="shared" si="6"/>
        <v>700</v>
      </c>
    </row>
    <row r="419" spans="1:7" x14ac:dyDescent="0.25">
      <c r="A419">
        <v>2017</v>
      </c>
      <c r="B419" t="s">
        <v>159</v>
      </c>
      <c r="C419">
        <v>702001</v>
      </c>
      <c r="D419" t="s">
        <v>39</v>
      </c>
      <c r="E419">
        <v>25</v>
      </c>
      <c r="F419">
        <v>20</v>
      </c>
      <c r="G419">
        <f t="shared" si="6"/>
        <v>500</v>
      </c>
    </row>
    <row r="420" spans="1:7" x14ac:dyDescent="0.25">
      <c r="A420">
        <v>2017</v>
      </c>
      <c r="B420" t="s">
        <v>159</v>
      </c>
      <c r="C420">
        <v>702002</v>
      </c>
      <c r="D420" t="s">
        <v>40</v>
      </c>
      <c r="E420">
        <v>25</v>
      </c>
      <c r="F420">
        <v>20</v>
      </c>
      <c r="G420">
        <f t="shared" si="6"/>
        <v>500</v>
      </c>
    </row>
    <row r="421" spans="1:7" x14ac:dyDescent="0.25">
      <c r="A421">
        <v>2017</v>
      </c>
      <c r="B421" t="s">
        <v>159</v>
      </c>
      <c r="C421">
        <v>702003</v>
      </c>
      <c r="D421" t="s">
        <v>41</v>
      </c>
      <c r="E421">
        <v>25</v>
      </c>
      <c r="F421">
        <v>20</v>
      </c>
      <c r="G421">
        <f t="shared" si="6"/>
        <v>500</v>
      </c>
    </row>
    <row r="422" spans="1:7" x14ac:dyDescent="0.25">
      <c r="A422">
        <v>2017</v>
      </c>
      <c r="B422" t="s">
        <v>159</v>
      </c>
      <c r="C422">
        <v>702004</v>
      </c>
      <c r="D422" t="s">
        <v>42</v>
      </c>
      <c r="E422">
        <v>25</v>
      </c>
      <c r="F422">
        <v>20</v>
      </c>
      <c r="G422">
        <f t="shared" si="6"/>
        <v>500</v>
      </c>
    </row>
    <row r="423" spans="1:7" x14ac:dyDescent="0.25">
      <c r="A423">
        <v>2017</v>
      </c>
      <c r="B423" t="s">
        <v>159</v>
      </c>
      <c r="C423">
        <v>702005</v>
      </c>
      <c r="D423" t="s">
        <v>43</v>
      </c>
      <c r="E423">
        <v>25</v>
      </c>
      <c r="F423">
        <v>20</v>
      </c>
      <c r="G423">
        <f t="shared" si="6"/>
        <v>500</v>
      </c>
    </row>
    <row r="424" spans="1:7" x14ac:dyDescent="0.25">
      <c r="A424">
        <v>2017</v>
      </c>
      <c r="B424" t="s">
        <v>159</v>
      </c>
      <c r="C424">
        <v>702006</v>
      </c>
      <c r="D424" t="s">
        <v>44</v>
      </c>
      <c r="E424">
        <v>25</v>
      </c>
      <c r="F424">
        <v>20</v>
      </c>
      <c r="G424">
        <f t="shared" si="6"/>
        <v>500</v>
      </c>
    </row>
    <row r="425" spans="1:7" x14ac:dyDescent="0.25">
      <c r="A425">
        <v>2017</v>
      </c>
      <c r="B425" t="s">
        <v>159</v>
      </c>
      <c r="C425">
        <v>703002</v>
      </c>
      <c r="D425" t="s">
        <v>46</v>
      </c>
      <c r="E425">
        <v>3.5</v>
      </c>
      <c r="F425">
        <v>87</v>
      </c>
      <c r="G425">
        <f t="shared" si="6"/>
        <v>304.5</v>
      </c>
    </row>
    <row r="426" spans="1:7" x14ac:dyDescent="0.25">
      <c r="A426">
        <v>2017</v>
      </c>
      <c r="B426" t="s">
        <v>159</v>
      </c>
      <c r="C426">
        <v>703003</v>
      </c>
      <c r="D426" t="s">
        <v>47</v>
      </c>
      <c r="E426">
        <v>3.5</v>
      </c>
      <c r="F426">
        <v>1308</v>
      </c>
      <c r="G426">
        <f t="shared" si="6"/>
        <v>4578</v>
      </c>
    </row>
    <row r="427" spans="1:7" x14ac:dyDescent="0.25">
      <c r="A427">
        <v>2017</v>
      </c>
      <c r="B427" t="s">
        <v>159</v>
      </c>
      <c r="C427">
        <v>706000</v>
      </c>
      <c r="D427" t="s">
        <v>48</v>
      </c>
      <c r="E427">
        <v>14</v>
      </c>
      <c r="F427">
        <v>515</v>
      </c>
      <c r="G427">
        <f t="shared" si="6"/>
        <v>7210</v>
      </c>
    </row>
    <row r="428" spans="1:7" x14ac:dyDescent="0.25">
      <c r="A428">
        <v>2017</v>
      </c>
      <c r="B428" t="s">
        <v>159</v>
      </c>
      <c r="C428">
        <v>706001</v>
      </c>
      <c r="D428" t="s">
        <v>49</v>
      </c>
      <c r="E428">
        <v>18</v>
      </c>
      <c r="F428">
        <v>699</v>
      </c>
      <c r="G428">
        <f t="shared" si="6"/>
        <v>12582</v>
      </c>
    </row>
    <row r="429" spans="1:7" x14ac:dyDescent="0.25">
      <c r="A429">
        <v>2017</v>
      </c>
      <c r="B429" t="s">
        <v>159</v>
      </c>
      <c r="C429">
        <v>706002</v>
      </c>
      <c r="D429" t="s">
        <v>50</v>
      </c>
      <c r="E429">
        <v>14</v>
      </c>
      <c r="F429">
        <v>3178</v>
      </c>
      <c r="G429">
        <f t="shared" si="6"/>
        <v>44492</v>
      </c>
    </row>
    <row r="430" spans="1:7" x14ac:dyDescent="0.25">
      <c r="A430">
        <v>2017</v>
      </c>
      <c r="B430" t="s">
        <v>159</v>
      </c>
      <c r="C430">
        <v>706003</v>
      </c>
      <c r="D430" t="s">
        <v>51</v>
      </c>
      <c r="E430">
        <v>14</v>
      </c>
      <c r="F430">
        <v>3390</v>
      </c>
      <c r="G430">
        <f t="shared" si="6"/>
        <v>47460</v>
      </c>
    </row>
    <row r="431" spans="1:7" x14ac:dyDescent="0.25">
      <c r="A431">
        <v>2017</v>
      </c>
      <c r="B431" t="s">
        <v>159</v>
      </c>
      <c r="C431">
        <v>706004</v>
      </c>
      <c r="D431" t="s">
        <v>52</v>
      </c>
      <c r="E431">
        <v>14</v>
      </c>
      <c r="F431">
        <v>2958</v>
      </c>
      <c r="G431">
        <f t="shared" si="6"/>
        <v>41412</v>
      </c>
    </row>
    <row r="432" spans="1:7" x14ac:dyDescent="0.25">
      <c r="A432">
        <v>2017</v>
      </c>
      <c r="B432" t="s">
        <v>159</v>
      </c>
      <c r="C432">
        <v>706005</v>
      </c>
      <c r="D432" t="s">
        <v>53</v>
      </c>
      <c r="E432">
        <v>14</v>
      </c>
      <c r="F432">
        <v>8746</v>
      </c>
      <c r="G432">
        <f t="shared" si="6"/>
        <v>122444</v>
      </c>
    </row>
    <row r="433" spans="1:7" x14ac:dyDescent="0.25">
      <c r="A433">
        <v>2017</v>
      </c>
      <c r="B433" t="s">
        <v>159</v>
      </c>
      <c r="C433">
        <v>706006</v>
      </c>
      <c r="D433" t="s">
        <v>54</v>
      </c>
      <c r="E433">
        <v>14</v>
      </c>
      <c r="F433">
        <v>587</v>
      </c>
      <c r="G433">
        <f t="shared" si="6"/>
        <v>8218</v>
      </c>
    </row>
    <row r="434" spans="1:7" x14ac:dyDescent="0.25">
      <c r="A434">
        <v>2017</v>
      </c>
      <c r="B434" t="s">
        <v>159</v>
      </c>
      <c r="C434">
        <v>706007</v>
      </c>
      <c r="D434" t="s">
        <v>55</v>
      </c>
      <c r="E434">
        <v>14</v>
      </c>
      <c r="F434">
        <v>1117</v>
      </c>
      <c r="G434">
        <f t="shared" si="6"/>
        <v>15638</v>
      </c>
    </row>
    <row r="435" spans="1:7" x14ac:dyDescent="0.25">
      <c r="A435">
        <v>2017</v>
      </c>
      <c r="B435" t="s">
        <v>159</v>
      </c>
      <c r="C435">
        <v>706008</v>
      </c>
      <c r="D435" t="s">
        <v>56</v>
      </c>
      <c r="E435">
        <v>14</v>
      </c>
      <c r="F435">
        <v>637</v>
      </c>
      <c r="G435">
        <f t="shared" si="6"/>
        <v>8918</v>
      </c>
    </row>
    <row r="436" spans="1:7" x14ac:dyDescent="0.25">
      <c r="A436">
        <v>2017</v>
      </c>
      <c r="B436" t="s">
        <v>159</v>
      </c>
      <c r="C436">
        <v>706012</v>
      </c>
      <c r="D436" t="s">
        <v>58</v>
      </c>
      <c r="E436">
        <v>18</v>
      </c>
      <c r="F436">
        <v>151</v>
      </c>
      <c r="G436">
        <f t="shared" si="6"/>
        <v>2718</v>
      </c>
    </row>
    <row r="437" spans="1:7" x14ac:dyDescent="0.25">
      <c r="A437">
        <v>2017</v>
      </c>
      <c r="B437" t="s">
        <v>159</v>
      </c>
      <c r="C437">
        <v>706013</v>
      </c>
      <c r="D437" t="s">
        <v>59</v>
      </c>
      <c r="E437">
        <v>19</v>
      </c>
      <c r="F437">
        <v>520</v>
      </c>
      <c r="G437">
        <f t="shared" si="6"/>
        <v>9880</v>
      </c>
    </row>
    <row r="438" spans="1:7" x14ac:dyDescent="0.25">
      <c r="A438">
        <v>2017</v>
      </c>
      <c r="B438" t="s">
        <v>159</v>
      </c>
      <c r="C438">
        <v>706016</v>
      </c>
      <c r="D438" t="s">
        <v>62</v>
      </c>
      <c r="E438">
        <v>19</v>
      </c>
      <c r="F438">
        <v>278</v>
      </c>
      <c r="G438">
        <f t="shared" si="6"/>
        <v>5282</v>
      </c>
    </row>
    <row r="439" spans="1:7" x14ac:dyDescent="0.25">
      <c r="A439">
        <v>2017</v>
      </c>
      <c r="B439" t="s">
        <v>159</v>
      </c>
      <c r="C439">
        <v>706017</v>
      </c>
      <c r="D439" t="s">
        <v>63</v>
      </c>
      <c r="E439">
        <v>19</v>
      </c>
      <c r="F439">
        <v>335</v>
      </c>
      <c r="G439">
        <f t="shared" si="6"/>
        <v>6365</v>
      </c>
    </row>
    <row r="440" spans="1:7" x14ac:dyDescent="0.25">
      <c r="A440">
        <v>2017</v>
      </c>
      <c r="B440" t="s">
        <v>159</v>
      </c>
      <c r="C440">
        <v>706018</v>
      </c>
      <c r="D440" t="s">
        <v>64</v>
      </c>
      <c r="E440">
        <v>19</v>
      </c>
      <c r="F440">
        <v>244</v>
      </c>
      <c r="G440">
        <f t="shared" si="6"/>
        <v>4636</v>
      </c>
    </row>
    <row r="441" spans="1:7" x14ac:dyDescent="0.25">
      <c r="A441">
        <v>2017</v>
      </c>
      <c r="B441" t="s">
        <v>159</v>
      </c>
      <c r="C441">
        <v>706019</v>
      </c>
      <c r="D441" t="s">
        <v>65</v>
      </c>
      <c r="E441">
        <v>20</v>
      </c>
      <c r="F441">
        <v>83</v>
      </c>
      <c r="G441">
        <f t="shared" si="6"/>
        <v>1660</v>
      </c>
    </row>
    <row r="442" spans="1:7" x14ac:dyDescent="0.25">
      <c r="A442">
        <v>2017</v>
      </c>
      <c r="B442" t="s">
        <v>159</v>
      </c>
      <c r="C442">
        <v>706090</v>
      </c>
      <c r="D442" t="s">
        <v>66</v>
      </c>
      <c r="E442">
        <v>14</v>
      </c>
      <c r="F442">
        <v>430</v>
      </c>
      <c r="G442">
        <f t="shared" si="6"/>
        <v>6020</v>
      </c>
    </row>
    <row r="443" spans="1:7" x14ac:dyDescent="0.25">
      <c r="A443">
        <v>2017</v>
      </c>
      <c r="B443" t="s">
        <v>159</v>
      </c>
      <c r="C443">
        <v>707001</v>
      </c>
      <c r="D443" t="s">
        <v>67</v>
      </c>
      <c r="E443">
        <v>14</v>
      </c>
      <c r="F443">
        <v>599</v>
      </c>
      <c r="G443">
        <f t="shared" si="6"/>
        <v>8386</v>
      </c>
    </row>
    <row r="444" spans="1:7" x14ac:dyDescent="0.25">
      <c r="A444">
        <v>2017</v>
      </c>
      <c r="B444" t="s">
        <v>159</v>
      </c>
      <c r="C444">
        <v>707002</v>
      </c>
      <c r="D444" t="s">
        <v>68</v>
      </c>
      <c r="E444">
        <v>14</v>
      </c>
      <c r="F444">
        <v>916</v>
      </c>
      <c r="G444">
        <f t="shared" si="6"/>
        <v>12824</v>
      </c>
    </row>
    <row r="445" spans="1:7" x14ac:dyDescent="0.25">
      <c r="A445">
        <v>2017</v>
      </c>
      <c r="B445" t="s">
        <v>159</v>
      </c>
      <c r="C445">
        <v>707003</v>
      </c>
      <c r="D445" t="s">
        <v>69</v>
      </c>
      <c r="E445">
        <v>14</v>
      </c>
      <c r="F445">
        <v>656</v>
      </c>
      <c r="G445">
        <f t="shared" si="6"/>
        <v>9184</v>
      </c>
    </row>
    <row r="446" spans="1:7" x14ac:dyDescent="0.25">
      <c r="A446">
        <v>2017</v>
      </c>
      <c r="B446" t="s">
        <v>159</v>
      </c>
      <c r="C446">
        <v>707004</v>
      </c>
      <c r="D446" t="s">
        <v>70</v>
      </c>
      <c r="E446">
        <v>14</v>
      </c>
      <c r="F446">
        <v>623</v>
      </c>
      <c r="G446">
        <f t="shared" si="6"/>
        <v>8722</v>
      </c>
    </row>
    <row r="447" spans="1:7" x14ac:dyDescent="0.25">
      <c r="A447">
        <v>2017</v>
      </c>
      <c r="B447" t="s">
        <v>159</v>
      </c>
      <c r="C447">
        <v>707005</v>
      </c>
      <c r="D447" t="s">
        <v>71</v>
      </c>
      <c r="E447">
        <v>14</v>
      </c>
      <c r="F447">
        <v>522</v>
      </c>
      <c r="G447">
        <f t="shared" si="6"/>
        <v>7308</v>
      </c>
    </row>
    <row r="448" spans="1:7" x14ac:dyDescent="0.25">
      <c r="A448">
        <v>2017</v>
      </c>
      <c r="B448" t="s">
        <v>159</v>
      </c>
      <c r="C448">
        <v>707006</v>
      </c>
      <c r="D448" t="s">
        <v>72</v>
      </c>
      <c r="E448">
        <v>14</v>
      </c>
      <c r="F448">
        <v>655</v>
      </c>
      <c r="G448">
        <f t="shared" si="6"/>
        <v>9170</v>
      </c>
    </row>
    <row r="449" spans="1:7" x14ac:dyDescent="0.25">
      <c r="A449">
        <v>2017</v>
      </c>
      <c r="B449" t="s">
        <v>159</v>
      </c>
      <c r="C449">
        <v>707007</v>
      </c>
      <c r="D449" t="s">
        <v>73</v>
      </c>
      <c r="E449">
        <v>14</v>
      </c>
      <c r="F449">
        <v>975</v>
      </c>
      <c r="G449">
        <f t="shared" si="6"/>
        <v>13650</v>
      </c>
    </row>
    <row r="450" spans="1:7" x14ac:dyDescent="0.25">
      <c r="A450">
        <v>2017</v>
      </c>
      <c r="B450" t="s">
        <v>159</v>
      </c>
      <c r="C450">
        <v>707008</v>
      </c>
      <c r="D450" t="s">
        <v>74</v>
      </c>
      <c r="E450">
        <v>14</v>
      </c>
      <c r="F450">
        <v>2</v>
      </c>
      <c r="G450">
        <f t="shared" si="6"/>
        <v>28</v>
      </c>
    </row>
    <row r="451" spans="1:7" x14ac:dyDescent="0.25">
      <c r="A451">
        <v>2017</v>
      </c>
      <c r="B451" t="s">
        <v>159</v>
      </c>
      <c r="C451">
        <v>707009</v>
      </c>
      <c r="D451" t="s">
        <v>75</v>
      </c>
      <c r="E451">
        <v>14</v>
      </c>
      <c r="F451">
        <v>899</v>
      </c>
      <c r="G451">
        <f t="shared" ref="G451:G514" si="7">F451*E451</f>
        <v>12586</v>
      </c>
    </row>
    <row r="452" spans="1:7" x14ac:dyDescent="0.25">
      <c r="A452">
        <v>2017</v>
      </c>
      <c r="B452" t="s">
        <v>159</v>
      </c>
      <c r="C452">
        <v>707010</v>
      </c>
      <c r="D452" t="s">
        <v>76</v>
      </c>
      <c r="E452">
        <v>14</v>
      </c>
      <c r="F452">
        <v>115</v>
      </c>
      <c r="G452">
        <f t="shared" si="7"/>
        <v>1610</v>
      </c>
    </row>
    <row r="453" spans="1:7" x14ac:dyDescent="0.25">
      <c r="A453">
        <v>2017</v>
      </c>
      <c r="B453" t="s">
        <v>159</v>
      </c>
      <c r="C453">
        <v>707011</v>
      </c>
      <c r="D453" t="s">
        <v>77</v>
      </c>
      <c r="E453">
        <v>14</v>
      </c>
      <c r="F453">
        <v>439</v>
      </c>
      <c r="G453">
        <f t="shared" si="7"/>
        <v>6146</v>
      </c>
    </row>
    <row r="454" spans="1:7" x14ac:dyDescent="0.25">
      <c r="A454">
        <v>2017</v>
      </c>
      <c r="B454" t="s">
        <v>159</v>
      </c>
      <c r="C454">
        <v>707013</v>
      </c>
      <c r="D454" t="s">
        <v>78</v>
      </c>
      <c r="E454">
        <v>14</v>
      </c>
      <c r="F454">
        <v>383</v>
      </c>
      <c r="G454">
        <f t="shared" si="7"/>
        <v>5362</v>
      </c>
    </row>
    <row r="455" spans="1:7" x14ac:dyDescent="0.25">
      <c r="A455">
        <v>2017</v>
      </c>
      <c r="B455" t="s">
        <v>159</v>
      </c>
      <c r="C455">
        <v>707014</v>
      </c>
      <c r="D455" t="s">
        <v>79</v>
      </c>
      <c r="E455">
        <v>14</v>
      </c>
      <c r="F455">
        <v>471</v>
      </c>
      <c r="G455">
        <f t="shared" si="7"/>
        <v>6594</v>
      </c>
    </row>
    <row r="456" spans="1:7" x14ac:dyDescent="0.25">
      <c r="A456">
        <v>2017</v>
      </c>
      <c r="B456" t="s">
        <v>159</v>
      </c>
      <c r="C456">
        <v>707015</v>
      </c>
      <c r="D456" t="s">
        <v>80</v>
      </c>
      <c r="E456">
        <v>14</v>
      </c>
      <c r="F456">
        <v>260</v>
      </c>
      <c r="G456">
        <f t="shared" si="7"/>
        <v>3640</v>
      </c>
    </row>
    <row r="457" spans="1:7" x14ac:dyDescent="0.25">
      <c r="A457">
        <v>2017</v>
      </c>
      <c r="B457" t="s">
        <v>159</v>
      </c>
      <c r="C457">
        <v>707016</v>
      </c>
      <c r="D457" t="s">
        <v>81</v>
      </c>
      <c r="E457">
        <v>14</v>
      </c>
      <c r="F457">
        <v>16</v>
      </c>
      <c r="G457">
        <f t="shared" si="7"/>
        <v>224</v>
      </c>
    </row>
    <row r="458" spans="1:7" x14ac:dyDescent="0.25">
      <c r="A458">
        <v>2017</v>
      </c>
      <c r="B458" t="s">
        <v>159</v>
      </c>
      <c r="C458">
        <v>707017</v>
      </c>
      <c r="D458" t="s">
        <v>148</v>
      </c>
      <c r="E458">
        <v>14</v>
      </c>
      <c r="F458">
        <v>274</v>
      </c>
      <c r="G458">
        <f t="shared" si="7"/>
        <v>3836</v>
      </c>
    </row>
    <row r="459" spans="1:7" x14ac:dyDescent="0.25">
      <c r="A459">
        <v>2017</v>
      </c>
      <c r="B459" t="s">
        <v>159</v>
      </c>
      <c r="C459">
        <v>708000</v>
      </c>
      <c r="D459" t="s">
        <v>82</v>
      </c>
      <c r="E459">
        <v>5</v>
      </c>
      <c r="F459">
        <v>126</v>
      </c>
      <c r="G459">
        <f t="shared" si="7"/>
        <v>630</v>
      </c>
    </row>
    <row r="460" spans="1:7" x14ac:dyDescent="0.25">
      <c r="A460">
        <v>2017</v>
      </c>
      <c r="B460" t="s">
        <v>159</v>
      </c>
      <c r="C460">
        <v>708002</v>
      </c>
      <c r="D460" t="s">
        <v>83</v>
      </c>
      <c r="E460">
        <v>10</v>
      </c>
      <c r="F460">
        <v>638</v>
      </c>
      <c r="G460">
        <f t="shared" si="7"/>
        <v>6380</v>
      </c>
    </row>
    <row r="461" spans="1:7" x14ac:dyDescent="0.25">
      <c r="A461">
        <v>2017</v>
      </c>
      <c r="B461" t="s">
        <v>159</v>
      </c>
      <c r="C461">
        <v>708004</v>
      </c>
      <c r="D461" t="s">
        <v>84</v>
      </c>
      <c r="E461">
        <v>2</v>
      </c>
      <c r="F461">
        <v>1010</v>
      </c>
      <c r="G461">
        <f t="shared" si="7"/>
        <v>2020</v>
      </c>
    </row>
    <row r="462" spans="1:7" x14ac:dyDescent="0.25">
      <c r="A462">
        <v>2017</v>
      </c>
      <c r="B462" t="s">
        <v>159</v>
      </c>
      <c r="C462">
        <v>708005</v>
      </c>
      <c r="D462" t="s">
        <v>85</v>
      </c>
      <c r="E462">
        <v>5</v>
      </c>
      <c r="F462">
        <v>753</v>
      </c>
      <c r="G462">
        <f t="shared" si="7"/>
        <v>3765</v>
      </c>
    </row>
    <row r="463" spans="1:7" x14ac:dyDescent="0.25">
      <c r="A463">
        <v>2017</v>
      </c>
      <c r="B463" t="s">
        <v>159</v>
      </c>
      <c r="C463">
        <v>708007</v>
      </c>
      <c r="D463" t="s">
        <v>87</v>
      </c>
      <c r="E463">
        <v>5</v>
      </c>
      <c r="F463">
        <v>979</v>
      </c>
      <c r="G463">
        <f t="shared" si="7"/>
        <v>4895</v>
      </c>
    </row>
    <row r="464" spans="1:7" x14ac:dyDescent="0.25">
      <c r="A464">
        <v>2017</v>
      </c>
      <c r="B464" t="s">
        <v>159</v>
      </c>
      <c r="C464">
        <v>708008</v>
      </c>
      <c r="D464" t="s">
        <v>88</v>
      </c>
      <c r="E464">
        <v>14.4</v>
      </c>
      <c r="F464">
        <v>34</v>
      </c>
      <c r="G464">
        <f t="shared" si="7"/>
        <v>489.6</v>
      </c>
    </row>
    <row r="465" spans="1:7" x14ac:dyDescent="0.25">
      <c r="A465">
        <v>2017</v>
      </c>
      <c r="B465" t="s">
        <v>159</v>
      </c>
      <c r="C465">
        <v>708010</v>
      </c>
      <c r="D465" t="s">
        <v>90</v>
      </c>
      <c r="E465">
        <v>2</v>
      </c>
      <c r="F465">
        <v>706</v>
      </c>
      <c r="G465">
        <f t="shared" si="7"/>
        <v>1412</v>
      </c>
    </row>
    <row r="466" spans="1:7" x14ac:dyDescent="0.25">
      <c r="A466">
        <v>2017</v>
      </c>
      <c r="B466" t="s">
        <v>159</v>
      </c>
      <c r="C466">
        <v>708013</v>
      </c>
      <c r="D466" t="s">
        <v>91</v>
      </c>
      <c r="E466">
        <v>1.6</v>
      </c>
      <c r="F466">
        <v>4992</v>
      </c>
      <c r="G466">
        <f t="shared" si="7"/>
        <v>7987.2000000000007</v>
      </c>
    </row>
    <row r="467" spans="1:7" x14ac:dyDescent="0.25">
      <c r="A467">
        <v>2017</v>
      </c>
      <c r="B467" t="s">
        <v>159</v>
      </c>
      <c r="C467">
        <v>708014</v>
      </c>
      <c r="D467" t="s">
        <v>92</v>
      </c>
      <c r="E467">
        <v>13</v>
      </c>
      <c r="F467">
        <v>6</v>
      </c>
      <c r="G467">
        <f t="shared" si="7"/>
        <v>78</v>
      </c>
    </row>
    <row r="468" spans="1:7" x14ac:dyDescent="0.25">
      <c r="A468">
        <v>2017</v>
      </c>
      <c r="B468" t="s">
        <v>159</v>
      </c>
      <c r="C468">
        <v>708015</v>
      </c>
      <c r="D468" t="s">
        <v>93</v>
      </c>
      <c r="E468">
        <v>1.8</v>
      </c>
      <c r="F468">
        <v>1626</v>
      </c>
      <c r="G468">
        <f t="shared" si="7"/>
        <v>2926.8</v>
      </c>
    </row>
    <row r="469" spans="1:7" x14ac:dyDescent="0.25">
      <c r="A469">
        <v>2017</v>
      </c>
      <c r="B469" t="s">
        <v>159</v>
      </c>
      <c r="C469">
        <v>708016</v>
      </c>
      <c r="D469" t="s">
        <v>94</v>
      </c>
      <c r="E469">
        <v>5</v>
      </c>
      <c r="F469">
        <v>129</v>
      </c>
      <c r="G469">
        <f t="shared" si="7"/>
        <v>645</v>
      </c>
    </row>
    <row r="470" spans="1:7" x14ac:dyDescent="0.25">
      <c r="A470">
        <v>2017</v>
      </c>
      <c r="B470" t="s">
        <v>159</v>
      </c>
      <c r="C470">
        <v>708018</v>
      </c>
      <c r="D470" t="s">
        <v>95</v>
      </c>
      <c r="E470">
        <v>10</v>
      </c>
      <c r="F470">
        <v>725</v>
      </c>
      <c r="G470">
        <f t="shared" si="7"/>
        <v>7250</v>
      </c>
    </row>
    <row r="471" spans="1:7" x14ac:dyDescent="0.25">
      <c r="A471">
        <v>2017</v>
      </c>
      <c r="B471" t="s">
        <v>159</v>
      </c>
      <c r="C471">
        <v>708020</v>
      </c>
      <c r="D471" t="s">
        <v>97</v>
      </c>
      <c r="E471">
        <v>10</v>
      </c>
      <c r="F471">
        <v>132</v>
      </c>
      <c r="G471">
        <f t="shared" si="7"/>
        <v>1320</v>
      </c>
    </row>
    <row r="472" spans="1:7" x14ac:dyDescent="0.25">
      <c r="A472">
        <v>2017</v>
      </c>
      <c r="B472" t="s">
        <v>159</v>
      </c>
      <c r="C472">
        <v>708021</v>
      </c>
      <c r="D472" t="s">
        <v>98</v>
      </c>
      <c r="E472">
        <v>5</v>
      </c>
      <c r="F472">
        <v>154</v>
      </c>
      <c r="G472">
        <f t="shared" si="7"/>
        <v>770</v>
      </c>
    </row>
    <row r="473" spans="1:7" x14ac:dyDescent="0.25">
      <c r="A473">
        <v>2017</v>
      </c>
      <c r="B473" t="s">
        <v>159</v>
      </c>
      <c r="C473">
        <v>708022</v>
      </c>
      <c r="D473" t="s">
        <v>99</v>
      </c>
      <c r="E473">
        <v>15</v>
      </c>
      <c r="F473">
        <v>203</v>
      </c>
      <c r="G473">
        <f t="shared" si="7"/>
        <v>3045</v>
      </c>
    </row>
    <row r="474" spans="1:7" x14ac:dyDescent="0.25">
      <c r="A474">
        <v>2017</v>
      </c>
      <c r="B474" t="s">
        <v>159</v>
      </c>
      <c r="C474">
        <v>708023</v>
      </c>
      <c r="D474" t="s">
        <v>100</v>
      </c>
      <c r="E474">
        <v>15</v>
      </c>
      <c r="F474">
        <v>133</v>
      </c>
      <c r="G474">
        <f t="shared" si="7"/>
        <v>1995</v>
      </c>
    </row>
    <row r="475" spans="1:7" x14ac:dyDescent="0.25">
      <c r="A475">
        <v>2017</v>
      </c>
      <c r="B475" t="s">
        <v>159</v>
      </c>
      <c r="C475">
        <v>708024</v>
      </c>
      <c r="D475" t="s">
        <v>101</v>
      </c>
      <c r="E475">
        <v>15</v>
      </c>
      <c r="F475">
        <v>163</v>
      </c>
      <c r="G475">
        <f t="shared" si="7"/>
        <v>2445</v>
      </c>
    </row>
    <row r="476" spans="1:7" x14ac:dyDescent="0.25">
      <c r="A476">
        <v>2017</v>
      </c>
      <c r="B476" t="s">
        <v>159</v>
      </c>
      <c r="C476">
        <v>708028</v>
      </c>
      <c r="D476" t="s">
        <v>102</v>
      </c>
      <c r="E476">
        <v>17</v>
      </c>
      <c r="F476">
        <v>95</v>
      </c>
      <c r="G476">
        <f t="shared" si="7"/>
        <v>1615</v>
      </c>
    </row>
    <row r="477" spans="1:7" x14ac:dyDescent="0.25">
      <c r="A477">
        <v>2017</v>
      </c>
      <c r="B477" t="s">
        <v>159</v>
      </c>
      <c r="C477">
        <v>708029</v>
      </c>
      <c r="D477" t="s">
        <v>103</v>
      </c>
      <c r="E477">
        <v>17</v>
      </c>
      <c r="F477">
        <v>146</v>
      </c>
      <c r="G477">
        <f t="shared" si="7"/>
        <v>2482</v>
      </c>
    </row>
    <row r="478" spans="1:7" x14ac:dyDescent="0.25">
      <c r="A478">
        <v>2017</v>
      </c>
      <c r="B478" t="s">
        <v>159</v>
      </c>
      <c r="C478">
        <v>708040</v>
      </c>
      <c r="D478" t="s">
        <v>157</v>
      </c>
      <c r="E478">
        <v>88</v>
      </c>
      <c r="F478">
        <v>66</v>
      </c>
      <c r="G478">
        <f t="shared" si="7"/>
        <v>5808</v>
      </c>
    </row>
    <row r="479" spans="1:7" x14ac:dyDescent="0.25">
      <c r="A479">
        <v>2017</v>
      </c>
      <c r="B479" t="s">
        <v>159</v>
      </c>
      <c r="C479">
        <v>708041</v>
      </c>
      <c r="D479" t="s">
        <v>104</v>
      </c>
      <c r="E479">
        <v>60</v>
      </c>
      <c r="F479">
        <v>13</v>
      </c>
      <c r="G479">
        <f t="shared" si="7"/>
        <v>780</v>
      </c>
    </row>
    <row r="480" spans="1:7" x14ac:dyDescent="0.25">
      <c r="A480">
        <v>2017</v>
      </c>
      <c r="B480" t="s">
        <v>159</v>
      </c>
      <c r="C480">
        <v>709001</v>
      </c>
      <c r="D480" t="s">
        <v>105</v>
      </c>
      <c r="E480">
        <v>20.5</v>
      </c>
      <c r="F480">
        <v>214</v>
      </c>
      <c r="G480">
        <f t="shared" si="7"/>
        <v>4387</v>
      </c>
    </row>
    <row r="481" spans="1:7" x14ac:dyDescent="0.25">
      <c r="A481">
        <v>2017</v>
      </c>
      <c r="B481" t="s">
        <v>159</v>
      </c>
      <c r="C481">
        <v>709005</v>
      </c>
      <c r="D481" t="s">
        <v>106</v>
      </c>
      <c r="E481">
        <v>20.5</v>
      </c>
      <c r="F481">
        <v>391</v>
      </c>
      <c r="G481">
        <f t="shared" si="7"/>
        <v>8015.5</v>
      </c>
    </row>
    <row r="482" spans="1:7" x14ac:dyDescent="0.25">
      <c r="A482">
        <v>2017</v>
      </c>
      <c r="B482" t="s">
        <v>159</v>
      </c>
      <c r="C482">
        <v>709007</v>
      </c>
      <c r="D482" t="s">
        <v>107</v>
      </c>
      <c r="E482">
        <v>20.5</v>
      </c>
      <c r="F482">
        <v>315</v>
      </c>
      <c r="G482">
        <f t="shared" si="7"/>
        <v>6457.5</v>
      </c>
    </row>
    <row r="483" spans="1:7" x14ac:dyDescent="0.25">
      <c r="A483">
        <v>2017</v>
      </c>
      <c r="B483" t="s">
        <v>159</v>
      </c>
      <c r="C483">
        <v>710003</v>
      </c>
      <c r="D483" t="s">
        <v>108</v>
      </c>
      <c r="E483">
        <v>13</v>
      </c>
      <c r="F483">
        <v>71</v>
      </c>
      <c r="G483">
        <f t="shared" si="7"/>
        <v>923</v>
      </c>
    </row>
    <row r="484" spans="1:7" x14ac:dyDescent="0.25">
      <c r="A484">
        <v>2017</v>
      </c>
      <c r="B484" t="s">
        <v>159</v>
      </c>
      <c r="C484">
        <v>711001</v>
      </c>
      <c r="D484" t="s">
        <v>109</v>
      </c>
      <c r="E484">
        <v>20</v>
      </c>
      <c r="F484">
        <v>1107</v>
      </c>
      <c r="G484">
        <f t="shared" si="7"/>
        <v>22140</v>
      </c>
    </row>
    <row r="485" spans="1:7" x14ac:dyDescent="0.25">
      <c r="A485">
        <v>2017</v>
      </c>
      <c r="B485" t="s">
        <v>159</v>
      </c>
      <c r="C485">
        <v>711002</v>
      </c>
      <c r="D485" t="s">
        <v>110</v>
      </c>
      <c r="E485">
        <v>290</v>
      </c>
      <c r="F485">
        <v>20</v>
      </c>
      <c r="G485">
        <f t="shared" si="7"/>
        <v>5800</v>
      </c>
    </row>
    <row r="486" spans="1:7" x14ac:dyDescent="0.25">
      <c r="A486">
        <v>2017</v>
      </c>
      <c r="B486" t="s">
        <v>159</v>
      </c>
      <c r="C486">
        <v>711009</v>
      </c>
      <c r="D486" t="s">
        <v>114</v>
      </c>
      <c r="E486">
        <v>15</v>
      </c>
      <c r="F486">
        <v>818</v>
      </c>
      <c r="G486">
        <f t="shared" si="7"/>
        <v>12270</v>
      </c>
    </row>
    <row r="487" spans="1:7" x14ac:dyDescent="0.25">
      <c r="A487">
        <v>2017</v>
      </c>
      <c r="B487" t="s">
        <v>159</v>
      </c>
      <c r="C487">
        <v>711010</v>
      </c>
      <c r="D487" t="s">
        <v>115</v>
      </c>
      <c r="E487">
        <v>265</v>
      </c>
      <c r="F487">
        <v>3</v>
      </c>
      <c r="G487">
        <f t="shared" si="7"/>
        <v>795</v>
      </c>
    </row>
    <row r="488" spans="1:7" x14ac:dyDescent="0.25">
      <c r="A488">
        <v>2017</v>
      </c>
      <c r="B488" t="s">
        <v>159</v>
      </c>
      <c r="C488">
        <v>712007</v>
      </c>
      <c r="D488" t="s">
        <v>116</v>
      </c>
      <c r="E488">
        <v>11</v>
      </c>
      <c r="F488">
        <v>1599</v>
      </c>
      <c r="G488">
        <f t="shared" si="7"/>
        <v>17589</v>
      </c>
    </row>
    <row r="489" spans="1:7" x14ac:dyDescent="0.25">
      <c r="A489">
        <v>2017</v>
      </c>
      <c r="B489" t="s">
        <v>159</v>
      </c>
      <c r="C489">
        <v>713001</v>
      </c>
      <c r="D489" t="s">
        <v>117</v>
      </c>
      <c r="E489">
        <v>45</v>
      </c>
      <c r="F489">
        <v>303</v>
      </c>
      <c r="G489">
        <f t="shared" si="7"/>
        <v>13635</v>
      </c>
    </row>
    <row r="490" spans="1:7" x14ac:dyDescent="0.25">
      <c r="A490">
        <v>2017</v>
      </c>
      <c r="B490" t="s">
        <v>159</v>
      </c>
      <c r="C490">
        <v>713003</v>
      </c>
      <c r="D490" t="s">
        <v>118</v>
      </c>
      <c r="E490">
        <v>2</v>
      </c>
      <c r="F490">
        <v>197</v>
      </c>
      <c r="G490">
        <f t="shared" si="7"/>
        <v>394</v>
      </c>
    </row>
    <row r="491" spans="1:7" x14ac:dyDescent="0.25">
      <c r="A491">
        <v>2017</v>
      </c>
      <c r="B491" t="s">
        <v>159</v>
      </c>
      <c r="C491">
        <v>716040</v>
      </c>
      <c r="D491" t="s">
        <v>143</v>
      </c>
      <c r="E491">
        <v>29</v>
      </c>
      <c r="F491">
        <v>13</v>
      </c>
      <c r="G491">
        <f t="shared" si="7"/>
        <v>377</v>
      </c>
    </row>
    <row r="492" spans="1:7" x14ac:dyDescent="0.25">
      <c r="A492">
        <v>2017</v>
      </c>
      <c r="B492" t="s">
        <v>159</v>
      </c>
      <c r="C492">
        <v>720001</v>
      </c>
      <c r="D492" t="s">
        <v>149</v>
      </c>
      <c r="E492">
        <v>32</v>
      </c>
      <c r="F492">
        <v>46</v>
      </c>
      <c r="G492">
        <f t="shared" si="7"/>
        <v>1472</v>
      </c>
    </row>
    <row r="493" spans="1:7" x14ac:dyDescent="0.25">
      <c r="A493">
        <v>2017</v>
      </c>
      <c r="B493" t="s">
        <v>159</v>
      </c>
      <c r="C493">
        <v>720051</v>
      </c>
      <c r="D493" t="s">
        <v>160</v>
      </c>
      <c r="E493">
        <v>8.8000000000000007</v>
      </c>
      <c r="F493">
        <v>3</v>
      </c>
      <c r="G493">
        <f t="shared" si="7"/>
        <v>26.400000000000002</v>
      </c>
    </row>
    <row r="494" spans="1:7" x14ac:dyDescent="0.25">
      <c r="A494">
        <v>2017</v>
      </c>
      <c r="B494" t="s">
        <v>159</v>
      </c>
      <c r="C494">
        <v>730001</v>
      </c>
      <c r="D494" t="s">
        <v>144</v>
      </c>
      <c r="E494">
        <v>4.5</v>
      </c>
      <c r="F494">
        <v>6725</v>
      </c>
      <c r="G494">
        <f t="shared" si="7"/>
        <v>30262.5</v>
      </c>
    </row>
    <row r="495" spans="1:7" x14ac:dyDescent="0.25">
      <c r="A495">
        <v>2017</v>
      </c>
      <c r="B495" t="s">
        <v>159</v>
      </c>
      <c r="C495">
        <v>730015</v>
      </c>
      <c r="D495" t="s">
        <v>151</v>
      </c>
      <c r="E495">
        <v>25</v>
      </c>
      <c r="F495">
        <v>90</v>
      </c>
      <c r="G495">
        <f t="shared" si="7"/>
        <v>2250</v>
      </c>
    </row>
    <row r="496" spans="1:7" x14ac:dyDescent="0.25">
      <c r="A496">
        <v>2017</v>
      </c>
      <c r="B496" t="s">
        <v>161</v>
      </c>
      <c r="C496">
        <v>701004</v>
      </c>
      <c r="D496" t="s">
        <v>153</v>
      </c>
      <c r="E496">
        <v>60</v>
      </c>
      <c r="F496">
        <v>12</v>
      </c>
      <c r="G496">
        <f t="shared" si="7"/>
        <v>720</v>
      </c>
    </row>
    <row r="497" spans="1:7" x14ac:dyDescent="0.25">
      <c r="A497">
        <v>2017</v>
      </c>
      <c r="B497" t="s">
        <v>161</v>
      </c>
      <c r="C497">
        <v>701012</v>
      </c>
      <c r="D497" t="s">
        <v>5</v>
      </c>
      <c r="E497">
        <v>10</v>
      </c>
      <c r="F497">
        <v>174</v>
      </c>
      <c r="G497">
        <f t="shared" si="7"/>
        <v>1740</v>
      </c>
    </row>
    <row r="498" spans="1:7" x14ac:dyDescent="0.25">
      <c r="A498">
        <v>2017</v>
      </c>
      <c r="B498" t="s">
        <v>161</v>
      </c>
      <c r="C498">
        <v>701022</v>
      </c>
      <c r="D498" t="s">
        <v>7</v>
      </c>
      <c r="E498">
        <v>75</v>
      </c>
      <c r="F498">
        <v>22</v>
      </c>
      <c r="G498">
        <f t="shared" si="7"/>
        <v>1650</v>
      </c>
    </row>
    <row r="499" spans="1:7" x14ac:dyDescent="0.25">
      <c r="A499">
        <v>2017</v>
      </c>
      <c r="B499" t="s">
        <v>161</v>
      </c>
      <c r="C499">
        <v>701023</v>
      </c>
      <c r="D499" t="s">
        <v>8</v>
      </c>
      <c r="E499">
        <v>35</v>
      </c>
      <c r="F499">
        <v>11</v>
      </c>
      <c r="G499">
        <f t="shared" si="7"/>
        <v>385</v>
      </c>
    </row>
    <row r="500" spans="1:7" x14ac:dyDescent="0.25">
      <c r="A500">
        <v>2017</v>
      </c>
      <c r="B500" t="s">
        <v>161</v>
      </c>
      <c r="C500">
        <v>701024</v>
      </c>
      <c r="D500" t="s">
        <v>9</v>
      </c>
      <c r="E500">
        <v>27</v>
      </c>
      <c r="F500">
        <v>49</v>
      </c>
      <c r="G500">
        <f t="shared" si="7"/>
        <v>1323</v>
      </c>
    </row>
    <row r="501" spans="1:7" x14ac:dyDescent="0.25">
      <c r="A501">
        <v>2017</v>
      </c>
      <c r="B501" t="s">
        <v>161</v>
      </c>
      <c r="C501">
        <v>701025</v>
      </c>
      <c r="D501" t="s">
        <v>10</v>
      </c>
      <c r="E501">
        <v>29</v>
      </c>
      <c r="F501">
        <v>182</v>
      </c>
      <c r="G501">
        <f t="shared" si="7"/>
        <v>5278</v>
      </c>
    </row>
    <row r="502" spans="1:7" x14ac:dyDescent="0.25">
      <c r="A502">
        <v>2017</v>
      </c>
      <c r="B502" t="s">
        <v>161</v>
      </c>
      <c r="C502">
        <v>701027</v>
      </c>
      <c r="D502" t="s">
        <v>11</v>
      </c>
      <c r="E502">
        <v>20.5</v>
      </c>
      <c r="F502">
        <v>13</v>
      </c>
      <c r="G502">
        <f t="shared" si="7"/>
        <v>266.5</v>
      </c>
    </row>
    <row r="503" spans="1:7" x14ac:dyDescent="0.25">
      <c r="A503">
        <v>2017</v>
      </c>
      <c r="B503" t="s">
        <v>161</v>
      </c>
      <c r="C503">
        <v>701028</v>
      </c>
      <c r="D503" t="s">
        <v>12</v>
      </c>
      <c r="E503">
        <v>40</v>
      </c>
      <c r="F503">
        <v>37</v>
      </c>
      <c r="G503">
        <f t="shared" si="7"/>
        <v>1480</v>
      </c>
    </row>
    <row r="504" spans="1:7" x14ac:dyDescent="0.25">
      <c r="A504">
        <v>2017</v>
      </c>
      <c r="B504" t="s">
        <v>161</v>
      </c>
      <c r="C504">
        <v>701029</v>
      </c>
      <c r="D504" t="s">
        <v>13</v>
      </c>
      <c r="E504">
        <v>40</v>
      </c>
      <c r="F504">
        <v>17</v>
      </c>
      <c r="G504">
        <f t="shared" si="7"/>
        <v>680</v>
      </c>
    </row>
    <row r="505" spans="1:7" x14ac:dyDescent="0.25">
      <c r="A505">
        <v>2017</v>
      </c>
      <c r="B505" t="s">
        <v>161</v>
      </c>
      <c r="C505">
        <v>701031</v>
      </c>
      <c r="D505" t="s">
        <v>15</v>
      </c>
      <c r="E505">
        <v>35</v>
      </c>
      <c r="F505">
        <v>3</v>
      </c>
      <c r="G505">
        <f t="shared" si="7"/>
        <v>105</v>
      </c>
    </row>
    <row r="506" spans="1:7" x14ac:dyDescent="0.25">
      <c r="A506">
        <v>2017</v>
      </c>
      <c r="B506" t="s">
        <v>161</v>
      </c>
      <c r="C506">
        <v>701032</v>
      </c>
      <c r="D506" t="s">
        <v>16</v>
      </c>
      <c r="E506">
        <v>39</v>
      </c>
      <c r="F506">
        <v>21</v>
      </c>
      <c r="G506">
        <f t="shared" si="7"/>
        <v>819</v>
      </c>
    </row>
    <row r="507" spans="1:7" x14ac:dyDescent="0.25">
      <c r="A507">
        <v>2017</v>
      </c>
      <c r="B507" t="s">
        <v>161</v>
      </c>
      <c r="C507">
        <v>701033</v>
      </c>
      <c r="D507" t="s">
        <v>17</v>
      </c>
      <c r="E507">
        <v>39</v>
      </c>
      <c r="F507">
        <v>65</v>
      </c>
      <c r="G507">
        <f t="shared" si="7"/>
        <v>2535</v>
      </c>
    </row>
    <row r="508" spans="1:7" x14ac:dyDescent="0.25">
      <c r="A508">
        <v>2017</v>
      </c>
      <c r="B508" t="s">
        <v>161</v>
      </c>
      <c r="C508">
        <v>701034</v>
      </c>
      <c r="D508" t="s">
        <v>18</v>
      </c>
      <c r="E508">
        <v>35</v>
      </c>
      <c r="F508">
        <v>49</v>
      </c>
      <c r="G508">
        <f t="shared" si="7"/>
        <v>1715</v>
      </c>
    </row>
    <row r="509" spans="1:7" x14ac:dyDescent="0.25">
      <c r="A509">
        <v>2017</v>
      </c>
      <c r="B509" t="s">
        <v>161</v>
      </c>
      <c r="C509">
        <v>701036</v>
      </c>
      <c r="D509" t="s">
        <v>20</v>
      </c>
      <c r="E509">
        <v>35</v>
      </c>
      <c r="F509">
        <v>43</v>
      </c>
      <c r="G509">
        <f t="shared" si="7"/>
        <v>1505</v>
      </c>
    </row>
    <row r="510" spans="1:7" x14ac:dyDescent="0.25">
      <c r="A510">
        <v>2017</v>
      </c>
      <c r="B510" t="s">
        <v>161</v>
      </c>
      <c r="C510">
        <v>701039</v>
      </c>
      <c r="D510" t="s">
        <v>22</v>
      </c>
      <c r="E510">
        <v>35</v>
      </c>
      <c r="F510">
        <v>52</v>
      </c>
      <c r="G510">
        <f t="shared" si="7"/>
        <v>1820</v>
      </c>
    </row>
    <row r="511" spans="1:7" x14ac:dyDescent="0.25">
      <c r="A511">
        <v>2017</v>
      </c>
      <c r="B511" t="s">
        <v>161</v>
      </c>
      <c r="C511">
        <v>701042</v>
      </c>
      <c r="D511" t="s">
        <v>24</v>
      </c>
      <c r="E511">
        <v>25</v>
      </c>
      <c r="F511">
        <v>21</v>
      </c>
      <c r="G511">
        <f t="shared" si="7"/>
        <v>525</v>
      </c>
    </row>
    <row r="512" spans="1:7" x14ac:dyDescent="0.25">
      <c r="A512">
        <v>2017</v>
      </c>
      <c r="B512" t="s">
        <v>161</v>
      </c>
      <c r="C512">
        <v>701043</v>
      </c>
      <c r="D512" t="s">
        <v>25</v>
      </c>
      <c r="E512">
        <v>35</v>
      </c>
      <c r="F512">
        <v>42</v>
      </c>
      <c r="G512">
        <f t="shared" si="7"/>
        <v>1470</v>
      </c>
    </row>
    <row r="513" spans="1:7" x14ac:dyDescent="0.25">
      <c r="A513">
        <v>2017</v>
      </c>
      <c r="B513" t="s">
        <v>161</v>
      </c>
      <c r="C513">
        <v>701048</v>
      </c>
      <c r="D513" t="s">
        <v>26</v>
      </c>
      <c r="E513">
        <v>59</v>
      </c>
      <c r="F513">
        <v>84</v>
      </c>
      <c r="G513">
        <f t="shared" si="7"/>
        <v>4956</v>
      </c>
    </row>
    <row r="514" spans="1:7" x14ac:dyDescent="0.25">
      <c r="A514">
        <v>2017</v>
      </c>
      <c r="B514" t="s">
        <v>161</v>
      </c>
      <c r="C514">
        <v>701050</v>
      </c>
      <c r="D514" t="s">
        <v>156</v>
      </c>
      <c r="E514">
        <v>59</v>
      </c>
      <c r="F514">
        <v>2</v>
      </c>
      <c r="G514">
        <f t="shared" si="7"/>
        <v>118</v>
      </c>
    </row>
    <row r="515" spans="1:7" x14ac:dyDescent="0.25">
      <c r="A515">
        <v>2017</v>
      </c>
      <c r="B515" t="s">
        <v>161</v>
      </c>
      <c r="C515">
        <v>701054</v>
      </c>
      <c r="D515" t="s">
        <v>28</v>
      </c>
      <c r="E515">
        <v>79</v>
      </c>
      <c r="F515">
        <v>24</v>
      </c>
      <c r="G515">
        <f t="shared" ref="G515:G578" si="8">F515*E515</f>
        <v>1896</v>
      </c>
    </row>
    <row r="516" spans="1:7" x14ac:dyDescent="0.25">
      <c r="A516">
        <v>2017</v>
      </c>
      <c r="B516" t="s">
        <v>161</v>
      </c>
      <c r="C516">
        <v>701055</v>
      </c>
      <c r="D516" t="s">
        <v>29</v>
      </c>
      <c r="E516">
        <v>99</v>
      </c>
      <c r="F516">
        <v>17</v>
      </c>
      <c r="G516">
        <f t="shared" si="8"/>
        <v>1683</v>
      </c>
    </row>
    <row r="517" spans="1:7" x14ac:dyDescent="0.25">
      <c r="A517">
        <v>2017</v>
      </c>
      <c r="B517" t="s">
        <v>161</v>
      </c>
      <c r="C517">
        <v>701056</v>
      </c>
      <c r="D517" t="s">
        <v>30</v>
      </c>
      <c r="E517">
        <v>85</v>
      </c>
      <c r="F517">
        <v>56</v>
      </c>
      <c r="G517">
        <f t="shared" si="8"/>
        <v>4760</v>
      </c>
    </row>
    <row r="518" spans="1:7" x14ac:dyDescent="0.25">
      <c r="A518">
        <v>2017</v>
      </c>
      <c r="B518" t="s">
        <v>161</v>
      </c>
      <c r="C518">
        <v>701057</v>
      </c>
      <c r="D518" t="s">
        <v>147</v>
      </c>
      <c r="E518">
        <v>55</v>
      </c>
      <c r="F518">
        <v>3</v>
      </c>
      <c r="G518">
        <f t="shared" si="8"/>
        <v>165</v>
      </c>
    </row>
    <row r="519" spans="1:7" x14ac:dyDescent="0.25">
      <c r="A519">
        <v>2017</v>
      </c>
      <c r="B519" t="s">
        <v>161</v>
      </c>
      <c r="C519">
        <v>701080</v>
      </c>
      <c r="D519" t="s">
        <v>34</v>
      </c>
      <c r="E519">
        <v>19</v>
      </c>
      <c r="F519">
        <v>4</v>
      </c>
      <c r="G519">
        <f t="shared" si="8"/>
        <v>76</v>
      </c>
    </row>
    <row r="520" spans="1:7" x14ac:dyDescent="0.25">
      <c r="A520">
        <v>2017</v>
      </c>
      <c r="B520" t="s">
        <v>161</v>
      </c>
      <c r="C520">
        <v>701081</v>
      </c>
      <c r="D520" t="s">
        <v>35</v>
      </c>
      <c r="E520">
        <v>19</v>
      </c>
      <c r="F520">
        <v>3</v>
      </c>
      <c r="G520">
        <f t="shared" si="8"/>
        <v>57</v>
      </c>
    </row>
    <row r="521" spans="1:7" x14ac:dyDescent="0.25">
      <c r="A521">
        <v>2017</v>
      </c>
      <c r="B521" t="s">
        <v>161</v>
      </c>
      <c r="C521">
        <v>701083</v>
      </c>
      <c r="D521" t="s">
        <v>37</v>
      </c>
      <c r="E521">
        <v>42</v>
      </c>
      <c r="F521">
        <v>13</v>
      </c>
      <c r="G521">
        <f t="shared" si="8"/>
        <v>546</v>
      </c>
    </row>
    <row r="522" spans="1:7" x14ac:dyDescent="0.25">
      <c r="A522">
        <v>2017</v>
      </c>
      <c r="B522" t="s">
        <v>161</v>
      </c>
      <c r="C522">
        <v>702000</v>
      </c>
      <c r="D522" t="s">
        <v>38</v>
      </c>
      <c r="E522">
        <v>25</v>
      </c>
      <c r="F522">
        <v>116</v>
      </c>
      <c r="G522">
        <f t="shared" si="8"/>
        <v>2900</v>
      </c>
    </row>
    <row r="523" spans="1:7" x14ac:dyDescent="0.25">
      <c r="A523">
        <v>2017</v>
      </c>
      <c r="B523" t="s">
        <v>161</v>
      </c>
      <c r="C523">
        <v>702001</v>
      </c>
      <c r="D523" t="s">
        <v>39</v>
      </c>
      <c r="E523">
        <v>25</v>
      </c>
      <c r="F523">
        <v>115</v>
      </c>
      <c r="G523">
        <f t="shared" si="8"/>
        <v>2875</v>
      </c>
    </row>
    <row r="524" spans="1:7" x14ac:dyDescent="0.25">
      <c r="A524">
        <v>2017</v>
      </c>
      <c r="B524" t="s">
        <v>161</v>
      </c>
      <c r="C524">
        <v>702002</v>
      </c>
      <c r="D524" t="s">
        <v>40</v>
      </c>
      <c r="E524">
        <v>25</v>
      </c>
      <c r="F524">
        <v>114</v>
      </c>
      <c r="G524">
        <f t="shared" si="8"/>
        <v>2850</v>
      </c>
    </row>
    <row r="525" spans="1:7" x14ac:dyDescent="0.25">
      <c r="A525">
        <v>2017</v>
      </c>
      <c r="B525" t="s">
        <v>161</v>
      </c>
      <c r="C525">
        <v>702003</v>
      </c>
      <c r="D525" t="s">
        <v>41</v>
      </c>
      <c r="E525">
        <v>25</v>
      </c>
      <c r="F525">
        <v>114</v>
      </c>
      <c r="G525">
        <f t="shared" si="8"/>
        <v>2850</v>
      </c>
    </row>
    <row r="526" spans="1:7" x14ac:dyDescent="0.25">
      <c r="A526">
        <v>2017</v>
      </c>
      <c r="B526" t="s">
        <v>161</v>
      </c>
      <c r="C526">
        <v>702004</v>
      </c>
      <c r="D526" t="s">
        <v>42</v>
      </c>
      <c r="E526">
        <v>25</v>
      </c>
      <c r="F526">
        <v>115</v>
      </c>
      <c r="G526">
        <f t="shared" si="8"/>
        <v>2875</v>
      </c>
    </row>
    <row r="527" spans="1:7" x14ac:dyDescent="0.25">
      <c r="A527">
        <v>2017</v>
      </c>
      <c r="B527" t="s">
        <v>161</v>
      </c>
      <c r="C527">
        <v>702005</v>
      </c>
      <c r="D527" t="s">
        <v>43</v>
      </c>
      <c r="E527">
        <v>25</v>
      </c>
      <c r="F527">
        <v>115</v>
      </c>
      <c r="G527">
        <f t="shared" si="8"/>
        <v>2875</v>
      </c>
    </row>
    <row r="528" spans="1:7" x14ac:dyDescent="0.25">
      <c r="A528">
        <v>2017</v>
      </c>
      <c r="B528" t="s">
        <v>161</v>
      </c>
      <c r="C528">
        <v>702006</v>
      </c>
      <c r="D528" t="s">
        <v>44</v>
      </c>
      <c r="E528">
        <v>25</v>
      </c>
      <c r="F528">
        <v>114</v>
      </c>
      <c r="G528">
        <f t="shared" si="8"/>
        <v>2850</v>
      </c>
    </row>
    <row r="529" spans="1:7" x14ac:dyDescent="0.25">
      <c r="A529">
        <v>2017</v>
      </c>
      <c r="B529" t="s">
        <v>161</v>
      </c>
      <c r="C529">
        <v>703003</v>
      </c>
      <c r="D529" t="s">
        <v>47</v>
      </c>
      <c r="E529">
        <v>3.5</v>
      </c>
      <c r="F529">
        <v>1335</v>
      </c>
      <c r="G529">
        <f t="shared" si="8"/>
        <v>4672.5</v>
      </c>
    </row>
    <row r="530" spans="1:7" x14ac:dyDescent="0.25">
      <c r="A530">
        <v>2017</v>
      </c>
      <c r="B530" t="s">
        <v>161</v>
      </c>
      <c r="C530">
        <v>706000</v>
      </c>
      <c r="D530" t="s">
        <v>48</v>
      </c>
      <c r="E530">
        <v>14</v>
      </c>
      <c r="F530">
        <v>46</v>
      </c>
      <c r="G530">
        <f t="shared" si="8"/>
        <v>644</v>
      </c>
    </row>
    <row r="531" spans="1:7" x14ac:dyDescent="0.25">
      <c r="A531">
        <v>2017</v>
      </c>
      <c r="B531" t="s">
        <v>161</v>
      </c>
      <c r="C531">
        <v>706001</v>
      </c>
      <c r="D531" t="s">
        <v>49</v>
      </c>
      <c r="E531">
        <v>18</v>
      </c>
      <c r="F531">
        <v>230</v>
      </c>
      <c r="G531">
        <f t="shared" si="8"/>
        <v>4140</v>
      </c>
    </row>
    <row r="532" spans="1:7" x14ac:dyDescent="0.25">
      <c r="A532">
        <v>2017</v>
      </c>
      <c r="B532" t="s">
        <v>161</v>
      </c>
      <c r="C532">
        <v>706002</v>
      </c>
      <c r="D532" t="s">
        <v>50</v>
      </c>
      <c r="E532">
        <v>14</v>
      </c>
      <c r="F532">
        <v>1103</v>
      </c>
      <c r="G532">
        <f t="shared" si="8"/>
        <v>15442</v>
      </c>
    </row>
    <row r="533" spans="1:7" x14ac:dyDescent="0.25">
      <c r="A533">
        <v>2017</v>
      </c>
      <c r="B533" t="s">
        <v>161</v>
      </c>
      <c r="C533">
        <v>706003</v>
      </c>
      <c r="D533" t="s">
        <v>51</v>
      </c>
      <c r="E533">
        <v>14</v>
      </c>
      <c r="F533">
        <v>840</v>
      </c>
      <c r="G533">
        <f t="shared" si="8"/>
        <v>11760</v>
      </c>
    </row>
    <row r="534" spans="1:7" x14ac:dyDescent="0.25">
      <c r="A534">
        <v>2017</v>
      </c>
      <c r="B534" t="s">
        <v>161</v>
      </c>
      <c r="C534">
        <v>706004</v>
      </c>
      <c r="D534" t="s">
        <v>52</v>
      </c>
      <c r="E534">
        <v>14</v>
      </c>
      <c r="F534">
        <v>997</v>
      </c>
      <c r="G534">
        <f t="shared" si="8"/>
        <v>13958</v>
      </c>
    </row>
    <row r="535" spans="1:7" x14ac:dyDescent="0.25">
      <c r="A535">
        <v>2017</v>
      </c>
      <c r="B535" t="s">
        <v>161</v>
      </c>
      <c r="C535">
        <v>706005</v>
      </c>
      <c r="D535" t="s">
        <v>53</v>
      </c>
      <c r="E535">
        <v>14</v>
      </c>
      <c r="F535">
        <v>2564</v>
      </c>
      <c r="G535">
        <f t="shared" si="8"/>
        <v>35896</v>
      </c>
    </row>
    <row r="536" spans="1:7" x14ac:dyDescent="0.25">
      <c r="A536">
        <v>2017</v>
      </c>
      <c r="B536" t="s">
        <v>161</v>
      </c>
      <c r="C536">
        <v>706006</v>
      </c>
      <c r="D536" t="s">
        <v>54</v>
      </c>
      <c r="E536">
        <v>14</v>
      </c>
      <c r="F536">
        <v>314</v>
      </c>
      <c r="G536">
        <f t="shared" si="8"/>
        <v>4396</v>
      </c>
    </row>
    <row r="537" spans="1:7" x14ac:dyDescent="0.25">
      <c r="A537">
        <v>2017</v>
      </c>
      <c r="B537" t="s">
        <v>161</v>
      </c>
      <c r="C537">
        <v>706007</v>
      </c>
      <c r="D537" t="s">
        <v>55</v>
      </c>
      <c r="E537">
        <v>14</v>
      </c>
      <c r="F537">
        <v>295</v>
      </c>
      <c r="G537">
        <f t="shared" si="8"/>
        <v>4130</v>
      </c>
    </row>
    <row r="538" spans="1:7" x14ac:dyDescent="0.25">
      <c r="A538">
        <v>2017</v>
      </c>
      <c r="B538" t="s">
        <v>161</v>
      </c>
      <c r="C538">
        <v>706008</v>
      </c>
      <c r="D538" t="s">
        <v>56</v>
      </c>
      <c r="E538">
        <v>14</v>
      </c>
      <c r="F538">
        <v>271</v>
      </c>
      <c r="G538">
        <f t="shared" si="8"/>
        <v>3794</v>
      </c>
    </row>
    <row r="539" spans="1:7" x14ac:dyDescent="0.25">
      <c r="A539">
        <v>2017</v>
      </c>
      <c r="B539" t="s">
        <v>161</v>
      </c>
      <c r="C539">
        <v>706012</v>
      </c>
      <c r="D539" t="s">
        <v>58</v>
      </c>
      <c r="E539">
        <v>18</v>
      </c>
      <c r="F539">
        <v>321</v>
      </c>
      <c r="G539">
        <f t="shared" si="8"/>
        <v>5778</v>
      </c>
    </row>
    <row r="540" spans="1:7" x14ac:dyDescent="0.25">
      <c r="A540">
        <v>2017</v>
      </c>
      <c r="B540" t="s">
        <v>161</v>
      </c>
      <c r="C540">
        <v>706013</v>
      </c>
      <c r="D540" t="s">
        <v>59</v>
      </c>
      <c r="E540">
        <v>19</v>
      </c>
      <c r="F540">
        <v>542</v>
      </c>
      <c r="G540">
        <f t="shared" si="8"/>
        <v>10298</v>
      </c>
    </row>
    <row r="541" spans="1:7" x14ac:dyDescent="0.25">
      <c r="A541">
        <v>2017</v>
      </c>
      <c r="B541" t="s">
        <v>161</v>
      </c>
      <c r="C541">
        <v>706014</v>
      </c>
      <c r="D541" t="s">
        <v>60</v>
      </c>
      <c r="E541">
        <v>19</v>
      </c>
      <c r="F541">
        <v>438</v>
      </c>
      <c r="G541">
        <f t="shared" si="8"/>
        <v>8322</v>
      </c>
    </row>
    <row r="542" spans="1:7" x14ac:dyDescent="0.25">
      <c r="A542">
        <v>2017</v>
      </c>
      <c r="B542" t="s">
        <v>161</v>
      </c>
      <c r="C542">
        <v>706016</v>
      </c>
      <c r="D542" t="s">
        <v>62</v>
      </c>
      <c r="E542">
        <v>19</v>
      </c>
      <c r="F542">
        <v>246</v>
      </c>
      <c r="G542">
        <f t="shared" si="8"/>
        <v>4674</v>
      </c>
    </row>
    <row r="543" spans="1:7" x14ac:dyDescent="0.25">
      <c r="A543">
        <v>2017</v>
      </c>
      <c r="B543" t="s">
        <v>161</v>
      </c>
      <c r="C543">
        <v>706017</v>
      </c>
      <c r="D543" t="s">
        <v>63</v>
      </c>
      <c r="E543">
        <v>19</v>
      </c>
      <c r="F543">
        <v>212</v>
      </c>
      <c r="G543">
        <f t="shared" si="8"/>
        <v>4028</v>
      </c>
    </row>
    <row r="544" spans="1:7" x14ac:dyDescent="0.25">
      <c r="A544">
        <v>2017</v>
      </c>
      <c r="B544" t="s">
        <v>161</v>
      </c>
      <c r="C544">
        <v>706018</v>
      </c>
      <c r="D544" t="s">
        <v>64</v>
      </c>
      <c r="E544">
        <v>19</v>
      </c>
      <c r="F544">
        <v>256</v>
      </c>
      <c r="G544">
        <f t="shared" si="8"/>
        <v>4864</v>
      </c>
    </row>
    <row r="545" spans="1:7" x14ac:dyDescent="0.25">
      <c r="A545">
        <v>2017</v>
      </c>
      <c r="B545" t="s">
        <v>161</v>
      </c>
      <c r="C545">
        <v>706019</v>
      </c>
      <c r="D545" t="s">
        <v>65</v>
      </c>
      <c r="E545">
        <v>20</v>
      </c>
      <c r="F545">
        <v>173</v>
      </c>
      <c r="G545">
        <f t="shared" si="8"/>
        <v>3460</v>
      </c>
    </row>
    <row r="546" spans="1:7" x14ac:dyDescent="0.25">
      <c r="A546">
        <v>2017</v>
      </c>
      <c r="B546" t="s">
        <v>161</v>
      </c>
      <c r="C546">
        <v>706090</v>
      </c>
      <c r="D546" t="s">
        <v>66</v>
      </c>
      <c r="E546">
        <v>14</v>
      </c>
      <c r="F546">
        <v>315</v>
      </c>
      <c r="G546">
        <f t="shared" si="8"/>
        <v>4410</v>
      </c>
    </row>
    <row r="547" spans="1:7" x14ac:dyDescent="0.25">
      <c r="A547">
        <v>2017</v>
      </c>
      <c r="B547" t="s">
        <v>161</v>
      </c>
      <c r="C547">
        <v>707001</v>
      </c>
      <c r="D547" t="s">
        <v>67</v>
      </c>
      <c r="E547">
        <v>14</v>
      </c>
      <c r="F547">
        <v>621</v>
      </c>
      <c r="G547">
        <f t="shared" si="8"/>
        <v>8694</v>
      </c>
    </row>
    <row r="548" spans="1:7" x14ac:dyDescent="0.25">
      <c r="A548">
        <v>2017</v>
      </c>
      <c r="B548" t="s">
        <v>161</v>
      </c>
      <c r="C548">
        <v>707002</v>
      </c>
      <c r="D548" t="s">
        <v>68</v>
      </c>
      <c r="E548">
        <v>14</v>
      </c>
      <c r="F548">
        <v>704</v>
      </c>
      <c r="G548">
        <f t="shared" si="8"/>
        <v>9856</v>
      </c>
    </row>
    <row r="549" spans="1:7" x14ac:dyDescent="0.25">
      <c r="A549">
        <v>2017</v>
      </c>
      <c r="B549" t="s">
        <v>161</v>
      </c>
      <c r="C549">
        <v>707003</v>
      </c>
      <c r="D549" t="s">
        <v>69</v>
      </c>
      <c r="E549">
        <v>14</v>
      </c>
      <c r="F549">
        <v>244</v>
      </c>
      <c r="G549">
        <f t="shared" si="8"/>
        <v>3416</v>
      </c>
    </row>
    <row r="550" spans="1:7" x14ac:dyDescent="0.25">
      <c r="A550">
        <v>2017</v>
      </c>
      <c r="B550" t="s">
        <v>161</v>
      </c>
      <c r="C550">
        <v>707004</v>
      </c>
      <c r="D550" t="s">
        <v>70</v>
      </c>
      <c r="E550">
        <v>14</v>
      </c>
      <c r="F550">
        <v>321</v>
      </c>
      <c r="G550">
        <f t="shared" si="8"/>
        <v>4494</v>
      </c>
    </row>
    <row r="551" spans="1:7" x14ac:dyDescent="0.25">
      <c r="A551">
        <v>2017</v>
      </c>
      <c r="B551" t="s">
        <v>161</v>
      </c>
      <c r="C551">
        <v>707005</v>
      </c>
      <c r="D551" t="s">
        <v>71</v>
      </c>
      <c r="E551">
        <v>14</v>
      </c>
      <c r="F551">
        <v>205</v>
      </c>
      <c r="G551">
        <f t="shared" si="8"/>
        <v>2870</v>
      </c>
    </row>
    <row r="552" spans="1:7" x14ac:dyDescent="0.25">
      <c r="A552">
        <v>2017</v>
      </c>
      <c r="B552" t="s">
        <v>161</v>
      </c>
      <c r="C552">
        <v>707006</v>
      </c>
      <c r="D552" t="s">
        <v>72</v>
      </c>
      <c r="E552">
        <v>14</v>
      </c>
      <c r="F552">
        <v>211</v>
      </c>
      <c r="G552">
        <f t="shared" si="8"/>
        <v>2954</v>
      </c>
    </row>
    <row r="553" spans="1:7" x14ac:dyDescent="0.25">
      <c r="A553">
        <v>2017</v>
      </c>
      <c r="B553" t="s">
        <v>161</v>
      </c>
      <c r="C553">
        <v>707007</v>
      </c>
      <c r="D553" t="s">
        <v>73</v>
      </c>
      <c r="E553">
        <v>14</v>
      </c>
      <c r="F553">
        <v>690</v>
      </c>
      <c r="G553">
        <f t="shared" si="8"/>
        <v>9660</v>
      </c>
    </row>
    <row r="554" spans="1:7" x14ac:dyDescent="0.25">
      <c r="A554">
        <v>2017</v>
      </c>
      <c r="B554" t="s">
        <v>161</v>
      </c>
      <c r="C554">
        <v>707008</v>
      </c>
      <c r="D554" t="s">
        <v>74</v>
      </c>
      <c r="E554">
        <v>14</v>
      </c>
      <c r="F554">
        <v>600</v>
      </c>
      <c r="G554">
        <f t="shared" si="8"/>
        <v>8400</v>
      </c>
    </row>
    <row r="555" spans="1:7" x14ac:dyDescent="0.25">
      <c r="A555">
        <v>2017</v>
      </c>
      <c r="B555" t="s">
        <v>161</v>
      </c>
      <c r="C555">
        <v>707009</v>
      </c>
      <c r="D555" t="s">
        <v>75</v>
      </c>
      <c r="E555">
        <v>14</v>
      </c>
      <c r="F555">
        <v>470</v>
      </c>
      <c r="G555">
        <f t="shared" si="8"/>
        <v>6580</v>
      </c>
    </row>
    <row r="556" spans="1:7" x14ac:dyDescent="0.25">
      <c r="A556">
        <v>2017</v>
      </c>
      <c r="B556" t="s">
        <v>161</v>
      </c>
      <c r="C556">
        <v>707010</v>
      </c>
      <c r="D556" t="s">
        <v>76</v>
      </c>
      <c r="E556">
        <v>14</v>
      </c>
      <c r="F556">
        <v>182</v>
      </c>
      <c r="G556">
        <f t="shared" si="8"/>
        <v>2548</v>
      </c>
    </row>
    <row r="557" spans="1:7" x14ac:dyDescent="0.25">
      <c r="A557">
        <v>2017</v>
      </c>
      <c r="B557" t="s">
        <v>161</v>
      </c>
      <c r="C557">
        <v>707011</v>
      </c>
      <c r="D557" t="s">
        <v>77</v>
      </c>
      <c r="E557">
        <v>14</v>
      </c>
      <c r="F557">
        <v>167</v>
      </c>
      <c r="G557">
        <f t="shared" si="8"/>
        <v>2338</v>
      </c>
    </row>
    <row r="558" spans="1:7" x14ac:dyDescent="0.25">
      <c r="A558">
        <v>2017</v>
      </c>
      <c r="B558" t="s">
        <v>161</v>
      </c>
      <c r="C558">
        <v>707013</v>
      </c>
      <c r="D558" t="s">
        <v>78</v>
      </c>
      <c r="E558">
        <v>14</v>
      </c>
      <c r="F558">
        <v>163</v>
      </c>
      <c r="G558">
        <f t="shared" si="8"/>
        <v>2282</v>
      </c>
    </row>
    <row r="559" spans="1:7" x14ac:dyDescent="0.25">
      <c r="A559">
        <v>2017</v>
      </c>
      <c r="B559" t="s">
        <v>161</v>
      </c>
      <c r="C559">
        <v>707014</v>
      </c>
      <c r="D559" t="s">
        <v>79</v>
      </c>
      <c r="E559">
        <v>14</v>
      </c>
      <c r="F559">
        <v>92</v>
      </c>
      <c r="G559">
        <f t="shared" si="8"/>
        <v>1288</v>
      </c>
    </row>
    <row r="560" spans="1:7" x14ac:dyDescent="0.25">
      <c r="A560">
        <v>2017</v>
      </c>
      <c r="B560" t="s">
        <v>161</v>
      </c>
      <c r="C560">
        <v>707015</v>
      </c>
      <c r="D560" t="s">
        <v>80</v>
      </c>
      <c r="E560">
        <v>14</v>
      </c>
      <c r="F560">
        <v>261</v>
      </c>
      <c r="G560">
        <f t="shared" si="8"/>
        <v>3654</v>
      </c>
    </row>
    <row r="561" spans="1:7" x14ac:dyDescent="0.25">
      <c r="A561">
        <v>2017</v>
      </c>
      <c r="B561" t="s">
        <v>161</v>
      </c>
      <c r="C561">
        <v>707016</v>
      </c>
      <c r="D561" t="s">
        <v>81</v>
      </c>
      <c r="E561">
        <v>14</v>
      </c>
      <c r="F561">
        <v>199</v>
      </c>
      <c r="G561">
        <f t="shared" si="8"/>
        <v>2786</v>
      </c>
    </row>
    <row r="562" spans="1:7" x14ac:dyDescent="0.25">
      <c r="A562">
        <v>2017</v>
      </c>
      <c r="B562" t="s">
        <v>161</v>
      </c>
      <c r="C562">
        <v>707017</v>
      </c>
      <c r="D562" t="s">
        <v>148</v>
      </c>
      <c r="E562">
        <v>14</v>
      </c>
      <c r="F562">
        <v>123</v>
      </c>
      <c r="G562">
        <f t="shared" si="8"/>
        <v>1722</v>
      </c>
    </row>
    <row r="563" spans="1:7" x14ac:dyDescent="0.25">
      <c r="A563">
        <v>2017</v>
      </c>
      <c r="B563" t="s">
        <v>161</v>
      </c>
      <c r="C563">
        <v>708000</v>
      </c>
      <c r="D563" t="s">
        <v>82</v>
      </c>
      <c r="E563">
        <v>5</v>
      </c>
      <c r="F563">
        <v>55</v>
      </c>
      <c r="G563">
        <f t="shared" si="8"/>
        <v>275</v>
      </c>
    </row>
    <row r="564" spans="1:7" x14ac:dyDescent="0.25">
      <c r="A564">
        <v>2017</v>
      </c>
      <c r="B564" t="s">
        <v>161</v>
      </c>
      <c r="C564">
        <v>708002</v>
      </c>
      <c r="D564" t="s">
        <v>83</v>
      </c>
      <c r="E564">
        <v>10</v>
      </c>
      <c r="F564">
        <v>694</v>
      </c>
      <c r="G564">
        <f t="shared" si="8"/>
        <v>6940</v>
      </c>
    </row>
    <row r="565" spans="1:7" x14ac:dyDescent="0.25">
      <c r="A565">
        <v>2017</v>
      </c>
      <c r="B565" t="s">
        <v>161</v>
      </c>
      <c r="C565">
        <v>708003</v>
      </c>
      <c r="D565" t="s">
        <v>162</v>
      </c>
      <c r="E565">
        <v>1.8</v>
      </c>
      <c r="F565">
        <v>2820</v>
      </c>
      <c r="G565">
        <f t="shared" si="8"/>
        <v>5076</v>
      </c>
    </row>
    <row r="566" spans="1:7" x14ac:dyDescent="0.25">
      <c r="A566">
        <v>2017</v>
      </c>
      <c r="B566" t="s">
        <v>161</v>
      </c>
      <c r="C566">
        <v>708004</v>
      </c>
      <c r="D566" t="s">
        <v>84</v>
      </c>
      <c r="E566">
        <v>2</v>
      </c>
      <c r="F566">
        <v>1029</v>
      </c>
      <c r="G566">
        <f t="shared" si="8"/>
        <v>2058</v>
      </c>
    </row>
    <row r="567" spans="1:7" x14ac:dyDescent="0.25">
      <c r="A567">
        <v>2017</v>
      </c>
      <c r="B567" t="s">
        <v>161</v>
      </c>
      <c r="C567">
        <v>708005</v>
      </c>
      <c r="D567" t="s">
        <v>85</v>
      </c>
      <c r="E567">
        <v>5</v>
      </c>
      <c r="F567">
        <v>199</v>
      </c>
      <c r="G567">
        <f t="shared" si="8"/>
        <v>995</v>
      </c>
    </row>
    <row r="568" spans="1:7" x14ac:dyDescent="0.25">
      <c r="A568">
        <v>2017</v>
      </c>
      <c r="B568" t="s">
        <v>161</v>
      </c>
      <c r="C568">
        <v>708006</v>
      </c>
      <c r="D568" t="s">
        <v>86</v>
      </c>
      <c r="E568">
        <v>2</v>
      </c>
      <c r="F568">
        <v>40</v>
      </c>
      <c r="G568">
        <f t="shared" si="8"/>
        <v>80</v>
      </c>
    </row>
    <row r="569" spans="1:7" x14ac:dyDescent="0.25">
      <c r="A569">
        <v>2017</v>
      </c>
      <c r="B569" t="s">
        <v>161</v>
      </c>
      <c r="C569">
        <v>708007</v>
      </c>
      <c r="D569" t="s">
        <v>87</v>
      </c>
      <c r="E569">
        <v>5</v>
      </c>
      <c r="F569">
        <v>80</v>
      </c>
      <c r="G569">
        <f t="shared" si="8"/>
        <v>400</v>
      </c>
    </row>
    <row r="570" spans="1:7" x14ac:dyDescent="0.25">
      <c r="A570">
        <v>2017</v>
      </c>
      <c r="B570" t="s">
        <v>161</v>
      </c>
      <c r="C570">
        <v>708008</v>
      </c>
      <c r="D570" t="s">
        <v>88</v>
      </c>
      <c r="E570">
        <v>14.4</v>
      </c>
      <c r="F570">
        <v>15</v>
      </c>
      <c r="G570">
        <f t="shared" si="8"/>
        <v>216</v>
      </c>
    </row>
    <row r="571" spans="1:7" x14ac:dyDescent="0.25">
      <c r="A571">
        <v>2017</v>
      </c>
      <c r="B571" t="s">
        <v>161</v>
      </c>
      <c r="C571">
        <v>708010</v>
      </c>
      <c r="D571" t="s">
        <v>90</v>
      </c>
      <c r="E571">
        <v>2</v>
      </c>
      <c r="F571">
        <v>845</v>
      </c>
      <c r="G571">
        <f t="shared" si="8"/>
        <v>1690</v>
      </c>
    </row>
    <row r="572" spans="1:7" x14ac:dyDescent="0.25">
      <c r="A572">
        <v>2017</v>
      </c>
      <c r="B572" t="s">
        <v>161</v>
      </c>
      <c r="C572">
        <v>708013</v>
      </c>
      <c r="D572" t="s">
        <v>91</v>
      </c>
      <c r="E572">
        <v>1.6</v>
      </c>
      <c r="F572">
        <v>147</v>
      </c>
      <c r="G572">
        <f t="shared" si="8"/>
        <v>235.20000000000002</v>
      </c>
    </row>
    <row r="573" spans="1:7" x14ac:dyDescent="0.25">
      <c r="A573">
        <v>2017</v>
      </c>
      <c r="B573" t="s">
        <v>161</v>
      </c>
      <c r="C573">
        <v>708014</v>
      </c>
      <c r="D573" t="s">
        <v>92</v>
      </c>
      <c r="E573">
        <v>13</v>
      </c>
      <c r="F573">
        <v>336</v>
      </c>
      <c r="G573">
        <f t="shared" si="8"/>
        <v>4368</v>
      </c>
    </row>
    <row r="574" spans="1:7" x14ac:dyDescent="0.25">
      <c r="A574">
        <v>2017</v>
      </c>
      <c r="B574" t="s">
        <v>161</v>
      </c>
      <c r="C574">
        <v>708015</v>
      </c>
      <c r="D574" t="s">
        <v>93</v>
      </c>
      <c r="E574">
        <v>1.8</v>
      </c>
      <c r="F574">
        <v>220</v>
      </c>
      <c r="G574">
        <f t="shared" si="8"/>
        <v>396</v>
      </c>
    </row>
    <row r="575" spans="1:7" x14ac:dyDescent="0.25">
      <c r="A575">
        <v>2017</v>
      </c>
      <c r="B575" t="s">
        <v>161</v>
      </c>
      <c r="C575">
        <v>708016</v>
      </c>
      <c r="D575" t="s">
        <v>94</v>
      </c>
      <c r="E575">
        <v>5</v>
      </c>
      <c r="F575">
        <v>69</v>
      </c>
      <c r="G575">
        <f t="shared" si="8"/>
        <v>345</v>
      </c>
    </row>
    <row r="576" spans="1:7" x14ac:dyDescent="0.25">
      <c r="A576">
        <v>2017</v>
      </c>
      <c r="B576" t="s">
        <v>161</v>
      </c>
      <c r="C576">
        <v>708018</v>
      </c>
      <c r="D576" t="s">
        <v>95</v>
      </c>
      <c r="E576">
        <v>10</v>
      </c>
      <c r="F576">
        <v>76</v>
      </c>
      <c r="G576">
        <f t="shared" si="8"/>
        <v>760</v>
      </c>
    </row>
    <row r="577" spans="1:7" x14ac:dyDescent="0.25">
      <c r="A577">
        <v>2017</v>
      </c>
      <c r="B577" t="s">
        <v>161</v>
      </c>
      <c r="C577">
        <v>708020</v>
      </c>
      <c r="D577" t="s">
        <v>97</v>
      </c>
      <c r="E577">
        <v>10</v>
      </c>
      <c r="F577">
        <v>226</v>
      </c>
      <c r="G577">
        <f t="shared" si="8"/>
        <v>2260</v>
      </c>
    </row>
    <row r="578" spans="1:7" x14ac:dyDescent="0.25">
      <c r="A578">
        <v>2017</v>
      </c>
      <c r="B578" t="s">
        <v>161</v>
      </c>
      <c r="C578">
        <v>708021</v>
      </c>
      <c r="D578" t="s">
        <v>98</v>
      </c>
      <c r="E578">
        <v>5</v>
      </c>
      <c r="F578">
        <v>138</v>
      </c>
      <c r="G578">
        <f t="shared" si="8"/>
        <v>690</v>
      </c>
    </row>
    <row r="579" spans="1:7" x14ac:dyDescent="0.25">
      <c r="A579">
        <v>2017</v>
      </c>
      <c r="B579" t="s">
        <v>161</v>
      </c>
      <c r="C579">
        <v>708022</v>
      </c>
      <c r="D579" t="s">
        <v>99</v>
      </c>
      <c r="E579">
        <v>15</v>
      </c>
      <c r="F579">
        <v>115</v>
      </c>
      <c r="G579">
        <f t="shared" ref="G579:G642" si="9">F579*E579</f>
        <v>1725</v>
      </c>
    </row>
    <row r="580" spans="1:7" x14ac:dyDescent="0.25">
      <c r="A580">
        <v>2017</v>
      </c>
      <c r="B580" t="s">
        <v>161</v>
      </c>
      <c r="C580">
        <v>708023</v>
      </c>
      <c r="D580" t="s">
        <v>100</v>
      </c>
      <c r="E580">
        <v>15</v>
      </c>
      <c r="F580">
        <v>79</v>
      </c>
      <c r="G580">
        <f t="shared" si="9"/>
        <v>1185</v>
      </c>
    </row>
    <row r="581" spans="1:7" x14ac:dyDescent="0.25">
      <c r="A581">
        <v>2017</v>
      </c>
      <c r="B581" t="s">
        <v>161</v>
      </c>
      <c r="C581">
        <v>708024</v>
      </c>
      <c r="D581" t="s">
        <v>101</v>
      </c>
      <c r="E581">
        <v>15</v>
      </c>
      <c r="F581">
        <v>106</v>
      </c>
      <c r="G581">
        <f t="shared" si="9"/>
        <v>1590</v>
      </c>
    </row>
    <row r="582" spans="1:7" x14ac:dyDescent="0.25">
      <c r="A582">
        <v>2017</v>
      </c>
      <c r="B582" t="s">
        <v>161</v>
      </c>
      <c r="C582">
        <v>708028</v>
      </c>
      <c r="D582" t="s">
        <v>102</v>
      </c>
      <c r="E582">
        <v>17</v>
      </c>
      <c r="F582">
        <v>98</v>
      </c>
      <c r="G582">
        <f t="shared" si="9"/>
        <v>1666</v>
      </c>
    </row>
    <row r="583" spans="1:7" x14ac:dyDescent="0.25">
      <c r="A583">
        <v>2017</v>
      </c>
      <c r="B583" t="s">
        <v>161</v>
      </c>
      <c r="C583">
        <v>708029</v>
      </c>
      <c r="D583" t="s">
        <v>103</v>
      </c>
      <c r="E583">
        <v>17</v>
      </c>
      <c r="F583">
        <v>52</v>
      </c>
      <c r="G583">
        <f t="shared" si="9"/>
        <v>884</v>
      </c>
    </row>
    <row r="584" spans="1:7" x14ac:dyDescent="0.25">
      <c r="A584">
        <v>2017</v>
      </c>
      <c r="B584" t="s">
        <v>161</v>
      </c>
      <c r="C584">
        <v>708040</v>
      </c>
      <c r="D584" t="s">
        <v>157</v>
      </c>
      <c r="E584">
        <v>88</v>
      </c>
      <c r="F584">
        <v>53</v>
      </c>
      <c r="G584">
        <f t="shared" si="9"/>
        <v>4664</v>
      </c>
    </row>
    <row r="585" spans="1:7" x14ac:dyDescent="0.25">
      <c r="A585">
        <v>2017</v>
      </c>
      <c r="B585" t="s">
        <v>161</v>
      </c>
      <c r="C585">
        <v>708041</v>
      </c>
      <c r="D585" t="s">
        <v>104</v>
      </c>
      <c r="E585">
        <v>60</v>
      </c>
      <c r="F585">
        <v>12</v>
      </c>
      <c r="G585">
        <f t="shared" si="9"/>
        <v>720</v>
      </c>
    </row>
    <row r="586" spans="1:7" x14ac:dyDescent="0.25">
      <c r="A586">
        <v>2017</v>
      </c>
      <c r="B586" t="s">
        <v>161</v>
      </c>
      <c r="C586">
        <v>709001</v>
      </c>
      <c r="D586" t="s">
        <v>105</v>
      </c>
      <c r="E586">
        <v>20.5</v>
      </c>
      <c r="F586">
        <v>109</v>
      </c>
      <c r="G586">
        <f t="shared" si="9"/>
        <v>2234.5</v>
      </c>
    </row>
    <row r="587" spans="1:7" x14ac:dyDescent="0.25">
      <c r="A587">
        <v>2017</v>
      </c>
      <c r="B587" t="s">
        <v>161</v>
      </c>
      <c r="C587">
        <v>709005</v>
      </c>
      <c r="D587" t="s">
        <v>106</v>
      </c>
      <c r="E587">
        <v>20.5</v>
      </c>
      <c r="F587">
        <v>276</v>
      </c>
      <c r="G587">
        <f t="shared" si="9"/>
        <v>5658</v>
      </c>
    </row>
    <row r="588" spans="1:7" x14ac:dyDescent="0.25">
      <c r="A588">
        <v>2017</v>
      </c>
      <c r="B588" t="s">
        <v>161</v>
      </c>
      <c r="C588">
        <v>709007</v>
      </c>
      <c r="D588" t="s">
        <v>107</v>
      </c>
      <c r="E588">
        <v>20.5</v>
      </c>
      <c r="F588">
        <v>411</v>
      </c>
      <c r="G588">
        <f t="shared" si="9"/>
        <v>8425.5</v>
      </c>
    </row>
    <row r="589" spans="1:7" x14ac:dyDescent="0.25">
      <c r="A589">
        <v>2017</v>
      </c>
      <c r="B589" t="s">
        <v>161</v>
      </c>
      <c r="C589">
        <v>710003</v>
      </c>
      <c r="D589" t="s">
        <v>108</v>
      </c>
      <c r="E589">
        <v>13</v>
      </c>
      <c r="F589">
        <v>449</v>
      </c>
      <c r="G589">
        <f t="shared" si="9"/>
        <v>5837</v>
      </c>
    </row>
    <row r="590" spans="1:7" x14ac:dyDescent="0.25">
      <c r="A590">
        <v>2017</v>
      </c>
      <c r="B590" t="s">
        <v>161</v>
      </c>
      <c r="C590">
        <v>711001</v>
      </c>
      <c r="D590" t="s">
        <v>109</v>
      </c>
      <c r="E590">
        <v>20</v>
      </c>
      <c r="F590">
        <v>829</v>
      </c>
      <c r="G590">
        <f t="shared" si="9"/>
        <v>16580</v>
      </c>
    </row>
    <row r="591" spans="1:7" x14ac:dyDescent="0.25">
      <c r="A591">
        <v>2017</v>
      </c>
      <c r="B591" t="s">
        <v>161</v>
      </c>
      <c r="C591">
        <v>711002</v>
      </c>
      <c r="D591" t="s">
        <v>110</v>
      </c>
      <c r="E591">
        <v>290</v>
      </c>
      <c r="F591">
        <v>19</v>
      </c>
      <c r="G591">
        <f t="shared" si="9"/>
        <v>5510</v>
      </c>
    </row>
    <row r="592" spans="1:7" x14ac:dyDescent="0.25">
      <c r="A592">
        <v>2017</v>
      </c>
      <c r="B592" t="s">
        <v>161</v>
      </c>
      <c r="C592">
        <v>711009</v>
      </c>
      <c r="D592" t="s">
        <v>114</v>
      </c>
      <c r="E592">
        <v>15</v>
      </c>
      <c r="F592">
        <v>238</v>
      </c>
      <c r="G592">
        <f t="shared" si="9"/>
        <v>3570</v>
      </c>
    </row>
    <row r="593" spans="1:7" x14ac:dyDescent="0.25">
      <c r="A593">
        <v>2017</v>
      </c>
      <c r="B593" t="s">
        <v>161</v>
      </c>
      <c r="C593">
        <v>711010</v>
      </c>
      <c r="D593" t="s">
        <v>115</v>
      </c>
      <c r="E593">
        <v>265</v>
      </c>
      <c r="F593">
        <v>1</v>
      </c>
      <c r="G593">
        <f t="shared" si="9"/>
        <v>265</v>
      </c>
    </row>
    <row r="594" spans="1:7" x14ac:dyDescent="0.25">
      <c r="A594">
        <v>2017</v>
      </c>
      <c r="B594" t="s">
        <v>161</v>
      </c>
      <c r="C594">
        <v>712007</v>
      </c>
      <c r="D594" t="s">
        <v>116</v>
      </c>
      <c r="E594">
        <v>11</v>
      </c>
      <c r="F594">
        <v>458</v>
      </c>
      <c r="G594">
        <f t="shared" si="9"/>
        <v>5038</v>
      </c>
    </row>
    <row r="595" spans="1:7" x14ac:dyDescent="0.25">
      <c r="A595">
        <v>2017</v>
      </c>
      <c r="B595" t="s">
        <v>161</v>
      </c>
      <c r="C595">
        <v>713001</v>
      </c>
      <c r="D595" t="s">
        <v>117</v>
      </c>
      <c r="E595">
        <v>45</v>
      </c>
      <c r="F595">
        <v>153</v>
      </c>
      <c r="G595">
        <f t="shared" si="9"/>
        <v>6885</v>
      </c>
    </row>
    <row r="596" spans="1:7" x14ac:dyDescent="0.25">
      <c r="A596">
        <v>2017</v>
      </c>
      <c r="B596" t="s">
        <v>161</v>
      </c>
      <c r="C596">
        <v>713003</v>
      </c>
      <c r="D596" t="s">
        <v>118</v>
      </c>
      <c r="E596">
        <v>2</v>
      </c>
      <c r="F596">
        <v>4</v>
      </c>
      <c r="G596">
        <f t="shared" si="9"/>
        <v>8</v>
      </c>
    </row>
    <row r="597" spans="1:7" x14ac:dyDescent="0.25">
      <c r="A597">
        <v>2017</v>
      </c>
      <c r="B597" t="s">
        <v>161</v>
      </c>
      <c r="C597">
        <v>720001</v>
      </c>
      <c r="D597" t="s">
        <v>149</v>
      </c>
      <c r="E597">
        <v>32</v>
      </c>
      <c r="F597">
        <v>19</v>
      </c>
      <c r="G597">
        <f t="shared" si="9"/>
        <v>608</v>
      </c>
    </row>
    <row r="598" spans="1:7" x14ac:dyDescent="0.25">
      <c r="A598">
        <v>2017</v>
      </c>
      <c r="B598" t="s">
        <v>161</v>
      </c>
      <c r="C598">
        <v>730001</v>
      </c>
      <c r="D598" t="s">
        <v>144</v>
      </c>
      <c r="E598">
        <v>4.5</v>
      </c>
      <c r="F598">
        <v>2412</v>
      </c>
      <c r="G598">
        <f t="shared" si="9"/>
        <v>10854</v>
      </c>
    </row>
    <row r="599" spans="1:7" x14ac:dyDescent="0.25">
      <c r="A599">
        <v>2017</v>
      </c>
      <c r="B599" t="s">
        <v>161</v>
      </c>
      <c r="C599">
        <v>730015</v>
      </c>
      <c r="D599" t="s">
        <v>151</v>
      </c>
      <c r="E599">
        <v>25</v>
      </c>
      <c r="F599">
        <v>41</v>
      </c>
      <c r="G599">
        <f t="shared" si="9"/>
        <v>1025</v>
      </c>
    </row>
    <row r="600" spans="1:7" x14ac:dyDescent="0.25">
      <c r="A600">
        <v>2017</v>
      </c>
      <c r="B600" t="s">
        <v>161</v>
      </c>
      <c r="C600">
        <v>800010</v>
      </c>
      <c r="D600" t="s">
        <v>163</v>
      </c>
      <c r="E600">
        <v>1.5</v>
      </c>
      <c r="F600">
        <v>1052</v>
      </c>
      <c r="G600">
        <f t="shared" si="9"/>
        <v>1578</v>
      </c>
    </row>
    <row r="601" spans="1:7" x14ac:dyDescent="0.25">
      <c r="A601">
        <v>2017</v>
      </c>
      <c r="B601" t="s">
        <v>164</v>
      </c>
      <c r="C601">
        <v>701004</v>
      </c>
      <c r="D601" t="s">
        <v>153</v>
      </c>
      <c r="E601">
        <v>60</v>
      </c>
      <c r="F601">
        <v>5</v>
      </c>
      <c r="G601">
        <f t="shared" si="9"/>
        <v>300</v>
      </c>
    </row>
    <row r="602" spans="1:7" x14ac:dyDescent="0.25">
      <c r="A602">
        <v>2017</v>
      </c>
      <c r="B602" t="s">
        <v>164</v>
      </c>
      <c r="C602">
        <v>701012</v>
      </c>
      <c r="D602" t="s">
        <v>5</v>
      </c>
      <c r="E602">
        <v>10</v>
      </c>
      <c r="F602">
        <v>126</v>
      </c>
      <c r="G602">
        <f t="shared" si="9"/>
        <v>1260</v>
      </c>
    </row>
    <row r="603" spans="1:7" x14ac:dyDescent="0.25">
      <c r="A603">
        <v>2017</v>
      </c>
      <c r="B603" t="s">
        <v>164</v>
      </c>
      <c r="C603">
        <v>701022</v>
      </c>
      <c r="D603" t="s">
        <v>7</v>
      </c>
      <c r="E603">
        <v>75</v>
      </c>
      <c r="F603">
        <v>27</v>
      </c>
      <c r="G603">
        <f t="shared" si="9"/>
        <v>2025</v>
      </c>
    </row>
    <row r="604" spans="1:7" x14ac:dyDescent="0.25">
      <c r="A604">
        <v>2017</v>
      </c>
      <c r="B604" t="s">
        <v>164</v>
      </c>
      <c r="C604">
        <v>701023</v>
      </c>
      <c r="D604" t="s">
        <v>8</v>
      </c>
      <c r="E604">
        <v>35</v>
      </c>
      <c r="F604">
        <v>37</v>
      </c>
      <c r="G604">
        <f t="shared" si="9"/>
        <v>1295</v>
      </c>
    </row>
    <row r="605" spans="1:7" x14ac:dyDescent="0.25">
      <c r="A605">
        <v>2017</v>
      </c>
      <c r="B605" t="s">
        <v>164</v>
      </c>
      <c r="C605">
        <v>701024</v>
      </c>
      <c r="D605" t="s">
        <v>9</v>
      </c>
      <c r="E605">
        <v>27</v>
      </c>
      <c r="F605">
        <v>64</v>
      </c>
      <c r="G605">
        <f t="shared" si="9"/>
        <v>1728</v>
      </c>
    </row>
    <row r="606" spans="1:7" x14ac:dyDescent="0.25">
      <c r="A606">
        <v>2017</v>
      </c>
      <c r="B606" t="s">
        <v>164</v>
      </c>
      <c r="C606">
        <v>701025</v>
      </c>
      <c r="D606" t="s">
        <v>10</v>
      </c>
      <c r="E606">
        <v>29</v>
      </c>
      <c r="F606">
        <v>211</v>
      </c>
      <c r="G606">
        <f t="shared" si="9"/>
        <v>6119</v>
      </c>
    </row>
    <row r="607" spans="1:7" x14ac:dyDescent="0.25">
      <c r="A607">
        <v>2017</v>
      </c>
      <c r="B607" t="s">
        <v>164</v>
      </c>
      <c r="C607">
        <v>701027</v>
      </c>
      <c r="D607" t="s">
        <v>11</v>
      </c>
      <c r="E607">
        <v>20.5</v>
      </c>
      <c r="F607">
        <v>141</v>
      </c>
      <c r="G607">
        <f t="shared" si="9"/>
        <v>2890.5</v>
      </c>
    </row>
    <row r="608" spans="1:7" x14ac:dyDescent="0.25">
      <c r="A608">
        <v>2017</v>
      </c>
      <c r="B608" t="s">
        <v>164</v>
      </c>
      <c r="C608">
        <v>701028</v>
      </c>
      <c r="D608" t="s">
        <v>12</v>
      </c>
      <c r="E608">
        <v>40</v>
      </c>
      <c r="F608">
        <v>87</v>
      </c>
      <c r="G608">
        <f t="shared" si="9"/>
        <v>3480</v>
      </c>
    </row>
    <row r="609" spans="1:7" x14ac:dyDescent="0.25">
      <c r="A609">
        <v>2017</v>
      </c>
      <c r="B609" t="s">
        <v>164</v>
      </c>
      <c r="C609">
        <v>701029</v>
      </c>
      <c r="D609" t="s">
        <v>13</v>
      </c>
      <c r="E609">
        <v>40</v>
      </c>
      <c r="F609">
        <v>66</v>
      </c>
      <c r="G609">
        <f t="shared" si="9"/>
        <v>2640</v>
      </c>
    </row>
    <row r="610" spans="1:7" x14ac:dyDescent="0.25">
      <c r="A610">
        <v>2017</v>
      </c>
      <c r="B610" t="s">
        <v>164</v>
      </c>
      <c r="C610">
        <v>701032</v>
      </c>
      <c r="D610" t="s">
        <v>16</v>
      </c>
      <c r="E610">
        <v>39</v>
      </c>
      <c r="F610">
        <v>41</v>
      </c>
      <c r="G610">
        <f t="shared" si="9"/>
        <v>1599</v>
      </c>
    </row>
    <row r="611" spans="1:7" x14ac:dyDescent="0.25">
      <c r="A611">
        <v>2017</v>
      </c>
      <c r="B611" t="s">
        <v>164</v>
      </c>
      <c r="C611">
        <v>701033</v>
      </c>
      <c r="D611" t="s">
        <v>17</v>
      </c>
      <c r="E611">
        <v>39</v>
      </c>
      <c r="F611">
        <v>86</v>
      </c>
      <c r="G611">
        <f t="shared" si="9"/>
        <v>3354</v>
      </c>
    </row>
    <row r="612" spans="1:7" x14ac:dyDescent="0.25">
      <c r="A612">
        <v>2017</v>
      </c>
      <c r="B612" t="s">
        <v>164</v>
      </c>
      <c r="C612">
        <v>701034</v>
      </c>
      <c r="D612" t="s">
        <v>18</v>
      </c>
      <c r="E612">
        <v>35</v>
      </c>
      <c r="F612">
        <v>121</v>
      </c>
      <c r="G612">
        <f t="shared" si="9"/>
        <v>4235</v>
      </c>
    </row>
    <row r="613" spans="1:7" x14ac:dyDescent="0.25">
      <c r="A613">
        <v>2017</v>
      </c>
      <c r="B613" t="s">
        <v>164</v>
      </c>
      <c r="C613">
        <v>701036</v>
      </c>
      <c r="D613" t="s">
        <v>20</v>
      </c>
      <c r="E613">
        <v>35</v>
      </c>
      <c r="F613">
        <v>108</v>
      </c>
      <c r="G613">
        <f t="shared" si="9"/>
        <v>3780</v>
      </c>
    </row>
    <row r="614" spans="1:7" x14ac:dyDescent="0.25">
      <c r="A614">
        <v>2017</v>
      </c>
      <c r="B614" t="s">
        <v>164</v>
      </c>
      <c r="C614">
        <v>701039</v>
      </c>
      <c r="D614" t="s">
        <v>22</v>
      </c>
      <c r="E614">
        <v>35</v>
      </c>
      <c r="F614">
        <v>74</v>
      </c>
      <c r="G614">
        <f t="shared" si="9"/>
        <v>2590</v>
      </c>
    </row>
    <row r="615" spans="1:7" x14ac:dyDescent="0.25">
      <c r="A615">
        <v>2017</v>
      </c>
      <c r="B615" t="s">
        <v>164</v>
      </c>
      <c r="C615">
        <v>701043</v>
      </c>
      <c r="D615" t="s">
        <v>25</v>
      </c>
      <c r="E615">
        <v>35</v>
      </c>
      <c r="F615">
        <v>82</v>
      </c>
      <c r="G615">
        <f t="shared" si="9"/>
        <v>2870</v>
      </c>
    </row>
    <row r="616" spans="1:7" x14ac:dyDescent="0.25">
      <c r="A616">
        <v>2017</v>
      </c>
      <c r="B616" t="s">
        <v>164</v>
      </c>
      <c r="C616">
        <v>701048</v>
      </c>
      <c r="D616" t="s">
        <v>26</v>
      </c>
      <c r="E616">
        <v>59</v>
      </c>
      <c r="F616">
        <v>155</v>
      </c>
      <c r="G616">
        <f t="shared" si="9"/>
        <v>9145</v>
      </c>
    </row>
    <row r="617" spans="1:7" x14ac:dyDescent="0.25">
      <c r="A617">
        <v>2017</v>
      </c>
      <c r="B617" t="s">
        <v>164</v>
      </c>
      <c r="C617">
        <v>701050</v>
      </c>
      <c r="D617" t="s">
        <v>156</v>
      </c>
      <c r="E617">
        <v>59</v>
      </c>
      <c r="F617">
        <v>52</v>
      </c>
      <c r="G617">
        <f t="shared" si="9"/>
        <v>3068</v>
      </c>
    </row>
    <row r="618" spans="1:7" x14ac:dyDescent="0.25">
      <c r="A618">
        <v>2017</v>
      </c>
      <c r="B618" t="s">
        <v>164</v>
      </c>
      <c r="C618">
        <v>701052</v>
      </c>
      <c r="D618" t="s">
        <v>27</v>
      </c>
      <c r="E618">
        <v>39</v>
      </c>
      <c r="F618">
        <v>14</v>
      </c>
      <c r="G618">
        <f t="shared" si="9"/>
        <v>546</v>
      </c>
    </row>
    <row r="619" spans="1:7" x14ac:dyDescent="0.25">
      <c r="A619">
        <v>2017</v>
      </c>
      <c r="B619" t="s">
        <v>164</v>
      </c>
      <c r="C619">
        <v>701054</v>
      </c>
      <c r="D619" t="s">
        <v>28</v>
      </c>
      <c r="E619">
        <v>79</v>
      </c>
      <c r="F619">
        <v>15</v>
      </c>
      <c r="G619">
        <f t="shared" si="9"/>
        <v>1185</v>
      </c>
    </row>
    <row r="620" spans="1:7" x14ac:dyDescent="0.25">
      <c r="A620">
        <v>2017</v>
      </c>
      <c r="B620" t="s">
        <v>164</v>
      </c>
      <c r="C620">
        <v>701055</v>
      </c>
      <c r="D620" t="s">
        <v>29</v>
      </c>
      <c r="E620">
        <v>99</v>
      </c>
      <c r="F620">
        <v>12</v>
      </c>
      <c r="G620">
        <f t="shared" si="9"/>
        <v>1188</v>
      </c>
    </row>
    <row r="621" spans="1:7" x14ac:dyDescent="0.25">
      <c r="A621">
        <v>2017</v>
      </c>
      <c r="B621" t="s">
        <v>164</v>
      </c>
      <c r="C621">
        <v>701056</v>
      </c>
      <c r="D621" t="s">
        <v>30</v>
      </c>
      <c r="E621">
        <v>85</v>
      </c>
      <c r="F621">
        <v>26</v>
      </c>
      <c r="G621">
        <f t="shared" si="9"/>
        <v>2210</v>
      </c>
    </row>
    <row r="622" spans="1:7" x14ac:dyDescent="0.25">
      <c r="A622">
        <v>2017</v>
      </c>
      <c r="B622" t="s">
        <v>164</v>
      </c>
      <c r="C622">
        <v>701057</v>
      </c>
      <c r="D622" t="s">
        <v>147</v>
      </c>
      <c r="E622">
        <v>55</v>
      </c>
      <c r="F622">
        <v>3</v>
      </c>
      <c r="G622">
        <f t="shared" si="9"/>
        <v>165</v>
      </c>
    </row>
    <row r="623" spans="1:7" x14ac:dyDescent="0.25">
      <c r="A623">
        <v>2017</v>
      </c>
      <c r="B623" t="s">
        <v>164</v>
      </c>
      <c r="C623">
        <v>701060</v>
      </c>
      <c r="D623" t="s">
        <v>32</v>
      </c>
      <c r="E623">
        <v>99</v>
      </c>
      <c r="F623">
        <v>6</v>
      </c>
      <c r="G623">
        <f t="shared" si="9"/>
        <v>594</v>
      </c>
    </row>
    <row r="624" spans="1:7" x14ac:dyDescent="0.25">
      <c r="A624">
        <v>2017</v>
      </c>
      <c r="B624" t="s">
        <v>164</v>
      </c>
      <c r="C624">
        <v>701061</v>
      </c>
      <c r="D624" t="s">
        <v>33</v>
      </c>
      <c r="E624">
        <v>99</v>
      </c>
      <c r="F624">
        <v>5</v>
      </c>
      <c r="G624">
        <f t="shared" si="9"/>
        <v>495</v>
      </c>
    </row>
    <row r="625" spans="1:7" x14ac:dyDescent="0.25">
      <c r="A625">
        <v>2017</v>
      </c>
      <c r="B625" t="s">
        <v>164</v>
      </c>
      <c r="C625">
        <v>701080</v>
      </c>
      <c r="D625" t="s">
        <v>34</v>
      </c>
      <c r="E625">
        <v>19</v>
      </c>
      <c r="F625">
        <v>4</v>
      </c>
      <c r="G625">
        <f t="shared" si="9"/>
        <v>76</v>
      </c>
    </row>
    <row r="626" spans="1:7" x14ac:dyDescent="0.25">
      <c r="A626">
        <v>2017</v>
      </c>
      <c r="B626" t="s">
        <v>164</v>
      </c>
      <c r="C626">
        <v>701082</v>
      </c>
      <c r="D626" t="s">
        <v>36</v>
      </c>
      <c r="E626">
        <v>19</v>
      </c>
      <c r="F626">
        <v>4</v>
      </c>
      <c r="G626">
        <f t="shared" si="9"/>
        <v>76</v>
      </c>
    </row>
    <row r="627" spans="1:7" x14ac:dyDescent="0.25">
      <c r="A627">
        <v>2017</v>
      </c>
      <c r="B627" t="s">
        <v>164</v>
      </c>
      <c r="C627">
        <v>701083</v>
      </c>
      <c r="D627" t="s">
        <v>37</v>
      </c>
      <c r="E627">
        <v>42</v>
      </c>
      <c r="F627">
        <v>11</v>
      </c>
      <c r="G627">
        <f t="shared" si="9"/>
        <v>462</v>
      </c>
    </row>
    <row r="628" spans="1:7" x14ac:dyDescent="0.25">
      <c r="A628">
        <v>2017</v>
      </c>
      <c r="B628" t="s">
        <v>164</v>
      </c>
      <c r="C628">
        <v>702000</v>
      </c>
      <c r="D628" t="s">
        <v>38</v>
      </c>
      <c r="E628">
        <v>25</v>
      </c>
      <c r="F628">
        <v>268</v>
      </c>
      <c r="G628">
        <f t="shared" si="9"/>
        <v>6700</v>
      </c>
    </row>
    <row r="629" spans="1:7" x14ac:dyDescent="0.25">
      <c r="A629">
        <v>2017</v>
      </c>
      <c r="B629" t="s">
        <v>164</v>
      </c>
      <c r="C629">
        <v>702001</v>
      </c>
      <c r="D629" t="s">
        <v>39</v>
      </c>
      <c r="E629">
        <v>25</v>
      </c>
      <c r="F629">
        <v>209</v>
      </c>
      <c r="G629">
        <f t="shared" si="9"/>
        <v>5225</v>
      </c>
    </row>
    <row r="630" spans="1:7" x14ac:dyDescent="0.25">
      <c r="A630">
        <v>2017</v>
      </c>
      <c r="B630" t="s">
        <v>164</v>
      </c>
      <c r="C630">
        <v>702002</v>
      </c>
      <c r="D630" t="s">
        <v>40</v>
      </c>
      <c r="E630">
        <v>25</v>
      </c>
      <c r="F630">
        <v>209</v>
      </c>
      <c r="G630">
        <f t="shared" si="9"/>
        <v>5225</v>
      </c>
    </row>
    <row r="631" spans="1:7" x14ac:dyDescent="0.25">
      <c r="A631">
        <v>2017</v>
      </c>
      <c r="B631" t="s">
        <v>164</v>
      </c>
      <c r="C631">
        <v>702003</v>
      </c>
      <c r="D631" t="s">
        <v>41</v>
      </c>
      <c r="E631">
        <v>25</v>
      </c>
      <c r="F631">
        <v>209</v>
      </c>
      <c r="G631">
        <f t="shared" si="9"/>
        <v>5225</v>
      </c>
    </row>
    <row r="632" spans="1:7" x14ac:dyDescent="0.25">
      <c r="A632">
        <v>2017</v>
      </c>
      <c r="B632" t="s">
        <v>164</v>
      </c>
      <c r="C632">
        <v>702004</v>
      </c>
      <c r="D632" t="s">
        <v>42</v>
      </c>
      <c r="E632">
        <v>25</v>
      </c>
      <c r="F632">
        <v>209</v>
      </c>
      <c r="G632">
        <f t="shared" si="9"/>
        <v>5225</v>
      </c>
    </row>
    <row r="633" spans="1:7" x14ac:dyDescent="0.25">
      <c r="A633">
        <v>2017</v>
      </c>
      <c r="B633" t="s">
        <v>164</v>
      </c>
      <c r="C633">
        <v>702005</v>
      </c>
      <c r="D633" t="s">
        <v>43</v>
      </c>
      <c r="E633">
        <v>25</v>
      </c>
      <c r="F633">
        <v>209</v>
      </c>
      <c r="G633">
        <f t="shared" si="9"/>
        <v>5225</v>
      </c>
    </row>
    <row r="634" spans="1:7" x14ac:dyDescent="0.25">
      <c r="A634">
        <v>2017</v>
      </c>
      <c r="B634" t="s">
        <v>164</v>
      </c>
      <c r="C634">
        <v>702006</v>
      </c>
      <c r="D634" t="s">
        <v>44</v>
      </c>
      <c r="E634">
        <v>25</v>
      </c>
      <c r="F634">
        <v>209</v>
      </c>
      <c r="G634">
        <f t="shared" si="9"/>
        <v>5225</v>
      </c>
    </row>
    <row r="635" spans="1:7" x14ac:dyDescent="0.25">
      <c r="A635">
        <v>2017</v>
      </c>
      <c r="B635" t="s">
        <v>164</v>
      </c>
      <c r="C635">
        <v>703003</v>
      </c>
      <c r="D635" t="s">
        <v>47</v>
      </c>
      <c r="E635">
        <v>3.5</v>
      </c>
      <c r="F635">
        <v>1373</v>
      </c>
      <c r="G635">
        <f t="shared" si="9"/>
        <v>4805.5</v>
      </c>
    </row>
    <row r="636" spans="1:7" x14ac:dyDescent="0.25">
      <c r="A636">
        <v>2017</v>
      </c>
      <c r="B636" t="s">
        <v>164</v>
      </c>
      <c r="C636">
        <v>706000</v>
      </c>
      <c r="D636" t="s">
        <v>48</v>
      </c>
      <c r="E636">
        <v>14</v>
      </c>
      <c r="F636">
        <v>16</v>
      </c>
      <c r="G636">
        <f t="shared" si="9"/>
        <v>224</v>
      </c>
    </row>
    <row r="637" spans="1:7" x14ac:dyDescent="0.25">
      <c r="A637">
        <v>2017</v>
      </c>
      <c r="B637" t="s">
        <v>164</v>
      </c>
      <c r="C637">
        <v>706001</v>
      </c>
      <c r="D637" t="s">
        <v>49</v>
      </c>
      <c r="E637">
        <v>18</v>
      </c>
      <c r="F637">
        <v>318</v>
      </c>
      <c r="G637">
        <f t="shared" si="9"/>
        <v>5724</v>
      </c>
    </row>
    <row r="638" spans="1:7" x14ac:dyDescent="0.25">
      <c r="A638">
        <v>2017</v>
      </c>
      <c r="B638" t="s">
        <v>164</v>
      </c>
      <c r="C638">
        <v>706002</v>
      </c>
      <c r="D638" t="s">
        <v>50</v>
      </c>
      <c r="E638">
        <v>14</v>
      </c>
      <c r="F638">
        <v>1688</v>
      </c>
      <c r="G638">
        <f t="shared" si="9"/>
        <v>23632</v>
      </c>
    </row>
    <row r="639" spans="1:7" x14ac:dyDescent="0.25">
      <c r="A639">
        <v>2017</v>
      </c>
      <c r="B639" t="s">
        <v>164</v>
      </c>
      <c r="C639">
        <v>706003</v>
      </c>
      <c r="D639" t="s">
        <v>51</v>
      </c>
      <c r="E639">
        <v>14</v>
      </c>
      <c r="F639">
        <v>1485</v>
      </c>
      <c r="G639">
        <f t="shared" si="9"/>
        <v>20790</v>
      </c>
    </row>
    <row r="640" spans="1:7" x14ac:dyDescent="0.25">
      <c r="A640">
        <v>2017</v>
      </c>
      <c r="B640" t="s">
        <v>164</v>
      </c>
      <c r="C640">
        <v>706004</v>
      </c>
      <c r="D640" t="s">
        <v>52</v>
      </c>
      <c r="E640">
        <v>14</v>
      </c>
      <c r="F640">
        <v>1525</v>
      </c>
      <c r="G640">
        <f t="shared" si="9"/>
        <v>21350</v>
      </c>
    </row>
    <row r="641" spans="1:7" x14ac:dyDescent="0.25">
      <c r="A641">
        <v>2017</v>
      </c>
      <c r="B641" t="s">
        <v>164</v>
      </c>
      <c r="C641">
        <v>706005</v>
      </c>
      <c r="D641" t="s">
        <v>53</v>
      </c>
      <c r="E641">
        <v>14</v>
      </c>
      <c r="F641">
        <v>3688</v>
      </c>
      <c r="G641">
        <f t="shared" si="9"/>
        <v>51632</v>
      </c>
    </row>
    <row r="642" spans="1:7" x14ac:dyDescent="0.25">
      <c r="A642">
        <v>2017</v>
      </c>
      <c r="B642" t="s">
        <v>164</v>
      </c>
      <c r="C642">
        <v>706006</v>
      </c>
      <c r="D642" t="s">
        <v>54</v>
      </c>
      <c r="E642">
        <v>14</v>
      </c>
      <c r="F642">
        <v>482</v>
      </c>
      <c r="G642">
        <f t="shared" si="9"/>
        <v>6748</v>
      </c>
    </row>
    <row r="643" spans="1:7" x14ac:dyDescent="0.25">
      <c r="A643">
        <v>2017</v>
      </c>
      <c r="B643" t="s">
        <v>164</v>
      </c>
      <c r="C643">
        <v>706007</v>
      </c>
      <c r="D643" t="s">
        <v>55</v>
      </c>
      <c r="E643">
        <v>14</v>
      </c>
      <c r="F643">
        <v>863</v>
      </c>
      <c r="G643">
        <f t="shared" ref="G643:G706" si="10">F643*E643</f>
        <v>12082</v>
      </c>
    </row>
    <row r="644" spans="1:7" x14ac:dyDescent="0.25">
      <c r="A644">
        <v>2017</v>
      </c>
      <c r="B644" t="s">
        <v>164</v>
      </c>
      <c r="C644">
        <v>706008</v>
      </c>
      <c r="D644" t="s">
        <v>56</v>
      </c>
      <c r="E644">
        <v>14</v>
      </c>
      <c r="F644">
        <v>228</v>
      </c>
      <c r="G644">
        <f t="shared" si="10"/>
        <v>3192</v>
      </c>
    </row>
    <row r="645" spans="1:7" x14ac:dyDescent="0.25">
      <c r="A645">
        <v>2017</v>
      </c>
      <c r="B645" t="s">
        <v>164</v>
      </c>
      <c r="C645">
        <v>706011</v>
      </c>
      <c r="D645" t="s">
        <v>57</v>
      </c>
      <c r="E645">
        <v>14</v>
      </c>
      <c r="F645">
        <v>1357</v>
      </c>
      <c r="G645">
        <f t="shared" si="10"/>
        <v>18998</v>
      </c>
    </row>
    <row r="646" spans="1:7" x14ac:dyDescent="0.25">
      <c r="A646">
        <v>2017</v>
      </c>
      <c r="B646" t="s">
        <v>164</v>
      </c>
      <c r="C646">
        <v>706012</v>
      </c>
      <c r="D646" t="s">
        <v>58</v>
      </c>
      <c r="E646">
        <v>18</v>
      </c>
      <c r="F646">
        <v>362</v>
      </c>
      <c r="G646">
        <f t="shared" si="10"/>
        <v>6516</v>
      </c>
    </row>
    <row r="647" spans="1:7" x14ac:dyDescent="0.25">
      <c r="A647">
        <v>2017</v>
      </c>
      <c r="B647" t="s">
        <v>164</v>
      </c>
      <c r="C647">
        <v>706013</v>
      </c>
      <c r="D647" t="s">
        <v>59</v>
      </c>
      <c r="E647">
        <v>19</v>
      </c>
      <c r="F647">
        <v>636</v>
      </c>
      <c r="G647">
        <f t="shared" si="10"/>
        <v>12084</v>
      </c>
    </row>
    <row r="648" spans="1:7" x14ac:dyDescent="0.25">
      <c r="A648">
        <v>2017</v>
      </c>
      <c r="B648" t="s">
        <v>164</v>
      </c>
      <c r="C648">
        <v>706014</v>
      </c>
      <c r="D648" t="s">
        <v>60</v>
      </c>
      <c r="E648">
        <v>19</v>
      </c>
      <c r="F648">
        <v>395</v>
      </c>
      <c r="G648">
        <f t="shared" si="10"/>
        <v>7505</v>
      </c>
    </row>
    <row r="649" spans="1:7" x14ac:dyDescent="0.25">
      <c r="A649">
        <v>2017</v>
      </c>
      <c r="B649" t="s">
        <v>164</v>
      </c>
      <c r="C649">
        <v>706015</v>
      </c>
      <c r="D649" t="s">
        <v>61</v>
      </c>
      <c r="E649">
        <v>19</v>
      </c>
      <c r="F649">
        <v>571</v>
      </c>
      <c r="G649">
        <f t="shared" si="10"/>
        <v>10849</v>
      </c>
    </row>
    <row r="650" spans="1:7" x14ac:dyDescent="0.25">
      <c r="A650">
        <v>2017</v>
      </c>
      <c r="B650" t="s">
        <v>164</v>
      </c>
      <c r="C650">
        <v>706016</v>
      </c>
      <c r="D650" t="s">
        <v>62</v>
      </c>
      <c r="E650">
        <v>19</v>
      </c>
      <c r="F650">
        <v>131</v>
      </c>
      <c r="G650">
        <f t="shared" si="10"/>
        <v>2489</v>
      </c>
    </row>
    <row r="651" spans="1:7" x14ac:dyDescent="0.25">
      <c r="A651">
        <v>2017</v>
      </c>
      <c r="B651" t="s">
        <v>164</v>
      </c>
      <c r="C651">
        <v>706017</v>
      </c>
      <c r="D651" t="s">
        <v>63</v>
      </c>
      <c r="E651">
        <v>19</v>
      </c>
      <c r="F651">
        <v>145</v>
      </c>
      <c r="G651">
        <f t="shared" si="10"/>
        <v>2755</v>
      </c>
    </row>
    <row r="652" spans="1:7" x14ac:dyDescent="0.25">
      <c r="A652">
        <v>2017</v>
      </c>
      <c r="B652" t="s">
        <v>164</v>
      </c>
      <c r="C652">
        <v>706018</v>
      </c>
      <c r="D652" t="s">
        <v>64</v>
      </c>
      <c r="E652">
        <v>19</v>
      </c>
      <c r="F652">
        <v>821</v>
      </c>
      <c r="G652">
        <f t="shared" si="10"/>
        <v>15599</v>
      </c>
    </row>
    <row r="653" spans="1:7" x14ac:dyDescent="0.25">
      <c r="A653">
        <v>2017</v>
      </c>
      <c r="B653" t="s">
        <v>164</v>
      </c>
      <c r="C653">
        <v>706019</v>
      </c>
      <c r="D653" t="s">
        <v>65</v>
      </c>
      <c r="E653">
        <v>20</v>
      </c>
      <c r="F653">
        <v>659</v>
      </c>
      <c r="G653">
        <f t="shared" si="10"/>
        <v>13180</v>
      </c>
    </row>
    <row r="654" spans="1:7" x14ac:dyDescent="0.25">
      <c r="A654">
        <v>2017</v>
      </c>
      <c r="B654" t="s">
        <v>164</v>
      </c>
      <c r="C654">
        <v>706090</v>
      </c>
      <c r="D654" t="s">
        <v>66</v>
      </c>
      <c r="E654">
        <v>14</v>
      </c>
      <c r="F654">
        <v>261</v>
      </c>
      <c r="G654">
        <f t="shared" si="10"/>
        <v>3654</v>
      </c>
    </row>
    <row r="655" spans="1:7" x14ac:dyDescent="0.25">
      <c r="A655">
        <v>2017</v>
      </c>
      <c r="B655" t="s">
        <v>164</v>
      </c>
      <c r="C655">
        <v>707001</v>
      </c>
      <c r="D655" t="s">
        <v>67</v>
      </c>
      <c r="E655">
        <v>14</v>
      </c>
      <c r="F655">
        <v>775</v>
      </c>
      <c r="G655">
        <f t="shared" si="10"/>
        <v>10850</v>
      </c>
    </row>
    <row r="656" spans="1:7" x14ac:dyDescent="0.25">
      <c r="A656">
        <v>2017</v>
      </c>
      <c r="B656" t="s">
        <v>164</v>
      </c>
      <c r="C656">
        <v>707002</v>
      </c>
      <c r="D656" t="s">
        <v>68</v>
      </c>
      <c r="E656">
        <v>14</v>
      </c>
      <c r="F656">
        <v>1096</v>
      </c>
      <c r="G656">
        <f t="shared" si="10"/>
        <v>15344</v>
      </c>
    </row>
    <row r="657" spans="1:7" x14ac:dyDescent="0.25">
      <c r="A657">
        <v>2017</v>
      </c>
      <c r="B657" t="s">
        <v>164</v>
      </c>
      <c r="C657">
        <v>707003</v>
      </c>
      <c r="D657" t="s">
        <v>69</v>
      </c>
      <c r="E657">
        <v>14</v>
      </c>
      <c r="F657">
        <v>197</v>
      </c>
      <c r="G657">
        <f t="shared" si="10"/>
        <v>2758</v>
      </c>
    </row>
    <row r="658" spans="1:7" x14ac:dyDescent="0.25">
      <c r="A658">
        <v>2017</v>
      </c>
      <c r="B658" t="s">
        <v>164</v>
      </c>
      <c r="C658">
        <v>707004</v>
      </c>
      <c r="D658" t="s">
        <v>70</v>
      </c>
      <c r="E658">
        <v>14</v>
      </c>
      <c r="F658">
        <v>316</v>
      </c>
      <c r="G658">
        <f t="shared" si="10"/>
        <v>4424</v>
      </c>
    </row>
    <row r="659" spans="1:7" x14ac:dyDescent="0.25">
      <c r="A659">
        <v>2017</v>
      </c>
      <c r="B659" t="s">
        <v>164</v>
      </c>
      <c r="C659">
        <v>707005</v>
      </c>
      <c r="D659" t="s">
        <v>71</v>
      </c>
      <c r="E659">
        <v>14</v>
      </c>
      <c r="F659">
        <v>218</v>
      </c>
      <c r="G659">
        <f t="shared" si="10"/>
        <v>3052</v>
      </c>
    </row>
    <row r="660" spans="1:7" x14ac:dyDescent="0.25">
      <c r="A660">
        <v>2017</v>
      </c>
      <c r="B660" t="s">
        <v>164</v>
      </c>
      <c r="C660">
        <v>707006</v>
      </c>
      <c r="D660" t="s">
        <v>72</v>
      </c>
      <c r="E660">
        <v>14</v>
      </c>
      <c r="F660">
        <v>317</v>
      </c>
      <c r="G660">
        <f t="shared" si="10"/>
        <v>4438</v>
      </c>
    </row>
    <row r="661" spans="1:7" x14ac:dyDescent="0.25">
      <c r="A661">
        <v>2017</v>
      </c>
      <c r="B661" t="s">
        <v>164</v>
      </c>
      <c r="C661">
        <v>707007</v>
      </c>
      <c r="D661" t="s">
        <v>73</v>
      </c>
      <c r="E661">
        <v>14</v>
      </c>
      <c r="F661">
        <v>962</v>
      </c>
      <c r="G661">
        <f t="shared" si="10"/>
        <v>13468</v>
      </c>
    </row>
    <row r="662" spans="1:7" x14ac:dyDescent="0.25">
      <c r="A662">
        <v>2017</v>
      </c>
      <c r="B662" t="s">
        <v>164</v>
      </c>
      <c r="C662">
        <v>707008</v>
      </c>
      <c r="D662" t="s">
        <v>74</v>
      </c>
      <c r="E662">
        <v>14</v>
      </c>
      <c r="F662">
        <v>678</v>
      </c>
      <c r="G662">
        <f t="shared" si="10"/>
        <v>9492</v>
      </c>
    </row>
    <row r="663" spans="1:7" x14ac:dyDescent="0.25">
      <c r="A663">
        <v>2017</v>
      </c>
      <c r="B663" t="s">
        <v>164</v>
      </c>
      <c r="C663">
        <v>707009</v>
      </c>
      <c r="D663" t="s">
        <v>75</v>
      </c>
      <c r="E663">
        <v>14</v>
      </c>
      <c r="F663">
        <v>473</v>
      </c>
      <c r="G663">
        <f t="shared" si="10"/>
        <v>6622</v>
      </c>
    </row>
    <row r="664" spans="1:7" x14ac:dyDescent="0.25">
      <c r="A664">
        <v>2017</v>
      </c>
      <c r="B664" t="s">
        <v>164</v>
      </c>
      <c r="C664">
        <v>707010</v>
      </c>
      <c r="D664" t="s">
        <v>76</v>
      </c>
      <c r="E664">
        <v>14</v>
      </c>
      <c r="F664">
        <v>135</v>
      </c>
      <c r="G664">
        <f t="shared" si="10"/>
        <v>1890</v>
      </c>
    </row>
    <row r="665" spans="1:7" x14ac:dyDescent="0.25">
      <c r="A665">
        <v>2017</v>
      </c>
      <c r="B665" t="s">
        <v>164</v>
      </c>
      <c r="C665">
        <v>707011</v>
      </c>
      <c r="D665" t="s">
        <v>77</v>
      </c>
      <c r="E665">
        <v>14</v>
      </c>
      <c r="F665">
        <v>190</v>
      </c>
      <c r="G665">
        <f t="shared" si="10"/>
        <v>2660</v>
      </c>
    </row>
    <row r="666" spans="1:7" x14ac:dyDescent="0.25">
      <c r="A666">
        <v>2017</v>
      </c>
      <c r="B666" t="s">
        <v>164</v>
      </c>
      <c r="C666">
        <v>707013</v>
      </c>
      <c r="D666" t="s">
        <v>78</v>
      </c>
      <c r="E666">
        <v>14</v>
      </c>
      <c r="F666">
        <v>126</v>
      </c>
      <c r="G666">
        <f t="shared" si="10"/>
        <v>1764</v>
      </c>
    </row>
    <row r="667" spans="1:7" x14ac:dyDescent="0.25">
      <c r="A667">
        <v>2017</v>
      </c>
      <c r="B667" t="s">
        <v>164</v>
      </c>
      <c r="C667">
        <v>707014</v>
      </c>
      <c r="D667" t="s">
        <v>79</v>
      </c>
      <c r="E667">
        <v>14</v>
      </c>
      <c r="F667">
        <v>327</v>
      </c>
      <c r="G667">
        <f t="shared" si="10"/>
        <v>4578</v>
      </c>
    </row>
    <row r="668" spans="1:7" x14ac:dyDescent="0.25">
      <c r="A668">
        <v>2017</v>
      </c>
      <c r="B668" t="s">
        <v>164</v>
      </c>
      <c r="C668">
        <v>707015</v>
      </c>
      <c r="D668" t="s">
        <v>80</v>
      </c>
      <c r="E668">
        <v>14</v>
      </c>
      <c r="F668">
        <v>189</v>
      </c>
      <c r="G668">
        <f t="shared" si="10"/>
        <v>2646</v>
      </c>
    </row>
    <row r="669" spans="1:7" x14ac:dyDescent="0.25">
      <c r="A669">
        <v>2017</v>
      </c>
      <c r="B669" t="s">
        <v>164</v>
      </c>
      <c r="C669">
        <v>707016</v>
      </c>
      <c r="D669" t="s">
        <v>81</v>
      </c>
      <c r="E669">
        <v>14</v>
      </c>
      <c r="F669">
        <v>338</v>
      </c>
      <c r="G669">
        <f t="shared" si="10"/>
        <v>4732</v>
      </c>
    </row>
    <row r="670" spans="1:7" x14ac:dyDescent="0.25">
      <c r="A670">
        <v>2017</v>
      </c>
      <c r="B670" t="s">
        <v>164</v>
      </c>
      <c r="C670">
        <v>707017</v>
      </c>
      <c r="D670" t="s">
        <v>148</v>
      </c>
      <c r="E670">
        <v>14</v>
      </c>
      <c r="F670">
        <v>124</v>
      </c>
      <c r="G670">
        <f t="shared" si="10"/>
        <v>1736</v>
      </c>
    </row>
    <row r="671" spans="1:7" x14ac:dyDescent="0.25">
      <c r="A671">
        <v>2017</v>
      </c>
      <c r="B671" t="s">
        <v>164</v>
      </c>
      <c r="C671">
        <v>708000</v>
      </c>
      <c r="D671" t="s">
        <v>82</v>
      </c>
      <c r="E671">
        <v>5</v>
      </c>
      <c r="F671">
        <v>140</v>
      </c>
      <c r="G671">
        <f t="shared" si="10"/>
        <v>700</v>
      </c>
    </row>
    <row r="672" spans="1:7" x14ac:dyDescent="0.25">
      <c r="A672">
        <v>2017</v>
      </c>
      <c r="B672" t="s">
        <v>164</v>
      </c>
      <c r="C672">
        <v>708002</v>
      </c>
      <c r="D672" t="s">
        <v>83</v>
      </c>
      <c r="E672">
        <v>10</v>
      </c>
      <c r="F672">
        <v>933</v>
      </c>
      <c r="G672">
        <f t="shared" si="10"/>
        <v>9330</v>
      </c>
    </row>
    <row r="673" spans="1:7" x14ac:dyDescent="0.25">
      <c r="A673">
        <v>2017</v>
      </c>
      <c r="B673" t="s">
        <v>164</v>
      </c>
      <c r="C673">
        <v>708003</v>
      </c>
      <c r="D673" t="s">
        <v>162</v>
      </c>
      <c r="E673">
        <v>1.8</v>
      </c>
      <c r="F673">
        <v>1690</v>
      </c>
      <c r="G673">
        <f t="shared" si="10"/>
        <v>3042</v>
      </c>
    </row>
    <row r="674" spans="1:7" x14ac:dyDescent="0.25">
      <c r="A674">
        <v>2017</v>
      </c>
      <c r="B674" t="s">
        <v>164</v>
      </c>
      <c r="C674">
        <v>708004</v>
      </c>
      <c r="D674" t="s">
        <v>84</v>
      </c>
      <c r="E674">
        <v>2</v>
      </c>
      <c r="F674">
        <v>2919</v>
      </c>
      <c r="G674">
        <f t="shared" si="10"/>
        <v>5838</v>
      </c>
    </row>
    <row r="675" spans="1:7" x14ac:dyDescent="0.25">
      <c r="A675">
        <v>2017</v>
      </c>
      <c r="B675" t="s">
        <v>164</v>
      </c>
      <c r="C675">
        <v>708005</v>
      </c>
      <c r="D675" t="s">
        <v>85</v>
      </c>
      <c r="E675">
        <v>5</v>
      </c>
      <c r="F675">
        <v>826</v>
      </c>
      <c r="G675">
        <f t="shared" si="10"/>
        <v>4130</v>
      </c>
    </row>
    <row r="676" spans="1:7" x14ac:dyDescent="0.25">
      <c r="A676">
        <v>2017</v>
      </c>
      <c r="B676" t="s">
        <v>164</v>
      </c>
      <c r="C676">
        <v>708006</v>
      </c>
      <c r="D676" t="s">
        <v>86</v>
      </c>
      <c r="E676">
        <v>2</v>
      </c>
      <c r="F676">
        <v>456</v>
      </c>
      <c r="G676">
        <f t="shared" si="10"/>
        <v>912</v>
      </c>
    </row>
    <row r="677" spans="1:7" x14ac:dyDescent="0.25">
      <c r="A677">
        <v>2017</v>
      </c>
      <c r="B677" t="s">
        <v>164</v>
      </c>
      <c r="C677">
        <v>708007</v>
      </c>
      <c r="D677" t="s">
        <v>87</v>
      </c>
      <c r="E677">
        <v>5</v>
      </c>
      <c r="F677">
        <v>944</v>
      </c>
      <c r="G677">
        <f t="shared" si="10"/>
        <v>4720</v>
      </c>
    </row>
    <row r="678" spans="1:7" x14ac:dyDescent="0.25">
      <c r="A678">
        <v>2017</v>
      </c>
      <c r="B678" t="s">
        <v>164</v>
      </c>
      <c r="C678">
        <v>708008</v>
      </c>
      <c r="D678" t="s">
        <v>88</v>
      </c>
      <c r="E678">
        <v>14.4</v>
      </c>
      <c r="F678">
        <v>13</v>
      </c>
      <c r="G678">
        <f t="shared" si="10"/>
        <v>187.20000000000002</v>
      </c>
    </row>
    <row r="679" spans="1:7" x14ac:dyDescent="0.25">
      <c r="A679">
        <v>2017</v>
      </c>
      <c r="B679" t="s">
        <v>164</v>
      </c>
      <c r="C679">
        <v>708009</v>
      </c>
      <c r="D679" t="s">
        <v>89</v>
      </c>
      <c r="E679">
        <v>20.399999999999999</v>
      </c>
      <c r="F679">
        <v>219</v>
      </c>
      <c r="G679">
        <f t="shared" si="10"/>
        <v>4467.5999999999995</v>
      </c>
    </row>
    <row r="680" spans="1:7" x14ac:dyDescent="0.25">
      <c r="A680">
        <v>2017</v>
      </c>
      <c r="B680" t="s">
        <v>164</v>
      </c>
      <c r="C680">
        <v>708010</v>
      </c>
      <c r="D680" t="s">
        <v>90</v>
      </c>
      <c r="E680">
        <v>2</v>
      </c>
      <c r="F680">
        <v>1226</v>
      </c>
      <c r="G680">
        <f t="shared" si="10"/>
        <v>2452</v>
      </c>
    </row>
    <row r="681" spans="1:7" x14ac:dyDescent="0.25">
      <c r="A681">
        <v>2017</v>
      </c>
      <c r="B681" t="s">
        <v>164</v>
      </c>
      <c r="C681">
        <v>708011</v>
      </c>
      <c r="D681" t="s">
        <v>165</v>
      </c>
      <c r="E681">
        <v>75</v>
      </c>
      <c r="F681">
        <v>1</v>
      </c>
      <c r="G681">
        <f t="shared" si="10"/>
        <v>75</v>
      </c>
    </row>
    <row r="682" spans="1:7" x14ac:dyDescent="0.25">
      <c r="A682">
        <v>2017</v>
      </c>
      <c r="B682" t="s">
        <v>164</v>
      </c>
      <c r="C682">
        <v>708013</v>
      </c>
      <c r="D682" t="s">
        <v>91</v>
      </c>
      <c r="E682">
        <v>1.6</v>
      </c>
      <c r="F682">
        <v>870</v>
      </c>
      <c r="G682">
        <f t="shared" si="10"/>
        <v>1392</v>
      </c>
    </row>
    <row r="683" spans="1:7" x14ac:dyDescent="0.25">
      <c r="A683">
        <v>2017</v>
      </c>
      <c r="B683" t="s">
        <v>164</v>
      </c>
      <c r="C683">
        <v>708014</v>
      </c>
      <c r="D683" t="s">
        <v>92</v>
      </c>
      <c r="E683">
        <v>13</v>
      </c>
      <c r="F683">
        <v>487</v>
      </c>
      <c r="G683">
        <f t="shared" si="10"/>
        <v>6331</v>
      </c>
    </row>
    <row r="684" spans="1:7" x14ac:dyDescent="0.25">
      <c r="A684">
        <v>2017</v>
      </c>
      <c r="B684" t="s">
        <v>164</v>
      </c>
      <c r="C684">
        <v>708015</v>
      </c>
      <c r="D684" t="s">
        <v>93</v>
      </c>
      <c r="E684">
        <v>1.8</v>
      </c>
      <c r="F684">
        <v>200</v>
      </c>
      <c r="G684">
        <f t="shared" si="10"/>
        <v>360</v>
      </c>
    </row>
    <row r="685" spans="1:7" x14ac:dyDescent="0.25">
      <c r="A685">
        <v>2017</v>
      </c>
      <c r="B685" t="s">
        <v>164</v>
      </c>
      <c r="C685">
        <v>708016</v>
      </c>
      <c r="D685" t="s">
        <v>94</v>
      </c>
      <c r="E685">
        <v>5</v>
      </c>
      <c r="F685">
        <v>49</v>
      </c>
      <c r="G685">
        <f t="shared" si="10"/>
        <v>245</v>
      </c>
    </row>
    <row r="686" spans="1:7" x14ac:dyDescent="0.25">
      <c r="A686">
        <v>2017</v>
      </c>
      <c r="B686" t="s">
        <v>164</v>
      </c>
      <c r="C686">
        <v>708018</v>
      </c>
      <c r="D686" t="s">
        <v>95</v>
      </c>
      <c r="E686">
        <v>10</v>
      </c>
      <c r="F686">
        <v>553</v>
      </c>
      <c r="G686">
        <f t="shared" si="10"/>
        <v>5530</v>
      </c>
    </row>
    <row r="687" spans="1:7" x14ac:dyDescent="0.25">
      <c r="A687">
        <v>2017</v>
      </c>
      <c r="B687" t="s">
        <v>164</v>
      </c>
      <c r="C687">
        <v>708019</v>
      </c>
      <c r="D687" t="s">
        <v>96</v>
      </c>
      <c r="E687">
        <v>15</v>
      </c>
      <c r="F687">
        <v>35</v>
      </c>
      <c r="G687">
        <f t="shared" si="10"/>
        <v>525</v>
      </c>
    </row>
    <row r="688" spans="1:7" x14ac:dyDescent="0.25">
      <c r="A688">
        <v>2017</v>
      </c>
      <c r="B688" t="s">
        <v>164</v>
      </c>
      <c r="C688">
        <v>708020</v>
      </c>
      <c r="D688" t="s">
        <v>97</v>
      </c>
      <c r="E688">
        <v>10</v>
      </c>
      <c r="F688">
        <v>110</v>
      </c>
      <c r="G688">
        <f t="shared" si="10"/>
        <v>1100</v>
      </c>
    </row>
    <row r="689" spans="1:7" x14ac:dyDescent="0.25">
      <c r="A689">
        <v>2017</v>
      </c>
      <c r="B689" t="s">
        <v>164</v>
      </c>
      <c r="C689">
        <v>708021</v>
      </c>
      <c r="D689" t="s">
        <v>98</v>
      </c>
      <c r="E689">
        <v>5</v>
      </c>
      <c r="F689">
        <v>157</v>
      </c>
      <c r="G689">
        <f t="shared" si="10"/>
        <v>785</v>
      </c>
    </row>
    <row r="690" spans="1:7" x14ac:dyDescent="0.25">
      <c r="A690">
        <v>2017</v>
      </c>
      <c r="B690" t="s">
        <v>164</v>
      </c>
      <c r="C690">
        <v>708022</v>
      </c>
      <c r="D690" t="s">
        <v>99</v>
      </c>
      <c r="E690">
        <v>15</v>
      </c>
      <c r="F690">
        <v>352</v>
      </c>
      <c r="G690">
        <f t="shared" si="10"/>
        <v>5280</v>
      </c>
    </row>
    <row r="691" spans="1:7" x14ac:dyDescent="0.25">
      <c r="A691">
        <v>2017</v>
      </c>
      <c r="B691" t="s">
        <v>164</v>
      </c>
      <c r="C691">
        <v>708023</v>
      </c>
      <c r="D691" t="s">
        <v>100</v>
      </c>
      <c r="E691">
        <v>15</v>
      </c>
      <c r="F691">
        <v>342</v>
      </c>
      <c r="G691">
        <f t="shared" si="10"/>
        <v>5130</v>
      </c>
    </row>
    <row r="692" spans="1:7" x14ac:dyDescent="0.25">
      <c r="A692">
        <v>2017</v>
      </c>
      <c r="B692" t="s">
        <v>164</v>
      </c>
      <c r="C692">
        <v>708024</v>
      </c>
      <c r="D692" t="s">
        <v>101</v>
      </c>
      <c r="E692">
        <v>15</v>
      </c>
      <c r="F692">
        <v>163</v>
      </c>
      <c r="G692">
        <f t="shared" si="10"/>
        <v>2445</v>
      </c>
    </row>
    <row r="693" spans="1:7" x14ac:dyDescent="0.25">
      <c r="A693">
        <v>2017</v>
      </c>
      <c r="B693" t="s">
        <v>164</v>
      </c>
      <c r="C693">
        <v>708028</v>
      </c>
      <c r="D693" t="s">
        <v>102</v>
      </c>
      <c r="E693">
        <v>17</v>
      </c>
      <c r="F693">
        <v>114</v>
      </c>
      <c r="G693">
        <f t="shared" si="10"/>
        <v>1938</v>
      </c>
    </row>
    <row r="694" spans="1:7" x14ac:dyDescent="0.25">
      <c r="A694">
        <v>2017</v>
      </c>
      <c r="B694" t="s">
        <v>164</v>
      </c>
      <c r="C694">
        <v>708029</v>
      </c>
      <c r="D694" t="s">
        <v>103</v>
      </c>
      <c r="E694">
        <v>17</v>
      </c>
      <c r="F694">
        <v>104</v>
      </c>
      <c r="G694">
        <f t="shared" si="10"/>
        <v>1768</v>
      </c>
    </row>
    <row r="695" spans="1:7" x14ac:dyDescent="0.25">
      <c r="A695">
        <v>2017</v>
      </c>
      <c r="B695" t="s">
        <v>164</v>
      </c>
      <c r="C695">
        <v>708040</v>
      </c>
      <c r="D695" t="s">
        <v>157</v>
      </c>
      <c r="E695">
        <v>88</v>
      </c>
      <c r="F695">
        <v>29</v>
      </c>
      <c r="G695">
        <f t="shared" si="10"/>
        <v>2552</v>
      </c>
    </row>
    <row r="696" spans="1:7" x14ac:dyDescent="0.25">
      <c r="A696">
        <v>2017</v>
      </c>
      <c r="B696" t="s">
        <v>164</v>
      </c>
      <c r="C696">
        <v>708041</v>
      </c>
      <c r="D696" t="s">
        <v>104</v>
      </c>
      <c r="E696">
        <v>60</v>
      </c>
      <c r="F696">
        <v>22</v>
      </c>
      <c r="G696">
        <f t="shared" si="10"/>
        <v>1320</v>
      </c>
    </row>
    <row r="697" spans="1:7" x14ac:dyDescent="0.25">
      <c r="A697">
        <v>2017</v>
      </c>
      <c r="B697" t="s">
        <v>164</v>
      </c>
      <c r="C697">
        <v>709001</v>
      </c>
      <c r="D697" t="s">
        <v>105</v>
      </c>
      <c r="E697">
        <v>20.5</v>
      </c>
      <c r="F697">
        <v>422</v>
      </c>
      <c r="G697">
        <f t="shared" si="10"/>
        <v>8651</v>
      </c>
    </row>
    <row r="698" spans="1:7" x14ac:dyDescent="0.25">
      <c r="A698">
        <v>2017</v>
      </c>
      <c r="B698" t="s">
        <v>164</v>
      </c>
      <c r="C698">
        <v>709005</v>
      </c>
      <c r="D698" t="s">
        <v>106</v>
      </c>
      <c r="E698">
        <v>20.5</v>
      </c>
      <c r="F698">
        <v>411</v>
      </c>
      <c r="G698">
        <f t="shared" si="10"/>
        <v>8425.5</v>
      </c>
    </row>
    <row r="699" spans="1:7" x14ac:dyDescent="0.25">
      <c r="A699">
        <v>2017</v>
      </c>
      <c r="B699" t="s">
        <v>164</v>
      </c>
      <c r="C699">
        <v>709007</v>
      </c>
      <c r="D699" t="s">
        <v>107</v>
      </c>
      <c r="E699">
        <v>20.5</v>
      </c>
      <c r="F699">
        <v>513</v>
      </c>
      <c r="G699">
        <f t="shared" si="10"/>
        <v>10516.5</v>
      </c>
    </row>
    <row r="700" spans="1:7" x14ac:dyDescent="0.25">
      <c r="A700">
        <v>2017</v>
      </c>
      <c r="B700" t="s">
        <v>164</v>
      </c>
      <c r="C700">
        <v>710003</v>
      </c>
      <c r="D700" t="s">
        <v>108</v>
      </c>
      <c r="E700">
        <v>13</v>
      </c>
      <c r="F700">
        <v>421</v>
      </c>
      <c r="G700">
        <f t="shared" si="10"/>
        <v>5473</v>
      </c>
    </row>
    <row r="701" spans="1:7" x14ac:dyDescent="0.25">
      <c r="A701">
        <v>2017</v>
      </c>
      <c r="B701" t="s">
        <v>164</v>
      </c>
      <c r="C701">
        <v>711001</v>
      </c>
      <c r="D701" t="s">
        <v>109</v>
      </c>
      <c r="E701">
        <v>20</v>
      </c>
      <c r="F701">
        <v>730</v>
      </c>
      <c r="G701">
        <f t="shared" si="10"/>
        <v>14600</v>
      </c>
    </row>
    <row r="702" spans="1:7" x14ac:dyDescent="0.25">
      <c r="A702">
        <v>2017</v>
      </c>
      <c r="B702" t="s">
        <v>164</v>
      </c>
      <c r="C702">
        <v>711002</v>
      </c>
      <c r="D702" t="s">
        <v>110</v>
      </c>
      <c r="E702">
        <v>290</v>
      </c>
      <c r="F702">
        <v>21</v>
      </c>
      <c r="G702">
        <f t="shared" si="10"/>
        <v>6090</v>
      </c>
    </row>
    <row r="703" spans="1:7" x14ac:dyDescent="0.25">
      <c r="A703">
        <v>2017</v>
      </c>
      <c r="B703" t="s">
        <v>164</v>
      </c>
      <c r="C703">
        <v>711009</v>
      </c>
      <c r="D703" t="s">
        <v>114</v>
      </c>
      <c r="E703">
        <v>15</v>
      </c>
      <c r="F703">
        <v>881</v>
      </c>
      <c r="G703">
        <f t="shared" si="10"/>
        <v>13215</v>
      </c>
    </row>
    <row r="704" spans="1:7" x14ac:dyDescent="0.25">
      <c r="A704">
        <v>2017</v>
      </c>
      <c r="B704" t="s">
        <v>164</v>
      </c>
      <c r="C704">
        <v>711010</v>
      </c>
      <c r="D704" t="s">
        <v>115</v>
      </c>
      <c r="E704">
        <v>265</v>
      </c>
      <c r="F704">
        <v>7</v>
      </c>
      <c r="G704">
        <f t="shared" si="10"/>
        <v>1855</v>
      </c>
    </row>
    <row r="705" spans="1:7" x14ac:dyDescent="0.25">
      <c r="A705">
        <v>2017</v>
      </c>
      <c r="B705" t="s">
        <v>164</v>
      </c>
      <c r="C705">
        <v>712007</v>
      </c>
      <c r="D705" t="s">
        <v>116</v>
      </c>
      <c r="E705">
        <v>11</v>
      </c>
      <c r="F705">
        <v>777</v>
      </c>
      <c r="G705">
        <f t="shared" si="10"/>
        <v>8547</v>
      </c>
    </row>
    <row r="706" spans="1:7" x14ac:dyDescent="0.25">
      <c r="A706">
        <v>2017</v>
      </c>
      <c r="B706" t="s">
        <v>164</v>
      </c>
      <c r="C706">
        <v>713001</v>
      </c>
      <c r="D706" t="s">
        <v>117</v>
      </c>
      <c r="E706">
        <v>45</v>
      </c>
      <c r="F706">
        <v>147</v>
      </c>
      <c r="G706">
        <f t="shared" si="10"/>
        <v>6615</v>
      </c>
    </row>
    <row r="707" spans="1:7" x14ac:dyDescent="0.25">
      <c r="A707">
        <v>2017</v>
      </c>
      <c r="B707" t="s">
        <v>164</v>
      </c>
      <c r="C707">
        <v>713003</v>
      </c>
      <c r="D707" t="s">
        <v>118</v>
      </c>
      <c r="E707">
        <v>2</v>
      </c>
      <c r="F707">
        <v>175</v>
      </c>
      <c r="G707">
        <f t="shared" ref="G707:G770" si="11">F707*E707</f>
        <v>350</v>
      </c>
    </row>
    <row r="708" spans="1:7" x14ac:dyDescent="0.25">
      <c r="A708">
        <v>2017</v>
      </c>
      <c r="B708" t="s">
        <v>164</v>
      </c>
      <c r="C708">
        <v>720001</v>
      </c>
      <c r="D708" t="s">
        <v>149</v>
      </c>
      <c r="E708">
        <v>32</v>
      </c>
      <c r="F708">
        <v>10</v>
      </c>
      <c r="G708">
        <f t="shared" si="11"/>
        <v>320</v>
      </c>
    </row>
    <row r="709" spans="1:7" x14ac:dyDescent="0.25">
      <c r="A709">
        <v>2017</v>
      </c>
      <c r="B709" t="s">
        <v>164</v>
      </c>
      <c r="C709">
        <v>720056</v>
      </c>
      <c r="D709" t="s">
        <v>166</v>
      </c>
      <c r="E709">
        <v>10</v>
      </c>
      <c r="F709">
        <v>3000</v>
      </c>
      <c r="G709">
        <f t="shared" si="11"/>
        <v>30000</v>
      </c>
    </row>
    <row r="710" spans="1:7" x14ac:dyDescent="0.25">
      <c r="A710">
        <v>2017</v>
      </c>
      <c r="B710" t="s">
        <v>164</v>
      </c>
      <c r="C710">
        <v>720057</v>
      </c>
      <c r="D710" t="s">
        <v>167</v>
      </c>
      <c r="E710">
        <v>10</v>
      </c>
      <c r="F710">
        <v>3000</v>
      </c>
      <c r="G710">
        <f t="shared" si="11"/>
        <v>30000</v>
      </c>
    </row>
    <row r="711" spans="1:7" x14ac:dyDescent="0.25">
      <c r="A711">
        <v>2017</v>
      </c>
      <c r="B711" t="s">
        <v>164</v>
      </c>
      <c r="C711">
        <v>730001</v>
      </c>
      <c r="D711" t="s">
        <v>144</v>
      </c>
      <c r="E711">
        <v>4.5</v>
      </c>
      <c r="F711">
        <v>5687</v>
      </c>
      <c r="G711">
        <f t="shared" si="11"/>
        <v>25591.5</v>
      </c>
    </row>
    <row r="712" spans="1:7" x14ac:dyDescent="0.25">
      <c r="A712">
        <v>2017</v>
      </c>
      <c r="B712" t="s">
        <v>164</v>
      </c>
      <c r="C712">
        <v>730015</v>
      </c>
      <c r="D712" t="s">
        <v>151</v>
      </c>
      <c r="E712">
        <v>25</v>
      </c>
      <c r="F712">
        <v>84</v>
      </c>
      <c r="G712">
        <f t="shared" si="11"/>
        <v>2100</v>
      </c>
    </row>
    <row r="713" spans="1:7" x14ac:dyDescent="0.25">
      <c r="A713">
        <v>2017</v>
      </c>
      <c r="B713" t="s">
        <v>164</v>
      </c>
      <c r="C713">
        <v>800010</v>
      </c>
      <c r="D713" t="s">
        <v>163</v>
      </c>
      <c r="E713">
        <v>1.5</v>
      </c>
      <c r="F713">
        <v>5301</v>
      </c>
      <c r="G713">
        <f t="shared" si="11"/>
        <v>7951.5</v>
      </c>
    </row>
    <row r="714" spans="1:7" x14ac:dyDescent="0.25">
      <c r="A714">
        <v>2017</v>
      </c>
      <c r="B714" t="s">
        <v>168</v>
      </c>
      <c r="C714">
        <v>701004</v>
      </c>
      <c r="D714" t="s">
        <v>153</v>
      </c>
      <c r="E714">
        <v>60</v>
      </c>
      <c r="F714">
        <v>28</v>
      </c>
      <c r="G714">
        <f t="shared" si="11"/>
        <v>1680</v>
      </c>
    </row>
    <row r="715" spans="1:7" x14ac:dyDescent="0.25">
      <c r="A715">
        <v>2017</v>
      </c>
      <c r="B715" t="s">
        <v>168</v>
      </c>
      <c r="C715">
        <v>701012</v>
      </c>
      <c r="D715" t="s">
        <v>5</v>
      </c>
      <c r="E715">
        <v>10</v>
      </c>
      <c r="F715">
        <v>1494</v>
      </c>
      <c r="G715">
        <f t="shared" si="11"/>
        <v>14940</v>
      </c>
    </row>
    <row r="716" spans="1:7" x14ac:dyDescent="0.25">
      <c r="A716">
        <v>2017</v>
      </c>
      <c r="B716" t="s">
        <v>168</v>
      </c>
      <c r="C716">
        <v>701022</v>
      </c>
      <c r="D716" t="s">
        <v>7</v>
      </c>
      <c r="E716">
        <v>75</v>
      </c>
      <c r="F716">
        <v>79</v>
      </c>
      <c r="G716">
        <f t="shared" si="11"/>
        <v>5925</v>
      </c>
    </row>
    <row r="717" spans="1:7" x14ac:dyDescent="0.25">
      <c r="A717">
        <v>2017</v>
      </c>
      <c r="B717" t="s">
        <v>168</v>
      </c>
      <c r="C717">
        <v>701023</v>
      </c>
      <c r="D717" t="s">
        <v>8</v>
      </c>
      <c r="E717">
        <v>35</v>
      </c>
      <c r="F717">
        <v>63</v>
      </c>
      <c r="G717">
        <f t="shared" si="11"/>
        <v>2205</v>
      </c>
    </row>
    <row r="718" spans="1:7" x14ac:dyDescent="0.25">
      <c r="A718">
        <v>2017</v>
      </c>
      <c r="B718" t="s">
        <v>168</v>
      </c>
      <c r="C718">
        <v>701024</v>
      </c>
      <c r="D718" t="s">
        <v>9</v>
      </c>
      <c r="E718">
        <v>27</v>
      </c>
      <c r="F718">
        <v>131</v>
      </c>
      <c r="G718">
        <f t="shared" si="11"/>
        <v>3537</v>
      </c>
    </row>
    <row r="719" spans="1:7" x14ac:dyDescent="0.25">
      <c r="A719">
        <v>2017</v>
      </c>
      <c r="B719" t="s">
        <v>168</v>
      </c>
      <c r="C719">
        <v>701025</v>
      </c>
      <c r="D719" t="s">
        <v>10</v>
      </c>
      <c r="E719">
        <v>29</v>
      </c>
      <c r="F719">
        <v>776</v>
      </c>
      <c r="G719">
        <f t="shared" si="11"/>
        <v>22504</v>
      </c>
    </row>
    <row r="720" spans="1:7" x14ac:dyDescent="0.25">
      <c r="A720">
        <v>2017</v>
      </c>
      <c r="B720" t="s">
        <v>168</v>
      </c>
      <c r="C720">
        <v>701027</v>
      </c>
      <c r="D720" t="s">
        <v>11</v>
      </c>
      <c r="E720">
        <v>20.5</v>
      </c>
      <c r="F720">
        <v>166</v>
      </c>
      <c r="G720">
        <f t="shared" si="11"/>
        <v>3403</v>
      </c>
    </row>
    <row r="721" spans="1:7" x14ac:dyDescent="0.25">
      <c r="A721">
        <v>2017</v>
      </c>
      <c r="B721" t="s">
        <v>168</v>
      </c>
      <c r="C721">
        <v>701028</v>
      </c>
      <c r="D721" t="s">
        <v>12</v>
      </c>
      <c r="E721">
        <v>40</v>
      </c>
      <c r="F721">
        <v>200</v>
      </c>
      <c r="G721">
        <f t="shared" si="11"/>
        <v>8000</v>
      </c>
    </row>
    <row r="722" spans="1:7" x14ac:dyDescent="0.25">
      <c r="A722">
        <v>2017</v>
      </c>
      <c r="B722" t="s">
        <v>168</v>
      </c>
      <c r="C722">
        <v>701029</v>
      </c>
      <c r="D722" t="s">
        <v>13</v>
      </c>
      <c r="E722">
        <v>40</v>
      </c>
      <c r="F722">
        <v>138</v>
      </c>
      <c r="G722">
        <f t="shared" si="11"/>
        <v>5520</v>
      </c>
    </row>
    <row r="723" spans="1:7" x14ac:dyDescent="0.25">
      <c r="A723">
        <v>2017</v>
      </c>
      <c r="B723" t="s">
        <v>168</v>
      </c>
      <c r="C723">
        <v>701032</v>
      </c>
      <c r="D723" t="s">
        <v>16</v>
      </c>
      <c r="E723">
        <v>39</v>
      </c>
      <c r="F723">
        <v>116</v>
      </c>
      <c r="G723">
        <f t="shared" si="11"/>
        <v>4524</v>
      </c>
    </row>
    <row r="724" spans="1:7" x14ac:dyDescent="0.25">
      <c r="A724">
        <v>2017</v>
      </c>
      <c r="B724" t="s">
        <v>168</v>
      </c>
      <c r="C724">
        <v>701033</v>
      </c>
      <c r="D724" t="s">
        <v>17</v>
      </c>
      <c r="E724">
        <v>39</v>
      </c>
      <c r="F724">
        <v>232</v>
      </c>
      <c r="G724">
        <f t="shared" si="11"/>
        <v>9048</v>
      </c>
    </row>
    <row r="725" spans="1:7" x14ac:dyDescent="0.25">
      <c r="A725">
        <v>2017</v>
      </c>
      <c r="B725" t="s">
        <v>168</v>
      </c>
      <c r="C725">
        <v>701034</v>
      </c>
      <c r="D725" t="s">
        <v>18</v>
      </c>
      <c r="E725">
        <v>35</v>
      </c>
      <c r="F725">
        <v>289</v>
      </c>
      <c r="G725">
        <f t="shared" si="11"/>
        <v>10115</v>
      </c>
    </row>
    <row r="726" spans="1:7" x14ac:dyDescent="0.25">
      <c r="A726">
        <v>2017</v>
      </c>
      <c r="B726" t="s">
        <v>168</v>
      </c>
      <c r="C726">
        <v>701036</v>
      </c>
      <c r="D726" t="s">
        <v>20</v>
      </c>
      <c r="E726">
        <v>35</v>
      </c>
      <c r="F726">
        <v>205</v>
      </c>
      <c r="G726">
        <f t="shared" si="11"/>
        <v>7175</v>
      </c>
    </row>
    <row r="727" spans="1:7" x14ac:dyDescent="0.25">
      <c r="A727">
        <v>2017</v>
      </c>
      <c r="B727" t="s">
        <v>168</v>
      </c>
      <c r="C727">
        <v>701039</v>
      </c>
      <c r="D727" t="s">
        <v>22</v>
      </c>
      <c r="E727">
        <v>35</v>
      </c>
      <c r="F727">
        <v>231</v>
      </c>
      <c r="G727">
        <f t="shared" si="11"/>
        <v>8085</v>
      </c>
    </row>
    <row r="728" spans="1:7" x14ac:dyDescent="0.25">
      <c r="A728">
        <v>2017</v>
      </c>
      <c r="B728" t="s">
        <v>168</v>
      </c>
      <c r="C728">
        <v>701043</v>
      </c>
      <c r="D728" t="s">
        <v>25</v>
      </c>
      <c r="E728">
        <v>35</v>
      </c>
      <c r="F728">
        <v>115</v>
      </c>
      <c r="G728">
        <f t="shared" si="11"/>
        <v>4025</v>
      </c>
    </row>
    <row r="729" spans="1:7" x14ac:dyDescent="0.25">
      <c r="A729">
        <v>2017</v>
      </c>
      <c r="B729" t="s">
        <v>168</v>
      </c>
      <c r="C729">
        <v>701048</v>
      </c>
      <c r="D729" t="s">
        <v>26</v>
      </c>
      <c r="E729">
        <v>59</v>
      </c>
      <c r="F729">
        <v>200</v>
      </c>
      <c r="G729">
        <f t="shared" si="11"/>
        <v>11800</v>
      </c>
    </row>
    <row r="730" spans="1:7" x14ac:dyDescent="0.25">
      <c r="A730">
        <v>2017</v>
      </c>
      <c r="B730" t="s">
        <v>168</v>
      </c>
      <c r="C730">
        <v>701050</v>
      </c>
      <c r="D730" t="s">
        <v>156</v>
      </c>
      <c r="E730">
        <v>59</v>
      </c>
      <c r="F730">
        <v>44</v>
      </c>
      <c r="G730">
        <f t="shared" si="11"/>
        <v>2596</v>
      </c>
    </row>
    <row r="731" spans="1:7" x14ac:dyDescent="0.25">
      <c r="A731">
        <v>2017</v>
      </c>
      <c r="B731" t="s">
        <v>168</v>
      </c>
      <c r="C731">
        <v>701052</v>
      </c>
      <c r="D731" t="s">
        <v>27</v>
      </c>
      <c r="E731">
        <v>39</v>
      </c>
      <c r="F731">
        <v>211</v>
      </c>
      <c r="G731">
        <f t="shared" si="11"/>
        <v>8229</v>
      </c>
    </row>
    <row r="732" spans="1:7" x14ac:dyDescent="0.25">
      <c r="A732">
        <v>2017</v>
      </c>
      <c r="B732" t="s">
        <v>168</v>
      </c>
      <c r="C732">
        <v>701054</v>
      </c>
      <c r="D732" t="s">
        <v>28</v>
      </c>
      <c r="E732">
        <v>79</v>
      </c>
      <c r="F732">
        <v>39</v>
      </c>
      <c r="G732">
        <f t="shared" si="11"/>
        <v>3081</v>
      </c>
    </row>
    <row r="733" spans="1:7" x14ac:dyDescent="0.25">
      <c r="A733">
        <v>2017</v>
      </c>
      <c r="B733" t="s">
        <v>168</v>
      </c>
      <c r="C733">
        <v>701055</v>
      </c>
      <c r="D733" t="s">
        <v>29</v>
      </c>
      <c r="E733">
        <v>99</v>
      </c>
      <c r="F733">
        <v>37</v>
      </c>
      <c r="G733">
        <f t="shared" si="11"/>
        <v>3663</v>
      </c>
    </row>
    <row r="734" spans="1:7" x14ac:dyDescent="0.25">
      <c r="A734">
        <v>2017</v>
      </c>
      <c r="B734" t="s">
        <v>168</v>
      </c>
      <c r="C734">
        <v>701056</v>
      </c>
      <c r="D734" t="s">
        <v>30</v>
      </c>
      <c r="E734">
        <v>85</v>
      </c>
      <c r="F734">
        <v>104</v>
      </c>
      <c r="G734">
        <f t="shared" si="11"/>
        <v>8840</v>
      </c>
    </row>
    <row r="735" spans="1:7" x14ac:dyDescent="0.25">
      <c r="A735">
        <v>2017</v>
      </c>
      <c r="B735" t="s">
        <v>168</v>
      </c>
      <c r="C735">
        <v>701057</v>
      </c>
      <c r="D735" t="s">
        <v>147</v>
      </c>
      <c r="E735">
        <v>55</v>
      </c>
      <c r="F735">
        <v>17</v>
      </c>
      <c r="G735">
        <f t="shared" si="11"/>
        <v>935</v>
      </c>
    </row>
    <row r="736" spans="1:7" x14ac:dyDescent="0.25">
      <c r="A736">
        <v>2017</v>
      </c>
      <c r="B736" t="s">
        <v>168</v>
      </c>
      <c r="C736">
        <v>701060</v>
      </c>
      <c r="D736" t="s">
        <v>32</v>
      </c>
      <c r="E736">
        <v>99</v>
      </c>
      <c r="F736">
        <v>50</v>
      </c>
      <c r="G736">
        <f t="shared" si="11"/>
        <v>4950</v>
      </c>
    </row>
    <row r="737" spans="1:7" x14ac:dyDescent="0.25">
      <c r="A737">
        <v>2017</v>
      </c>
      <c r="B737" t="s">
        <v>168</v>
      </c>
      <c r="C737">
        <v>701061</v>
      </c>
      <c r="D737" t="s">
        <v>33</v>
      </c>
      <c r="E737">
        <v>99</v>
      </c>
      <c r="F737">
        <v>6</v>
      </c>
      <c r="G737">
        <f t="shared" si="11"/>
        <v>594</v>
      </c>
    </row>
    <row r="738" spans="1:7" x14ac:dyDescent="0.25">
      <c r="A738">
        <v>2017</v>
      </c>
      <c r="B738" t="s">
        <v>168</v>
      </c>
      <c r="C738">
        <v>701080</v>
      </c>
      <c r="D738" t="s">
        <v>34</v>
      </c>
      <c r="E738">
        <v>19</v>
      </c>
      <c r="F738">
        <v>3</v>
      </c>
      <c r="G738">
        <f t="shared" si="11"/>
        <v>57</v>
      </c>
    </row>
    <row r="739" spans="1:7" x14ac:dyDescent="0.25">
      <c r="A739">
        <v>2017</v>
      </c>
      <c r="B739" t="s">
        <v>168</v>
      </c>
      <c r="C739">
        <v>701083</v>
      </c>
      <c r="D739" t="s">
        <v>37</v>
      </c>
      <c r="E739">
        <v>42</v>
      </c>
      <c r="F739">
        <v>31</v>
      </c>
      <c r="G739">
        <f t="shared" si="11"/>
        <v>1302</v>
      </c>
    </row>
    <row r="740" spans="1:7" x14ac:dyDescent="0.25">
      <c r="A740">
        <v>2017</v>
      </c>
      <c r="B740" t="s">
        <v>168</v>
      </c>
      <c r="C740">
        <v>702000</v>
      </c>
      <c r="D740" t="s">
        <v>38</v>
      </c>
      <c r="E740">
        <v>25</v>
      </c>
      <c r="F740">
        <v>60</v>
      </c>
      <c r="G740">
        <f t="shared" si="11"/>
        <v>1500</v>
      </c>
    </row>
    <row r="741" spans="1:7" x14ac:dyDescent="0.25">
      <c r="A741">
        <v>2017</v>
      </c>
      <c r="B741" t="s">
        <v>168</v>
      </c>
      <c r="C741">
        <v>702001</v>
      </c>
      <c r="D741" t="s">
        <v>39</v>
      </c>
      <c r="E741">
        <v>25</v>
      </c>
      <c r="F741">
        <v>10</v>
      </c>
      <c r="G741">
        <f t="shared" si="11"/>
        <v>250</v>
      </c>
    </row>
    <row r="742" spans="1:7" x14ac:dyDescent="0.25">
      <c r="A742">
        <v>2017</v>
      </c>
      <c r="B742" t="s">
        <v>168</v>
      </c>
      <c r="C742">
        <v>702002</v>
      </c>
      <c r="D742" t="s">
        <v>40</v>
      </c>
      <c r="E742">
        <v>25</v>
      </c>
      <c r="F742">
        <v>57</v>
      </c>
      <c r="G742">
        <f t="shared" si="11"/>
        <v>1425</v>
      </c>
    </row>
    <row r="743" spans="1:7" x14ac:dyDescent="0.25">
      <c r="A743">
        <v>2017</v>
      </c>
      <c r="B743" t="s">
        <v>168</v>
      </c>
      <c r="C743">
        <v>702003</v>
      </c>
      <c r="D743" t="s">
        <v>41</v>
      </c>
      <c r="E743">
        <v>25</v>
      </c>
      <c r="F743">
        <v>28</v>
      </c>
      <c r="G743">
        <f t="shared" si="11"/>
        <v>700</v>
      </c>
    </row>
    <row r="744" spans="1:7" x14ac:dyDescent="0.25">
      <c r="A744">
        <v>2017</v>
      </c>
      <c r="B744" t="s">
        <v>168</v>
      </c>
      <c r="C744">
        <v>702004</v>
      </c>
      <c r="D744" t="s">
        <v>42</v>
      </c>
      <c r="E744">
        <v>25</v>
      </c>
      <c r="F744">
        <v>57</v>
      </c>
      <c r="G744">
        <f t="shared" si="11"/>
        <v>1425</v>
      </c>
    </row>
    <row r="745" spans="1:7" x14ac:dyDescent="0.25">
      <c r="A745">
        <v>2017</v>
      </c>
      <c r="B745" t="s">
        <v>168</v>
      </c>
      <c r="C745">
        <v>702005</v>
      </c>
      <c r="D745" t="s">
        <v>43</v>
      </c>
      <c r="E745">
        <v>25</v>
      </c>
      <c r="F745">
        <v>28</v>
      </c>
      <c r="G745">
        <f t="shared" si="11"/>
        <v>700</v>
      </c>
    </row>
    <row r="746" spans="1:7" x14ac:dyDescent="0.25">
      <c r="A746">
        <v>2017</v>
      </c>
      <c r="B746" t="s">
        <v>168</v>
      </c>
      <c r="C746">
        <v>702006</v>
      </c>
      <c r="D746" t="s">
        <v>44</v>
      </c>
      <c r="E746">
        <v>25</v>
      </c>
      <c r="F746">
        <v>1</v>
      </c>
      <c r="G746">
        <f t="shared" si="11"/>
        <v>25</v>
      </c>
    </row>
    <row r="747" spans="1:7" x14ac:dyDescent="0.25">
      <c r="A747">
        <v>2017</v>
      </c>
      <c r="B747" t="s">
        <v>168</v>
      </c>
      <c r="C747">
        <v>703003</v>
      </c>
      <c r="D747" t="s">
        <v>47</v>
      </c>
      <c r="E747">
        <v>3.5</v>
      </c>
      <c r="F747">
        <v>1474</v>
      </c>
      <c r="G747">
        <f t="shared" si="11"/>
        <v>5159</v>
      </c>
    </row>
    <row r="748" spans="1:7" x14ac:dyDescent="0.25">
      <c r="A748">
        <v>2017</v>
      </c>
      <c r="B748" t="s">
        <v>168</v>
      </c>
      <c r="C748">
        <v>706000</v>
      </c>
      <c r="D748" t="s">
        <v>48</v>
      </c>
      <c r="E748">
        <v>14</v>
      </c>
      <c r="F748">
        <v>605</v>
      </c>
      <c r="G748">
        <f t="shared" si="11"/>
        <v>8470</v>
      </c>
    </row>
    <row r="749" spans="1:7" x14ac:dyDescent="0.25">
      <c r="A749">
        <v>2017</v>
      </c>
      <c r="B749" t="s">
        <v>168</v>
      </c>
      <c r="C749">
        <v>706001</v>
      </c>
      <c r="D749" t="s">
        <v>49</v>
      </c>
      <c r="E749">
        <v>18</v>
      </c>
      <c r="F749">
        <v>545</v>
      </c>
      <c r="G749">
        <f t="shared" si="11"/>
        <v>9810</v>
      </c>
    </row>
    <row r="750" spans="1:7" x14ac:dyDescent="0.25">
      <c r="A750">
        <v>2017</v>
      </c>
      <c r="B750" t="s">
        <v>168</v>
      </c>
      <c r="C750">
        <v>706002</v>
      </c>
      <c r="D750" t="s">
        <v>50</v>
      </c>
      <c r="E750">
        <v>14</v>
      </c>
      <c r="F750">
        <v>1869</v>
      </c>
      <c r="G750">
        <f t="shared" si="11"/>
        <v>26166</v>
      </c>
    </row>
    <row r="751" spans="1:7" x14ac:dyDescent="0.25">
      <c r="A751">
        <v>2017</v>
      </c>
      <c r="B751" t="s">
        <v>168</v>
      </c>
      <c r="C751">
        <v>706003</v>
      </c>
      <c r="D751" t="s">
        <v>51</v>
      </c>
      <c r="E751">
        <v>14</v>
      </c>
      <c r="F751">
        <v>2391</v>
      </c>
      <c r="G751">
        <f t="shared" si="11"/>
        <v>33474</v>
      </c>
    </row>
    <row r="752" spans="1:7" x14ac:dyDescent="0.25">
      <c r="A752">
        <v>2017</v>
      </c>
      <c r="B752" t="s">
        <v>168</v>
      </c>
      <c r="C752">
        <v>706004</v>
      </c>
      <c r="D752" t="s">
        <v>52</v>
      </c>
      <c r="E752">
        <v>14</v>
      </c>
      <c r="F752">
        <v>2312</v>
      </c>
      <c r="G752">
        <f t="shared" si="11"/>
        <v>32368</v>
      </c>
    </row>
    <row r="753" spans="1:7" x14ac:dyDescent="0.25">
      <c r="A753">
        <v>2017</v>
      </c>
      <c r="B753" t="s">
        <v>168</v>
      </c>
      <c r="C753">
        <v>706005</v>
      </c>
      <c r="D753" t="s">
        <v>53</v>
      </c>
      <c r="E753">
        <v>14</v>
      </c>
      <c r="F753">
        <v>6409</v>
      </c>
      <c r="G753">
        <f t="shared" si="11"/>
        <v>89726</v>
      </c>
    </row>
    <row r="754" spans="1:7" x14ac:dyDescent="0.25">
      <c r="A754">
        <v>2017</v>
      </c>
      <c r="B754" t="s">
        <v>168</v>
      </c>
      <c r="C754">
        <v>706006</v>
      </c>
      <c r="D754" t="s">
        <v>54</v>
      </c>
      <c r="E754">
        <v>14</v>
      </c>
      <c r="F754">
        <v>296</v>
      </c>
      <c r="G754">
        <f t="shared" si="11"/>
        <v>4144</v>
      </c>
    </row>
    <row r="755" spans="1:7" x14ac:dyDescent="0.25">
      <c r="A755">
        <v>2017</v>
      </c>
      <c r="B755" t="s">
        <v>168</v>
      </c>
      <c r="C755">
        <v>706007</v>
      </c>
      <c r="D755" t="s">
        <v>55</v>
      </c>
      <c r="E755">
        <v>14</v>
      </c>
      <c r="F755">
        <v>869</v>
      </c>
      <c r="G755">
        <f t="shared" si="11"/>
        <v>12166</v>
      </c>
    </row>
    <row r="756" spans="1:7" x14ac:dyDescent="0.25">
      <c r="A756">
        <v>2017</v>
      </c>
      <c r="B756" t="s">
        <v>168</v>
      </c>
      <c r="C756">
        <v>706008</v>
      </c>
      <c r="D756" t="s">
        <v>56</v>
      </c>
      <c r="E756">
        <v>14</v>
      </c>
      <c r="F756">
        <v>544</v>
      </c>
      <c r="G756">
        <f t="shared" si="11"/>
        <v>7616</v>
      </c>
    </row>
    <row r="757" spans="1:7" x14ac:dyDescent="0.25">
      <c r="A757">
        <v>2017</v>
      </c>
      <c r="B757" t="s">
        <v>168</v>
      </c>
      <c r="C757">
        <v>706011</v>
      </c>
      <c r="D757" t="s">
        <v>57</v>
      </c>
      <c r="E757">
        <v>14</v>
      </c>
      <c r="F757">
        <v>1402</v>
      </c>
      <c r="G757">
        <f t="shared" si="11"/>
        <v>19628</v>
      </c>
    </row>
    <row r="758" spans="1:7" x14ac:dyDescent="0.25">
      <c r="A758">
        <v>2017</v>
      </c>
      <c r="B758" t="s">
        <v>168</v>
      </c>
      <c r="C758">
        <v>706012</v>
      </c>
      <c r="D758" t="s">
        <v>58</v>
      </c>
      <c r="E758">
        <v>18</v>
      </c>
      <c r="F758">
        <v>267</v>
      </c>
      <c r="G758">
        <f t="shared" si="11"/>
        <v>4806</v>
      </c>
    </row>
    <row r="759" spans="1:7" x14ac:dyDescent="0.25">
      <c r="A759">
        <v>2017</v>
      </c>
      <c r="B759" t="s">
        <v>168</v>
      </c>
      <c r="C759">
        <v>706013</v>
      </c>
      <c r="D759" t="s">
        <v>59</v>
      </c>
      <c r="E759">
        <v>19</v>
      </c>
      <c r="F759">
        <v>441</v>
      </c>
      <c r="G759">
        <f t="shared" si="11"/>
        <v>8379</v>
      </c>
    </row>
    <row r="760" spans="1:7" x14ac:dyDescent="0.25">
      <c r="A760">
        <v>2017</v>
      </c>
      <c r="B760" t="s">
        <v>168</v>
      </c>
      <c r="C760">
        <v>706014</v>
      </c>
      <c r="D760" t="s">
        <v>60</v>
      </c>
      <c r="E760">
        <v>19</v>
      </c>
      <c r="F760">
        <v>294</v>
      </c>
      <c r="G760">
        <f t="shared" si="11"/>
        <v>5586</v>
      </c>
    </row>
    <row r="761" spans="1:7" x14ac:dyDescent="0.25">
      <c r="A761">
        <v>2017</v>
      </c>
      <c r="B761" t="s">
        <v>168</v>
      </c>
      <c r="C761">
        <v>706015</v>
      </c>
      <c r="D761" t="s">
        <v>61</v>
      </c>
      <c r="E761">
        <v>19</v>
      </c>
      <c r="F761">
        <v>330</v>
      </c>
      <c r="G761">
        <f t="shared" si="11"/>
        <v>6270</v>
      </c>
    </row>
    <row r="762" spans="1:7" x14ac:dyDescent="0.25">
      <c r="A762">
        <v>2017</v>
      </c>
      <c r="B762" t="s">
        <v>168</v>
      </c>
      <c r="C762">
        <v>706016</v>
      </c>
      <c r="D762" t="s">
        <v>62</v>
      </c>
      <c r="E762">
        <v>19</v>
      </c>
      <c r="F762">
        <v>232</v>
      </c>
      <c r="G762">
        <f t="shared" si="11"/>
        <v>4408</v>
      </c>
    </row>
    <row r="763" spans="1:7" x14ac:dyDescent="0.25">
      <c r="A763">
        <v>2017</v>
      </c>
      <c r="B763" t="s">
        <v>168</v>
      </c>
      <c r="C763">
        <v>706017</v>
      </c>
      <c r="D763" t="s">
        <v>63</v>
      </c>
      <c r="E763">
        <v>19</v>
      </c>
      <c r="F763">
        <v>216</v>
      </c>
      <c r="G763">
        <f t="shared" si="11"/>
        <v>4104</v>
      </c>
    </row>
    <row r="764" spans="1:7" x14ac:dyDescent="0.25">
      <c r="A764">
        <v>2017</v>
      </c>
      <c r="B764" t="s">
        <v>168</v>
      </c>
      <c r="C764">
        <v>706018</v>
      </c>
      <c r="D764" t="s">
        <v>64</v>
      </c>
      <c r="E764">
        <v>19</v>
      </c>
      <c r="F764">
        <v>502</v>
      </c>
      <c r="G764">
        <f t="shared" si="11"/>
        <v>9538</v>
      </c>
    </row>
    <row r="765" spans="1:7" x14ac:dyDescent="0.25">
      <c r="A765">
        <v>2017</v>
      </c>
      <c r="B765" t="s">
        <v>168</v>
      </c>
      <c r="C765">
        <v>706019</v>
      </c>
      <c r="D765" t="s">
        <v>65</v>
      </c>
      <c r="E765">
        <v>20</v>
      </c>
      <c r="F765">
        <v>638</v>
      </c>
      <c r="G765">
        <f t="shared" si="11"/>
        <v>12760</v>
      </c>
    </row>
    <row r="766" spans="1:7" x14ac:dyDescent="0.25">
      <c r="A766">
        <v>2017</v>
      </c>
      <c r="B766" t="s">
        <v>168</v>
      </c>
      <c r="C766">
        <v>706090</v>
      </c>
      <c r="D766" t="s">
        <v>66</v>
      </c>
      <c r="E766">
        <v>14</v>
      </c>
      <c r="F766">
        <v>259</v>
      </c>
      <c r="G766">
        <f t="shared" si="11"/>
        <v>3626</v>
      </c>
    </row>
    <row r="767" spans="1:7" x14ac:dyDescent="0.25">
      <c r="A767">
        <v>2017</v>
      </c>
      <c r="B767" t="s">
        <v>168</v>
      </c>
      <c r="C767">
        <v>707001</v>
      </c>
      <c r="D767" t="s">
        <v>67</v>
      </c>
      <c r="E767">
        <v>14</v>
      </c>
      <c r="F767">
        <v>989</v>
      </c>
      <c r="G767">
        <f t="shared" si="11"/>
        <v>13846</v>
      </c>
    </row>
    <row r="768" spans="1:7" x14ac:dyDescent="0.25">
      <c r="A768">
        <v>2017</v>
      </c>
      <c r="B768" t="s">
        <v>168</v>
      </c>
      <c r="C768">
        <v>707002</v>
      </c>
      <c r="D768" t="s">
        <v>68</v>
      </c>
      <c r="E768">
        <v>14</v>
      </c>
      <c r="F768">
        <v>1062</v>
      </c>
      <c r="G768">
        <f t="shared" si="11"/>
        <v>14868</v>
      </c>
    </row>
    <row r="769" spans="1:7" x14ac:dyDescent="0.25">
      <c r="A769">
        <v>2017</v>
      </c>
      <c r="B769" t="s">
        <v>168</v>
      </c>
      <c r="C769">
        <v>707003</v>
      </c>
      <c r="D769" t="s">
        <v>69</v>
      </c>
      <c r="E769">
        <v>14</v>
      </c>
      <c r="F769">
        <v>476</v>
      </c>
      <c r="G769">
        <f t="shared" si="11"/>
        <v>6664</v>
      </c>
    </row>
    <row r="770" spans="1:7" x14ac:dyDescent="0.25">
      <c r="A770">
        <v>2017</v>
      </c>
      <c r="B770" t="s">
        <v>168</v>
      </c>
      <c r="C770">
        <v>707004</v>
      </c>
      <c r="D770" t="s">
        <v>70</v>
      </c>
      <c r="E770">
        <v>14</v>
      </c>
      <c r="F770">
        <v>519</v>
      </c>
      <c r="G770">
        <f t="shared" si="11"/>
        <v>7266</v>
      </c>
    </row>
    <row r="771" spans="1:7" x14ac:dyDescent="0.25">
      <c r="A771">
        <v>2017</v>
      </c>
      <c r="B771" t="s">
        <v>168</v>
      </c>
      <c r="C771">
        <v>707005</v>
      </c>
      <c r="D771" t="s">
        <v>71</v>
      </c>
      <c r="E771">
        <v>14</v>
      </c>
      <c r="F771">
        <v>372</v>
      </c>
      <c r="G771">
        <f t="shared" ref="G771:G834" si="12">F771*E771</f>
        <v>5208</v>
      </c>
    </row>
    <row r="772" spans="1:7" x14ac:dyDescent="0.25">
      <c r="A772">
        <v>2017</v>
      </c>
      <c r="B772" t="s">
        <v>168</v>
      </c>
      <c r="C772">
        <v>707006</v>
      </c>
      <c r="D772" t="s">
        <v>72</v>
      </c>
      <c r="E772">
        <v>14</v>
      </c>
      <c r="F772">
        <v>406</v>
      </c>
      <c r="G772">
        <f t="shared" si="12"/>
        <v>5684</v>
      </c>
    </row>
    <row r="773" spans="1:7" x14ac:dyDescent="0.25">
      <c r="A773">
        <v>2017</v>
      </c>
      <c r="B773" t="s">
        <v>168</v>
      </c>
      <c r="C773">
        <v>707007</v>
      </c>
      <c r="D773" t="s">
        <v>73</v>
      </c>
      <c r="E773">
        <v>14</v>
      </c>
      <c r="F773">
        <v>934</v>
      </c>
      <c r="G773">
        <f t="shared" si="12"/>
        <v>13076</v>
      </c>
    </row>
    <row r="774" spans="1:7" x14ac:dyDescent="0.25">
      <c r="A774">
        <v>2017</v>
      </c>
      <c r="B774" t="s">
        <v>168</v>
      </c>
      <c r="C774">
        <v>707008</v>
      </c>
      <c r="D774" t="s">
        <v>74</v>
      </c>
      <c r="E774">
        <v>14</v>
      </c>
      <c r="F774">
        <v>839</v>
      </c>
      <c r="G774">
        <f t="shared" si="12"/>
        <v>11746</v>
      </c>
    </row>
    <row r="775" spans="1:7" x14ac:dyDescent="0.25">
      <c r="A775">
        <v>2017</v>
      </c>
      <c r="B775" t="s">
        <v>168</v>
      </c>
      <c r="C775">
        <v>707009</v>
      </c>
      <c r="D775" t="s">
        <v>75</v>
      </c>
      <c r="E775">
        <v>14</v>
      </c>
      <c r="F775">
        <v>812</v>
      </c>
      <c r="G775">
        <f t="shared" si="12"/>
        <v>11368</v>
      </c>
    </row>
    <row r="776" spans="1:7" x14ac:dyDescent="0.25">
      <c r="A776">
        <v>2017</v>
      </c>
      <c r="B776" t="s">
        <v>168</v>
      </c>
      <c r="C776">
        <v>707010</v>
      </c>
      <c r="D776" t="s">
        <v>76</v>
      </c>
      <c r="E776">
        <v>14</v>
      </c>
      <c r="F776">
        <v>424</v>
      </c>
      <c r="G776">
        <f t="shared" si="12"/>
        <v>5936</v>
      </c>
    </row>
    <row r="777" spans="1:7" x14ac:dyDescent="0.25">
      <c r="A777">
        <v>2017</v>
      </c>
      <c r="B777" t="s">
        <v>168</v>
      </c>
      <c r="C777">
        <v>707011</v>
      </c>
      <c r="D777" t="s">
        <v>77</v>
      </c>
      <c r="E777">
        <v>14</v>
      </c>
      <c r="F777">
        <v>361</v>
      </c>
      <c r="G777">
        <f t="shared" si="12"/>
        <v>5054</v>
      </c>
    </row>
    <row r="778" spans="1:7" x14ac:dyDescent="0.25">
      <c r="A778">
        <v>2017</v>
      </c>
      <c r="B778" t="s">
        <v>168</v>
      </c>
      <c r="C778">
        <v>707013</v>
      </c>
      <c r="D778" t="s">
        <v>78</v>
      </c>
      <c r="E778">
        <v>14</v>
      </c>
      <c r="F778">
        <v>338</v>
      </c>
      <c r="G778">
        <f t="shared" si="12"/>
        <v>4732</v>
      </c>
    </row>
    <row r="779" spans="1:7" x14ac:dyDescent="0.25">
      <c r="A779">
        <v>2017</v>
      </c>
      <c r="B779" t="s">
        <v>168</v>
      </c>
      <c r="C779">
        <v>707014</v>
      </c>
      <c r="D779" t="s">
        <v>79</v>
      </c>
      <c r="E779">
        <v>14</v>
      </c>
      <c r="F779">
        <v>463</v>
      </c>
      <c r="G779">
        <f t="shared" si="12"/>
        <v>6482</v>
      </c>
    </row>
    <row r="780" spans="1:7" x14ac:dyDescent="0.25">
      <c r="A780">
        <v>2017</v>
      </c>
      <c r="B780" t="s">
        <v>168</v>
      </c>
      <c r="C780">
        <v>707015</v>
      </c>
      <c r="D780" t="s">
        <v>80</v>
      </c>
      <c r="E780">
        <v>14</v>
      </c>
      <c r="F780">
        <v>331</v>
      </c>
      <c r="G780">
        <f t="shared" si="12"/>
        <v>4634</v>
      </c>
    </row>
    <row r="781" spans="1:7" x14ac:dyDescent="0.25">
      <c r="A781">
        <v>2017</v>
      </c>
      <c r="B781" t="s">
        <v>168</v>
      </c>
      <c r="C781">
        <v>707016</v>
      </c>
      <c r="D781" t="s">
        <v>81</v>
      </c>
      <c r="E781">
        <v>14</v>
      </c>
      <c r="F781">
        <v>338</v>
      </c>
      <c r="G781">
        <f t="shared" si="12"/>
        <v>4732</v>
      </c>
    </row>
    <row r="782" spans="1:7" x14ac:dyDescent="0.25">
      <c r="A782">
        <v>2017</v>
      </c>
      <c r="B782" t="s">
        <v>168</v>
      </c>
      <c r="C782">
        <v>707017</v>
      </c>
      <c r="D782" t="s">
        <v>148</v>
      </c>
      <c r="E782">
        <v>14</v>
      </c>
      <c r="F782">
        <v>118</v>
      </c>
      <c r="G782">
        <f t="shared" si="12"/>
        <v>1652</v>
      </c>
    </row>
    <row r="783" spans="1:7" x14ac:dyDescent="0.25">
      <c r="A783">
        <v>2017</v>
      </c>
      <c r="B783" t="s">
        <v>168</v>
      </c>
      <c r="C783">
        <v>708000</v>
      </c>
      <c r="D783" t="s">
        <v>82</v>
      </c>
      <c r="E783">
        <v>5</v>
      </c>
      <c r="F783">
        <v>315</v>
      </c>
      <c r="G783">
        <f t="shared" si="12"/>
        <v>1575</v>
      </c>
    </row>
    <row r="784" spans="1:7" x14ac:dyDescent="0.25">
      <c r="A784">
        <v>2017</v>
      </c>
      <c r="B784" t="s">
        <v>168</v>
      </c>
      <c r="C784">
        <v>708002</v>
      </c>
      <c r="D784" t="s">
        <v>83</v>
      </c>
      <c r="E784">
        <v>10</v>
      </c>
      <c r="F784">
        <v>831</v>
      </c>
      <c r="G784">
        <f t="shared" si="12"/>
        <v>8310</v>
      </c>
    </row>
    <row r="785" spans="1:7" x14ac:dyDescent="0.25">
      <c r="A785">
        <v>2017</v>
      </c>
      <c r="B785" t="s">
        <v>168</v>
      </c>
      <c r="C785">
        <v>708003</v>
      </c>
      <c r="D785" t="s">
        <v>162</v>
      </c>
      <c r="E785">
        <v>1.8</v>
      </c>
      <c r="F785">
        <v>5201</v>
      </c>
      <c r="G785">
        <f t="shared" si="12"/>
        <v>9361.8000000000011</v>
      </c>
    </row>
    <row r="786" spans="1:7" x14ac:dyDescent="0.25">
      <c r="A786">
        <v>2017</v>
      </c>
      <c r="B786" t="s">
        <v>168</v>
      </c>
      <c r="C786">
        <v>708004</v>
      </c>
      <c r="D786" t="s">
        <v>84</v>
      </c>
      <c r="E786">
        <v>2</v>
      </c>
      <c r="F786">
        <v>4181</v>
      </c>
      <c r="G786">
        <f t="shared" si="12"/>
        <v>8362</v>
      </c>
    </row>
    <row r="787" spans="1:7" x14ac:dyDescent="0.25">
      <c r="A787">
        <v>2017</v>
      </c>
      <c r="B787" t="s">
        <v>168</v>
      </c>
      <c r="C787">
        <v>708005</v>
      </c>
      <c r="D787" t="s">
        <v>85</v>
      </c>
      <c r="E787">
        <v>5</v>
      </c>
      <c r="F787">
        <v>911</v>
      </c>
      <c r="G787">
        <f t="shared" si="12"/>
        <v>4555</v>
      </c>
    </row>
    <row r="788" spans="1:7" x14ac:dyDescent="0.25">
      <c r="A788">
        <v>2017</v>
      </c>
      <c r="B788" t="s">
        <v>168</v>
      </c>
      <c r="C788">
        <v>708006</v>
      </c>
      <c r="D788" t="s">
        <v>86</v>
      </c>
      <c r="E788">
        <v>2</v>
      </c>
      <c r="F788">
        <v>1525</v>
      </c>
      <c r="G788">
        <f t="shared" si="12"/>
        <v>3050</v>
      </c>
    </row>
    <row r="789" spans="1:7" x14ac:dyDescent="0.25">
      <c r="A789">
        <v>2017</v>
      </c>
      <c r="B789" t="s">
        <v>168</v>
      </c>
      <c r="C789">
        <v>708007</v>
      </c>
      <c r="D789" t="s">
        <v>87</v>
      </c>
      <c r="E789">
        <v>5</v>
      </c>
      <c r="F789">
        <v>212</v>
      </c>
      <c r="G789">
        <f t="shared" si="12"/>
        <v>1060</v>
      </c>
    </row>
    <row r="790" spans="1:7" x14ac:dyDescent="0.25">
      <c r="A790">
        <v>2017</v>
      </c>
      <c r="B790" t="s">
        <v>168</v>
      </c>
      <c r="C790">
        <v>708008</v>
      </c>
      <c r="D790" t="s">
        <v>88</v>
      </c>
      <c r="E790">
        <v>14.4</v>
      </c>
      <c r="F790">
        <v>4</v>
      </c>
      <c r="G790">
        <f t="shared" si="12"/>
        <v>57.6</v>
      </c>
    </row>
    <row r="791" spans="1:7" x14ac:dyDescent="0.25">
      <c r="A791">
        <v>2017</v>
      </c>
      <c r="B791" t="s">
        <v>168</v>
      </c>
      <c r="C791">
        <v>708009</v>
      </c>
      <c r="D791" t="s">
        <v>89</v>
      </c>
      <c r="E791">
        <v>20.399999999999999</v>
      </c>
      <c r="F791">
        <v>74</v>
      </c>
      <c r="G791">
        <f t="shared" si="12"/>
        <v>1509.6</v>
      </c>
    </row>
    <row r="792" spans="1:7" x14ac:dyDescent="0.25">
      <c r="A792">
        <v>2017</v>
      </c>
      <c r="B792" t="s">
        <v>168</v>
      </c>
      <c r="C792">
        <v>708010</v>
      </c>
      <c r="D792" t="s">
        <v>90</v>
      </c>
      <c r="E792">
        <v>2</v>
      </c>
      <c r="F792">
        <v>2543</v>
      </c>
      <c r="G792">
        <f t="shared" si="12"/>
        <v>5086</v>
      </c>
    </row>
    <row r="793" spans="1:7" x14ac:dyDescent="0.25">
      <c r="A793">
        <v>2017</v>
      </c>
      <c r="B793" t="s">
        <v>168</v>
      </c>
      <c r="C793">
        <v>708013</v>
      </c>
      <c r="D793" t="s">
        <v>91</v>
      </c>
      <c r="E793">
        <v>1.6</v>
      </c>
      <c r="F793">
        <v>230</v>
      </c>
      <c r="G793">
        <f t="shared" si="12"/>
        <v>368</v>
      </c>
    </row>
    <row r="794" spans="1:7" x14ac:dyDescent="0.25">
      <c r="A794">
        <v>2017</v>
      </c>
      <c r="B794" t="s">
        <v>168</v>
      </c>
      <c r="C794">
        <v>708014</v>
      </c>
      <c r="D794" t="s">
        <v>92</v>
      </c>
      <c r="E794">
        <v>13</v>
      </c>
      <c r="F794">
        <v>149</v>
      </c>
      <c r="G794">
        <f t="shared" si="12"/>
        <v>1937</v>
      </c>
    </row>
    <row r="795" spans="1:7" x14ac:dyDescent="0.25">
      <c r="A795">
        <v>2017</v>
      </c>
      <c r="B795" t="s">
        <v>168</v>
      </c>
      <c r="C795">
        <v>708016</v>
      </c>
      <c r="D795" t="s">
        <v>94</v>
      </c>
      <c r="E795">
        <v>5</v>
      </c>
      <c r="F795">
        <v>200</v>
      </c>
      <c r="G795">
        <f t="shared" si="12"/>
        <v>1000</v>
      </c>
    </row>
    <row r="796" spans="1:7" x14ac:dyDescent="0.25">
      <c r="A796">
        <v>2017</v>
      </c>
      <c r="B796" t="s">
        <v>168</v>
      </c>
      <c r="C796">
        <v>708018</v>
      </c>
      <c r="D796" t="s">
        <v>95</v>
      </c>
      <c r="E796">
        <v>10</v>
      </c>
      <c r="F796">
        <v>572</v>
      </c>
      <c r="G796">
        <f t="shared" si="12"/>
        <v>5720</v>
      </c>
    </row>
    <row r="797" spans="1:7" x14ac:dyDescent="0.25">
      <c r="A797">
        <v>2017</v>
      </c>
      <c r="B797" t="s">
        <v>168</v>
      </c>
      <c r="C797">
        <v>708020</v>
      </c>
      <c r="D797" t="s">
        <v>97</v>
      </c>
      <c r="E797">
        <v>10</v>
      </c>
      <c r="F797">
        <v>264</v>
      </c>
      <c r="G797">
        <f t="shared" si="12"/>
        <v>2640</v>
      </c>
    </row>
    <row r="798" spans="1:7" x14ac:dyDescent="0.25">
      <c r="A798">
        <v>2017</v>
      </c>
      <c r="B798" t="s">
        <v>168</v>
      </c>
      <c r="C798">
        <v>708021</v>
      </c>
      <c r="D798" t="s">
        <v>98</v>
      </c>
      <c r="E798">
        <v>5</v>
      </c>
      <c r="F798">
        <v>246</v>
      </c>
      <c r="G798">
        <f t="shared" si="12"/>
        <v>1230</v>
      </c>
    </row>
    <row r="799" spans="1:7" x14ac:dyDescent="0.25">
      <c r="A799">
        <v>2017</v>
      </c>
      <c r="B799" t="s">
        <v>168</v>
      </c>
      <c r="C799">
        <v>708022</v>
      </c>
      <c r="D799" t="s">
        <v>99</v>
      </c>
      <c r="E799">
        <v>15</v>
      </c>
      <c r="F799">
        <v>14</v>
      </c>
      <c r="G799">
        <f t="shared" si="12"/>
        <v>210</v>
      </c>
    </row>
    <row r="800" spans="1:7" x14ac:dyDescent="0.25">
      <c r="A800">
        <v>2017</v>
      </c>
      <c r="B800" t="s">
        <v>168</v>
      </c>
      <c r="C800">
        <v>708023</v>
      </c>
      <c r="D800" t="s">
        <v>100</v>
      </c>
      <c r="E800">
        <v>15</v>
      </c>
      <c r="F800">
        <v>186</v>
      </c>
      <c r="G800">
        <f t="shared" si="12"/>
        <v>2790</v>
      </c>
    </row>
    <row r="801" spans="1:7" x14ac:dyDescent="0.25">
      <c r="A801">
        <v>2017</v>
      </c>
      <c r="B801" t="s">
        <v>168</v>
      </c>
      <c r="C801">
        <v>708024</v>
      </c>
      <c r="D801" t="s">
        <v>101</v>
      </c>
      <c r="E801">
        <v>15</v>
      </c>
      <c r="F801">
        <v>4</v>
      </c>
      <c r="G801">
        <f t="shared" si="12"/>
        <v>60</v>
      </c>
    </row>
    <row r="802" spans="1:7" x14ac:dyDescent="0.25">
      <c r="A802">
        <v>2017</v>
      </c>
      <c r="B802" t="s">
        <v>168</v>
      </c>
      <c r="C802">
        <v>708028</v>
      </c>
      <c r="D802" t="s">
        <v>102</v>
      </c>
      <c r="E802">
        <v>17</v>
      </c>
      <c r="F802">
        <v>197</v>
      </c>
      <c r="G802">
        <f t="shared" si="12"/>
        <v>3349</v>
      </c>
    </row>
    <row r="803" spans="1:7" x14ac:dyDescent="0.25">
      <c r="A803">
        <v>2017</v>
      </c>
      <c r="B803" t="s">
        <v>168</v>
      </c>
      <c r="C803">
        <v>708029</v>
      </c>
      <c r="D803" t="s">
        <v>103</v>
      </c>
      <c r="E803">
        <v>17</v>
      </c>
      <c r="F803">
        <v>140</v>
      </c>
      <c r="G803">
        <f t="shared" si="12"/>
        <v>2380</v>
      </c>
    </row>
    <row r="804" spans="1:7" x14ac:dyDescent="0.25">
      <c r="A804">
        <v>2017</v>
      </c>
      <c r="B804" t="s">
        <v>168</v>
      </c>
      <c r="C804">
        <v>708036</v>
      </c>
      <c r="D804" t="s">
        <v>169</v>
      </c>
      <c r="E804">
        <v>10</v>
      </c>
      <c r="F804">
        <v>2</v>
      </c>
      <c r="G804">
        <f t="shared" si="12"/>
        <v>20</v>
      </c>
    </row>
    <row r="805" spans="1:7" x14ac:dyDescent="0.25">
      <c r="A805">
        <v>2017</v>
      </c>
      <c r="B805" t="s">
        <v>168</v>
      </c>
      <c r="C805">
        <v>708037</v>
      </c>
      <c r="D805" t="s">
        <v>170</v>
      </c>
      <c r="E805">
        <v>10</v>
      </c>
      <c r="F805">
        <v>6</v>
      </c>
      <c r="G805">
        <f t="shared" si="12"/>
        <v>60</v>
      </c>
    </row>
    <row r="806" spans="1:7" x14ac:dyDescent="0.25">
      <c r="A806">
        <v>2017</v>
      </c>
      <c r="B806" t="s">
        <v>168</v>
      </c>
      <c r="C806">
        <v>708038</v>
      </c>
      <c r="D806" t="s">
        <v>171</v>
      </c>
      <c r="E806">
        <v>10</v>
      </c>
      <c r="F806">
        <v>24</v>
      </c>
      <c r="G806">
        <f t="shared" si="12"/>
        <v>240</v>
      </c>
    </row>
    <row r="807" spans="1:7" x14ac:dyDescent="0.25">
      <c r="A807">
        <v>2017</v>
      </c>
      <c r="B807" t="s">
        <v>168</v>
      </c>
      <c r="C807">
        <v>708040</v>
      </c>
      <c r="D807" t="s">
        <v>157</v>
      </c>
      <c r="E807">
        <v>88</v>
      </c>
      <c r="F807">
        <v>15</v>
      </c>
      <c r="G807">
        <f t="shared" si="12"/>
        <v>1320</v>
      </c>
    </row>
    <row r="808" spans="1:7" x14ac:dyDescent="0.25">
      <c r="A808">
        <v>2017</v>
      </c>
      <c r="B808" t="s">
        <v>168</v>
      </c>
      <c r="C808">
        <v>708041</v>
      </c>
      <c r="D808" t="s">
        <v>104</v>
      </c>
      <c r="E808">
        <v>60</v>
      </c>
      <c r="F808">
        <v>9</v>
      </c>
      <c r="G808">
        <f t="shared" si="12"/>
        <v>540</v>
      </c>
    </row>
    <row r="809" spans="1:7" x14ac:dyDescent="0.25">
      <c r="A809">
        <v>2017</v>
      </c>
      <c r="B809" t="s">
        <v>168</v>
      </c>
      <c r="C809">
        <v>709001</v>
      </c>
      <c r="D809" t="s">
        <v>105</v>
      </c>
      <c r="E809">
        <v>20.5</v>
      </c>
      <c r="F809">
        <v>298</v>
      </c>
      <c r="G809">
        <f t="shared" si="12"/>
        <v>6109</v>
      </c>
    </row>
    <row r="810" spans="1:7" x14ac:dyDescent="0.25">
      <c r="A810">
        <v>2017</v>
      </c>
      <c r="B810" t="s">
        <v>168</v>
      </c>
      <c r="C810">
        <v>709005</v>
      </c>
      <c r="D810" t="s">
        <v>106</v>
      </c>
      <c r="E810">
        <v>20.5</v>
      </c>
      <c r="F810">
        <v>516</v>
      </c>
      <c r="G810">
        <f t="shared" si="12"/>
        <v>10578</v>
      </c>
    </row>
    <row r="811" spans="1:7" x14ac:dyDescent="0.25">
      <c r="A811">
        <v>2017</v>
      </c>
      <c r="B811" t="s">
        <v>168</v>
      </c>
      <c r="C811">
        <v>709007</v>
      </c>
      <c r="D811" t="s">
        <v>107</v>
      </c>
      <c r="E811">
        <v>20.5</v>
      </c>
      <c r="F811">
        <v>573</v>
      </c>
      <c r="G811">
        <f t="shared" si="12"/>
        <v>11746.5</v>
      </c>
    </row>
    <row r="812" spans="1:7" x14ac:dyDescent="0.25">
      <c r="A812">
        <v>2017</v>
      </c>
      <c r="B812" t="s">
        <v>168</v>
      </c>
      <c r="C812">
        <v>710003</v>
      </c>
      <c r="D812" t="s">
        <v>108</v>
      </c>
      <c r="E812">
        <v>13</v>
      </c>
      <c r="F812">
        <v>468</v>
      </c>
      <c r="G812">
        <f t="shared" si="12"/>
        <v>6084</v>
      </c>
    </row>
    <row r="813" spans="1:7" x14ac:dyDescent="0.25">
      <c r="A813">
        <v>2017</v>
      </c>
      <c r="B813" t="s">
        <v>168</v>
      </c>
      <c r="C813">
        <v>711001</v>
      </c>
      <c r="D813" t="s">
        <v>109</v>
      </c>
      <c r="E813">
        <v>20</v>
      </c>
      <c r="F813">
        <v>714</v>
      </c>
      <c r="G813">
        <f t="shared" si="12"/>
        <v>14280</v>
      </c>
    </row>
    <row r="814" spans="1:7" x14ac:dyDescent="0.25">
      <c r="A814">
        <v>2017</v>
      </c>
      <c r="B814" t="s">
        <v>168</v>
      </c>
      <c r="C814">
        <v>711002</v>
      </c>
      <c r="D814" t="s">
        <v>110</v>
      </c>
      <c r="E814">
        <v>290</v>
      </c>
      <c r="F814">
        <v>32</v>
      </c>
      <c r="G814">
        <f t="shared" si="12"/>
        <v>9280</v>
      </c>
    </row>
    <row r="815" spans="1:7" x14ac:dyDescent="0.25">
      <c r="A815">
        <v>2017</v>
      </c>
      <c r="B815" t="s">
        <v>168</v>
      </c>
      <c r="C815">
        <v>711009</v>
      </c>
      <c r="D815" t="s">
        <v>114</v>
      </c>
      <c r="E815">
        <v>15</v>
      </c>
      <c r="F815">
        <v>720</v>
      </c>
      <c r="G815">
        <f t="shared" si="12"/>
        <v>10800</v>
      </c>
    </row>
    <row r="816" spans="1:7" x14ac:dyDescent="0.25">
      <c r="A816">
        <v>2017</v>
      </c>
      <c r="B816" t="s">
        <v>168</v>
      </c>
      <c r="C816">
        <v>711010</v>
      </c>
      <c r="D816" t="s">
        <v>115</v>
      </c>
      <c r="E816">
        <v>265</v>
      </c>
      <c r="F816">
        <v>5</v>
      </c>
      <c r="G816">
        <f t="shared" si="12"/>
        <v>1325</v>
      </c>
    </row>
    <row r="817" spans="1:7" x14ac:dyDescent="0.25">
      <c r="A817">
        <v>2017</v>
      </c>
      <c r="B817" t="s">
        <v>168</v>
      </c>
      <c r="C817">
        <v>712007</v>
      </c>
      <c r="D817" t="s">
        <v>116</v>
      </c>
      <c r="E817">
        <v>11</v>
      </c>
      <c r="F817">
        <v>276</v>
      </c>
      <c r="G817">
        <f t="shared" si="12"/>
        <v>3036</v>
      </c>
    </row>
    <row r="818" spans="1:7" x14ac:dyDescent="0.25">
      <c r="A818">
        <v>2017</v>
      </c>
      <c r="B818" t="s">
        <v>168</v>
      </c>
      <c r="C818">
        <v>713001</v>
      </c>
      <c r="D818" t="s">
        <v>117</v>
      </c>
      <c r="E818">
        <v>45</v>
      </c>
      <c r="F818">
        <v>335</v>
      </c>
      <c r="G818">
        <f t="shared" si="12"/>
        <v>15075</v>
      </c>
    </row>
    <row r="819" spans="1:7" x14ac:dyDescent="0.25">
      <c r="A819">
        <v>2017</v>
      </c>
      <c r="B819" t="s">
        <v>168</v>
      </c>
      <c r="C819">
        <v>713003</v>
      </c>
      <c r="D819" t="s">
        <v>118</v>
      </c>
      <c r="E819">
        <v>2</v>
      </c>
      <c r="F819">
        <v>628</v>
      </c>
      <c r="G819">
        <f t="shared" si="12"/>
        <v>1256</v>
      </c>
    </row>
    <row r="820" spans="1:7" x14ac:dyDescent="0.25">
      <c r="A820">
        <v>2017</v>
      </c>
      <c r="B820" t="s">
        <v>168</v>
      </c>
      <c r="C820">
        <v>720001</v>
      </c>
      <c r="D820" t="s">
        <v>149</v>
      </c>
      <c r="E820">
        <v>32</v>
      </c>
      <c r="F820">
        <v>7</v>
      </c>
      <c r="G820">
        <f t="shared" si="12"/>
        <v>224</v>
      </c>
    </row>
    <row r="821" spans="1:7" x14ac:dyDescent="0.25">
      <c r="A821">
        <v>2017</v>
      </c>
      <c r="B821" t="s">
        <v>168</v>
      </c>
      <c r="C821">
        <v>730001</v>
      </c>
      <c r="D821" t="s">
        <v>144</v>
      </c>
      <c r="E821">
        <v>4.5</v>
      </c>
      <c r="F821">
        <v>6262</v>
      </c>
      <c r="G821">
        <f t="shared" si="12"/>
        <v>28179</v>
      </c>
    </row>
    <row r="822" spans="1:7" x14ac:dyDescent="0.25">
      <c r="A822">
        <v>2017</v>
      </c>
      <c r="B822" t="s">
        <v>168</v>
      </c>
      <c r="C822">
        <v>730015</v>
      </c>
      <c r="D822" t="s">
        <v>151</v>
      </c>
      <c r="E822">
        <v>25</v>
      </c>
      <c r="F822">
        <v>75</v>
      </c>
      <c r="G822">
        <f t="shared" si="12"/>
        <v>1875</v>
      </c>
    </row>
    <row r="823" spans="1:7" x14ac:dyDescent="0.25">
      <c r="A823">
        <v>2017</v>
      </c>
      <c r="B823" t="s">
        <v>168</v>
      </c>
      <c r="C823">
        <v>800010</v>
      </c>
      <c r="D823" t="s">
        <v>163</v>
      </c>
      <c r="E823">
        <v>1.5</v>
      </c>
      <c r="F823">
        <v>7176</v>
      </c>
      <c r="G823">
        <f t="shared" si="12"/>
        <v>10764</v>
      </c>
    </row>
    <row r="824" spans="1:7" x14ac:dyDescent="0.25">
      <c r="A824">
        <v>2017</v>
      </c>
      <c r="B824" t="s">
        <v>172</v>
      </c>
      <c r="C824">
        <v>701004</v>
      </c>
      <c r="D824" t="s">
        <v>153</v>
      </c>
      <c r="E824">
        <v>60</v>
      </c>
      <c r="F824">
        <v>12</v>
      </c>
      <c r="G824">
        <f t="shared" si="12"/>
        <v>720</v>
      </c>
    </row>
    <row r="825" spans="1:7" x14ac:dyDescent="0.25">
      <c r="A825">
        <v>2017</v>
      </c>
      <c r="B825" t="s">
        <v>172</v>
      </c>
      <c r="C825">
        <v>701012</v>
      </c>
      <c r="D825" t="s">
        <v>5</v>
      </c>
      <c r="E825">
        <v>10</v>
      </c>
      <c r="F825">
        <v>68</v>
      </c>
      <c r="G825">
        <f t="shared" si="12"/>
        <v>680</v>
      </c>
    </row>
    <row r="826" spans="1:7" x14ac:dyDescent="0.25">
      <c r="A826">
        <v>2017</v>
      </c>
      <c r="B826" t="s">
        <v>172</v>
      </c>
      <c r="C826">
        <v>701022</v>
      </c>
      <c r="D826" t="s">
        <v>7</v>
      </c>
      <c r="E826">
        <v>75</v>
      </c>
      <c r="F826">
        <v>40</v>
      </c>
      <c r="G826">
        <f t="shared" si="12"/>
        <v>3000</v>
      </c>
    </row>
    <row r="827" spans="1:7" x14ac:dyDescent="0.25">
      <c r="A827">
        <v>2017</v>
      </c>
      <c r="B827" t="s">
        <v>172</v>
      </c>
      <c r="C827">
        <v>701023</v>
      </c>
      <c r="D827" t="s">
        <v>8</v>
      </c>
      <c r="E827">
        <v>35</v>
      </c>
      <c r="F827">
        <v>104</v>
      </c>
      <c r="G827">
        <f t="shared" si="12"/>
        <v>3640</v>
      </c>
    </row>
    <row r="828" spans="1:7" x14ac:dyDescent="0.25">
      <c r="A828">
        <v>2017</v>
      </c>
      <c r="B828" t="s">
        <v>172</v>
      </c>
      <c r="C828">
        <v>701024</v>
      </c>
      <c r="D828" t="s">
        <v>9</v>
      </c>
      <c r="E828">
        <v>27</v>
      </c>
      <c r="F828">
        <v>20</v>
      </c>
      <c r="G828">
        <f t="shared" si="12"/>
        <v>540</v>
      </c>
    </row>
    <row r="829" spans="1:7" x14ac:dyDescent="0.25">
      <c r="A829">
        <v>2017</v>
      </c>
      <c r="B829" t="s">
        <v>172</v>
      </c>
      <c r="C829">
        <v>701025</v>
      </c>
      <c r="D829" t="s">
        <v>10</v>
      </c>
      <c r="E829">
        <v>29</v>
      </c>
      <c r="F829">
        <v>406</v>
      </c>
      <c r="G829">
        <f t="shared" si="12"/>
        <v>11774</v>
      </c>
    </row>
    <row r="830" spans="1:7" x14ac:dyDescent="0.25">
      <c r="A830">
        <v>2017</v>
      </c>
      <c r="B830" t="s">
        <v>172</v>
      </c>
      <c r="C830">
        <v>701027</v>
      </c>
      <c r="D830" t="s">
        <v>11</v>
      </c>
      <c r="E830">
        <v>20.5</v>
      </c>
      <c r="F830">
        <v>75</v>
      </c>
      <c r="G830">
        <f t="shared" si="12"/>
        <v>1537.5</v>
      </c>
    </row>
    <row r="831" spans="1:7" x14ac:dyDescent="0.25">
      <c r="A831">
        <v>2017</v>
      </c>
      <c r="B831" t="s">
        <v>172</v>
      </c>
      <c r="C831">
        <v>701028</v>
      </c>
      <c r="D831" t="s">
        <v>12</v>
      </c>
      <c r="E831">
        <v>40</v>
      </c>
      <c r="F831">
        <v>55</v>
      </c>
      <c r="G831">
        <f t="shared" si="12"/>
        <v>2200</v>
      </c>
    </row>
    <row r="832" spans="1:7" x14ac:dyDescent="0.25">
      <c r="A832">
        <v>2017</v>
      </c>
      <c r="B832" t="s">
        <v>172</v>
      </c>
      <c r="C832">
        <v>701029</v>
      </c>
      <c r="D832" t="s">
        <v>13</v>
      </c>
      <c r="E832">
        <v>40</v>
      </c>
      <c r="F832">
        <v>42</v>
      </c>
      <c r="G832">
        <f t="shared" si="12"/>
        <v>1680</v>
      </c>
    </row>
    <row r="833" spans="1:7" x14ac:dyDescent="0.25">
      <c r="A833">
        <v>2017</v>
      </c>
      <c r="B833" t="s">
        <v>172</v>
      </c>
      <c r="C833">
        <v>701032</v>
      </c>
      <c r="D833" t="s">
        <v>16</v>
      </c>
      <c r="E833">
        <v>39</v>
      </c>
      <c r="F833">
        <v>44</v>
      </c>
      <c r="G833">
        <f t="shared" si="12"/>
        <v>1716</v>
      </c>
    </row>
    <row r="834" spans="1:7" x14ac:dyDescent="0.25">
      <c r="A834">
        <v>2017</v>
      </c>
      <c r="B834" t="s">
        <v>172</v>
      </c>
      <c r="C834">
        <v>701033</v>
      </c>
      <c r="D834" t="s">
        <v>17</v>
      </c>
      <c r="E834">
        <v>39</v>
      </c>
      <c r="F834">
        <v>84</v>
      </c>
      <c r="G834">
        <f t="shared" si="12"/>
        <v>3276</v>
      </c>
    </row>
    <row r="835" spans="1:7" x14ac:dyDescent="0.25">
      <c r="A835">
        <v>2017</v>
      </c>
      <c r="B835" t="s">
        <v>172</v>
      </c>
      <c r="C835">
        <v>701034</v>
      </c>
      <c r="D835" t="s">
        <v>18</v>
      </c>
      <c r="E835">
        <v>35</v>
      </c>
      <c r="F835">
        <v>102</v>
      </c>
      <c r="G835">
        <f t="shared" ref="G835:G898" si="13">F835*E835</f>
        <v>3570</v>
      </c>
    </row>
    <row r="836" spans="1:7" x14ac:dyDescent="0.25">
      <c r="A836">
        <v>2017</v>
      </c>
      <c r="B836" t="s">
        <v>172</v>
      </c>
      <c r="C836">
        <v>701036</v>
      </c>
      <c r="D836" t="s">
        <v>20</v>
      </c>
      <c r="E836">
        <v>35</v>
      </c>
      <c r="F836">
        <v>82</v>
      </c>
      <c r="G836">
        <f t="shared" si="13"/>
        <v>2870</v>
      </c>
    </row>
    <row r="837" spans="1:7" x14ac:dyDescent="0.25">
      <c r="A837">
        <v>2017</v>
      </c>
      <c r="B837" t="s">
        <v>172</v>
      </c>
      <c r="C837">
        <v>701039</v>
      </c>
      <c r="D837" t="s">
        <v>22</v>
      </c>
      <c r="E837">
        <v>35</v>
      </c>
      <c r="F837">
        <v>91</v>
      </c>
      <c r="G837">
        <f t="shared" si="13"/>
        <v>3185</v>
      </c>
    </row>
    <row r="838" spans="1:7" x14ac:dyDescent="0.25">
      <c r="A838">
        <v>2017</v>
      </c>
      <c r="B838" t="s">
        <v>172</v>
      </c>
      <c r="C838">
        <v>701048</v>
      </c>
      <c r="D838" t="s">
        <v>26</v>
      </c>
      <c r="E838">
        <v>59</v>
      </c>
      <c r="F838">
        <v>133</v>
      </c>
      <c r="G838">
        <f t="shared" si="13"/>
        <v>7847</v>
      </c>
    </row>
    <row r="839" spans="1:7" x14ac:dyDescent="0.25">
      <c r="A839">
        <v>2017</v>
      </c>
      <c r="B839" t="s">
        <v>172</v>
      </c>
      <c r="C839">
        <v>701050</v>
      </c>
      <c r="D839" t="s">
        <v>156</v>
      </c>
      <c r="E839">
        <v>59</v>
      </c>
      <c r="F839">
        <v>33</v>
      </c>
      <c r="G839">
        <f t="shared" si="13"/>
        <v>1947</v>
      </c>
    </row>
    <row r="840" spans="1:7" x14ac:dyDescent="0.25">
      <c r="A840">
        <v>2017</v>
      </c>
      <c r="B840" t="s">
        <v>172</v>
      </c>
      <c r="C840">
        <v>701052</v>
      </c>
      <c r="D840" t="s">
        <v>27</v>
      </c>
      <c r="E840">
        <v>39</v>
      </c>
      <c r="F840">
        <v>287</v>
      </c>
      <c r="G840">
        <f t="shared" si="13"/>
        <v>11193</v>
      </c>
    </row>
    <row r="841" spans="1:7" x14ac:dyDescent="0.25">
      <c r="A841">
        <v>2017</v>
      </c>
      <c r="B841" t="s">
        <v>172</v>
      </c>
      <c r="C841">
        <v>701054</v>
      </c>
      <c r="D841" t="s">
        <v>28</v>
      </c>
      <c r="E841">
        <v>79</v>
      </c>
      <c r="F841">
        <v>14</v>
      </c>
      <c r="G841">
        <f t="shared" si="13"/>
        <v>1106</v>
      </c>
    </row>
    <row r="842" spans="1:7" x14ac:dyDescent="0.25">
      <c r="A842">
        <v>2017</v>
      </c>
      <c r="B842" t="s">
        <v>172</v>
      </c>
      <c r="C842">
        <v>701055</v>
      </c>
      <c r="D842" t="s">
        <v>29</v>
      </c>
      <c r="E842">
        <v>99</v>
      </c>
      <c r="F842">
        <v>24</v>
      </c>
      <c r="G842">
        <f t="shared" si="13"/>
        <v>2376</v>
      </c>
    </row>
    <row r="843" spans="1:7" x14ac:dyDescent="0.25">
      <c r="A843">
        <v>2017</v>
      </c>
      <c r="B843" t="s">
        <v>172</v>
      </c>
      <c r="C843">
        <v>701056</v>
      </c>
      <c r="D843" t="s">
        <v>30</v>
      </c>
      <c r="E843">
        <v>85</v>
      </c>
      <c r="F843">
        <v>51</v>
      </c>
      <c r="G843">
        <f t="shared" si="13"/>
        <v>4335</v>
      </c>
    </row>
    <row r="844" spans="1:7" x14ac:dyDescent="0.25">
      <c r="A844">
        <v>2017</v>
      </c>
      <c r="B844" t="s">
        <v>172</v>
      </c>
      <c r="C844">
        <v>701061</v>
      </c>
      <c r="D844" t="s">
        <v>33</v>
      </c>
      <c r="E844">
        <v>99</v>
      </c>
      <c r="F844">
        <v>8</v>
      </c>
      <c r="G844">
        <f t="shared" si="13"/>
        <v>792</v>
      </c>
    </row>
    <row r="845" spans="1:7" x14ac:dyDescent="0.25">
      <c r="A845">
        <v>2017</v>
      </c>
      <c r="B845" t="s">
        <v>172</v>
      </c>
      <c r="C845">
        <v>701082</v>
      </c>
      <c r="D845" t="s">
        <v>36</v>
      </c>
      <c r="E845">
        <v>19</v>
      </c>
      <c r="F845">
        <v>10</v>
      </c>
      <c r="G845">
        <f t="shared" si="13"/>
        <v>190</v>
      </c>
    </row>
    <row r="846" spans="1:7" x14ac:dyDescent="0.25">
      <c r="A846">
        <v>2017</v>
      </c>
      <c r="B846" t="s">
        <v>172</v>
      </c>
      <c r="C846">
        <v>701083</v>
      </c>
      <c r="D846" t="s">
        <v>37</v>
      </c>
      <c r="E846">
        <v>42</v>
      </c>
      <c r="F846">
        <v>32</v>
      </c>
      <c r="G846">
        <f t="shared" si="13"/>
        <v>1344</v>
      </c>
    </row>
    <row r="847" spans="1:7" x14ac:dyDescent="0.25">
      <c r="A847">
        <v>2017</v>
      </c>
      <c r="B847" t="s">
        <v>172</v>
      </c>
      <c r="C847">
        <v>702000</v>
      </c>
      <c r="D847" t="s">
        <v>38</v>
      </c>
      <c r="E847">
        <v>25</v>
      </c>
      <c r="F847">
        <v>52</v>
      </c>
      <c r="G847">
        <f t="shared" si="13"/>
        <v>1300</v>
      </c>
    </row>
    <row r="848" spans="1:7" x14ac:dyDescent="0.25">
      <c r="A848">
        <v>2017</v>
      </c>
      <c r="B848" t="s">
        <v>172</v>
      </c>
      <c r="C848">
        <v>702001</v>
      </c>
      <c r="D848" t="s">
        <v>39</v>
      </c>
      <c r="E848">
        <v>25</v>
      </c>
      <c r="F848">
        <v>78</v>
      </c>
      <c r="G848">
        <f t="shared" si="13"/>
        <v>1950</v>
      </c>
    </row>
    <row r="849" spans="1:7" x14ac:dyDescent="0.25">
      <c r="A849">
        <v>2017</v>
      </c>
      <c r="B849" t="s">
        <v>172</v>
      </c>
      <c r="C849">
        <v>702002</v>
      </c>
      <c r="D849" t="s">
        <v>40</v>
      </c>
      <c r="E849">
        <v>25</v>
      </c>
      <c r="F849">
        <v>4</v>
      </c>
      <c r="G849">
        <f t="shared" si="13"/>
        <v>100</v>
      </c>
    </row>
    <row r="850" spans="1:7" x14ac:dyDescent="0.25">
      <c r="A850">
        <v>2017</v>
      </c>
      <c r="B850" t="s">
        <v>172</v>
      </c>
      <c r="C850">
        <v>702003</v>
      </c>
      <c r="D850" t="s">
        <v>41</v>
      </c>
      <c r="E850">
        <v>25</v>
      </c>
      <c r="F850">
        <v>49</v>
      </c>
      <c r="G850">
        <f t="shared" si="13"/>
        <v>1225</v>
      </c>
    </row>
    <row r="851" spans="1:7" x14ac:dyDescent="0.25">
      <c r="A851">
        <v>2017</v>
      </c>
      <c r="B851" t="s">
        <v>172</v>
      </c>
      <c r="C851">
        <v>702004</v>
      </c>
      <c r="D851" t="s">
        <v>42</v>
      </c>
      <c r="E851">
        <v>25</v>
      </c>
      <c r="F851">
        <v>21</v>
      </c>
      <c r="G851">
        <f t="shared" si="13"/>
        <v>525</v>
      </c>
    </row>
    <row r="852" spans="1:7" x14ac:dyDescent="0.25">
      <c r="A852">
        <v>2017</v>
      </c>
      <c r="B852" t="s">
        <v>172</v>
      </c>
      <c r="C852">
        <v>702005</v>
      </c>
      <c r="D852" t="s">
        <v>43</v>
      </c>
      <c r="E852">
        <v>25</v>
      </c>
      <c r="F852">
        <v>31</v>
      </c>
      <c r="G852">
        <f t="shared" si="13"/>
        <v>775</v>
      </c>
    </row>
    <row r="853" spans="1:7" x14ac:dyDescent="0.25">
      <c r="A853">
        <v>2017</v>
      </c>
      <c r="B853" t="s">
        <v>172</v>
      </c>
      <c r="C853">
        <v>702006</v>
      </c>
      <c r="D853" t="s">
        <v>44</v>
      </c>
      <c r="E853">
        <v>25</v>
      </c>
      <c r="F853">
        <v>61</v>
      </c>
      <c r="G853">
        <f t="shared" si="13"/>
        <v>1525</v>
      </c>
    </row>
    <row r="854" spans="1:7" x14ac:dyDescent="0.25">
      <c r="A854">
        <v>2017</v>
      </c>
      <c r="B854" t="s">
        <v>172</v>
      </c>
      <c r="C854">
        <v>703003</v>
      </c>
      <c r="D854" t="s">
        <v>47</v>
      </c>
      <c r="E854">
        <v>3.5</v>
      </c>
      <c r="F854">
        <v>1312</v>
      </c>
      <c r="G854">
        <f t="shared" si="13"/>
        <v>4592</v>
      </c>
    </row>
    <row r="855" spans="1:7" x14ac:dyDescent="0.25">
      <c r="A855">
        <v>2017</v>
      </c>
      <c r="B855" t="s">
        <v>172</v>
      </c>
      <c r="C855">
        <v>706000</v>
      </c>
      <c r="D855" t="s">
        <v>48</v>
      </c>
      <c r="E855">
        <v>14</v>
      </c>
      <c r="F855">
        <v>273</v>
      </c>
      <c r="G855">
        <f t="shared" si="13"/>
        <v>3822</v>
      </c>
    </row>
    <row r="856" spans="1:7" x14ac:dyDescent="0.25">
      <c r="A856">
        <v>2017</v>
      </c>
      <c r="B856" t="s">
        <v>172</v>
      </c>
      <c r="C856">
        <v>706001</v>
      </c>
      <c r="D856" t="s">
        <v>49</v>
      </c>
      <c r="E856">
        <v>18</v>
      </c>
      <c r="F856">
        <v>161</v>
      </c>
      <c r="G856">
        <f t="shared" si="13"/>
        <v>2898</v>
      </c>
    </row>
    <row r="857" spans="1:7" x14ac:dyDescent="0.25">
      <c r="A857">
        <v>2017</v>
      </c>
      <c r="B857" t="s">
        <v>172</v>
      </c>
      <c r="C857">
        <v>706002</v>
      </c>
      <c r="D857" t="s">
        <v>50</v>
      </c>
      <c r="E857">
        <v>14</v>
      </c>
      <c r="F857">
        <v>1692</v>
      </c>
      <c r="G857">
        <f t="shared" si="13"/>
        <v>23688</v>
      </c>
    </row>
    <row r="858" spans="1:7" x14ac:dyDescent="0.25">
      <c r="A858">
        <v>2017</v>
      </c>
      <c r="B858" t="s">
        <v>172</v>
      </c>
      <c r="C858">
        <v>706003</v>
      </c>
      <c r="D858" t="s">
        <v>51</v>
      </c>
      <c r="E858">
        <v>14</v>
      </c>
      <c r="F858">
        <v>1346</v>
      </c>
      <c r="G858">
        <f t="shared" si="13"/>
        <v>18844</v>
      </c>
    </row>
    <row r="859" spans="1:7" x14ac:dyDescent="0.25">
      <c r="A859">
        <v>2017</v>
      </c>
      <c r="B859" t="s">
        <v>172</v>
      </c>
      <c r="C859">
        <v>706004</v>
      </c>
      <c r="D859" t="s">
        <v>52</v>
      </c>
      <c r="E859">
        <v>14</v>
      </c>
      <c r="F859">
        <v>1493</v>
      </c>
      <c r="G859">
        <f t="shared" si="13"/>
        <v>20902</v>
      </c>
    </row>
    <row r="860" spans="1:7" x14ac:dyDescent="0.25">
      <c r="A860">
        <v>2017</v>
      </c>
      <c r="B860" t="s">
        <v>172</v>
      </c>
      <c r="C860">
        <v>706005</v>
      </c>
      <c r="D860" t="s">
        <v>53</v>
      </c>
      <c r="E860">
        <v>14</v>
      </c>
      <c r="F860">
        <v>4181</v>
      </c>
      <c r="G860">
        <f t="shared" si="13"/>
        <v>58534</v>
      </c>
    </row>
    <row r="861" spans="1:7" x14ac:dyDescent="0.25">
      <c r="A861">
        <v>2017</v>
      </c>
      <c r="B861" t="s">
        <v>172</v>
      </c>
      <c r="C861">
        <v>706006</v>
      </c>
      <c r="D861" t="s">
        <v>54</v>
      </c>
      <c r="E861">
        <v>14</v>
      </c>
      <c r="F861">
        <v>68</v>
      </c>
      <c r="G861">
        <f t="shared" si="13"/>
        <v>952</v>
      </c>
    </row>
    <row r="862" spans="1:7" x14ac:dyDescent="0.25">
      <c r="A862">
        <v>2017</v>
      </c>
      <c r="B862" t="s">
        <v>172</v>
      </c>
      <c r="C862">
        <v>706007</v>
      </c>
      <c r="D862" t="s">
        <v>55</v>
      </c>
      <c r="E862">
        <v>14</v>
      </c>
      <c r="F862">
        <v>654</v>
      </c>
      <c r="G862">
        <f t="shared" si="13"/>
        <v>9156</v>
      </c>
    </row>
    <row r="863" spans="1:7" x14ac:dyDescent="0.25">
      <c r="A863">
        <v>2017</v>
      </c>
      <c r="B863" t="s">
        <v>172</v>
      </c>
      <c r="C863">
        <v>706008</v>
      </c>
      <c r="D863" t="s">
        <v>56</v>
      </c>
      <c r="E863">
        <v>14</v>
      </c>
      <c r="F863">
        <v>135</v>
      </c>
      <c r="G863">
        <f t="shared" si="13"/>
        <v>1890</v>
      </c>
    </row>
    <row r="864" spans="1:7" x14ac:dyDescent="0.25">
      <c r="A864">
        <v>2017</v>
      </c>
      <c r="B864" t="s">
        <v>172</v>
      </c>
      <c r="C864">
        <v>706011</v>
      </c>
      <c r="D864" t="s">
        <v>57</v>
      </c>
      <c r="E864">
        <v>14</v>
      </c>
      <c r="F864">
        <v>504</v>
      </c>
      <c r="G864">
        <f t="shared" si="13"/>
        <v>7056</v>
      </c>
    </row>
    <row r="865" spans="1:7" x14ac:dyDescent="0.25">
      <c r="A865">
        <v>2017</v>
      </c>
      <c r="B865" t="s">
        <v>172</v>
      </c>
      <c r="C865">
        <v>706012</v>
      </c>
      <c r="D865" t="s">
        <v>58</v>
      </c>
      <c r="E865">
        <v>18</v>
      </c>
      <c r="F865">
        <v>58</v>
      </c>
      <c r="G865">
        <f t="shared" si="13"/>
        <v>1044</v>
      </c>
    </row>
    <row r="866" spans="1:7" x14ac:dyDescent="0.25">
      <c r="A866">
        <v>2017</v>
      </c>
      <c r="B866" t="s">
        <v>172</v>
      </c>
      <c r="C866">
        <v>706013</v>
      </c>
      <c r="D866" t="s">
        <v>59</v>
      </c>
      <c r="E866">
        <v>19</v>
      </c>
      <c r="F866">
        <v>368</v>
      </c>
      <c r="G866">
        <f t="shared" si="13"/>
        <v>6992</v>
      </c>
    </row>
    <row r="867" spans="1:7" x14ac:dyDescent="0.25">
      <c r="A867">
        <v>2017</v>
      </c>
      <c r="B867" t="s">
        <v>172</v>
      </c>
      <c r="C867">
        <v>706014</v>
      </c>
      <c r="D867" t="s">
        <v>60</v>
      </c>
      <c r="E867">
        <v>19</v>
      </c>
      <c r="F867">
        <v>100</v>
      </c>
      <c r="G867">
        <f t="shared" si="13"/>
        <v>1900</v>
      </c>
    </row>
    <row r="868" spans="1:7" x14ac:dyDescent="0.25">
      <c r="A868">
        <v>2017</v>
      </c>
      <c r="B868" t="s">
        <v>172</v>
      </c>
      <c r="C868">
        <v>706015</v>
      </c>
      <c r="D868" t="s">
        <v>61</v>
      </c>
      <c r="E868">
        <v>19</v>
      </c>
      <c r="F868">
        <v>219</v>
      </c>
      <c r="G868">
        <f t="shared" si="13"/>
        <v>4161</v>
      </c>
    </row>
    <row r="869" spans="1:7" x14ac:dyDescent="0.25">
      <c r="A869">
        <v>2017</v>
      </c>
      <c r="B869" t="s">
        <v>172</v>
      </c>
      <c r="C869">
        <v>706016</v>
      </c>
      <c r="D869" t="s">
        <v>62</v>
      </c>
      <c r="E869">
        <v>19</v>
      </c>
      <c r="F869">
        <v>13</v>
      </c>
      <c r="G869">
        <f t="shared" si="13"/>
        <v>247</v>
      </c>
    </row>
    <row r="870" spans="1:7" x14ac:dyDescent="0.25">
      <c r="A870">
        <v>2017</v>
      </c>
      <c r="B870" t="s">
        <v>172</v>
      </c>
      <c r="C870">
        <v>706017</v>
      </c>
      <c r="D870" t="s">
        <v>63</v>
      </c>
      <c r="E870">
        <v>19</v>
      </c>
      <c r="F870">
        <v>193</v>
      </c>
      <c r="G870">
        <f t="shared" si="13"/>
        <v>3667</v>
      </c>
    </row>
    <row r="871" spans="1:7" x14ac:dyDescent="0.25">
      <c r="A871">
        <v>2017</v>
      </c>
      <c r="B871" t="s">
        <v>172</v>
      </c>
      <c r="C871">
        <v>706018</v>
      </c>
      <c r="D871" t="s">
        <v>64</v>
      </c>
      <c r="E871">
        <v>19</v>
      </c>
      <c r="F871">
        <v>382</v>
      </c>
      <c r="G871">
        <f t="shared" si="13"/>
        <v>7258</v>
      </c>
    </row>
    <row r="872" spans="1:7" x14ac:dyDescent="0.25">
      <c r="A872">
        <v>2017</v>
      </c>
      <c r="B872" t="s">
        <v>172</v>
      </c>
      <c r="C872">
        <v>706019</v>
      </c>
      <c r="D872" t="s">
        <v>65</v>
      </c>
      <c r="E872">
        <v>20</v>
      </c>
      <c r="F872">
        <v>385</v>
      </c>
      <c r="G872">
        <f t="shared" si="13"/>
        <v>7700</v>
      </c>
    </row>
    <row r="873" spans="1:7" x14ac:dyDescent="0.25">
      <c r="A873">
        <v>2017</v>
      </c>
      <c r="B873" t="s">
        <v>172</v>
      </c>
      <c r="C873">
        <v>706090</v>
      </c>
      <c r="D873" t="s">
        <v>66</v>
      </c>
      <c r="E873">
        <v>14</v>
      </c>
      <c r="F873">
        <v>230</v>
      </c>
      <c r="G873">
        <f t="shared" si="13"/>
        <v>3220</v>
      </c>
    </row>
    <row r="874" spans="1:7" x14ac:dyDescent="0.25">
      <c r="A874">
        <v>2017</v>
      </c>
      <c r="B874" t="s">
        <v>172</v>
      </c>
      <c r="C874">
        <v>707001</v>
      </c>
      <c r="D874" t="s">
        <v>67</v>
      </c>
      <c r="E874">
        <v>14</v>
      </c>
      <c r="F874">
        <v>712</v>
      </c>
      <c r="G874">
        <f t="shared" si="13"/>
        <v>9968</v>
      </c>
    </row>
    <row r="875" spans="1:7" x14ac:dyDescent="0.25">
      <c r="A875">
        <v>2017</v>
      </c>
      <c r="B875" t="s">
        <v>172</v>
      </c>
      <c r="C875">
        <v>707002</v>
      </c>
      <c r="D875" t="s">
        <v>68</v>
      </c>
      <c r="E875">
        <v>14</v>
      </c>
      <c r="F875">
        <v>948</v>
      </c>
      <c r="G875">
        <f t="shared" si="13"/>
        <v>13272</v>
      </c>
    </row>
    <row r="876" spans="1:7" x14ac:dyDescent="0.25">
      <c r="A876">
        <v>2017</v>
      </c>
      <c r="B876" t="s">
        <v>172</v>
      </c>
      <c r="C876">
        <v>707003</v>
      </c>
      <c r="D876" t="s">
        <v>69</v>
      </c>
      <c r="E876">
        <v>14</v>
      </c>
      <c r="F876">
        <v>227</v>
      </c>
      <c r="G876">
        <f t="shared" si="13"/>
        <v>3178</v>
      </c>
    </row>
    <row r="877" spans="1:7" x14ac:dyDescent="0.25">
      <c r="A877">
        <v>2017</v>
      </c>
      <c r="B877" t="s">
        <v>172</v>
      </c>
      <c r="C877">
        <v>707004</v>
      </c>
      <c r="D877" t="s">
        <v>70</v>
      </c>
      <c r="E877">
        <v>14</v>
      </c>
      <c r="F877">
        <v>210</v>
      </c>
      <c r="G877">
        <f t="shared" si="13"/>
        <v>2940</v>
      </c>
    </row>
    <row r="878" spans="1:7" x14ac:dyDescent="0.25">
      <c r="A878">
        <v>2017</v>
      </c>
      <c r="B878" t="s">
        <v>172</v>
      </c>
      <c r="C878">
        <v>707005</v>
      </c>
      <c r="D878" t="s">
        <v>71</v>
      </c>
      <c r="E878">
        <v>14</v>
      </c>
      <c r="F878">
        <v>107</v>
      </c>
      <c r="G878">
        <f t="shared" si="13"/>
        <v>1498</v>
      </c>
    </row>
    <row r="879" spans="1:7" x14ac:dyDescent="0.25">
      <c r="A879">
        <v>2017</v>
      </c>
      <c r="B879" t="s">
        <v>172</v>
      </c>
      <c r="C879">
        <v>707006</v>
      </c>
      <c r="D879" t="s">
        <v>72</v>
      </c>
      <c r="E879">
        <v>14</v>
      </c>
      <c r="F879">
        <v>241</v>
      </c>
      <c r="G879">
        <f t="shared" si="13"/>
        <v>3374</v>
      </c>
    </row>
    <row r="880" spans="1:7" x14ac:dyDescent="0.25">
      <c r="A880">
        <v>2017</v>
      </c>
      <c r="B880" t="s">
        <v>172</v>
      </c>
      <c r="C880">
        <v>707007</v>
      </c>
      <c r="D880" t="s">
        <v>73</v>
      </c>
      <c r="E880">
        <v>14</v>
      </c>
      <c r="F880">
        <v>807</v>
      </c>
      <c r="G880">
        <f t="shared" si="13"/>
        <v>11298</v>
      </c>
    </row>
    <row r="881" spans="1:7" x14ac:dyDescent="0.25">
      <c r="A881">
        <v>2017</v>
      </c>
      <c r="B881" t="s">
        <v>172</v>
      </c>
      <c r="C881">
        <v>707008</v>
      </c>
      <c r="D881" t="s">
        <v>74</v>
      </c>
      <c r="E881">
        <v>14</v>
      </c>
      <c r="F881">
        <v>545</v>
      </c>
      <c r="G881">
        <f t="shared" si="13"/>
        <v>7630</v>
      </c>
    </row>
    <row r="882" spans="1:7" x14ac:dyDescent="0.25">
      <c r="A882">
        <v>2017</v>
      </c>
      <c r="B882" t="s">
        <v>172</v>
      </c>
      <c r="C882">
        <v>707009</v>
      </c>
      <c r="D882" t="s">
        <v>75</v>
      </c>
      <c r="E882">
        <v>14</v>
      </c>
      <c r="F882">
        <v>612</v>
      </c>
      <c r="G882">
        <f t="shared" si="13"/>
        <v>8568</v>
      </c>
    </row>
    <row r="883" spans="1:7" x14ac:dyDescent="0.25">
      <c r="A883">
        <v>2017</v>
      </c>
      <c r="B883" t="s">
        <v>172</v>
      </c>
      <c r="C883">
        <v>707010</v>
      </c>
      <c r="D883" t="s">
        <v>76</v>
      </c>
      <c r="E883">
        <v>14</v>
      </c>
      <c r="F883">
        <v>223</v>
      </c>
      <c r="G883">
        <f t="shared" si="13"/>
        <v>3122</v>
      </c>
    </row>
    <row r="884" spans="1:7" x14ac:dyDescent="0.25">
      <c r="A884">
        <v>2017</v>
      </c>
      <c r="B884" t="s">
        <v>172</v>
      </c>
      <c r="C884">
        <v>707011</v>
      </c>
      <c r="D884" t="s">
        <v>77</v>
      </c>
      <c r="E884">
        <v>14</v>
      </c>
      <c r="F884">
        <v>167</v>
      </c>
      <c r="G884">
        <f t="shared" si="13"/>
        <v>2338</v>
      </c>
    </row>
    <row r="885" spans="1:7" x14ac:dyDescent="0.25">
      <c r="A885">
        <v>2017</v>
      </c>
      <c r="B885" t="s">
        <v>172</v>
      </c>
      <c r="C885">
        <v>707013</v>
      </c>
      <c r="D885" t="s">
        <v>78</v>
      </c>
      <c r="E885">
        <v>14</v>
      </c>
      <c r="F885">
        <v>57</v>
      </c>
      <c r="G885">
        <f t="shared" si="13"/>
        <v>798</v>
      </c>
    </row>
    <row r="886" spans="1:7" x14ac:dyDescent="0.25">
      <c r="A886">
        <v>2017</v>
      </c>
      <c r="B886" t="s">
        <v>172</v>
      </c>
      <c r="C886">
        <v>707014</v>
      </c>
      <c r="D886" t="s">
        <v>79</v>
      </c>
      <c r="E886">
        <v>14</v>
      </c>
      <c r="F886">
        <v>222</v>
      </c>
      <c r="G886">
        <f t="shared" si="13"/>
        <v>3108</v>
      </c>
    </row>
    <row r="887" spans="1:7" x14ac:dyDescent="0.25">
      <c r="A887">
        <v>2017</v>
      </c>
      <c r="B887" t="s">
        <v>172</v>
      </c>
      <c r="C887">
        <v>707015</v>
      </c>
      <c r="D887" t="s">
        <v>80</v>
      </c>
      <c r="E887">
        <v>14</v>
      </c>
      <c r="F887">
        <v>133</v>
      </c>
      <c r="G887">
        <f t="shared" si="13"/>
        <v>1862</v>
      </c>
    </row>
    <row r="888" spans="1:7" x14ac:dyDescent="0.25">
      <c r="A888">
        <v>2017</v>
      </c>
      <c r="B888" t="s">
        <v>172</v>
      </c>
      <c r="C888">
        <v>707016</v>
      </c>
      <c r="D888" t="s">
        <v>81</v>
      </c>
      <c r="E888">
        <v>14</v>
      </c>
      <c r="F888">
        <v>271</v>
      </c>
      <c r="G888">
        <f t="shared" si="13"/>
        <v>3794</v>
      </c>
    </row>
    <row r="889" spans="1:7" x14ac:dyDescent="0.25">
      <c r="A889">
        <v>2017</v>
      </c>
      <c r="B889" t="s">
        <v>172</v>
      </c>
      <c r="C889">
        <v>707017</v>
      </c>
      <c r="D889" t="s">
        <v>148</v>
      </c>
      <c r="E889">
        <v>14</v>
      </c>
      <c r="F889">
        <v>171</v>
      </c>
      <c r="G889">
        <f t="shared" si="13"/>
        <v>2394</v>
      </c>
    </row>
    <row r="890" spans="1:7" x14ac:dyDescent="0.25">
      <c r="A890">
        <v>2017</v>
      </c>
      <c r="B890" t="s">
        <v>172</v>
      </c>
      <c r="C890">
        <v>708000</v>
      </c>
      <c r="D890" t="s">
        <v>82</v>
      </c>
      <c r="E890">
        <v>5</v>
      </c>
      <c r="F890">
        <v>281</v>
      </c>
      <c r="G890">
        <f t="shared" si="13"/>
        <v>1405</v>
      </c>
    </row>
    <row r="891" spans="1:7" x14ac:dyDescent="0.25">
      <c r="A891">
        <v>2017</v>
      </c>
      <c r="B891" t="s">
        <v>172</v>
      </c>
      <c r="C891">
        <v>708002</v>
      </c>
      <c r="D891" t="s">
        <v>83</v>
      </c>
      <c r="E891">
        <v>10</v>
      </c>
      <c r="F891">
        <v>845</v>
      </c>
      <c r="G891">
        <f t="shared" si="13"/>
        <v>8450</v>
      </c>
    </row>
    <row r="892" spans="1:7" x14ac:dyDescent="0.25">
      <c r="A892">
        <v>2017</v>
      </c>
      <c r="B892" t="s">
        <v>172</v>
      </c>
      <c r="C892">
        <v>708003</v>
      </c>
      <c r="D892" t="s">
        <v>162</v>
      </c>
      <c r="E892">
        <v>1.8</v>
      </c>
      <c r="F892">
        <v>4310</v>
      </c>
      <c r="G892">
        <f t="shared" si="13"/>
        <v>7758</v>
      </c>
    </row>
    <row r="893" spans="1:7" x14ac:dyDescent="0.25">
      <c r="A893">
        <v>2017</v>
      </c>
      <c r="B893" t="s">
        <v>172</v>
      </c>
      <c r="C893">
        <v>708004</v>
      </c>
      <c r="D893" t="s">
        <v>84</v>
      </c>
      <c r="E893">
        <v>2</v>
      </c>
      <c r="F893">
        <v>3310</v>
      </c>
      <c r="G893">
        <f t="shared" si="13"/>
        <v>6620</v>
      </c>
    </row>
    <row r="894" spans="1:7" x14ac:dyDescent="0.25">
      <c r="A894">
        <v>2017</v>
      </c>
      <c r="B894" t="s">
        <v>172</v>
      </c>
      <c r="C894">
        <v>708005</v>
      </c>
      <c r="D894" t="s">
        <v>85</v>
      </c>
      <c r="E894">
        <v>5</v>
      </c>
      <c r="F894">
        <v>200</v>
      </c>
      <c r="G894">
        <f t="shared" si="13"/>
        <v>1000</v>
      </c>
    </row>
    <row r="895" spans="1:7" x14ac:dyDescent="0.25">
      <c r="A895">
        <v>2017</v>
      </c>
      <c r="B895" t="s">
        <v>172</v>
      </c>
      <c r="C895">
        <v>708006</v>
      </c>
      <c r="D895" t="s">
        <v>86</v>
      </c>
      <c r="E895">
        <v>2</v>
      </c>
      <c r="F895">
        <v>1240</v>
      </c>
      <c r="G895">
        <f t="shared" si="13"/>
        <v>2480</v>
      </c>
    </row>
    <row r="896" spans="1:7" x14ac:dyDescent="0.25">
      <c r="A896">
        <v>2017</v>
      </c>
      <c r="B896" t="s">
        <v>172</v>
      </c>
      <c r="C896">
        <v>708007</v>
      </c>
      <c r="D896" t="s">
        <v>87</v>
      </c>
      <c r="E896">
        <v>5</v>
      </c>
      <c r="F896">
        <v>710</v>
      </c>
      <c r="G896">
        <f t="shared" si="13"/>
        <v>3550</v>
      </c>
    </row>
    <row r="897" spans="1:7" x14ac:dyDescent="0.25">
      <c r="A897">
        <v>2017</v>
      </c>
      <c r="B897" t="s">
        <v>172</v>
      </c>
      <c r="C897">
        <v>708008</v>
      </c>
      <c r="D897" t="s">
        <v>88</v>
      </c>
      <c r="E897">
        <v>14.4</v>
      </c>
      <c r="F897">
        <v>35</v>
      </c>
      <c r="G897">
        <f t="shared" si="13"/>
        <v>504</v>
      </c>
    </row>
    <row r="898" spans="1:7" x14ac:dyDescent="0.25">
      <c r="A898">
        <v>2017</v>
      </c>
      <c r="B898" t="s">
        <v>172</v>
      </c>
      <c r="C898">
        <v>708009</v>
      </c>
      <c r="D898" t="s">
        <v>89</v>
      </c>
      <c r="E898">
        <v>20.399999999999999</v>
      </c>
      <c r="F898">
        <v>148</v>
      </c>
      <c r="G898">
        <f t="shared" si="13"/>
        <v>3019.2</v>
      </c>
    </row>
    <row r="899" spans="1:7" x14ac:dyDescent="0.25">
      <c r="A899">
        <v>2017</v>
      </c>
      <c r="B899" t="s">
        <v>172</v>
      </c>
      <c r="C899">
        <v>708010</v>
      </c>
      <c r="D899" t="s">
        <v>90</v>
      </c>
      <c r="E899">
        <v>2</v>
      </c>
      <c r="F899">
        <v>1670</v>
      </c>
      <c r="G899">
        <f t="shared" ref="G899:G962" si="14">F899*E899</f>
        <v>3340</v>
      </c>
    </row>
    <row r="900" spans="1:7" x14ac:dyDescent="0.25">
      <c r="A900">
        <v>2017</v>
      </c>
      <c r="B900" t="s">
        <v>172</v>
      </c>
      <c r="C900">
        <v>708013</v>
      </c>
      <c r="D900" t="s">
        <v>91</v>
      </c>
      <c r="E900">
        <v>1.6</v>
      </c>
      <c r="F900">
        <v>290</v>
      </c>
      <c r="G900">
        <f t="shared" si="14"/>
        <v>464</v>
      </c>
    </row>
    <row r="901" spans="1:7" x14ac:dyDescent="0.25">
      <c r="A901">
        <v>2017</v>
      </c>
      <c r="B901" t="s">
        <v>172</v>
      </c>
      <c r="C901">
        <v>708014</v>
      </c>
      <c r="D901" t="s">
        <v>92</v>
      </c>
      <c r="E901">
        <v>13</v>
      </c>
      <c r="F901">
        <v>358</v>
      </c>
      <c r="G901">
        <f t="shared" si="14"/>
        <v>4654</v>
      </c>
    </row>
    <row r="902" spans="1:7" x14ac:dyDescent="0.25">
      <c r="A902">
        <v>2017</v>
      </c>
      <c r="B902" t="s">
        <v>172</v>
      </c>
      <c r="C902">
        <v>708016</v>
      </c>
      <c r="D902" t="s">
        <v>94</v>
      </c>
      <c r="E902">
        <v>5</v>
      </c>
      <c r="F902">
        <v>251</v>
      </c>
      <c r="G902">
        <f t="shared" si="14"/>
        <v>1255</v>
      </c>
    </row>
    <row r="903" spans="1:7" x14ac:dyDescent="0.25">
      <c r="A903">
        <v>2017</v>
      </c>
      <c r="B903" t="s">
        <v>172</v>
      </c>
      <c r="C903">
        <v>708018</v>
      </c>
      <c r="D903" t="s">
        <v>95</v>
      </c>
      <c r="E903">
        <v>10</v>
      </c>
      <c r="F903">
        <v>478</v>
      </c>
      <c r="G903">
        <f t="shared" si="14"/>
        <v>4780</v>
      </c>
    </row>
    <row r="904" spans="1:7" x14ac:dyDescent="0.25">
      <c r="A904">
        <v>2017</v>
      </c>
      <c r="B904" t="s">
        <v>172</v>
      </c>
      <c r="C904">
        <v>708019</v>
      </c>
      <c r="D904" t="s">
        <v>96</v>
      </c>
      <c r="E904">
        <v>15</v>
      </c>
      <c r="F904">
        <v>20</v>
      </c>
      <c r="G904">
        <f t="shared" si="14"/>
        <v>300</v>
      </c>
    </row>
    <row r="905" spans="1:7" x14ac:dyDescent="0.25">
      <c r="A905">
        <v>2017</v>
      </c>
      <c r="B905" t="s">
        <v>172</v>
      </c>
      <c r="C905">
        <v>708020</v>
      </c>
      <c r="D905" t="s">
        <v>97</v>
      </c>
      <c r="E905">
        <v>10</v>
      </c>
      <c r="F905">
        <v>232</v>
      </c>
      <c r="G905">
        <f t="shared" si="14"/>
        <v>2320</v>
      </c>
    </row>
    <row r="906" spans="1:7" x14ac:dyDescent="0.25">
      <c r="A906">
        <v>2017</v>
      </c>
      <c r="B906" t="s">
        <v>172</v>
      </c>
      <c r="C906">
        <v>708021</v>
      </c>
      <c r="D906" t="s">
        <v>98</v>
      </c>
      <c r="E906">
        <v>5</v>
      </c>
      <c r="F906">
        <v>113</v>
      </c>
      <c r="G906">
        <f t="shared" si="14"/>
        <v>565</v>
      </c>
    </row>
    <row r="907" spans="1:7" x14ac:dyDescent="0.25">
      <c r="A907">
        <v>2017</v>
      </c>
      <c r="B907" t="s">
        <v>172</v>
      </c>
      <c r="C907">
        <v>708023</v>
      </c>
      <c r="D907" t="s">
        <v>100</v>
      </c>
      <c r="E907">
        <v>15</v>
      </c>
      <c r="F907">
        <v>28</v>
      </c>
      <c r="G907">
        <f t="shared" si="14"/>
        <v>420</v>
      </c>
    </row>
    <row r="908" spans="1:7" x14ac:dyDescent="0.25">
      <c r="A908">
        <v>2017</v>
      </c>
      <c r="B908" t="s">
        <v>172</v>
      </c>
      <c r="C908">
        <v>708024</v>
      </c>
      <c r="D908" t="s">
        <v>101</v>
      </c>
      <c r="E908">
        <v>15</v>
      </c>
      <c r="F908">
        <v>48</v>
      </c>
      <c r="G908">
        <f t="shared" si="14"/>
        <v>720</v>
      </c>
    </row>
    <row r="909" spans="1:7" x14ac:dyDescent="0.25">
      <c r="A909">
        <v>2017</v>
      </c>
      <c r="B909" t="s">
        <v>172</v>
      </c>
      <c r="C909">
        <v>708028</v>
      </c>
      <c r="D909" t="s">
        <v>102</v>
      </c>
      <c r="E909">
        <v>17</v>
      </c>
      <c r="F909">
        <v>174</v>
      </c>
      <c r="G909">
        <f t="shared" si="14"/>
        <v>2958</v>
      </c>
    </row>
    <row r="910" spans="1:7" x14ac:dyDescent="0.25">
      <c r="A910">
        <v>2017</v>
      </c>
      <c r="B910" t="s">
        <v>172</v>
      </c>
      <c r="C910">
        <v>708029</v>
      </c>
      <c r="D910" t="s">
        <v>103</v>
      </c>
      <c r="E910">
        <v>17</v>
      </c>
      <c r="F910">
        <v>15</v>
      </c>
      <c r="G910">
        <f t="shared" si="14"/>
        <v>255</v>
      </c>
    </row>
    <row r="911" spans="1:7" x14ac:dyDescent="0.25">
      <c r="A911">
        <v>2017</v>
      </c>
      <c r="B911" t="s">
        <v>172</v>
      </c>
      <c r="C911">
        <v>708036</v>
      </c>
      <c r="D911" t="s">
        <v>169</v>
      </c>
      <c r="E911">
        <v>10</v>
      </c>
      <c r="F911">
        <v>28</v>
      </c>
      <c r="G911">
        <f t="shared" si="14"/>
        <v>280</v>
      </c>
    </row>
    <row r="912" spans="1:7" x14ac:dyDescent="0.25">
      <c r="A912">
        <v>2017</v>
      </c>
      <c r="B912" t="s">
        <v>172</v>
      </c>
      <c r="C912">
        <v>708037</v>
      </c>
      <c r="D912" t="s">
        <v>170</v>
      </c>
      <c r="E912">
        <v>10</v>
      </c>
      <c r="F912">
        <v>19</v>
      </c>
      <c r="G912">
        <f t="shared" si="14"/>
        <v>190</v>
      </c>
    </row>
    <row r="913" spans="1:7" x14ac:dyDescent="0.25">
      <c r="A913">
        <v>2017</v>
      </c>
      <c r="B913" t="s">
        <v>172</v>
      </c>
      <c r="C913">
        <v>708038</v>
      </c>
      <c r="D913" t="s">
        <v>171</v>
      </c>
      <c r="E913">
        <v>10</v>
      </c>
      <c r="F913">
        <v>39</v>
      </c>
      <c r="G913">
        <f t="shared" si="14"/>
        <v>390</v>
      </c>
    </row>
    <row r="914" spans="1:7" x14ac:dyDescent="0.25">
      <c r="A914">
        <v>2017</v>
      </c>
      <c r="B914" t="s">
        <v>172</v>
      </c>
      <c r="C914">
        <v>708040</v>
      </c>
      <c r="D914" t="s">
        <v>157</v>
      </c>
      <c r="E914">
        <v>88</v>
      </c>
      <c r="F914">
        <v>10</v>
      </c>
      <c r="G914">
        <f t="shared" si="14"/>
        <v>880</v>
      </c>
    </row>
    <row r="915" spans="1:7" x14ac:dyDescent="0.25">
      <c r="A915">
        <v>2017</v>
      </c>
      <c r="B915" t="s">
        <v>172</v>
      </c>
      <c r="C915">
        <v>708041</v>
      </c>
      <c r="D915" t="s">
        <v>104</v>
      </c>
      <c r="E915">
        <v>60</v>
      </c>
      <c r="F915">
        <v>14</v>
      </c>
      <c r="G915">
        <f t="shared" si="14"/>
        <v>840</v>
      </c>
    </row>
    <row r="916" spans="1:7" x14ac:dyDescent="0.25">
      <c r="A916">
        <v>2017</v>
      </c>
      <c r="B916" t="s">
        <v>172</v>
      </c>
      <c r="C916">
        <v>709001</v>
      </c>
      <c r="D916" t="s">
        <v>105</v>
      </c>
      <c r="E916">
        <v>20.5</v>
      </c>
      <c r="F916">
        <v>366</v>
      </c>
      <c r="G916">
        <f t="shared" si="14"/>
        <v>7503</v>
      </c>
    </row>
    <row r="917" spans="1:7" x14ac:dyDescent="0.25">
      <c r="A917">
        <v>2017</v>
      </c>
      <c r="B917" t="s">
        <v>172</v>
      </c>
      <c r="C917">
        <v>709005</v>
      </c>
      <c r="D917" t="s">
        <v>106</v>
      </c>
      <c r="E917">
        <v>20.5</v>
      </c>
      <c r="F917">
        <v>342</v>
      </c>
      <c r="G917">
        <f t="shared" si="14"/>
        <v>7011</v>
      </c>
    </row>
    <row r="918" spans="1:7" x14ac:dyDescent="0.25">
      <c r="A918">
        <v>2017</v>
      </c>
      <c r="B918" t="s">
        <v>172</v>
      </c>
      <c r="C918">
        <v>709007</v>
      </c>
      <c r="D918" t="s">
        <v>107</v>
      </c>
      <c r="E918">
        <v>20.5</v>
      </c>
      <c r="F918">
        <v>480</v>
      </c>
      <c r="G918">
        <f t="shared" si="14"/>
        <v>9840</v>
      </c>
    </row>
    <row r="919" spans="1:7" x14ac:dyDescent="0.25">
      <c r="A919">
        <v>2017</v>
      </c>
      <c r="B919" t="s">
        <v>172</v>
      </c>
      <c r="C919">
        <v>710003</v>
      </c>
      <c r="D919" t="s">
        <v>108</v>
      </c>
      <c r="E919">
        <v>13</v>
      </c>
      <c r="F919">
        <v>418</v>
      </c>
      <c r="G919">
        <f t="shared" si="14"/>
        <v>5434</v>
      </c>
    </row>
    <row r="920" spans="1:7" x14ac:dyDescent="0.25">
      <c r="A920">
        <v>2017</v>
      </c>
      <c r="B920" t="s">
        <v>172</v>
      </c>
      <c r="C920">
        <v>711001</v>
      </c>
      <c r="D920" t="s">
        <v>109</v>
      </c>
      <c r="E920">
        <v>20</v>
      </c>
      <c r="F920">
        <v>1322</v>
      </c>
      <c r="G920">
        <f t="shared" si="14"/>
        <v>26440</v>
      </c>
    </row>
    <row r="921" spans="1:7" x14ac:dyDescent="0.25">
      <c r="A921">
        <v>2017</v>
      </c>
      <c r="B921" t="s">
        <v>172</v>
      </c>
      <c r="C921">
        <v>711002</v>
      </c>
      <c r="D921" t="s">
        <v>110</v>
      </c>
      <c r="E921">
        <v>290</v>
      </c>
      <c r="F921">
        <v>17</v>
      </c>
      <c r="G921">
        <f t="shared" si="14"/>
        <v>4930</v>
      </c>
    </row>
    <row r="922" spans="1:7" x14ac:dyDescent="0.25">
      <c r="A922">
        <v>2017</v>
      </c>
      <c r="B922" t="s">
        <v>172</v>
      </c>
      <c r="C922">
        <v>711009</v>
      </c>
      <c r="D922" t="s">
        <v>114</v>
      </c>
      <c r="E922">
        <v>15</v>
      </c>
      <c r="F922">
        <v>634</v>
      </c>
      <c r="G922">
        <f t="shared" si="14"/>
        <v>9510</v>
      </c>
    </row>
    <row r="923" spans="1:7" x14ac:dyDescent="0.25">
      <c r="A923">
        <v>2017</v>
      </c>
      <c r="B923" t="s">
        <v>172</v>
      </c>
      <c r="C923">
        <v>711010</v>
      </c>
      <c r="D923" t="s">
        <v>115</v>
      </c>
      <c r="E923">
        <v>265</v>
      </c>
      <c r="F923">
        <v>5</v>
      </c>
      <c r="G923">
        <f t="shared" si="14"/>
        <v>1325</v>
      </c>
    </row>
    <row r="924" spans="1:7" x14ac:dyDescent="0.25">
      <c r="A924">
        <v>2017</v>
      </c>
      <c r="B924" t="s">
        <v>172</v>
      </c>
      <c r="C924">
        <v>712007</v>
      </c>
      <c r="D924" t="s">
        <v>116</v>
      </c>
      <c r="E924">
        <v>11</v>
      </c>
      <c r="F924">
        <v>791</v>
      </c>
      <c r="G924">
        <f t="shared" si="14"/>
        <v>8701</v>
      </c>
    </row>
    <row r="925" spans="1:7" x14ac:dyDescent="0.25">
      <c r="A925">
        <v>2017</v>
      </c>
      <c r="B925" t="s">
        <v>172</v>
      </c>
      <c r="C925">
        <v>713001</v>
      </c>
      <c r="D925" t="s">
        <v>117</v>
      </c>
      <c r="E925">
        <v>45</v>
      </c>
      <c r="F925">
        <v>200</v>
      </c>
      <c r="G925">
        <f t="shared" si="14"/>
        <v>9000</v>
      </c>
    </row>
    <row r="926" spans="1:7" x14ac:dyDescent="0.25">
      <c r="A926">
        <v>2017</v>
      </c>
      <c r="B926" t="s">
        <v>172</v>
      </c>
      <c r="C926">
        <v>713003</v>
      </c>
      <c r="D926" t="s">
        <v>118</v>
      </c>
      <c r="E926">
        <v>2</v>
      </c>
      <c r="F926">
        <v>357</v>
      </c>
      <c r="G926">
        <f t="shared" si="14"/>
        <v>714</v>
      </c>
    </row>
    <row r="927" spans="1:7" x14ac:dyDescent="0.25">
      <c r="A927">
        <v>2017</v>
      </c>
      <c r="B927" t="s">
        <v>172</v>
      </c>
      <c r="C927">
        <v>718001</v>
      </c>
      <c r="D927" t="s">
        <v>173</v>
      </c>
      <c r="E927">
        <v>8</v>
      </c>
      <c r="F927">
        <v>221</v>
      </c>
      <c r="G927">
        <f t="shared" si="14"/>
        <v>1768</v>
      </c>
    </row>
    <row r="928" spans="1:7" x14ac:dyDescent="0.25">
      <c r="A928">
        <v>2017</v>
      </c>
      <c r="B928" t="s">
        <v>172</v>
      </c>
      <c r="C928">
        <v>718002</v>
      </c>
      <c r="D928" t="s">
        <v>174</v>
      </c>
      <c r="E928">
        <v>6</v>
      </c>
      <c r="F928">
        <v>658</v>
      </c>
      <c r="G928">
        <f t="shared" si="14"/>
        <v>3948</v>
      </c>
    </row>
    <row r="929" spans="1:7" x14ac:dyDescent="0.25">
      <c r="A929">
        <v>2017</v>
      </c>
      <c r="B929" t="s">
        <v>172</v>
      </c>
      <c r="C929">
        <v>718003</v>
      </c>
      <c r="D929" t="s">
        <v>175</v>
      </c>
      <c r="E929">
        <v>28</v>
      </c>
      <c r="F929">
        <v>78</v>
      </c>
      <c r="G929">
        <f t="shared" si="14"/>
        <v>2184</v>
      </c>
    </row>
    <row r="930" spans="1:7" x14ac:dyDescent="0.25">
      <c r="A930">
        <v>2017</v>
      </c>
      <c r="B930" t="s">
        <v>172</v>
      </c>
      <c r="C930">
        <v>720001</v>
      </c>
      <c r="D930" t="s">
        <v>149</v>
      </c>
      <c r="E930">
        <v>32</v>
      </c>
      <c r="F930">
        <v>46</v>
      </c>
      <c r="G930">
        <f t="shared" si="14"/>
        <v>1472</v>
      </c>
    </row>
    <row r="931" spans="1:7" x14ac:dyDescent="0.25">
      <c r="A931">
        <v>2017</v>
      </c>
      <c r="B931" t="s">
        <v>172</v>
      </c>
      <c r="C931">
        <v>730001</v>
      </c>
      <c r="D931" t="s">
        <v>144</v>
      </c>
      <c r="E931">
        <v>4.5</v>
      </c>
      <c r="F931">
        <v>5710</v>
      </c>
      <c r="G931">
        <f t="shared" si="14"/>
        <v>25695</v>
      </c>
    </row>
    <row r="932" spans="1:7" x14ac:dyDescent="0.25">
      <c r="A932">
        <v>2017</v>
      </c>
      <c r="B932" t="s">
        <v>172</v>
      </c>
      <c r="C932">
        <v>730015</v>
      </c>
      <c r="D932" t="s">
        <v>151</v>
      </c>
      <c r="E932">
        <v>25</v>
      </c>
      <c r="F932">
        <v>56</v>
      </c>
      <c r="G932">
        <f t="shared" si="14"/>
        <v>1400</v>
      </c>
    </row>
    <row r="933" spans="1:7" x14ac:dyDescent="0.25">
      <c r="A933">
        <v>2017</v>
      </c>
      <c r="B933" t="s">
        <v>172</v>
      </c>
      <c r="C933">
        <v>800010</v>
      </c>
      <c r="D933" t="s">
        <v>163</v>
      </c>
      <c r="E933">
        <v>1.5</v>
      </c>
      <c r="F933">
        <v>3290</v>
      </c>
      <c r="G933">
        <f t="shared" si="14"/>
        <v>4935</v>
      </c>
    </row>
    <row r="934" spans="1:7" x14ac:dyDescent="0.25">
      <c r="A934">
        <v>2017</v>
      </c>
      <c r="B934" t="s">
        <v>176</v>
      </c>
      <c r="C934">
        <v>701004</v>
      </c>
      <c r="D934" t="s">
        <v>153</v>
      </c>
      <c r="E934">
        <v>60</v>
      </c>
      <c r="F934">
        <v>42</v>
      </c>
      <c r="G934">
        <f t="shared" si="14"/>
        <v>2520</v>
      </c>
    </row>
    <row r="935" spans="1:7" x14ac:dyDescent="0.25">
      <c r="A935">
        <v>2017</v>
      </c>
      <c r="B935" t="s">
        <v>176</v>
      </c>
      <c r="C935">
        <v>701012</v>
      </c>
      <c r="D935" t="s">
        <v>5</v>
      </c>
      <c r="E935">
        <v>10</v>
      </c>
      <c r="F935">
        <v>677</v>
      </c>
      <c r="G935">
        <f t="shared" si="14"/>
        <v>6770</v>
      </c>
    </row>
    <row r="936" spans="1:7" x14ac:dyDescent="0.25">
      <c r="A936">
        <v>2017</v>
      </c>
      <c r="B936" t="s">
        <v>176</v>
      </c>
      <c r="C936">
        <v>701022</v>
      </c>
      <c r="D936" t="s">
        <v>7</v>
      </c>
      <c r="E936">
        <v>75</v>
      </c>
      <c r="F936">
        <v>93</v>
      </c>
      <c r="G936">
        <f t="shared" si="14"/>
        <v>6975</v>
      </c>
    </row>
    <row r="937" spans="1:7" x14ac:dyDescent="0.25">
      <c r="A937">
        <v>2017</v>
      </c>
      <c r="B937" t="s">
        <v>176</v>
      </c>
      <c r="C937">
        <v>701023</v>
      </c>
      <c r="D937" t="s">
        <v>8</v>
      </c>
      <c r="E937">
        <v>35</v>
      </c>
      <c r="F937">
        <v>104</v>
      </c>
      <c r="G937">
        <f t="shared" si="14"/>
        <v>3640</v>
      </c>
    </row>
    <row r="938" spans="1:7" x14ac:dyDescent="0.25">
      <c r="A938">
        <v>2017</v>
      </c>
      <c r="B938" t="s">
        <v>176</v>
      </c>
      <c r="C938">
        <v>701024</v>
      </c>
      <c r="D938" t="s">
        <v>9</v>
      </c>
      <c r="E938">
        <v>27</v>
      </c>
      <c r="F938">
        <v>57</v>
      </c>
      <c r="G938">
        <f t="shared" si="14"/>
        <v>1539</v>
      </c>
    </row>
    <row r="939" spans="1:7" x14ac:dyDescent="0.25">
      <c r="A939">
        <v>2017</v>
      </c>
      <c r="B939" t="s">
        <v>176</v>
      </c>
      <c r="C939">
        <v>701025</v>
      </c>
      <c r="D939" t="s">
        <v>10</v>
      </c>
      <c r="E939">
        <v>29</v>
      </c>
      <c r="F939">
        <v>374</v>
      </c>
      <c r="G939">
        <f t="shared" si="14"/>
        <v>10846</v>
      </c>
    </row>
    <row r="940" spans="1:7" x14ac:dyDescent="0.25">
      <c r="A940">
        <v>2017</v>
      </c>
      <c r="B940" t="s">
        <v>176</v>
      </c>
      <c r="C940">
        <v>701027</v>
      </c>
      <c r="D940" t="s">
        <v>11</v>
      </c>
      <c r="E940">
        <v>20.5</v>
      </c>
      <c r="F940">
        <v>53</v>
      </c>
      <c r="G940">
        <f t="shared" si="14"/>
        <v>1086.5</v>
      </c>
    </row>
    <row r="941" spans="1:7" x14ac:dyDescent="0.25">
      <c r="A941">
        <v>2017</v>
      </c>
      <c r="B941" t="s">
        <v>176</v>
      </c>
      <c r="C941">
        <v>701028</v>
      </c>
      <c r="D941" t="s">
        <v>12</v>
      </c>
      <c r="E941">
        <v>40</v>
      </c>
      <c r="F941">
        <v>168</v>
      </c>
      <c r="G941">
        <f t="shared" si="14"/>
        <v>6720</v>
      </c>
    </row>
    <row r="942" spans="1:7" x14ac:dyDescent="0.25">
      <c r="A942">
        <v>2017</v>
      </c>
      <c r="B942" t="s">
        <v>176</v>
      </c>
      <c r="C942">
        <v>701029</v>
      </c>
      <c r="D942" t="s">
        <v>13</v>
      </c>
      <c r="E942">
        <v>40</v>
      </c>
      <c r="F942">
        <v>17</v>
      </c>
      <c r="G942">
        <f t="shared" si="14"/>
        <v>680</v>
      </c>
    </row>
    <row r="943" spans="1:7" x14ac:dyDescent="0.25">
      <c r="A943">
        <v>2017</v>
      </c>
      <c r="B943" t="s">
        <v>176</v>
      </c>
      <c r="C943">
        <v>701032</v>
      </c>
      <c r="D943" t="s">
        <v>16</v>
      </c>
      <c r="E943">
        <v>39</v>
      </c>
      <c r="F943">
        <v>50</v>
      </c>
      <c r="G943">
        <f t="shared" si="14"/>
        <v>1950</v>
      </c>
    </row>
    <row r="944" spans="1:7" x14ac:dyDescent="0.25">
      <c r="A944">
        <v>2017</v>
      </c>
      <c r="B944" t="s">
        <v>176</v>
      </c>
      <c r="C944">
        <v>701033</v>
      </c>
      <c r="D944" t="s">
        <v>17</v>
      </c>
      <c r="E944">
        <v>39</v>
      </c>
      <c r="F944">
        <v>33</v>
      </c>
      <c r="G944">
        <f t="shared" si="14"/>
        <v>1287</v>
      </c>
    </row>
    <row r="945" spans="1:7" x14ac:dyDescent="0.25">
      <c r="A945">
        <v>2017</v>
      </c>
      <c r="B945" t="s">
        <v>176</v>
      </c>
      <c r="C945">
        <v>701034</v>
      </c>
      <c r="D945" t="s">
        <v>18</v>
      </c>
      <c r="E945">
        <v>35</v>
      </c>
      <c r="F945">
        <v>39</v>
      </c>
      <c r="G945">
        <f t="shared" si="14"/>
        <v>1365</v>
      </c>
    </row>
    <row r="946" spans="1:7" x14ac:dyDescent="0.25">
      <c r="A946">
        <v>2017</v>
      </c>
      <c r="B946" t="s">
        <v>176</v>
      </c>
      <c r="C946">
        <v>701035</v>
      </c>
      <c r="D946" t="s">
        <v>19</v>
      </c>
      <c r="E946">
        <v>25</v>
      </c>
      <c r="F946">
        <v>266</v>
      </c>
      <c r="G946">
        <f t="shared" si="14"/>
        <v>6650</v>
      </c>
    </row>
    <row r="947" spans="1:7" x14ac:dyDescent="0.25">
      <c r="A947">
        <v>2017</v>
      </c>
      <c r="B947" t="s">
        <v>176</v>
      </c>
      <c r="C947">
        <v>701036</v>
      </c>
      <c r="D947" t="s">
        <v>20</v>
      </c>
      <c r="E947">
        <v>35</v>
      </c>
      <c r="F947">
        <v>190</v>
      </c>
      <c r="G947">
        <f t="shared" si="14"/>
        <v>6650</v>
      </c>
    </row>
    <row r="948" spans="1:7" x14ac:dyDescent="0.25">
      <c r="A948">
        <v>2017</v>
      </c>
      <c r="B948" t="s">
        <v>176</v>
      </c>
      <c r="C948">
        <v>701037</v>
      </c>
      <c r="D948" t="s">
        <v>21</v>
      </c>
      <c r="E948">
        <v>25</v>
      </c>
      <c r="F948">
        <v>207</v>
      </c>
      <c r="G948">
        <f t="shared" si="14"/>
        <v>5175</v>
      </c>
    </row>
    <row r="949" spans="1:7" x14ac:dyDescent="0.25">
      <c r="A949">
        <v>2017</v>
      </c>
      <c r="B949" t="s">
        <v>176</v>
      </c>
      <c r="C949">
        <v>701039</v>
      </c>
      <c r="D949" t="s">
        <v>22</v>
      </c>
      <c r="E949">
        <v>35</v>
      </c>
      <c r="F949">
        <v>186</v>
      </c>
      <c r="G949">
        <f t="shared" si="14"/>
        <v>6510</v>
      </c>
    </row>
    <row r="950" spans="1:7" x14ac:dyDescent="0.25">
      <c r="A950">
        <v>2017</v>
      </c>
      <c r="B950" t="s">
        <v>176</v>
      </c>
      <c r="C950">
        <v>701042</v>
      </c>
      <c r="D950" t="s">
        <v>24</v>
      </c>
      <c r="E950">
        <v>25</v>
      </c>
      <c r="F950">
        <v>137</v>
      </c>
      <c r="G950">
        <f t="shared" si="14"/>
        <v>3425</v>
      </c>
    </row>
    <row r="951" spans="1:7" x14ac:dyDescent="0.25">
      <c r="A951">
        <v>2017</v>
      </c>
      <c r="B951" t="s">
        <v>176</v>
      </c>
      <c r="C951">
        <v>701048</v>
      </c>
      <c r="D951" t="s">
        <v>26</v>
      </c>
      <c r="E951">
        <v>59</v>
      </c>
      <c r="F951">
        <v>261</v>
      </c>
      <c r="G951">
        <f t="shared" si="14"/>
        <v>15399</v>
      </c>
    </row>
    <row r="952" spans="1:7" x14ac:dyDescent="0.25">
      <c r="A952">
        <v>2017</v>
      </c>
      <c r="B952" t="s">
        <v>176</v>
      </c>
      <c r="C952">
        <v>701050</v>
      </c>
      <c r="D952" t="s">
        <v>156</v>
      </c>
      <c r="E952">
        <v>59</v>
      </c>
      <c r="F952">
        <v>51</v>
      </c>
      <c r="G952">
        <f t="shared" si="14"/>
        <v>3009</v>
      </c>
    </row>
    <row r="953" spans="1:7" x14ac:dyDescent="0.25">
      <c r="A953">
        <v>2017</v>
      </c>
      <c r="B953" t="s">
        <v>176</v>
      </c>
      <c r="C953">
        <v>701052</v>
      </c>
      <c r="D953" t="s">
        <v>27</v>
      </c>
      <c r="E953">
        <v>39</v>
      </c>
      <c r="F953">
        <v>143</v>
      </c>
      <c r="G953">
        <f t="shared" si="14"/>
        <v>5577</v>
      </c>
    </row>
    <row r="954" spans="1:7" x14ac:dyDescent="0.25">
      <c r="A954">
        <v>2017</v>
      </c>
      <c r="B954" t="s">
        <v>176</v>
      </c>
      <c r="C954">
        <v>701055</v>
      </c>
      <c r="D954" t="s">
        <v>29</v>
      </c>
      <c r="E954">
        <v>99</v>
      </c>
      <c r="F954">
        <v>94</v>
      </c>
      <c r="G954">
        <f t="shared" si="14"/>
        <v>9306</v>
      </c>
    </row>
    <row r="955" spans="1:7" x14ac:dyDescent="0.25">
      <c r="A955">
        <v>2017</v>
      </c>
      <c r="B955" t="s">
        <v>176</v>
      </c>
      <c r="C955">
        <v>701056</v>
      </c>
      <c r="D955" t="s">
        <v>30</v>
      </c>
      <c r="E955">
        <v>85</v>
      </c>
      <c r="F955">
        <v>114</v>
      </c>
      <c r="G955">
        <f t="shared" si="14"/>
        <v>9690</v>
      </c>
    </row>
    <row r="956" spans="1:7" x14ac:dyDescent="0.25">
      <c r="A956">
        <v>2017</v>
      </c>
      <c r="B956" t="s">
        <v>176</v>
      </c>
      <c r="C956">
        <v>701057</v>
      </c>
      <c r="D956" t="s">
        <v>147</v>
      </c>
      <c r="E956">
        <v>55</v>
      </c>
      <c r="F956">
        <v>2</v>
      </c>
      <c r="G956">
        <f t="shared" si="14"/>
        <v>110</v>
      </c>
    </row>
    <row r="957" spans="1:7" x14ac:dyDescent="0.25">
      <c r="A957">
        <v>2017</v>
      </c>
      <c r="B957" t="s">
        <v>176</v>
      </c>
      <c r="C957">
        <v>701058</v>
      </c>
      <c r="D957" t="s">
        <v>31</v>
      </c>
      <c r="E957">
        <v>99</v>
      </c>
      <c r="F957">
        <v>1</v>
      </c>
      <c r="G957">
        <f t="shared" si="14"/>
        <v>99</v>
      </c>
    </row>
    <row r="958" spans="1:7" x14ac:dyDescent="0.25">
      <c r="A958">
        <v>2017</v>
      </c>
      <c r="B958" t="s">
        <v>176</v>
      </c>
      <c r="C958">
        <v>701061</v>
      </c>
      <c r="D958" t="s">
        <v>33</v>
      </c>
      <c r="E958">
        <v>99</v>
      </c>
      <c r="F958">
        <v>61</v>
      </c>
      <c r="G958">
        <f t="shared" si="14"/>
        <v>6039</v>
      </c>
    </row>
    <row r="959" spans="1:7" x14ac:dyDescent="0.25">
      <c r="A959">
        <v>2017</v>
      </c>
      <c r="B959" t="s">
        <v>176</v>
      </c>
      <c r="C959">
        <v>701082</v>
      </c>
      <c r="D959" t="s">
        <v>36</v>
      </c>
      <c r="E959">
        <v>19</v>
      </c>
      <c r="F959">
        <v>3</v>
      </c>
      <c r="G959">
        <f t="shared" si="14"/>
        <v>57</v>
      </c>
    </row>
    <row r="960" spans="1:7" x14ac:dyDescent="0.25">
      <c r="A960">
        <v>2017</v>
      </c>
      <c r="B960" t="s">
        <v>176</v>
      </c>
      <c r="C960">
        <v>701083</v>
      </c>
      <c r="D960" t="s">
        <v>37</v>
      </c>
      <c r="E960">
        <v>42</v>
      </c>
      <c r="F960">
        <v>42</v>
      </c>
      <c r="G960">
        <f t="shared" si="14"/>
        <v>1764</v>
      </c>
    </row>
    <row r="961" spans="1:7" x14ac:dyDescent="0.25">
      <c r="A961">
        <v>2017</v>
      </c>
      <c r="B961" t="s">
        <v>176</v>
      </c>
      <c r="C961">
        <v>702000</v>
      </c>
      <c r="D961" t="s">
        <v>38</v>
      </c>
      <c r="E961">
        <v>25</v>
      </c>
      <c r="F961">
        <v>176</v>
      </c>
      <c r="G961">
        <f t="shared" si="14"/>
        <v>4400</v>
      </c>
    </row>
    <row r="962" spans="1:7" x14ac:dyDescent="0.25">
      <c r="A962">
        <v>2017</v>
      </c>
      <c r="B962" t="s">
        <v>176</v>
      </c>
      <c r="C962">
        <v>702001</v>
      </c>
      <c r="D962" t="s">
        <v>39</v>
      </c>
      <c r="E962">
        <v>25</v>
      </c>
      <c r="F962">
        <v>32</v>
      </c>
      <c r="G962">
        <f t="shared" si="14"/>
        <v>800</v>
      </c>
    </row>
    <row r="963" spans="1:7" x14ac:dyDescent="0.25">
      <c r="A963">
        <v>2017</v>
      </c>
      <c r="B963" t="s">
        <v>176</v>
      </c>
      <c r="C963">
        <v>702002</v>
      </c>
      <c r="D963" t="s">
        <v>40</v>
      </c>
      <c r="E963">
        <v>25</v>
      </c>
      <c r="F963">
        <v>30</v>
      </c>
      <c r="G963">
        <f t="shared" ref="G963:G1026" si="15">F963*E963</f>
        <v>750</v>
      </c>
    </row>
    <row r="964" spans="1:7" x14ac:dyDescent="0.25">
      <c r="A964">
        <v>2017</v>
      </c>
      <c r="B964" t="s">
        <v>176</v>
      </c>
      <c r="C964">
        <v>702003</v>
      </c>
      <c r="D964" t="s">
        <v>41</v>
      </c>
      <c r="E964">
        <v>25</v>
      </c>
      <c r="F964">
        <v>22</v>
      </c>
      <c r="G964">
        <f t="shared" si="15"/>
        <v>550</v>
      </c>
    </row>
    <row r="965" spans="1:7" x14ac:dyDescent="0.25">
      <c r="A965">
        <v>2017</v>
      </c>
      <c r="B965" t="s">
        <v>176</v>
      </c>
      <c r="C965">
        <v>702004</v>
      </c>
      <c r="D965" t="s">
        <v>42</v>
      </c>
      <c r="E965">
        <v>25</v>
      </c>
      <c r="F965">
        <v>60</v>
      </c>
      <c r="G965">
        <f t="shared" si="15"/>
        <v>1500</v>
      </c>
    </row>
    <row r="966" spans="1:7" x14ac:dyDescent="0.25">
      <c r="A966">
        <v>2017</v>
      </c>
      <c r="B966" t="s">
        <v>176</v>
      </c>
      <c r="C966">
        <v>702005</v>
      </c>
      <c r="D966" t="s">
        <v>43</v>
      </c>
      <c r="E966">
        <v>25</v>
      </c>
      <c r="F966">
        <v>13</v>
      </c>
      <c r="G966">
        <f t="shared" si="15"/>
        <v>325</v>
      </c>
    </row>
    <row r="967" spans="1:7" x14ac:dyDescent="0.25">
      <c r="A967">
        <v>2017</v>
      </c>
      <c r="B967" t="s">
        <v>176</v>
      </c>
      <c r="C967">
        <v>702006</v>
      </c>
      <c r="D967" t="s">
        <v>44</v>
      </c>
      <c r="E967">
        <v>25</v>
      </c>
      <c r="F967">
        <v>20</v>
      </c>
      <c r="G967">
        <f t="shared" si="15"/>
        <v>500</v>
      </c>
    </row>
    <row r="968" spans="1:7" x14ac:dyDescent="0.25">
      <c r="A968">
        <v>2017</v>
      </c>
      <c r="B968" t="s">
        <v>176</v>
      </c>
      <c r="C968">
        <v>703003</v>
      </c>
      <c r="D968" t="s">
        <v>47</v>
      </c>
      <c r="E968">
        <v>3.5</v>
      </c>
      <c r="F968">
        <v>1323</v>
      </c>
      <c r="G968">
        <f t="shared" si="15"/>
        <v>4630.5</v>
      </c>
    </row>
    <row r="969" spans="1:7" x14ac:dyDescent="0.25">
      <c r="A969">
        <v>2017</v>
      </c>
      <c r="B969" t="s">
        <v>176</v>
      </c>
      <c r="C969">
        <v>706000</v>
      </c>
      <c r="D969" t="s">
        <v>48</v>
      </c>
      <c r="E969">
        <v>14</v>
      </c>
      <c r="F969">
        <v>1180</v>
      </c>
      <c r="G969">
        <f t="shared" si="15"/>
        <v>16520</v>
      </c>
    </row>
    <row r="970" spans="1:7" x14ac:dyDescent="0.25">
      <c r="A970">
        <v>2017</v>
      </c>
      <c r="B970" t="s">
        <v>176</v>
      </c>
      <c r="C970">
        <v>706001</v>
      </c>
      <c r="D970" t="s">
        <v>49</v>
      </c>
      <c r="E970">
        <v>18</v>
      </c>
      <c r="F970">
        <v>541</v>
      </c>
      <c r="G970">
        <f t="shared" si="15"/>
        <v>9738</v>
      </c>
    </row>
    <row r="971" spans="1:7" x14ac:dyDescent="0.25">
      <c r="A971">
        <v>2017</v>
      </c>
      <c r="B971" t="s">
        <v>176</v>
      </c>
      <c r="C971">
        <v>706002</v>
      </c>
      <c r="D971" t="s">
        <v>50</v>
      </c>
      <c r="E971">
        <v>14</v>
      </c>
      <c r="F971">
        <v>2495</v>
      </c>
      <c r="G971">
        <f t="shared" si="15"/>
        <v>34930</v>
      </c>
    </row>
    <row r="972" spans="1:7" x14ac:dyDescent="0.25">
      <c r="A972">
        <v>2017</v>
      </c>
      <c r="B972" t="s">
        <v>176</v>
      </c>
      <c r="C972">
        <v>706003</v>
      </c>
      <c r="D972" t="s">
        <v>51</v>
      </c>
      <c r="E972">
        <v>14</v>
      </c>
      <c r="F972">
        <v>2165</v>
      </c>
      <c r="G972">
        <f t="shared" si="15"/>
        <v>30310</v>
      </c>
    </row>
    <row r="973" spans="1:7" x14ac:dyDescent="0.25">
      <c r="A973">
        <v>2017</v>
      </c>
      <c r="B973" t="s">
        <v>176</v>
      </c>
      <c r="C973">
        <v>706004</v>
      </c>
      <c r="D973" t="s">
        <v>52</v>
      </c>
      <c r="E973">
        <v>14</v>
      </c>
      <c r="F973">
        <v>2225</v>
      </c>
      <c r="G973">
        <f t="shared" si="15"/>
        <v>31150</v>
      </c>
    </row>
    <row r="974" spans="1:7" x14ac:dyDescent="0.25">
      <c r="A974">
        <v>2017</v>
      </c>
      <c r="B974" t="s">
        <v>176</v>
      </c>
      <c r="C974">
        <v>706005</v>
      </c>
      <c r="D974" t="s">
        <v>53</v>
      </c>
      <c r="E974">
        <v>14</v>
      </c>
      <c r="F974">
        <v>6304</v>
      </c>
      <c r="G974">
        <f t="shared" si="15"/>
        <v>88256</v>
      </c>
    </row>
    <row r="975" spans="1:7" x14ac:dyDescent="0.25">
      <c r="A975">
        <v>2017</v>
      </c>
      <c r="B975" t="s">
        <v>176</v>
      </c>
      <c r="C975">
        <v>706006</v>
      </c>
      <c r="D975" t="s">
        <v>54</v>
      </c>
      <c r="E975">
        <v>14</v>
      </c>
      <c r="F975">
        <v>322</v>
      </c>
      <c r="G975">
        <f t="shared" si="15"/>
        <v>4508</v>
      </c>
    </row>
    <row r="976" spans="1:7" x14ac:dyDescent="0.25">
      <c r="A976">
        <v>2017</v>
      </c>
      <c r="B976" t="s">
        <v>176</v>
      </c>
      <c r="C976">
        <v>706007</v>
      </c>
      <c r="D976" t="s">
        <v>55</v>
      </c>
      <c r="E976">
        <v>14</v>
      </c>
      <c r="F976">
        <v>915</v>
      </c>
      <c r="G976">
        <f t="shared" si="15"/>
        <v>12810</v>
      </c>
    </row>
    <row r="977" spans="1:7" x14ac:dyDescent="0.25">
      <c r="A977">
        <v>2017</v>
      </c>
      <c r="B977" t="s">
        <v>176</v>
      </c>
      <c r="C977">
        <v>706008</v>
      </c>
      <c r="D977" t="s">
        <v>56</v>
      </c>
      <c r="E977">
        <v>14</v>
      </c>
      <c r="F977">
        <v>332</v>
      </c>
      <c r="G977">
        <f t="shared" si="15"/>
        <v>4648</v>
      </c>
    </row>
    <row r="978" spans="1:7" x14ac:dyDescent="0.25">
      <c r="A978">
        <v>2017</v>
      </c>
      <c r="B978" t="s">
        <v>176</v>
      </c>
      <c r="C978">
        <v>706012</v>
      </c>
      <c r="D978" t="s">
        <v>58</v>
      </c>
      <c r="E978">
        <v>18</v>
      </c>
      <c r="F978">
        <v>348</v>
      </c>
      <c r="G978">
        <f t="shared" si="15"/>
        <v>6264</v>
      </c>
    </row>
    <row r="979" spans="1:7" x14ac:dyDescent="0.25">
      <c r="A979">
        <v>2017</v>
      </c>
      <c r="B979" t="s">
        <v>176</v>
      </c>
      <c r="C979">
        <v>706013</v>
      </c>
      <c r="D979" t="s">
        <v>59</v>
      </c>
      <c r="E979">
        <v>19</v>
      </c>
      <c r="F979">
        <v>581</v>
      </c>
      <c r="G979">
        <f t="shared" si="15"/>
        <v>11039</v>
      </c>
    </row>
    <row r="980" spans="1:7" x14ac:dyDescent="0.25">
      <c r="A980">
        <v>2017</v>
      </c>
      <c r="B980" t="s">
        <v>176</v>
      </c>
      <c r="C980">
        <v>706014</v>
      </c>
      <c r="D980" t="s">
        <v>60</v>
      </c>
      <c r="E980">
        <v>19</v>
      </c>
      <c r="F980">
        <v>341</v>
      </c>
      <c r="G980">
        <f t="shared" si="15"/>
        <v>6479</v>
      </c>
    </row>
    <row r="981" spans="1:7" x14ac:dyDescent="0.25">
      <c r="A981">
        <v>2017</v>
      </c>
      <c r="B981" t="s">
        <v>176</v>
      </c>
      <c r="C981">
        <v>706015</v>
      </c>
      <c r="D981" t="s">
        <v>61</v>
      </c>
      <c r="E981">
        <v>19</v>
      </c>
      <c r="F981">
        <v>191</v>
      </c>
      <c r="G981">
        <f t="shared" si="15"/>
        <v>3629</v>
      </c>
    </row>
    <row r="982" spans="1:7" x14ac:dyDescent="0.25">
      <c r="A982">
        <v>2017</v>
      </c>
      <c r="B982" t="s">
        <v>176</v>
      </c>
      <c r="C982">
        <v>706016</v>
      </c>
      <c r="D982" t="s">
        <v>62</v>
      </c>
      <c r="E982">
        <v>19</v>
      </c>
      <c r="F982">
        <v>15</v>
      </c>
      <c r="G982">
        <f t="shared" si="15"/>
        <v>285</v>
      </c>
    </row>
    <row r="983" spans="1:7" x14ac:dyDescent="0.25">
      <c r="A983">
        <v>2017</v>
      </c>
      <c r="B983" t="s">
        <v>176</v>
      </c>
      <c r="C983">
        <v>706017</v>
      </c>
      <c r="D983" t="s">
        <v>63</v>
      </c>
      <c r="E983">
        <v>19</v>
      </c>
      <c r="F983">
        <v>201</v>
      </c>
      <c r="G983">
        <f t="shared" si="15"/>
        <v>3819</v>
      </c>
    </row>
    <row r="984" spans="1:7" x14ac:dyDescent="0.25">
      <c r="A984">
        <v>2017</v>
      </c>
      <c r="B984" t="s">
        <v>176</v>
      </c>
      <c r="C984">
        <v>706018</v>
      </c>
      <c r="D984" t="s">
        <v>64</v>
      </c>
      <c r="E984">
        <v>19</v>
      </c>
      <c r="F984">
        <v>506</v>
      </c>
      <c r="G984">
        <f t="shared" si="15"/>
        <v>9614</v>
      </c>
    </row>
    <row r="985" spans="1:7" x14ac:dyDescent="0.25">
      <c r="A985">
        <v>2017</v>
      </c>
      <c r="B985" t="s">
        <v>176</v>
      </c>
      <c r="C985">
        <v>706090</v>
      </c>
      <c r="D985" t="s">
        <v>66</v>
      </c>
      <c r="E985">
        <v>14</v>
      </c>
      <c r="F985">
        <v>235</v>
      </c>
      <c r="G985">
        <f t="shared" si="15"/>
        <v>3290</v>
      </c>
    </row>
    <row r="986" spans="1:7" x14ac:dyDescent="0.25">
      <c r="A986">
        <v>2017</v>
      </c>
      <c r="B986" t="s">
        <v>176</v>
      </c>
      <c r="C986">
        <v>707001</v>
      </c>
      <c r="D986" t="s">
        <v>67</v>
      </c>
      <c r="E986">
        <v>14</v>
      </c>
      <c r="F986">
        <v>976</v>
      </c>
      <c r="G986">
        <f t="shared" si="15"/>
        <v>13664</v>
      </c>
    </row>
    <row r="987" spans="1:7" x14ac:dyDescent="0.25">
      <c r="A987">
        <v>2017</v>
      </c>
      <c r="B987" t="s">
        <v>176</v>
      </c>
      <c r="C987">
        <v>707002</v>
      </c>
      <c r="D987" t="s">
        <v>68</v>
      </c>
      <c r="E987">
        <v>14</v>
      </c>
      <c r="F987">
        <v>1228</v>
      </c>
      <c r="G987">
        <f t="shared" si="15"/>
        <v>17192</v>
      </c>
    </row>
    <row r="988" spans="1:7" x14ac:dyDescent="0.25">
      <c r="A988">
        <v>2017</v>
      </c>
      <c r="B988" t="s">
        <v>176</v>
      </c>
      <c r="C988">
        <v>707003</v>
      </c>
      <c r="D988" t="s">
        <v>69</v>
      </c>
      <c r="E988">
        <v>14</v>
      </c>
      <c r="F988">
        <v>340</v>
      </c>
      <c r="G988">
        <f t="shared" si="15"/>
        <v>4760</v>
      </c>
    </row>
    <row r="989" spans="1:7" x14ac:dyDescent="0.25">
      <c r="A989">
        <v>2017</v>
      </c>
      <c r="B989" t="s">
        <v>176</v>
      </c>
      <c r="C989">
        <v>707004</v>
      </c>
      <c r="D989" t="s">
        <v>70</v>
      </c>
      <c r="E989">
        <v>14</v>
      </c>
      <c r="F989">
        <v>375</v>
      </c>
      <c r="G989">
        <f t="shared" si="15"/>
        <v>5250</v>
      </c>
    </row>
    <row r="990" spans="1:7" x14ac:dyDescent="0.25">
      <c r="A990">
        <v>2017</v>
      </c>
      <c r="B990" t="s">
        <v>176</v>
      </c>
      <c r="C990">
        <v>707005</v>
      </c>
      <c r="D990" t="s">
        <v>71</v>
      </c>
      <c r="E990">
        <v>14</v>
      </c>
      <c r="F990">
        <v>251</v>
      </c>
      <c r="G990">
        <f t="shared" si="15"/>
        <v>3514</v>
      </c>
    </row>
    <row r="991" spans="1:7" x14ac:dyDescent="0.25">
      <c r="A991">
        <v>2017</v>
      </c>
      <c r="B991" t="s">
        <v>176</v>
      </c>
      <c r="C991">
        <v>707006</v>
      </c>
      <c r="D991" t="s">
        <v>72</v>
      </c>
      <c r="E991">
        <v>14</v>
      </c>
      <c r="F991">
        <v>344</v>
      </c>
      <c r="G991">
        <f t="shared" si="15"/>
        <v>4816</v>
      </c>
    </row>
    <row r="992" spans="1:7" x14ac:dyDescent="0.25">
      <c r="A992">
        <v>2017</v>
      </c>
      <c r="B992" t="s">
        <v>176</v>
      </c>
      <c r="C992">
        <v>707007</v>
      </c>
      <c r="D992" t="s">
        <v>73</v>
      </c>
      <c r="E992">
        <v>14</v>
      </c>
      <c r="F992">
        <v>1171</v>
      </c>
      <c r="G992">
        <f t="shared" si="15"/>
        <v>16394</v>
      </c>
    </row>
    <row r="993" spans="1:7" x14ac:dyDescent="0.25">
      <c r="A993">
        <v>2017</v>
      </c>
      <c r="B993" t="s">
        <v>176</v>
      </c>
      <c r="C993">
        <v>707008</v>
      </c>
      <c r="D993" t="s">
        <v>74</v>
      </c>
      <c r="E993">
        <v>14</v>
      </c>
      <c r="F993">
        <v>751</v>
      </c>
      <c r="G993">
        <f t="shared" si="15"/>
        <v>10514</v>
      </c>
    </row>
    <row r="994" spans="1:7" x14ac:dyDescent="0.25">
      <c r="A994">
        <v>2017</v>
      </c>
      <c r="B994" t="s">
        <v>176</v>
      </c>
      <c r="C994">
        <v>707009</v>
      </c>
      <c r="D994" t="s">
        <v>75</v>
      </c>
      <c r="E994">
        <v>14</v>
      </c>
      <c r="F994">
        <v>661</v>
      </c>
      <c r="G994">
        <f t="shared" si="15"/>
        <v>9254</v>
      </c>
    </row>
    <row r="995" spans="1:7" x14ac:dyDescent="0.25">
      <c r="A995">
        <v>2017</v>
      </c>
      <c r="B995" t="s">
        <v>176</v>
      </c>
      <c r="C995">
        <v>707010</v>
      </c>
      <c r="D995" t="s">
        <v>76</v>
      </c>
      <c r="E995">
        <v>14</v>
      </c>
      <c r="F995">
        <v>285</v>
      </c>
      <c r="G995">
        <f t="shared" si="15"/>
        <v>3990</v>
      </c>
    </row>
    <row r="996" spans="1:7" x14ac:dyDescent="0.25">
      <c r="A996">
        <v>2017</v>
      </c>
      <c r="B996" t="s">
        <v>176</v>
      </c>
      <c r="C996">
        <v>707011</v>
      </c>
      <c r="D996" t="s">
        <v>77</v>
      </c>
      <c r="E996">
        <v>14</v>
      </c>
      <c r="F996">
        <v>300</v>
      </c>
      <c r="G996">
        <f t="shared" si="15"/>
        <v>4200</v>
      </c>
    </row>
    <row r="997" spans="1:7" x14ac:dyDescent="0.25">
      <c r="A997">
        <v>2017</v>
      </c>
      <c r="B997" t="s">
        <v>176</v>
      </c>
      <c r="C997">
        <v>707013</v>
      </c>
      <c r="D997" t="s">
        <v>78</v>
      </c>
      <c r="E997">
        <v>14</v>
      </c>
      <c r="F997">
        <v>171</v>
      </c>
      <c r="G997">
        <f t="shared" si="15"/>
        <v>2394</v>
      </c>
    </row>
    <row r="998" spans="1:7" x14ac:dyDescent="0.25">
      <c r="A998">
        <v>2017</v>
      </c>
      <c r="B998" t="s">
        <v>176</v>
      </c>
      <c r="C998">
        <v>707014</v>
      </c>
      <c r="D998" t="s">
        <v>79</v>
      </c>
      <c r="E998">
        <v>14</v>
      </c>
      <c r="F998">
        <v>230</v>
      </c>
      <c r="G998">
        <f t="shared" si="15"/>
        <v>3220</v>
      </c>
    </row>
    <row r="999" spans="1:7" x14ac:dyDescent="0.25">
      <c r="A999">
        <v>2017</v>
      </c>
      <c r="B999" t="s">
        <v>176</v>
      </c>
      <c r="C999">
        <v>707015</v>
      </c>
      <c r="D999" t="s">
        <v>80</v>
      </c>
      <c r="E999">
        <v>14</v>
      </c>
      <c r="F999">
        <v>129</v>
      </c>
      <c r="G999">
        <f t="shared" si="15"/>
        <v>1806</v>
      </c>
    </row>
    <row r="1000" spans="1:7" x14ac:dyDescent="0.25">
      <c r="A1000">
        <v>2017</v>
      </c>
      <c r="B1000" t="s">
        <v>176</v>
      </c>
      <c r="C1000">
        <v>707016</v>
      </c>
      <c r="D1000" t="s">
        <v>81</v>
      </c>
      <c r="E1000">
        <v>14</v>
      </c>
      <c r="F1000">
        <v>379</v>
      </c>
      <c r="G1000">
        <f t="shared" si="15"/>
        <v>5306</v>
      </c>
    </row>
    <row r="1001" spans="1:7" x14ac:dyDescent="0.25">
      <c r="A1001">
        <v>2017</v>
      </c>
      <c r="B1001" t="s">
        <v>176</v>
      </c>
      <c r="C1001">
        <v>707017</v>
      </c>
      <c r="D1001" t="s">
        <v>148</v>
      </c>
      <c r="E1001">
        <v>14</v>
      </c>
      <c r="F1001">
        <v>154</v>
      </c>
      <c r="G1001">
        <f t="shared" si="15"/>
        <v>2156</v>
      </c>
    </row>
    <row r="1002" spans="1:7" x14ac:dyDescent="0.25">
      <c r="A1002">
        <v>2017</v>
      </c>
      <c r="B1002" t="s">
        <v>176</v>
      </c>
      <c r="C1002">
        <v>708000</v>
      </c>
      <c r="D1002" t="s">
        <v>82</v>
      </c>
      <c r="E1002">
        <v>5</v>
      </c>
      <c r="F1002">
        <v>350</v>
      </c>
      <c r="G1002">
        <f t="shared" si="15"/>
        <v>1750</v>
      </c>
    </row>
    <row r="1003" spans="1:7" x14ac:dyDescent="0.25">
      <c r="A1003">
        <v>2017</v>
      </c>
      <c r="B1003" t="s">
        <v>176</v>
      </c>
      <c r="C1003">
        <v>708002</v>
      </c>
      <c r="D1003" t="s">
        <v>83</v>
      </c>
      <c r="E1003">
        <v>10</v>
      </c>
      <c r="F1003">
        <v>698</v>
      </c>
      <c r="G1003">
        <f t="shared" si="15"/>
        <v>6980</v>
      </c>
    </row>
    <row r="1004" spans="1:7" x14ac:dyDescent="0.25">
      <c r="A1004">
        <v>2017</v>
      </c>
      <c r="B1004" t="s">
        <v>176</v>
      </c>
      <c r="C1004">
        <v>708003</v>
      </c>
      <c r="D1004" t="s">
        <v>162</v>
      </c>
      <c r="E1004">
        <v>1.8</v>
      </c>
      <c r="F1004">
        <v>3510</v>
      </c>
      <c r="G1004">
        <f t="shared" si="15"/>
        <v>6318</v>
      </c>
    </row>
    <row r="1005" spans="1:7" x14ac:dyDescent="0.25">
      <c r="A1005">
        <v>2017</v>
      </c>
      <c r="B1005" t="s">
        <v>176</v>
      </c>
      <c r="C1005">
        <v>708004</v>
      </c>
      <c r="D1005" t="s">
        <v>84</v>
      </c>
      <c r="E1005">
        <v>2</v>
      </c>
      <c r="F1005">
        <v>2594</v>
      </c>
      <c r="G1005">
        <f t="shared" si="15"/>
        <v>5188</v>
      </c>
    </row>
    <row r="1006" spans="1:7" x14ac:dyDescent="0.25">
      <c r="A1006">
        <v>2017</v>
      </c>
      <c r="B1006" t="s">
        <v>176</v>
      </c>
      <c r="C1006">
        <v>708005</v>
      </c>
      <c r="D1006" t="s">
        <v>85</v>
      </c>
      <c r="E1006">
        <v>5</v>
      </c>
      <c r="F1006">
        <v>897</v>
      </c>
      <c r="G1006">
        <f t="shared" si="15"/>
        <v>4485</v>
      </c>
    </row>
    <row r="1007" spans="1:7" x14ac:dyDescent="0.25">
      <c r="A1007">
        <v>2017</v>
      </c>
      <c r="B1007" t="s">
        <v>176</v>
      </c>
      <c r="C1007">
        <v>708006</v>
      </c>
      <c r="D1007" t="s">
        <v>86</v>
      </c>
      <c r="E1007">
        <v>2</v>
      </c>
      <c r="F1007">
        <v>1555</v>
      </c>
      <c r="G1007">
        <f t="shared" si="15"/>
        <v>3110</v>
      </c>
    </row>
    <row r="1008" spans="1:7" x14ac:dyDescent="0.25">
      <c r="A1008">
        <v>2017</v>
      </c>
      <c r="B1008" t="s">
        <v>176</v>
      </c>
      <c r="C1008">
        <v>708007</v>
      </c>
      <c r="D1008" t="s">
        <v>87</v>
      </c>
      <c r="E1008">
        <v>5</v>
      </c>
      <c r="F1008">
        <v>743</v>
      </c>
      <c r="G1008">
        <f t="shared" si="15"/>
        <v>3715</v>
      </c>
    </row>
    <row r="1009" spans="1:7" x14ac:dyDescent="0.25">
      <c r="A1009">
        <v>2017</v>
      </c>
      <c r="B1009" t="s">
        <v>176</v>
      </c>
      <c r="C1009">
        <v>708008</v>
      </c>
      <c r="D1009" t="s">
        <v>88</v>
      </c>
      <c r="E1009">
        <v>14.4</v>
      </c>
      <c r="F1009">
        <v>21</v>
      </c>
      <c r="G1009">
        <f t="shared" si="15"/>
        <v>302.40000000000003</v>
      </c>
    </row>
    <row r="1010" spans="1:7" x14ac:dyDescent="0.25">
      <c r="A1010">
        <v>2017</v>
      </c>
      <c r="B1010" t="s">
        <v>176</v>
      </c>
      <c r="C1010">
        <v>708009</v>
      </c>
      <c r="D1010" t="s">
        <v>89</v>
      </c>
      <c r="E1010">
        <v>20.399999999999999</v>
      </c>
      <c r="F1010">
        <v>199</v>
      </c>
      <c r="G1010">
        <f t="shared" si="15"/>
        <v>4059.6</v>
      </c>
    </row>
    <row r="1011" spans="1:7" x14ac:dyDescent="0.25">
      <c r="A1011">
        <v>2017</v>
      </c>
      <c r="B1011" t="s">
        <v>176</v>
      </c>
      <c r="C1011">
        <v>708010</v>
      </c>
      <c r="D1011" t="s">
        <v>90</v>
      </c>
      <c r="E1011">
        <v>2</v>
      </c>
      <c r="F1011">
        <v>1364</v>
      </c>
      <c r="G1011">
        <f t="shared" si="15"/>
        <v>2728</v>
      </c>
    </row>
    <row r="1012" spans="1:7" x14ac:dyDescent="0.25">
      <c r="A1012">
        <v>2017</v>
      </c>
      <c r="B1012" t="s">
        <v>176</v>
      </c>
      <c r="C1012">
        <v>708013</v>
      </c>
      <c r="D1012" t="s">
        <v>91</v>
      </c>
      <c r="E1012">
        <v>1.6</v>
      </c>
      <c r="F1012">
        <v>100</v>
      </c>
      <c r="G1012">
        <f t="shared" si="15"/>
        <v>160</v>
      </c>
    </row>
    <row r="1013" spans="1:7" x14ac:dyDescent="0.25">
      <c r="A1013">
        <v>2017</v>
      </c>
      <c r="B1013" t="s">
        <v>176</v>
      </c>
      <c r="C1013">
        <v>708014</v>
      </c>
      <c r="D1013" t="s">
        <v>92</v>
      </c>
      <c r="E1013">
        <v>13</v>
      </c>
      <c r="F1013">
        <v>232</v>
      </c>
      <c r="G1013">
        <f t="shared" si="15"/>
        <v>3016</v>
      </c>
    </row>
    <row r="1014" spans="1:7" x14ac:dyDescent="0.25">
      <c r="A1014">
        <v>2017</v>
      </c>
      <c r="B1014" t="s">
        <v>176</v>
      </c>
      <c r="C1014">
        <v>708015</v>
      </c>
      <c r="D1014" t="s">
        <v>93</v>
      </c>
      <c r="E1014">
        <v>1.8</v>
      </c>
      <c r="F1014">
        <v>20</v>
      </c>
      <c r="G1014">
        <f t="shared" si="15"/>
        <v>36</v>
      </c>
    </row>
    <row r="1015" spans="1:7" x14ac:dyDescent="0.25">
      <c r="A1015">
        <v>2017</v>
      </c>
      <c r="B1015" t="s">
        <v>176</v>
      </c>
      <c r="C1015">
        <v>708016</v>
      </c>
      <c r="D1015" t="s">
        <v>94</v>
      </c>
      <c r="E1015">
        <v>5</v>
      </c>
      <c r="F1015">
        <v>261</v>
      </c>
      <c r="G1015">
        <f t="shared" si="15"/>
        <v>1305</v>
      </c>
    </row>
    <row r="1016" spans="1:7" x14ac:dyDescent="0.25">
      <c r="A1016">
        <v>2017</v>
      </c>
      <c r="B1016" t="s">
        <v>176</v>
      </c>
      <c r="C1016">
        <v>708018</v>
      </c>
      <c r="D1016" t="s">
        <v>95</v>
      </c>
      <c r="E1016">
        <v>10</v>
      </c>
      <c r="F1016">
        <v>531</v>
      </c>
      <c r="G1016">
        <f t="shared" si="15"/>
        <v>5310</v>
      </c>
    </row>
    <row r="1017" spans="1:7" x14ac:dyDescent="0.25">
      <c r="A1017">
        <v>2017</v>
      </c>
      <c r="B1017" t="s">
        <v>176</v>
      </c>
      <c r="C1017">
        <v>708019</v>
      </c>
      <c r="D1017" t="s">
        <v>96</v>
      </c>
      <c r="E1017">
        <v>15</v>
      </c>
      <c r="F1017">
        <v>10</v>
      </c>
      <c r="G1017">
        <f t="shared" si="15"/>
        <v>150</v>
      </c>
    </row>
    <row r="1018" spans="1:7" x14ac:dyDescent="0.25">
      <c r="A1018">
        <v>2017</v>
      </c>
      <c r="B1018" t="s">
        <v>176</v>
      </c>
      <c r="C1018">
        <v>708020</v>
      </c>
      <c r="D1018" t="s">
        <v>97</v>
      </c>
      <c r="E1018">
        <v>10</v>
      </c>
      <c r="F1018">
        <v>267</v>
      </c>
      <c r="G1018">
        <f t="shared" si="15"/>
        <v>2670</v>
      </c>
    </row>
    <row r="1019" spans="1:7" x14ac:dyDescent="0.25">
      <c r="A1019">
        <v>2017</v>
      </c>
      <c r="B1019" t="s">
        <v>176</v>
      </c>
      <c r="C1019">
        <v>708021</v>
      </c>
      <c r="D1019" t="s">
        <v>98</v>
      </c>
      <c r="E1019">
        <v>5</v>
      </c>
      <c r="F1019">
        <v>228</v>
      </c>
      <c r="G1019">
        <f t="shared" si="15"/>
        <v>1140</v>
      </c>
    </row>
    <row r="1020" spans="1:7" x14ac:dyDescent="0.25">
      <c r="A1020">
        <v>2017</v>
      </c>
      <c r="B1020" t="s">
        <v>176</v>
      </c>
      <c r="C1020">
        <v>708024</v>
      </c>
      <c r="D1020" t="s">
        <v>101</v>
      </c>
      <c r="E1020">
        <v>15</v>
      </c>
      <c r="F1020">
        <v>54</v>
      </c>
      <c r="G1020">
        <f t="shared" si="15"/>
        <v>810</v>
      </c>
    </row>
    <row r="1021" spans="1:7" x14ac:dyDescent="0.25">
      <c r="A1021">
        <v>2017</v>
      </c>
      <c r="B1021" t="s">
        <v>176</v>
      </c>
      <c r="C1021">
        <v>708028</v>
      </c>
      <c r="D1021" t="s">
        <v>102</v>
      </c>
      <c r="E1021">
        <v>17</v>
      </c>
      <c r="F1021">
        <v>205</v>
      </c>
      <c r="G1021">
        <f t="shared" si="15"/>
        <v>3485</v>
      </c>
    </row>
    <row r="1022" spans="1:7" x14ac:dyDescent="0.25">
      <c r="A1022">
        <v>2017</v>
      </c>
      <c r="B1022" t="s">
        <v>176</v>
      </c>
      <c r="C1022">
        <v>708029</v>
      </c>
      <c r="D1022" t="s">
        <v>103</v>
      </c>
      <c r="E1022">
        <v>17</v>
      </c>
      <c r="F1022">
        <v>86</v>
      </c>
      <c r="G1022">
        <f t="shared" si="15"/>
        <v>1462</v>
      </c>
    </row>
    <row r="1023" spans="1:7" x14ac:dyDescent="0.25">
      <c r="A1023">
        <v>2017</v>
      </c>
      <c r="B1023" t="s">
        <v>176</v>
      </c>
      <c r="C1023">
        <v>708036</v>
      </c>
      <c r="D1023" t="s">
        <v>169</v>
      </c>
      <c r="E1023">
        <v>10</v>
      </c>
      <c r="F1023">
        <v>24</v>
      </c>
      <c r="G1023">
        <f t="shared" si="15"/>
        <v>240</v>
      </c>
    </row>
    <row r="1024" spans="1:7" x14ac:dyDescent="0.25">
      <c r="A1024">
        <v>2017</v>
      </c>
      <c r="B1024" t="s">
        <v>176</v>
      </c>
      <c r="C1024">
        <v>708037</v>
      </c>
      <c r="D1024" t="s">
        <v>170</v>
      </c>
      <c r="E1024">
        <v>10</v>
      </c>
      <c r="F1024">
        <v>27</v>
      </c>
      <c r="G1024">
        <f t="shared" si="15"/>
        <v>270</v>
      </c>
    </row>
    <row r="1025" spans="1:7" x14ac:dyDescent="0.25">
      <c r="A1025">
        <v>2017</v>
      </c>
      <c r="B1025" t="s">
        <v>176</v>
      </c>
      <c r="C1025">
        <v>708038</v>
      </c>
      <c r="D1025" t="s">
        <v>171</v>
      </c>
      <c r="E1025">
        <v>10</v>
      </c>
      <c r="F1025">
        <v>69</v>
      </c>
      <c r="G1025">
        <f t="shared" si="15"/>
        <v>690</v>
      </c>
    </row>
    <row r="1026" spans="1:7" x14ac:dyDescent="0.25">
      <c r="A1026">
        <v>2017</v>
      </c>
      <c r="B1026" t="s">
        <v>176</v>
      </c>
      <c r="C1026">
        <v>708040</v>
      </c>
      <c r="D1026" t="s">
        <v>157</v>
      </c>
      <c r="E1026">
        <v>88</v>
      </c>
      <c r="F1026">
        <v>4</v>
      </c>
      <c r="G1026">
        <f t="shared" si="15"/>
        <v>352</v>
      </c>
    </row>
    <row r="1027" spans="1:7" x14ac:dyDescent="0.25">
      <c r="A1027">
        <v>2017</v>
      </c>
      <c r="B1027" t="s">
        <v>176</v>
      </c>
      <c r="C1027">
        <v>708041</v>
      </c>
      <c r="D1027" t="s">
        <v>104</v>
      </c>
      <c r="E1027">
        <v>60</v>
      </c>
      <c r="F1027">
        <v>11</v>
      </c>
      <c r="G1027">
        <f t="shared" ref="G1027:G1090" si="16">F1027*E1027</f>
        <v>660</v>
      </c>
    </row>
    <row r="1028" spans="1:7" x14ac:dyDescent="0.25">
      <c r="A1028">
        <v>2017</v>
      </c>
      <c r="B1028" t="s">
        <v>176</v>
      </c>
      <c r="C1028">
        <v>708055</v>
      </c>
      <c r="D1028" t="s">
        <v>177</v>
      </c>
      <c r="E1028">
        <v>90</v>
      </c>
      <c r="F1028">
        <v>1</v>
      </c>
      <c r="G1028">
        <f t="shared" si="16"/>
        <v>90</v>
      </c>
    </row>
    <row r="1029" spans="1:7" x14ac:dyDescent="0.25">
      <c r="A1029">
        <v>2017</v>
      </c>
      <c r="B1029" t="s">
        <v>176</v>
      </c>
      <c r="C1029">
        <v>709001</v>
      </c>
      <c r="D1029" t="s">
        <v>105</v>
      </c>
      <c r="E1029">
        <v>20.5</v>
      </c>
      <c r="F1029">
        <v>226</v>
      </c>
      <c r="G1029">
        <f t="shared" si="16"/>
        <v>4633</v>
      </c>
    </row>
    <row r="1030" spans="1:7" x14ac:dyDescent="0.25">
      <c r="A1030">
        <v>2017</v>
      </c>
      <c r="B1030" t="s">
        <v>176</v>
      </c>
      <c r="C1030">
        <v>709005</v>
      </c>
      <c r="D1030" t="s">
        <v>106</v>
      </c>
      <c r="E1030">
        <v>20.5</v>
      </c>
      <c r="F1030">
        <v>127</v>
      </c>
      <c r="G1030">
        <f t="shared" si="16"/>
        <v>2603.5</v>
      </c>
    </row>
    <row r="1031" spans="1:7" x14ac:dyDescent="0.25">
      <c r="A1031">
        <v>2017</v>
      </c>
      <c r="B1031" t="s">
        <v>176</v>
      </c>
      <c r="C1031">
        <v>709007</v>
      </c>
      <c r="D1031" t="s">
        <v>107</v>
      </c>
      <c r="E1031">
        <v>20.5</v>
      </c>
      <c r="F1031">
        <v>288</v>
      </c>
      <c r="G1031">
        <f t="shared" si="16"/>
        <v>5904</v>
      </c>
    </row>
    <row r="1032" spans="1:7" x14ac:dyDescent="0.25">
      <c r="A1032">
        <v>2017</v>
      </c>
      <c r="B1032" t="s">
        <v>176</v>
      </c>
      <c r="C1032">
        <v>710003</v>
      </c>
      <c r="D1032" t="s">
        <v>108</v>
      </c>
      <c r="E1032">
        <v>13</v>
      </c>
      <c r="F1032">
        <v>256</v>
      </c>
      <c r="G1032">
        <f t="shared" si="16"/>
        <v>3328</v>
      </c>
    </row>
    <row r="1033" spans="1:7" x14ac:dyDescent="0.25">
      <c r="A1033">
        <v>2017</v>
      </c>
      <c r="B1033" t="s">
        <v>176</v>
      </c>
      <c r="C1033">
        <v>711001</v>
      </c>
      <c r="D1033" t="s">
        <v>109</v>
      </c>
      <c r="E1033">
        <v>20</v>
      </c>
      <c r="F1033">
        <v>823</v>
      </c>
      <c r="G1033">
        <f t="shared" si="16"/>
        <v>16460</v>
      </c>
    </row>
    <row r="1034" spans="1:7" x14ac:dyDescent="0.25">
      <c r="A1034">
        <v>2017</v>
      </c>
      <c r="B1034" t="s">
        <v>176</v>
      </c>
      <c r="C1034">
        <v>711002</v>
      </c>
      <c r="D1034" t="s">
        <v>110</v>
      </c>
      <c r="E1034">
        <v>290</v>
      </c>
      <c r="F1034">
        <v>11</v>
      </c>
      <c r="G1034">
        <f t="shared" si="16"/>
        <v>3190</v>
      </c>
    </row>
    <row r="1035" spans="1:7" x14ac:dyDescent="0.25">
      <c r="A1035">
        <v>2017</v>
      </c>
      <c r="B1035" t="s">
        <v>176</v>
      </c>
      <c r="C1035">
        <v>711009</v>
      </c>
      <c r="D1035" t="s">
        <v>114</v>
      </c>
      <c r="E1035">
        <v>15</v>
      </c>
      <c r="F1035">
        <v>478</v>
      </c>
      <c r="G1035">
        <f t="shared" si="16"/>
        <v>7170</v>
      </c>
    </row>
    <row r="1036" spans="1:7" x14ac:dyDescent="0.25">
      <c r="A1036">
        <v>2017</v>
      </c>
      <c r="B1036" t="s">
        <v>176</v>
      </c>
      <c r="C1036">
        <v>712007</v>
      </c>
      <c r="D1036" t="s">
        <v>116</v>
      </c>
      <c r="E1036">
        <v>11</v>
      </c>
      <c r="F1036">
        <v>773</v>
      </c>
      <c r="G1036">
        <f t="shared" si="16"/>
        <v>8503</v>
      </c>
    </row>
    <row r="1037" spans="1:7" x14ac:dyDescent="0.25">
      <c r="A1037">
        <v>2017</v>
      </c>
      <c r="B1037" t="s">
        <v>176</v>
      </c>
      <c r="C1037">
        <v>713001</v>
      </c>
      <c r="D1037" t="s">
        <v>117</v>
      </c>
      <c r="E1037">
        <v>45</v>
      </c>
      <c r="F1037">
        <v>221</v>
      </c>
      <c r="G1037">
        <f t="shared" si="16"/>
        <v>9945</v>
      </c>
    </row>
    <row r="1038" spans="1:7" x14ac:dyDescent="0.25">
      <c r="A1038">
        <v>2017</v>
      </c>
      <c r="B1038" t="s">
        <v>176</v>
      </c>
      <c r="C1038">
        <v>713003</v>
      </c>
      <c r="D1038" t="s">
        <v>118</v>
      </c>
      <c r="E1038">
        <v>2</v>
      </c>
      <c r="F1038">
        <v>310</v>
      </c>
      <c r="G1038">
        <f t="shared" si="16"/>
        <v>620</v>
      </c>
    </row>
    <row r="1039" spans="1:7" x14ac:dyDescent="0.25">
      <c r="A1039">
        <v>2017</v>
      </c>
      <c r="B1039" t="s">
        <v>176</v>
      </c>
      <c r="C1039">
        <v>715000</v>
      </c>
      <c r="D1039" t="s">
        <v>178</v>
      </c>
      <c r="E1039">
        <v>3.6</v>
      </c>
      <c r="F1039">
        <v>3000</v>
      </c>
      <c r="G1039">
        <f t="shared" si="16"/>
        <v>10800</v>
      </c>
    </row>
    <row r="1040" spans="1:7" x14ac:dyDescent="0.25">
      <c r="A1040">
        <v>2017</v>
      </c>
      <c r="B1040" t="s">
        <v>176</v>
      </c>
      <c r="C1040">
        <v>715001</v>
      </c>
      <c r="D1040" t="s">
        <v>179</v>
      </c>
      <c r="E1040">
        <v>10</v>
      </c>
      <c r="F1040">
        <v>1820</v>
      </c>
      <c r="G1040">
        <f t="shared" si="16"/>
        <v>18200</v>
      </c>
    </row>
    <row r="1041" spans="1:7" x14ac:dyDescent="0.25">
      <c r="A1041">
        <v>2017</v>
      </c>
      <c r="B1041" t="s">
        <v>176</v>
      </c>
      <c r="C1041">
        <v>715002</v>
      </c>
      <c r="D1041" t="s">
        <v>180</v>
      </c>
      <c r="E1041">
        <v>24.5</v>
      </c>
      <c r="F1041">
        <v>188</v>
      </c>
      <c r="G1041">
        <f t="shared" si="16"/>
        <v>4606</v>
      </c>
    </row>
    <row r="1042" spans="1:7" x14ac:dyDescent="0.25">
      <c r="A1042">
        <v>2017</v>
      </c>
      <c r="B1042" t="s">
        <v>176</v>
      </c>
      <c r="C1042">
        <v>715003</v>
      </c>
      <c r="D1042" t="s">
        <v>181</v>
      </c>
      <c r="E1042">
        <v>24.5</v>
      </c>
      <c r="F1042">
        <v>219</v>
      </c>
      <c r="G1042">
        <f t="shared" si="16"/>
        <v>5365.5</v>
      </c>
    </row>
    <row r="1043" spans="1:7" x14ac:dyDescent="0.25">
      <c r="A1043">
        <v>2017</v>
      </c>
      <c r="B1043" t="s">
        <v>176</v>
      </c>
      <c r="C1043">
        <v>715004</v>
      </c>
      <c r="D1043" t="s">
        <v>182</v>
      </c>
      <c r="E1043">
        <v>24.5</v>
      </c>
      <c r="F1043">
        <v>207</v>
      </c>
      <c r="G1043">
        <f t="shared" si="16"/>
        <v>5071.5</v>
      </c>
    </row>
    <row r="1044" spans="1:7" x14ac:dyDescent="0.25">
      <c r="A1044">
        <v>2017</v>
      </c>
      <c r="B1044" t="s">
        <v>176</v>
      </c>
      <c r="C1044">
        <v>715016</v>
      </c>
      <c r="D1044" t="s">
        <v>183</v>
      </c>
      <c r="E1044">
        <v>15</v>
      </c>
      <c r="F1044">
        <v>11</v>
      </c>
      <c r="G1044">
        <f t="shared" si="16"/>
        <v>165</v>
      </c>
    </row>
    <row r="1045" spans="1:7" x14ac:dyDescent="0.25">
      <c r="A1045">
        <v>2017</v>
      </c>
      <c r="B1045" t="s">
        <v>176</v>
      </c>
      <c r="C1045">
        <v>715023</v>
      </c>
      <c r="D1045" t="s">
        <v>184</v>
      </c>
      <c r="E1045">
        <v>18</v>
      </c>
      <c r="F1045">
        <v>2</v>
      </c>
      <c r="G1045">
        <f t="shared" si="16"/>
        <v>36</v>
      </c>
    </row>
    <row r="1046" spans="1:7" x14ac:dyDescent="0.25">
      <c r="A1046">
        <v>2017</v>
      </c>
      <c r="B1046" t="s">
        <v>176</v>
      </c>
      <c r="C1046">
        <v>715025</v>
      </c>
      <c r="D1046" t="s">
        <v>185</v>
      </c>
      <c r="E1046">
        <v>12</v>
      </c>
      <c r="F1046">
        <v>16</v>
      </c>
      <c r="G1046">
        <f t="shared" si="16"/>
        <v>192</v>
      </c>
    </row>
    <row r="1047" spans="1:7" x14ac:dyDescent="0.25">
      <c r="A1047">
        <v>2017</v>
      </c>
      <c r="B1047" t="s">
        <v>176</v>
      </c>
      <c r="C1047">
        <v>715026</v>
      </c>
      <c r="D1047" t="s">
        <v>186</v>
      </c>
      <c r="E1047">
        <v>10.7</v>
      </c>
      <c r="F1047">
        <v>19</v>
      </c>
      <c r="G1047">
        <f t="shared" si="16"/>
        <v>203.29999999999998</v>
      </c>
    </row>
    <row r="1048" spans="1:7" x14ac:dyDescent="0.25">
      <c r="A1048">
        <v>2017</v>
      </c>
      <c r="B1048" t="s">
        <v>176</v>
      </c>
      <c r="C1048">
        <v>715027</v>
      </c>
      <c r="D1048" t="s">
        <v>187</v>
      </c>
      <c r="E1048">
        <v>12.7</v>
      </c>
      <c r="F1048">
        <v>2</v>
      </c>
      <c r="G1048">
        <f t="shared" si="16"/>
        <v>25.4</v>
      </c>
    </row>
    <row r="1049" spans="1:7" x14ac:dyDescent="0.25">
      <c r="A1049">
        <v>2017</v>
      </c>
      <c r="B1049" t="s">
        <v>176</v>
      </c>
      <c r="C1049">
        <v>715028</v>
      </c>
      <c r="D1049" t="s">
        <v>188</v>
      </c>
      <c r="E1049">
        <v>16</v>
      </c>
      <c r="F1049">
        <v>20</v>
      </c>
      <c r="G1049">
        <f t="shared" si="16"/>
        <v>320</v>
      </c>
    </row>
    <row r="1050" spans="1:7" x14ac:dyDescent="0.25">
      <c r="A1050">
        <v>2017</v>
      </c>
      <c r="B1050" t="s">
        <v>176</v>
      </c>
      <c r="C1050">
        <v>715030</v>
      </c>
      <c r="D1050" t="s">
        <v>189</v>
      </c>
      <c r="E1050">
        <v>9.6</v>
      </c>
      <c r="F1050">
        <v>12</v>
      </c>
      <c r="G1050">
        <f t="shared" si="16"/>
        <v>115.19999999999999</v>
      </c>
    </row>
    <row r="1051" spans="1:7" x14ac:dyDescent="0.25">
      <c r="A1051">
        <v>2017</v>
      </c>
      <c r="B1051" t="s">
        <v>176</v>
      </c>
      <c r="C1051">
        <v>718002</v>
      </c>
      <c r="D1051" t="s">
        <v>174</v>
      </c>
      <c r="E1051">
        <v>6</v>
      </c>
      <c r="F1051">
        <v>24</v>
      </c>
      <c r="G1051">
        <f t="shared" si="16"/>
        <v>144</v>
      </c>
    </row>
    <row r="1052" spans="1:7" x14ac:dyDescent="0.25">
      <c r="A1052">
        <v>2017</v>
      </c>
      <c r="B1052" t="s">
        <v>176</v>
      </c>
      <c r="C1052">
        <v>720001</v>
      </c>
      <c r="D1052" t="s">
        <v>149</v>
      </c>
      <c r="E1052">
        <v>32</v>
      </c>
      <c r="F1052">
        <v>8</v>
      </c>
      <c r="G1052">
        <f t="shared" si="16"/>
        <v>256</v>
      </c>
    </row>
    <row r="1053" spans="1:7" x14ac:dyDescent="0.25">
      <c r="A1053">
        <v>2017</v>
      </c>
      <c r="B1053" t="s">
        <v>176</v>
      </c>
      <c r="C1053">
        <v>730001</v>
      </c>
      <c r="D1053" t="s">
        <v>144</v>
      </c>
      <c r="E1053">
        <v>4.5</v>
      </c>
      <c r="F1053">
        <v>6335</v>
      </c>
      <c r="G1053">
        <f t="shared" si="16"/>
        <v>28507.5</v>
      </c>
    </row>
    <row r="1054" spans="1:7" x14ac:dyDescent="0.25">
      <c r="A1054">
        <v>2017</v>
      </c>
      <c r="B1054" t="s">
        <v>176</v>
      </c>
      <c r="C1054">
        <v>730015</v>
      </c>
      <c r="D1054" t="s">
        <v>151</v>
      </c>
      <c r="E1054">
        <v>25</v>
      </c>
      <c r="F1054">
        <v>140</v>
      </c>
      <c r="G1054">
        <f t="shared" si="16"/>
        <v>3500</v>
      </c>
    </row>
    <row r="1055" spans="1:7" x14ac:dyDescent="0.25">
      <c r="A1055">
        <v>2017</v>
      </c>
      <c r="B1055" t="s">
        <v>176</v>
      </c>
      <c r="C1055">
        <v>800010</v>
      </c>
      <c r="D1055" t="s">
        <v>163</v>
      </c>
      <c r="E1055">
        <v>1.5</v>
      </c>
      <c r="F1055">
        <v>2275</v>
      </c>
      <c r="G1055">
        <f t="shared" si="16"/>
        <v>3412.5</v>
      </c>
    </row>
    <row r="1056" spans="1:7" x14ac:dyDescent="0.25">
      <c r="A1056">
        <v>2017</v>
      </c>
      <c r="B1056" t="s">
        <v>190</v>
      </c>
      <c r="C1056">
        <v>701004</v>
      </c>
      <c r="D1056" t="s">
        <v>153</v>
      </c>
      <c r="E1056">
        <v>60</v>
      </c>
      <c r="F1056">
        <v>48</v>
      </c>
      <c r="G1056">
        <f t="shared" si="16"/>
        <v>2880</v>
      </c>
    </row>
    <row r="1057" spans="1:7" x14ac:dyDescent="0.25">
      <c r="A1057">
        <v>2017</v>
      </c>
      <c r="B1057" t="s">
        <v>190</v>
      </c>
      <c r="C1057">
        <v>701012</v>
      </c>
      <c r="D1057" t="s">
        <v>5</v>
      </c>
      <c r="E1057">
        <v>10</v>
      </c>
      <c r="F1057">
        <v>223</v>
      </c>
      <c r="G1057">
        <f t="shared" si="16"/>
        <v>2230</v>
      </c>
    </row>
    <row r="1058" spans="1:7" x14ac:dyDescent="0.25">
      <c r="A1058">
        <v>2017</v>
      </c>
      <c r="B1058" t="s">
        <v>190</v>
      </c>
      <c r="C1058">
        <v>701022</v>
      </c>
      <c r="D1058" t="s">
        <v>7</v>
      </c>
      <c r="E1058">
        <v>75</v>
      </c>
      <c r="F1058">
        <v>32</v>
      </c>
      <c r="G1058">
        <f t="shared" si="16"/>
        <v>2400</v>
      </c>
    </row>
    <row r="1059" spans="1:7" x14ac:dyDescent="0.25">
      <c r="A1059">
        <v>2017</v>
      </c>
      <c r="B1059" t="s">
        <v>190</v>
      </c>
      <c r="C1059">
        <v>701023</v>
      </c>
      <c r="D1059" t="s">
        <v>8</v>
      </c>
      <c r="E1059">
        <v>35</v>
      </c>
      <c r="F1059">
        <v>77</v>
      </c>
      <c r="G1059">
        <f t="shared" si="16"/>
        <v>2695</v>
      </c>
    </row>
    <row r="1060" spans="1:7" x14ac:dyDescent="0.25">
      <c r="A1060">
        <v>2017</v>
      </c>
      <c r="B1060" t="s">
        <v>190</v>
      </c>
      <c r="C1060">
        <v>701024</v>
      </c>
      <c r="D1060" t="s">
        <v>9</v>
      </c>
      <c r="E1060">
        <v>27</v>
      </c>
      <c r="F1060">
        <v>56</v>
      </c>
      <c r="G1060">
        <f t="shared" si="16"/>
        <v>1512</v>
      </c>
    </row>
    <row r="1061" spans="1:7" x14ac:dyDescent="0.25">
      <c r="A1061">
        <v>2017</v>
      </c>
      <c r="B1061" t="s">
        <v>190</v>
      </c>
      <c r="C1061">
        <v>701025</v>
      </c>
      <c r="D1061" t="s">
        <v>10</v>
      </c>
      <c r="E1061">
        <v>29</v>
      </c>
      <c r="F1061">
        <v>212</v>
      </c>
      <c r="G1061">
        <f t="shared" si="16"/>
        <v>6148</v>
      </c>
    </row>
    <row r="1062" spans="1:7" x14ac:dyDescent="0.25">
      <c r="A1062">
        <v>2017</v>
      </c>
      <c r="B1062" t="s">
        <v>190</v>
      </c>
      <c r="C1062">
        <v>701027</v>
      </c>
      <c r="D1062" t="s">
        <v>11</v>
      </c>
      <c r="E1062">
        <v>20.5</v>
      </c>
      <c r="F1062">
        <v>615</v>
      </c>
      <c r="G1062">
        <f t="shared" si="16"/>
        <v>12607.5</v>
      </c>
    </row>
    <row r="1063" spans="1:7" x14ac:dyDescent="0.25">
      <c r="A1063">
        <v>2017</v>
      </c>
      <c r="B1063" t="s">
        <v>190</v>
      </c>
      <c r="C1063">
        <v>701028</v>
      </c>
      <c r="D1063" t="s">
        <v>12</v>
      </c>
      <c r="E1063">
        <v>40</v>
      </c>
      <c r="F1063">
        <v>417</v>
      </c>
      <c r="G1063">
        <f t="shared" si="16"/>
        <v>16680</v>
      </c>
    </row>
    <row r="1064" spans="1:7" x14ac:dyDescent="0.25">
      <c r="A1064">
        <v>2017</v>
      </c>
      <c r="B1064" t="s">
        <v>190</v>
      </c>
      <c r="C1064">
        <v>701032</v>
      </c>
      <c r="D1064" t="s">
        <v>16</v>
      </c>
      <c r="E1064">
        <v>39</v>
      </c>
      <c r="F1064">
        <v>534</v>
      </c>
      <c r="G1064">
        <f t="shared" si="16"/>
        <v>20826</v>
      </c>
    </row>
    <row r="1065" spans="1:7" x14ac:dyDescent="0.25">
      <c r="A1065">
        <v>2017</v>
      </c>
      <c r="B1065" t="s">
        <v>190</v>
      </c>
      <c r="C1065">
        <v>701035</v>
      </c>
      <c r="D1065" t="s">
        <v>19</v>
      </c>
      <c r="E1065">
        <v>25</v>
      </c>
      <c r="F1065">
        <v>542</v>
      </c>
      <c r="G1065">
        <f t="shared" si="16"/>
        <v>13550</v>
      </c>
    </row>
    <row r="1066" spans="1:7" x14ac:dyDescent="0.25">
      <c r="A1066">
        <v>2017</v>
      </c>
      <c r="B1066" t="s">
        <v>190</v>
      </c>
      <c r="C1066">
        <v>701037</v>
      </c>
      <c r="D1066" t="s">
        <v>21</v>
      </c>
      <c r="E1066">
        <v>25</v>
      </c>
      <c r="F1066">
        <v>997</v>
      </c>
      <c r="G1066">
        <f t="shared" si="16"/>
        <v>24925</v>
      </c>
    </row>
    <row r="1067" spans="1:7" x14ac:dyDescent="0.25">
      <c r="A1067">
        <v>2017</v>
      </c>
      <c r="B1067" t="s">
        <v>190</v>
      </c>
      <c r="C1067">
        <v>701039</v>
      </c>
      <c r="D1067" t="s">
        <v>22</v>
      </c>
      <c r="E1067">
        <v>35</v>
      </c>
      <c r="F1067">
        <v>99</v>
      </c>
      <c r="G1067">
        <f t="shared" si="16"/>
        <v>3465</v>
      </c>
    </row>
    <row r="1068" spans="1:7" x14ac:dyDescent="0.25">
      <c r="A1068">
        <v>2017</v>
      </c>
      <c r="B1068" t="s">
        <v>190</v>
      </c>
      <c r="C1068">
        <v>701042</v>
      </c>
      <c r="D1068" t="s">
        <v>24</v>
      </c>
      <c r="E1068">
        <v>25</v>
      </c>
      <c r="F1068">
        <v>587</v>
      </c>
      <c r="G1068">
        <f t="shared" si="16"/>
        <v>14675</v>
      </c>
    </row>
    <row r="1069" spans="1:7" x14ac:dyDescent="0.25">
      <c r="A1069">
        <v>2017</v>
      </c>
      <c r="B1069" t="s">
        <v>190</v>
      </c>
      <c r="C1069">
        <v>701048</v>
      </c>
      <c r="D1069" t="s">
        <v>26</v>
      </c>
      <c r="E1069">
        <v>59</v>
      </c>
      <c r="F1069">
        <v>136</v>
      </c>
      <c r="G1069">
        <f t="shared" si="16"/>
        <v>8024</v>
      </c>
    </row>
    <row r="1070" spans="1:7" x14ac:dyDescent="0.25">
      <c r="A1070">
        <v>2017</v>
      </c>
      <c r="B1070" t="s">
        <v>190</v>
      </c>
      <c r="C1070">
        <v>701050</v>
      </c>
      <c r="D1070" t="s">
        <v>156</v>
      </c>
      <c r="E1070">
        <v>59</v>
      </c>
      <c r="F1070">
        <v>82</v>
      </c>
      <c r="G1070">
        <f t="shared" si="16"/>
        <v>4838</v>
      </c>
    </row>
    <row r="1071" spans="1:7" x14ac:dyDescent="0.25">
      <c r="A1071">
        <v>2017</v>
      </c>
      <c r="B1071" t="s">
        <v>190</v>
      </c>
      <c r="C1071">
        <v>701052</v>
      </c>
      <c r="D1071" t="s">
        <v>27</v>
      </c>
      <c r="E1071">
        <v>39</v>
      </c>
      <c r="F1071">
        <v>142</v>
      </c>
      <c r="G1071">
        <f t="shared" si="16"/>
        <v>5538</v>
      </c>
    </row>
    <row r="1072" spans="1:7" x14ac:dyDescent="0.25">
      <c r="A1072">
        <v>2017</v>
      </c>
      <c r="B1072" t="s">
        <v>190</v>
      </c>
      <c r="C1072">
        <v>701055</v>
      </c>
      <c r="D1072" t="s">
        <v>29</v>
      </c>
      <c r="E1072">
        <v>99</v>
      </c>
      <c r="F1072">
        <v>44</v>
      </c>
      <c r="G1072">
        <f t="shared" si="16"/>
        <v>4356</v>
      </c>
    </row>
    <row r="1073" spans="1:7" x14ac:dyDescent="0.25">
      <c r="A1073">
        <v>2017</v>
      </c>
      <c r="B1073" t="s">
        <v>190</v>
      </c>
      <c r="C1073">
        <v>701056</v>
      </c>
      <c r="D1073" t="s">
        <v>30</v>
      </c>
      <c r="E1073">
        <v>85</v>
      </c>
      <c r="F1073">
        <v>305</v>
      </c>
      <c r="G1073">
        <f t="shared" si="16"/>
        <v>25925</v>
      </c>
    </row>
    <row r="1074" spans="1:7" x14ac:dyDescent="0.25">
      <c r="A1074">
        <v>2017</v>
      </c>
      <c r="B1074" t="s">
        <v>190</v>
      </c>
      <c r="C1074">
        <v>701057</v>
      </c>
      <c r="D1074" t="s">
        <v>147</v>
      </c>
      <c r="E1074">
        <v>55</v>
      </c>
      <c r="F1074">
        <v>47</v>
      </c>
      <c r="G1074">
        <f t="shared" si="16"/>
        <v>2585</v>
      </c>
    </row>
    <row r="1075" spans="1:7" x14ac:dyDescent="0.25">
      <c r="A1075">
        <v>2017</v>
      </c>
      <c r="B1075" t="s">
        <v>190</v>
      </c>
      <c r="C1075">
        <v>701061</v>
      </c>
      <c r="D1075" t="s">
        <v>33</v>
      </c>
      <c r="E1075">
        <v>99</v>
      </c>
      <c r="F1075">
        <v>15</v>
      </c>
      <c r="G1075">
        <f t="shared" si="16"/>
        <v>1485</v>
      </c>
    </row>
    <row r="1076" spans="1:7" x14ac:dyDescent="0.25">
      <c r="A1076">
        <v>2017</v>
      </c>
      <c r="B1076" t="s">
        <v>190</v>
      </c>
      <c r="C1076">
        <v>701082</v>
      </c>
      <c r="D1076" t="s">
        <v>36</v>
      </c>
      <c r="E1076">
        <v>19</v>
      </c>
      <c r="F1076">
        <v>10</v>
      </c>
      <c r="G1076">
        <f t="shared" si="16"/>
        <v>190</v>
      </c>
    </row>
    <row r="1077" spans="1:7" x14ac:dyDescent="0.25">
      <c r="A1077">
        <v>2017</v>
      </c>
      <c r="B1077" t="s">
        <v>190</v>
      </c>
      <c r="C1077">
        <v>702000</v>
      </c>
      <c r="D1077" t="s">
        <v>38</v>
      </c>
      <c r="E1077">
        <v>25</v>
      </c>
      <c r="F1077">
        <v>168</v>
      </c>
      <c r="G1077">
        <f t="shared" si="16"/>
        <v>4200</v>
      </c>
    </row>
    <row r="1078" spans="1:7" x14ac:dyDescent="0.25">
      <c r="A1078">
        <v>2017</v>
      </c>
      <c r="B1078" t="s">
        <v>190</v>
      </c>
      <c r="C1078">
        <v>702001</v>
      </c>
      <c r="D1078" t="s">
        <v>39</v>
      </c>
      <c r="E1078">
        <v>25</v>
      </c>
      <c r="F1078">
        <v>114</v>
      </c>
      <c r="G1078">
        <f t="shared" si="16"/>
        <v>2850</v>
      </c>
    </row>
    <row r="1079" spans="1:7" x14ac:dyDescent="0.25">
      <c r="A1079">
        <v>2017</v>
      </c>
      <c r="B1079" t="s">
        <v>190</v>
      </c>
      <c r="C1079">
        <v>702002</v>
      </c>
      <c r="D1079" t="s">
        <v>40</v>
      </c>
      <c r="E1079">
        <v>25</v>
      </c>
      <c r="F1079">
        <v>142</v>
      </c>
      <c r="G1079">
        <f t="shared" si="16"/>
        <v>3550</v>
      </c>
    </row>
    <row r="1080" spans="1:7" x14ac:dyDescent="0.25">
      <c r="A1080">
        <v>2017</v>
      </c>
      <c r="B1080" t="s">
        <v>190</v>
      </c>
      <c r="C1080">
        <v>702003</v>
      </c>
      <c r="D1080" t="s">
        <v>41</v>
      </c>
      <c r="E1080">
        <v>25</v>
      </c>
      <c r="F1080">
        <v>83</v>
      </c>
      <c r="G1080">
        <f t="shared" si="16"/>
        <v>2075</v>
      </c>
    </row>
    <row r="1081" spans="1:7" x14ac:dyDescent="0.25">
      <c r="A1081">
        <v>2017</v>
      </c>
      <c r="B1081" t="s">
        <v>190</v>
      </c>
      <c r="C1081">
        <v>702004</v>
      </c>
      <c r="D1081" t="s">
        <v>42</v>
      </c>
      <c r="E1081">
        <v>25</v>
      </c>
      <c r="F1081">
        <v>174</v>
      </c>
      <c r="G1081">
        <f t="shared" si="16"/>
        <v>4350</v>
      </c>
    </row>
    <row r="1082" spans="1:7" x14ac:dyDescent="0.25">
      <c r="A1082">
        <v>2017</v>
      </c>
      <c r="B1082" t="s">
        <v>190</v>
      </c>
      <c r="C1082">
        <v>702005</v>
      </c>
      <c r="D1082" t="s">
        <v>43</v>
      </c>
      <c r="E1082">
        <v>25</v>
      </c>
      <c r="F1082">
        <v>144</v>
      </c>
      <c r="G1082">
        <f t="shared" si="16"/>
        <v>3600</v>
      </c>
    </row>
    <row r="1083" spans="1:7" x14ac:dyDescent="0.25">
      <c r="A1083">
        <v>2017</v>
      </c>
      <c r="B1083" t="s">
        <v>190</v>
      </c>
      <c r="C1083">
        <v>702006</v>
      </c>
      <c r="D1083" t="s">
        <v>44</v>
      </c>
      <c r="E1083">
        <v>25</v>
      </c>
      <c r="F1083">
        <v>151</v>
      </c>
      <c r="G1083">
        <f t="shared" si="16"/>
        <v>3775</v>
      </c>
    </row>
    <row r="1084" spans="1:7" x14ac:dyDescent="0.25">
      <c r="A1084">
        <v>2017</v>
      </c>
      <c r="B1084" t="s">
        <v>190</v>
      </c>
      <c r="C1084">
        <v>703003</v>
      </c>
      <c r="D1084" t="s">
        <v>47</v>
      </c>
      <c r="E1084">
        <v>3.5</v>
      </c>
      <c r="F1084">
        <v>1325</v>
      </c>
      <c r="G1084">
        <f t="shared" si="16"/>
        <v>4637.5</v>
      </c>
    </row>
    <row r="1085" spans="1:7" x14ac:dyDescent="0.25">
      <c r="A1085">
        <v>2017</v>
      </c>
      <c r="B1085" t="s">
        <v>190</v>
      </c>
      <c r="C1085">
        <v>706000</v>
      </c>
      <c r="D1085" t="s">
        <v>48</v>
      </c>
      <c r="E1085">
        <v>14</v>
      </c>
      <c r="F1085">
        <v>501</v>
      </c>
      <c r="G1085">
        <f t="shared" si="16"/>
        <v>7014</v>
      </c>
    </row>
    <row r="1086" spans="1:7" x14ac:dyDescent="0.25">
      <c r="A1086">
        <v>2017</v>
      </c>
      <c r="B1086" t="s">
        <v>190</v>
      </c>
      <c r="C1086">
        <v>706001</v>
      </c>
      <c r="D1086" t="s">
        <v>49</v>
      </c>
      <c r="E1086">
        <v>18</v>
      </c>
      <c r="F1086">
        <v>282</v>
      </c>
      <c r="G1086">
        <f t="shared" si="16"/>
        <v>5076</v>
      </c>
    </row>
    <row r="1087" spans="1:7" x14ac:dyDescent="0.25">
      <c r="A1087">
        <v>2017</v>
      </c>
      <c r="B1087" t="s">
        <v>190</v>
      </c>
      <c r="C1087">
        <v>706002</v>
      </c>
      <c r="D1087" t="s">
        <v>50</v>
      </c>
      <c r="E1087">
        <v>14</v>
      </c>
      <c r="F1087">
        <v>1240</v>
      </c>
      <c r="G1087">
        <f t="shared" si="16"/>
        <v>17360</v>
      </c>
    </row>
    <row r="1088" spans="1:7" x14ac:dyDescent="0.25">
      <c r="A1088">
        <v>2017</v>
      </c>
      <c r="B1088" t="s">
        <v>190</v>
      </c>
      <c r="C1088">
        <v>706003</v>
      </c>
      <c r="D1088" t="s">
        <v>51</v>
      </c>
      <c r="E1088">
        <v>14</v>
      </c>
      <c r="F1088">
        <v>1843</v>
      </c>
      <c r="G1088">
        <f t="shared" si="16"/>
        <v>25802</v>
      </c>
    </row>
    <row r="1089" spans="1:7" x14ac:dyDescent="0.25">
      <c r="A1089">
        <v>2017</v>
      </c>
      <c r="B1089" t="s">
        <v>190</v>
      </c>
      <c r="C1089">
        <v>706004</v>
      </c>
      <c r="D1089" t="s">
        <v>52</v>
      </c>
      <c r="E1089">
        <v>14</v>
      </c>
      <c r="F1089">
        <v>1230</v>
      </c>
      <c r="G1089">
        <f t="shared" si="16"/>
        <v>17220</v>
      </c>
    </row>
    <row r="1090" spans="1:7" x14ac:dyDescent="0.25">
      <c r="A1090">
        <v>2017</v>
      </c>
      <c r="B1090" t="s">
        <v>190</v>
      </c>
      <c r="C1090">
        <v>706005</v>
      </c>
      <c r="D1090" t="s">
        <v>53</v>
      </c>
      <c r="E1090">
        <v>14</v>
      </c>
      <c r="F1090">
        <v>4099</v>
      </c>
      <c r="G1090">
        <f t="shared" si="16"/>
        <v>57386</v>
      </c>
    </row>
    <row r="1091" spans="1:7" x14ac:dyDescent="0.25">
      <c r="A1091">
        <v>2017</v>
      </c>
      <c r="B1091" t="s">
        <v>190</v>
      </c>
      <c r="C1091">
        <v>706006</v>
      </c>
      <c r="D1091" t="s">
        <v>54</v>
      </c>
      <c r="E1091">
        <v>14</v>
      </c>
      <c r="F1091">
        <v>314</v>
      </c>
      <c r="G1091">
        <f t="shared" ref="G1091:G1154" si="17">F1091*E1091</f>
        <v>4396</v>
      </c>
    </row>
    <row r="1092" spans="1:7" x14ac:dyDescent="0.25">
      <c r="A1092">
        <v>2017</v>
      </c>
      <c r="B1092" t="s">
        <v>190</v>
      </c>
      <c r="C1092">
        <v>706007</v>
      </c>
      <c r="D1092" t="s">
        <v>55</v>
      </c>
      <c r="E1092">
        <v>14</v>
      </c>
      <c r="F1092">
        <v>520</v>
      </c>
      <c r="G1092">
        <f t="shared" si="17"/>
        <v>7280</v>
      </c>
    </row>
    <row r="1093" spans="1:7" x14ac:dyDescent="0.25">
      <c r="A1093">
        <v>2017</v>
      </c>
      <c r="B1093" t="s">
        <v>190</v>
      </c>
      <c r="C1093">
        <v>706008</v>
      </c>
      <c r="D1093" t="s">
        <v>56</v>
      </c>
      <c r="E1093">
        <v>14</v>
      </c>
      <c r="F1093">
        <v>180</v>
      </c>
      <c r="G1093">
        <f t="shared" si="17"/>
        <v>2520</v>
      </c>
    </row>
    <row r="1094" spans="1:7" x14ac:dyDescent="0.25">
      <c r="A1094">
        <v>2017</v>
      </c>
      <c r="B1094" t="s">
        <v>190</v>
      </c>
      <c r="C1094">
        <v>706012</v>
      </c>
      <c r="D1094" t="s">
        <v>58</v>
      </c>
      <c r="E1094">
        <v>18</v>
      </c>
      <c r="F1094">
        <v>155</v>
      </c>
      <c r="G1094">
        <f t="shared" si="17"/>
        <v>2790</v>
      </c>
    </row>
    <row r="1095" spans="1:7" x14ac:dyDescent="0.25">
      <c r="A1095">
        <v>2017</v>
      </c>
      <c r="B1095" t="s">
        <v>190</v>
      </c>
      <c r="C1095">
        <v>706013</v>
      </c>
      <c r="D1095" t="s">
        <v>59</v>
      </c>
      <c r="E1095">
        <v>19</v>
      </c>
      <c r="F1095">
        <v>294</v>
      </c>
      <c r="G1095">
        <f t="shared" si="17"/>
        <v>5586</v>
      </c>
    </row>
    <row r="1096" spans="1:7" x14ac:dyDescent="0.25">
      <c r="A1096">
        <v>2017</v>
      </c>
      <c r="B1096" t="s">
        <v>190</v>
      </c>
      <c r="C1096">
        <v>706014</v>
      </c>
      <c r="D1096" t="s">
        <v>60</v>
      </c>
      <c r="E1096">
        <v>19</v>
      </c>
      <c r="F1096">
        <v>197</v>
      </c>
      <c r="G1096">
        <f t="shared" si="17"/>
        <v>3743</v>
      </c>
    </row>
    <row r="1097" spans="1:7" x14ac:dyDescent="0.25">
      <c r="A1097">
        <v>2017</v>
      </c>
      <c r="B1097" t="s">
        <v>190</v>
      </c>
      <c r="C1097">
        <v>706015</v>
      </c>
      <c r="D1097" t="s">
        <v>61</v>
      </c>
      <c r="E1097">
        <v>19</v>
      </c>
      <c r="F1097">
        <v>102</v>
      </c>
      <c r="G1097">
        <f t="shared" si="17"/>
        <v>1938</v>
      </c>
    </row>
    <row r="1098" spans="1:7" x14ac:dyDescent="0.25">
      <c r="A1098">
        <v>2017</v>
      </c>
      <c r="B1098" t="s">
        <v>190</v>
      </c>
      <c r="C1098">
        <v>706016</v>
      </c>
      <c r="D1098" t="s">
        <v>62</v>
      </c>
      <c r="E1098">
        <v>19</v>
      </c>
      <c r="F1098">
        <v>119</v>
      </c>
      <c r="G1098">
        <f t="shared" si="17"/>
        <v>2261</v>
      </c>
    </row>
    <row r="1099" spans="1:7" x14ac:dyDescent="0.25">
      <c r="A1099">
        <v>2017</v>
      </c>
      <c r="B1099" t="s">
        <v>190</v>
      </c>
      <c r="C1099">
        <v>706017</v>
      </c>
      <c r="D1099" t="s">
        <v>63</v>
      </c>
      <c r="E1099">
        <v>19</v>
      </c>
      <c r="F1099">
        <v>31</v>
      </c>
      <c r="G1099">
        <f t="shared" si="17"/>
        <v>589</v>
      </c>
    </row>
    <row r="1100" spans="1:7" x14ac:dyDescent="0.25">
      <c r="A1100">
        <v>2017</v>
      </c>
      <c r="B1100" t="s">
        <v>190</v>
      </c>
      <c r="C1100">
        <v>706018</v>
      </c>
      <c r="D1100" t="s">
        <v>64</v>
      </c>
      <c r="E1100">
        <v>19</v>
      </c>
      <c r="F1100">
        <v>81</v>
      </c>
      <c r="G1100">
        <f t="shared" si="17"/>
        <v>1539</v>
      </c>
    </row>
    <row r="1101" spans="1:7" x14ac:dyDescent="0.25">
      <c r="A1101">
        <v>2017</v>
      </c>
      <c r="B1101" t="s">
        <v>190</v>
      </c>
      <c r="C1101">
        <v>706090</v>
      </c>
      <c r="D1101" t="s">
        <v>66</v>
      </c>
      <c r="E1101">
        <v>14</v>
      </c>
      <c r="F1101">
        <v>399</v>
      </c>
      <c r="G1101">
        <f t="shared" si="17"/>
        <v>5586</v>
      </c>
    </row>
    <row r="1102" spans="1:7" x14ac:dyDescent="0.25">
      <c r="A1102">
        <v>2017</v>
      </c>
      <c r="B1102" t="s">
        <v>190</v>
      </c>
      <c r="C1102">
        <v>707001</v>
      </c>
      <c r="D1102" t="s">
        <v>67</v>
      </c>
      <c r="E1102">
        <v>14</v>
      </c>
      <c r="F1102">
        <v>753</v>
      </c>
      <c r="G1102">
        <f t="shared" si="17"/>
        <v>10542</v>
      </c>
    </row>
    <row r="1103" spans="1:7" x14ac:dyDescent="0.25">
      <c r="A1103">
        <v>2017</v>
      </c>
      <c r="B1103" t="s">
        <v>190</v>
      </c>
      <c r="C1103">
        <v>707002</v>
      </c>
      <c r="D1103" t="s">
        <v>68</v>
      </c>
      <c r="E1103">
        <v>14</v>
      </c>
      <c r="F1103">
        <v>1081</v>
      </c>
      <c r="G1103">
        <f t="shared" si="17"/>
        <v>15134</v>
      </c>
    </row>
    <row r="1104" spans="1:7" x14ac:dyDescent="0.25">
      <c r="A1104">
        <v>2017</v>
      </c>
      <c r="B1104" t="s">
        <v>190</v>
      </c>
      <c r="C1104">
        <v>707003</v>
      </c>
      <c r="D1104" t="s">
        <v>69</v>
      </c>
      <c r="E1104">
        <v>14</v>
      </c>
      <c r="F1104">
        <v>313</v>
      </c>
      <c r="G1104">
        <f t="shared" si="17"/>
        <v>4382</v>
      </c>
    </row>
    <row r="1105" spans="1:7" x14ac:dyDescent="0.25">
      <c r="A1105">
        <v>2017</v>
      </c>
      <c r="B1105" t="s">
        <v>190</v>
      </c>
      <c r="C1105">
        <v>707004</v>
      </c>
      <c r="D1105" t="s">
        <v>70</v>
      </c>
      <c r="E1105">
        <v>14</v>
      </c>
      <c r="F1105">
        <v>304</v>
      </c>
      <c r="G1105">
        <f t="shared" si="17"/>
        <v>4256</v>
      </c>
    </row>
    <row r="1106" spans="1:7" x14ac:dyDescent="0.25">
      <c r="A1106">
        <v>2017</v>
      </c>
      <c r="B1106" t="s">
        <v>190</v>
      </c>
      <c r="C1106">
        <v>707005</v>
      </c>
      <c r="D1106" t="s">
        <v>71</v>
      </c>
      <c r="E1106">
        <v>14</v>
      </c>
      <c r="F1106">
        <v>237</v>
      </c>
      <c r="G1106">
        <f t="shared" si="17"/>
        <v>3318</v>
      </c>
    </row>
    <row r="1107" spans="1:7" x14ac:dyDescent="0.25">
      <c r="A1107">
        <v>2017</v>
      </c>
      <c r="B1107" t="s">
        <v>190</v>
      </c>
      <c r="C1107">
        <v>707006</v>
      </c>
      <c r="D1107" t="s">
        <v>72</v>
      </c>
      <c r="E1107">
        <v>14</v>
      </c>
      <c r="F1107">
        <v>231</v>
      </c>
      <c r="G1107">
        <f t="shared" si="17"/>
        <v>3234</v>
      </c>
    </row>
    <row r="1108" spans="1:7" x14ac:dyDescent="0.25">
      <c r="A1108">
        <v>2017</v>
      </c>
      <c r="B1108" t="s">
        <v>190</v>
      </c>
      <c r="C1108">
        <v>707007</v>
      </c>
      <c r="D1108" t="s">
        <v>73</v>
      </c>
      <c r="E1108">
        <v>14</v>
      </c>
      <c r="F1108">
        <v>762</v>
      </c>
      <c r="G1108">
        <f t="shared" si="17"/>
        <v>10668</v>
      </c>
    </row>
    <row r="1109" spans="1:7" x14ac:dyDescent="0.25">
      <c r="A1109">
        <v>2017</v>
      </c>
      <c r="B1109" t="s">
        <v>190</v>
      </c>
      <c r="C1109">
        <v>707008</v>
      </c>
      <c r="D1109" t="s">
        <v>74</v>
      </c>
      <c r="E1109">
        <v>14</v>
      </c>
      <c r="F1109">
        <v>612</v>
      </c>
      <c r="G1109">
        <f t="shared" si="17"/>
        <v>8568</v>
      </c>
    </row>
    <row r="1110" spans="1:7" x14ac:dyDescent="0.25">
      <c r="A1110">
        <v>2017</v>
      </c>
      <c r="B1110" t="s">
        <v>190</v>
      </c>
      <c r="C1110">
        <v>707009</v>
      </c>
      <c r="D1110" t="s">
        <v>75</v>
      </c>
      <c r="E1110">
        <v>14</v>
      </c>
      <c r="F1110">
        <v>473</v>
      </c>
      <c r="G1110">
        <f t="shared" si="17"/>
        <v>6622</v>
      </c>
    </row>
    <row r="1111" spans="1:7" x14ac:dyDescent="0.25">
      <c r="A1111">
        <v>2017</v>
      </c>
      <c r="B1111" t="s">
        <v>190</v>
      </c>
      <c r="C1111">
        <v>707010</v>
      </c>
      <c r="D1111" t="s">
        <v>76</v>
      </c>
      <c r="E1111">
        <v>14</v>
      </c>
      <c r="F1111">
        <v>241</v>
      </c>
      <c r="G1111">
        <f t="shared" si="17"/>
        <v>3374</v>
      </c>
    </row>
    <row r="1112" spans="1:7" x14ac:dyDescent="0.25">
      <c r="A1112">
        <v>2017</v>
      </c>
      <c r="B1112" t="s">
        <v>190</v>
      </c>
      <c r="C1112">
        <v>707011</v>
      </c>
      <c r="D1112" t="s">
        <v>77</v>
      </c>
      <c r="E1112">
        <v>14</v>
      </c>
      <c r="F1112">
        <v>189</v>
      </c>
      <c r="G1112">
        <f t="shared" si="17"/>
        <v>2646</v>
      </c>
    </row>
    <row r="1113" spans="1:7" x14ac:dyDescent="0.25">
      <c r="A1113">
        <v>2017</v>
      </c>
      <c r="B1113" t="s">
        <v>190</v>
      </c>
      <c r="C1113">
        <v>707013</v>
      </c>
      <c r="D1113" t="s">
        <v>78</v>
      </c>
      <c r="E1113">
        <v>14</v>
      </c>
      <c r="F1113">
        <v>91</v>
      </c>
      <c r="G1113">
        <f t="shared" si="17"/>
        <v>1274</v>
      </c>
    </row>
    <row r="1114" spans="1:7" x14ac:dyDescent="0.25">
      <c r="A1114">
        <v>2017</v>
      </c>
      <c r="B1114" t="s">
        <v>190</v>
      </c>
      <c r="C1114">
        <v>707014</v>
      </c>
      <c r="D1114" t="s">
        <v>79</v>
      </c>
      <c r="E1114">
        <v>14</v>
      </c>
      <c r="F1114">
        <v>259</v>
      </c>
      <c r="G1114">
        <f t="shared" si="17"/>
        <v>3626</v>
      </c>
    </row>
    <row r="1115" spans="1:7" x14ac:dyDescent="0.25">
      <c r="A1115">
        <v>2017</v>
      </c>
      <c r="B1115" t="s">
        <v>190</v>
      </c>
      <c r="C1115">
        <v>707015</v>
      </c>
      <c r="D1115" t="s">
        <v>80</v>
      </c>
      <c r="E1115">
        <v>14</v>
      </c>
      <c r="F1115">
        <v>606</v>
      </c>
      <c r="G1115">
        <f t="shared" si="17"/>
        <v>8484</v>
      </c>
    </row>
    <row r="1116" spans="1:7" x14ac:dyDescent="0.25">
      <c r="A1116">
        <v>2017</v>
      </c>
      <c r="B1116" t="s">
        <v>190</v>
      </c>
      <c r="C1116">
        <v>707016</v>
      </c>
      <c r="D1116" t="s">
        <v>81</v>
      </c>
      <c r="E1116">
        <v>14</v>
      </c>
      <c r="F1116">
        <v>242</v>
      </c>
      <c r="G1116">
        <f t="shared" si="17"/>
        <v>3388</v>
      </c>
    </row>
    <row r="1117" spans="1:7" x14ac:dyDescent="0.25">
      <c r="A1117">
        <v>2017</v>
      </c>
      <c r="B1117" t="s">
        <v>190</v>
      </c>
      <c r="C1117">
        <v>707017</v>
      </c>
      <c r="D1117" t="s">
        <v>148</v>
      </c>
      <c r="E1117">
        <v>14</v>
      </c>
      <c r="F1117">
        <v>80</v>
      </c>
      <c r="G1117">
        <f t="shared" si="17"/>
        <v>1120</v>
      </c>
    </row>
    <row r="1118" spans="1:7" x14ac:dyDescent="0.25">
      <c r="A1118">
        <v>2017</v>
      </c>
      <c r="B1118" t="s">
        <v>190</v>
      </c>
      <c r="C1118">
        <v>708000</v>
      </c>
      <c r="D1118" t="s">
        <v>82</v>
      </c>
      <c r="E1118">
        <v>5</v>
      </c>
      <c r="F1118">
        <v>195</v>
      </c>
      <c r="G1118">
        <f t="shared" si="17"/>
        <v>975</v>
      </c>
    </row>
    <row r="1119" spans="1:7" x14ac:dyDescent="0.25">
      <c r="A1119">
        <v>2017</v>
      </c>
      <c r="B1119" t="s">
        <v>190</v>
      </c>
      <c r="C1119">
        <v>708002</v>
      </c>
      <c r="D1119" t="s">
        <v>83</v>
      </c>
      <c r="E1119">
        <v>10</v>
      </c>
      <c r="F1119">
        <v>295</v>
      </c>
      <c r="G1119">
        <f t="shared" si="17"/>
        <v>2950</v>
      </c>
    </row>
    <row r="1120" spans="1:7" x14ac:dyDescent="0.25">
      <c r="A1120">
        <v>2017</v>
      </c>
      <c r="B1120" t="s">
        <v>190</v>
      </c>
      <c r="C1120">
        <v>708003</v>
      </c>
      <c r="D1120" t="s">
        <v>162</v>
      </c>
      <c r="E1120">
        <v>1.8</v>
      </c>
      <c r="F1120">
        <v>1650</v>
      </c>
      <c r="G1120">
        <f t="shared" si="17"/>
        <v>2970</v>
      </c>
    </row>
    <row r="1121" spans="1:7" x14ac:dyDescent="0.25">
      <c r="A1121">
        <v>2017</v>
      </c>
      <c r="B1121" t="s">
        <v>190</v>
      </c>
      <c r="C1121">
        <v>708004</v>
      </c>
      <c r="D1121" t="s">
        <v>84</v>
      </c>
      <c r="E1121">
        <v>2</v>
      </c>
      <c r="F1121">
        <v>742</v>
      </c>
      <c r="G1121">
        <f t="shared" si="17"/>
        <v>1484</v>
      </c>
    </row>
    <row r="1122" spans="1:7" x14ac:dyDescent="0.25">
      <c r="A1122">
        <v>2017</v>
      </c>
      <c r="B1122" t="s">
        <v>190</v>
      </c>
      <c r="C1122">
        <v>708005</v>
      </c>
      <c r="D1122" t="s">
        <v>85</v>
      </c>
      <c r="E1122">
        <v>5</v>
      </c>
      <c r="F1122">
        <v>618</v>
      </c>
      <c r="G1122">
        <f t="shared" si="17"/>
        <v>3090</v>
      </c>
    </row>
    <row r="1123" spans="1:7" x14ac:dyDescent="0.25">
      <c r="A1123">
        <v>2017</v>
      </c>
      <c r="B1123" t="s">
        <v>190</v>
      </c>
      <c r="C1123">
        <v>708006</v>
      </c>
      <c r="D1123" t="s">
        <v>86</v>
      </c>
      <c r="E1123">
        <v>2</v>
      </c>
      <c r="F1123">
        <v>397</v>
      </c>
      <c r="G1123">
        <f t="shared" si="17"/>
        <v>794</v>
      </c>
    </row>
    <row r="1124" spans="1:7" x14ac:dyDescent="0.25">
      <c r="A1124">
        <v>2017</v>
      </c>
      <c r="B1124" t="s">
        <v>190</v>
      </c>
      <c r="C1124">
        <v>708007</v>
      </c>
      <c r="D1124" t="s">
        <v>87</v>
      </c>
      <c r="E1124">
        <v>5</v>
      </c>
      <c r="F1124">
        <v>586</v>
      </c>
      <c r="G1124">
        <f t="shared" si="17"/>
        <v>2930</v>
      </c>
    </row>
    <row r="1125" spans="1:7" x14ac:dyDescent="0.25">
      <c r="A1125">
        <v>2017</v>
      </c>
      <c r="B1125" t="s">
        <v>190</v>
      </c>
      <c r="C1125">
        <v>708008</v>
      </c>
      <c r="D1125" t="s">
        <v>88</v>
      </c>
      <c r="E1125">
        <v>14.4</v>
      </c>
      <c r="F1125">
        <v>35</v>
      </c>
      <c r="G1125">
        <f t="shared" si="17"/>
        <v>504</v>
      </c>
    </row>
    <row r="1126" spans="1:7" x14ac:dyDescent="0.25">
      <c r="A1126">
        <v>2017</v>
      </c>
      <c r="B1126" t="s">
        <v>190</v>
      </c>
      <c r="C1126">
        <v>708009</v>
      </c>
      <c r="D1126" t="s">
        <v>89</v>
      </c>
      <c r="E1126">
        <v>20.399999999999999</v>
      </c>
      <c r="F1126">
        <v>188</v>
      </c>
      <c r="G1126">
        <f t="shared" si="17"/>
        <v>3835.2</v>
      </c>
    </row>
    <row r="1127" spans="1:7" x14ac:dyDescent="0.25">
      <c r="A1127">
        <v>2017</v>
      </c>
      <c r="B1127" t="s">
        <v>190</v>
      </c>
      <c r="C1127">
        <v>708010</v>
      </c>
      <c r="D1127" t="s">
        <v>90</v>
      </c>
      <c r="E1127">
        <v>2</v>
      </c>
      <c r="F1127">
        <v>511</v>
      </c>
      <c r="G1127">
        <f t="shared" si="17"/>
        <v>1022</v>
      </c>
    </row>
    <row r="1128" spans="1:7" x14ac:dyDescent="0.25">
      <c r="A1128">
        <v>2017</v>
      </c>
      <c r="B1128" t="s">
        <v>190</v>
      </c>
      <c r="C1128">
        <v>708013</v>
      </c>
      <c r="D1128" t="s">
        <v>91</v>
      </c>
      <c r="E1128">
        <v>1.6</v>
      </c>
      <c r="F1128">
        <v>180</v>
      </c>
      <c r="G1128">
        <f t="shared" si="17"/>
        <v>288</v>
      </c>
    </row>
    <row r="1129" spans="1:7" x14ac:dyDescent="0.25">
      <c r="A1129">
        <v>2017</v>
      </c>
      <c r="B1129" t="s">
        <v>190</v>
      </c>
      <c r="C1129">
        <v>708014</v>
      </c>
      <c r="D1129" t="s">
        <v>92</v>
      </c>
      <c r="E1129">
        <v>13</v>
      </c>
      <c r="F1129">
        <v>244</v>
      </c>
      <c r="G1129">
        <f t="shared" si="17"/>
        <v>3172</v>
      </c>
    </row>
    <row r="1130" spans="1:7" x14ac:dyDescent="0.25">
      <c r="A1130">
        <v>2017</v>
      </c>
      <c r="B1130" t="s">
        <v>190</v>
      </c>
      <c r="C1130">
        <v>708015</v>
      </c>
      <c r="D1130" t="s">
        <v>93</v>
      </c>
      <c r="E1130">
        <v>1.8</v>
      </c>
      <c r="F1130">
        <v>60</v>
      </c>
      <c r="G1130">
        <f t="shared" si="17"/>
        <v>108</v>
      </c>
    </row>
    <row r="1131" spans="1:7" x14ac:dyDescent="0.25">
      <c r="A1131">
        <v>2017</v>
      </c>
      <c r="B1131" t="s">
        <v>190</v>
      </c>
      <c r="C1131">
        <v>708016</v>
      </c>
      <c r="D1131" t="s">
        <v>94</v>
      </c>
      <c r="E1131">
        <v>5</v>
      </c>
      <c r="F1131">
        <v>180</v>
      </c>
      <c r="G1131">
        <f t="shared" si="17"/>
        <v>900</v>
      </c>
    </row>
    <row r="1132" spans="1:7" x14ac:dyDescent="0.25">
      <c r="A1132">
        <v>2017</v>
      </c>
      <c r="B1132" t="s">
        <v>190</v>
      </c>
      <c r="C1132">
        <v>708018</v>
      </c>
      <c r="D1132" t="s">
        <v>95</v>
      </c>
      <c r="E1132">
        <v>10</v>
      </c>
      <c r="F1132">
        <v>242</v>
      </c>
      <c r="G1132">
        <f t="shared" si="17"/>
        <v>2420</v>
      </c>
    </row>
    <row r="1133" spans="1:7" x14ac:dyDescent="0.25">
      <c r="A1133">
        <v>2017</v>
      </c>
      <c r="B1133" t="s">
        <v>190</v>
      </c>
      <c r="C1133">
        <v>708019</v>
      </c>
      <c r="D1133" t="s">
        <v>96</v>
      </c>
      <c r="E1133">
        <v>15</v>
      </c>
      <c r="F1133">
        <v>3</v>
      </c>
      <c r="G1133">
        <f t="shared" si="17"/>
        <v>45</v>
      </c>
    </row>
    <row r="1134" spans="1:7" x14ac:dyDescent="0.25">
      <c r="A1134">
        <v>2017</v>
      </c>
      <c r="B1134" t="s">
        <v>190</v>
      </c>
      <c r="C1134">
        <v>708020</v>
      </c>
      <c r="D1134" t="s">
        <v>97</v>
      </c>
      <c r="E1134">
        <v>10</v>
      </c>
      <c r="F1134">
        <v>198</v>
      </c>
      <c r="G1134">
        <f t="shared" si="17"/>
        <v>1980</v>
      </c>
    </row>
    <row r="1135" spans="1:7" x14ac:dyDescent="0.25">
      <c r="A1135">
        <v>2017</v>
      </c>
      <c r="B1135" t="s">
        <v>190</v>
      </c>
      <c r="C1135">
        <v>708021</v>
      </c>
      <c r="D1135" t="s">
        <v>98</v>
      </c>
      <c r="E1135">
        <v>5</v>
      </c>
      <c r="F1135">
        <v>136</v>
      </c>
      <c r="G1135">
        <f t="shared" si="17"/>
        <v>680</v>
      </c>
    </row>
    <row r="1136" spans="1:7" x14ac:dyDescent="0.25">
      <c r="A1136">
        <v>2017</v>
      </c>
      <c r="B1136" t="s">
        <v>190</v>
      </c>
      <c r="C1136">
        <v>708022</v>
      </c>
      <c r="D1136" t="s">
        <v>99</v>
      </c>
      <c r="E1136">
        <v>15</v>
      </c>
      <c r="F1136">
        <v>16</v>
      </c>
      <c r="G1136">
        <f t="shared" si="17"/>
        <v>240</v>
      </c>
    </row>
    <row r="1137" spans="1:7" x14ac:dyDescent="0.25">
      <c r="A1137">
        <v>2017</v>
      </c>
      <c r="B1137" t="s">
        <v>190</v>
      </c>
      <c r="C1137">
        <v>708024</v>
      </c>
      <c r="D1137" t="s">
        <v>101</v>
      </c>
      <c r="E1137">
        <v>15</v>
      </c>
      <c r="F1137">
        <v>93</v>
      </c>
      <c r="G1137">
        <f t="shared" si="17"/>
        <v>1395</v>
      </c>
    </row>
    <row r="1138" spans="1:7" x14ac:dyDescent="0.25">
      <c r="A1138">
        <v>2017</v>
      </c>
      <c r="B1138" t="s">
        <v>190</v>
      </c>
      <c r="C1138">
        <v>708028</v>
      </c>
      <c r="D1138" t="s">
        <v>102</v>
      </c>
      <c r="E1138">
        <v>17</v>
      </c>
      <c r="F1138">
        <v>7</v>
      </c>
      <c r="G1138">
        <f t="shared" si="17"/>
        <v>119</v>
      </c>
    </row>
    <row r="1139" spans="1:7" x14ac:dyDescent="0.25">
      <c r="A1139">
        <v>2017</v>
      </c>
      <c r="B1139" t="s">
        <v>190</v>
      </c>
      <c r="C1139">
        <v>708029</v>
      </c>
      <c r="D1139" t="s">
        <v>103</v>
      </c>
      <c r="E1139">
        <v>17</v>
      </c>
      <c r="F1139">
        <v>253</v>
      </c>
      <c r="G1139">
        <f t="shared" si="17"/>
        <v>4301</v>
      </c>
    </row>
    <row r="1140" spans="1:7" x14ac:dyDescent="0.25">
      <c r="A1140">
        <v>2017</v>
      </c>
      <c r="B1140" t="s">
        <v>190</v>
      </c>
      <c r="C1140">
        <v>708036</v>
      </c>
      <c r="D1140" t="s">
        <v>169</v>
      </c>
      <c r="E1140">
        <v>10</v>
      </c>
      <c r="F1140">
        <v>18</v>
      </c>
      <c r="G1140">
        <f t="shared" si="17"/>
        <v>180</v>
      </c>
    </row>
    <row r="1141" spans="1:7" x14ac:dyDescent="0.25">
      <c r="A1141">
        <v>2017</v>
      </c>
      <c r="B1141" t="s">
        <v>190</v>
      </c>
      <c r="C1141">
        <v>708037</v>
      </c>
      <c r="D1141" t="s">
        <v>170</v>
      </c>
      <c r="E1141">
        <v>10</v>
      </c>
      <c r="F1141">
        <v>17</v>
      </c>
      <c r="G1141">
        <f t="shared" si="17"/>
        <v>170</v>
      </c>
    </row>
    <row r="1142" spans="1:7" x14ac:dyDescent="0.25">
      <c r="A1142">
        <v>2017</v>
      </c>
      <c r="B1142" t="s">
        <v>190</v>
      </c>
      <c r="C1142">
        <v>708038</v>
      </c>
      <c r="D1142" t="s">
        <v>171</v>
      </c>
      <c r="E1142">
        <v>10</v>
      </c>
      <c r="F1142">
        <v>21</v>
      </c>
      <c r="G1142">
        <f t="shared" si="17"/>
        <v>210</v>
      </c>
    </row>
    <row r="1143" spans="1:7" x14ac:dyDescent="0.25">
      <c r="A1143">
        <v>2017</v>
      </c>
      <c r="B1143" t="s">
        <v>190</v>
      </c>
      <c r="C1143">
        <v>708040</v>
      </c>
      <c r="D1143" t="s">
        <v>157</v>
      </c>
      <c r="E1143">
        <v>88</v>
      </c>
      <c r="F1143">
        <v>4</v>
      </c>
      <c r="G1143">
        <f t="shared" si="17"/>
        <v>352</v>
      </c>
    </row>
    <row r="1144" spans="1:7" x14ac:dyDescent="0.25">
      <c r="A1144">
        <v>2017</v>
      </c>
      <c r="B1144" t="s">
        <v>190</v>
      </c>
      <c r="C1144">
        <v>708041</v>
      </c>
      <c r="D1144" t="s">
        <v>104</v>
      </c>
      <c r="E1144">
        <v>60</v>
      </c>
      <c r="F1144">
        <v>4</v>
      </c>
      <c r="G1144">
        <f t="shared" si="17"/>
        <v>240</v>
      </c>
    </row>
    <row r="1145" spans="1:7" x14ac:dyDescent="0.25">
      <c r="A1145">
        <v>2017</v>
      </c>
      <c r="B1145" t="s">
        <v>190</v>
      </c>
      <c r="C1145">
        <v>709001</v>
      </c>
      <c r="D1145" t="s">
        <v>105</v>
      </c>
      <c r="E1145">
        <v>20.5</v>
      </c>
      <c r="F1145">
        <v>234</v>
      </c>
      <c r="G1145">
        <f t="shared" si="17"/>
        <v>4797</v>
      </c>
    </row>
    <row r="1146" spans="1:7" x14ac:dyDescent="0.25">
      <c r="A1146">
        <v>2017</v>
      </c>
      <c r="B1146" t="s">
        <v>190</v>
      </c>
      <c r="C1146">
        <v>709005</v>
      </c>
      <c r="D1146" t="s">
        <v>106</v>
      </c>
      <c r="E1146">
        <v>20.5</v>
      </c>
      <c r="F1146">
        <v>326</v>
      </c>
      <c r="G1146">
        <f t="shared" si="17"/>
        <v>6683</v>
      </c>
    </row>
    <row r="1147" spans="1:7" x14ac:dyDescent="0.25">
      <c r="A1147">
        <v>2017</v>
      </c>
      <c r="B1147" t="s">
        <v>190</v>
      </c>
      <c r="C1147">
        <v>709007</v>
      </c>
      <c r="D1147" t="s">
        <v>107</v>
      </c>
      <c r="E1147">
        <v>20.5</v>
      </c>
      <c r="F1147">
        <v>558</v>
      </c>
      <c r="G1147">
        <f t="shared" si="17"/>
        <v>11439</v>
      </c>
    </row>
    <row r="1148" spans="1:7" x14ac:dyDescent="0.25">
      <c r="A1148">
        <v>2017</v>
      </c>
      <c r="B1148" t="s">
        <v>190</v>
      </c>
      <c r="C1148">
        <v>710003</v>
      </c>
      <c r="D1148" t="s">
        <v>108</v>
      </c>
      <c r="E1148">
        <v>13</v>
      </c>
      <c r="F1148">
        <v>683</v>
      </c>
      <c r="G1148">
        <f t="shared" si="17"/>
        <v>8879</v>
      </c>
    </row>
    <row r="1149" spans="1:7" x14ac:dyDescent="0.25">
      <c r="A1149">
        <v>2017</v>
      </c>
      <c r="B1149" t="s">
        <v>190</v>
      </c>
      <c r="C1149">
        <v>711001</v>
      </c>
      <c r="D1149" t="s">
        <v>109</v>
      </c>
      <c r="E1149">
        <v>20</v>
      </c>
      <c r="F1149">
        <v>1338</v>
      </c>
      <c r="G1149">
        <f t="shared" si="17"/>
        <v>26760</v>
      </c>
    </row>
    <row r="1150" spans="1:7" x14ac:dyDescent="0.25">
      <c r="A1150">
        <v>2017</v>
      </c>
      <c r="B1150" t="s">
        <v>190</v>
      </c>
      <c r="C1150">
        <v>711002</v>
      </c>
      <c r="D1150" t="s">
        <v>110</v>
      </c>
      <c r="E1150">
        <v>290</v>
      </c>
      <c r="F1150">
        <v>18</v>
      </c>
      <c r="G1150">
        <f t="shared" si="17"/>
        <v>5220</v>
      </c>
    </row>
    <row r="1151" spans="1:7" x14ac:dyDescent="0.25">
      <c r="A1151">
        <v>2017</v>
      </c>
      <c r="B1151" t="s">
        <v>190</v>
      </c>
      <c r="C1151">
        <v>711009</v>
      </c>
      <c r="D1151" t="s">
        <v>114</v>
      </c>
      <c r="E1151">
        <v>15</v>
      </c>
      <c r="F1151">
        <v>795</v>
      </c>
      <c r="G1151">
        <f t="shared" si="17"/>
        <v>11925</v>
      </c>
    </row>
    <row r="1152" spans="1:7" x14ac:dyDescent="0.25">
      <c r="A1152">
        <v>2017</v>
      </c>
      <c r="B1152" t="s">
        <v>190</v>
      </c>
      <c r="C1152">
        <v>711010</v>
      </c>
      <c r="D1152" t="s">
        <v>115</v>
      </c>
      <c r="E1152">
        <v>265</v>
      </c>
      <c r="F1152">
        <v>1</v>
      </c>
      <c r="G1152">
        <f t="shared" si="17"/>
        <v>265</v>
      </c>
    </row>
    <row r="1153" spans="1:7" x14ac:dyDescent="0.25">
      <c r="A1153">
        <v>2017</v>
      </c>
      <c r="B1153" t="s">
        <v>190</v>
      </c>
      <c r="C1153">
        <v>712007</v>
      </c>
      <c r="D1153" t="s">
        <v>116</v>
      </c>
      <c r="E1153">
        <v>11</v>
      </c>
      <c r="F1153">
        <v>773</v>
      </c>
      <c r="G1153">
        <f t="shared" si="17"/>
        <v>8503</v>
      </c>
    </row>
    <row r="1154" spans="1:7" x14ac:dyDescent="0.25">
      <c r="A1154">
        <v>2017</v>
      </c>
      <c r="B1154" t="s">
        <v>190</v>
      </c>
      <c r="C1154">
        <v>713001</v>
      </c>
      <c r="D1154" t="s">
        <v>117</v>
      </c>
      <c r="E1154">
        <v>45</v>
      </c>
      <c r="F1154">
        <v>223</v>
      </c>
      <c r="G1154">
        <f t="shared" si="17"/>
        <v>10035</v>
      </c>
    </row>
    <row r="1155" spans="1:7" x14ac:dyDescent="0.25">
      <c r="A1155">
        <v>2017</v>
      </c>
      <c r="B1155" t="s">
        <v>190</v>
      </c>
      <c r="C1155">
        <v>713003</v>
      </c>
      <c r="D1155" t="s">
        <v>118</v>
      </c>
      <c r="E1155">
        <v>2</v>
      </c>
      <c r="F1155">
        <v>60</v>
      </c>
      <c r="G1155">
        <f t="shared" ref="G1155:G1218" si="18">F1155*E1155</f>
        <v>120</v>
      </c>
    </row>
    <row r="1156" spans="1:7" x14ac:dyDescent="0.25">
      <c r="A1156">
        <v>2017</v>
      </c>
      <c r="B1156" t="s">
        <v>190</v>
      </c>
      <c r="C1156">
        <v>715001</v>
      </c>
      <c r="D1156" t="s">
        <v>179</v>
      </c>
      <c r="E1156">
        <v>10</v>
      </c>
      <c r="F1156">
        <v>751</v>
      </c>
      <c r="G1156">
        <f t="shared" si="18"/>
        <v>7510</v>
      </c>
    </row>
    <row r="1157" spans="1:7" x14ac:dyDescent="0.25">
      <c r="A1157">
        <v>2017</v>
      </c>
      <c r="B1157" t="s">
        <v>190</v>
      </c>
      <c r="C1157">
        <v>715002</v>
      </c>
      <c r="D1157" t="s">
        <v>180</v>
      </c>
      <c r="E1157">
        <v>24.5</v>
      </c>
      <c r="F1157">
        <v>699</v>
      </c>
      <c r="G1157">
        <f t="shared" si="18"/>
        <v>17125.5</v>
      </c>
    </row>
    <row r="1158" spans="1:7" x14ac:dyDescent="0.25">
      <c r="A1158">
        <v>2017</v>
      </c>
      <c r="B1158" t="s">
        <v>190</v>
      </c>
      <c r="C1158">
        <v>715003</v>
      </c>
      <c r="D1158" t="s">
        <v>181</v>
      </c>
      <c r="E1158">
        <v>24.5</v>
      </c>
      <c r="F1158">
        <v>721</v>
      </c>
      <c r="G1158">
        <f t="shared" si="18"/>
        <v>17664.5</v>
      </c>
    </row>
    <row r="1159" spans="1:7" x14ac:dyDescent="0.25">
      <c r="A1159">
        <v>2017</v>
      </c>
      <c r="B1159" t="s">
        <v>190</v>
      </c>
      <c r="C1159">
        <v>715004</v>
      </c>
      <c r="D1159" t="s">
        <v>182</v>
      </c>
      <c r="E1159">
        <v>24.5</v>
      </c>
      <c r="F1159">
        <v>333</v>
      </c>
      <c r="G1159">
        <f t="shared" si="18"/>
        <v>8158.5</v>
      </c>
    </row>
    <row r="1160" spans="1:7" x14ac:dyDescent="0.25">
      <c r="A1160">
        <v>2017</v>
      </c>
      <c r="B1160" t="s">
        <v>190</v>
      </c>
      <c r="C1160">
        <v>715008</v>
      </c>
      <c r="D1160" t="s">
        <v>191</v>
      </c>
      <c r="E1160">
        <v>6</v>
      </c>
      <c r="F1160">
        <v>145</v>
      </c>
      <c r="G1160">
        <f t="shared" si="18"/>
        <v>870</v>
      </c>
    </row>
    <row r="1161" spans="1:7" x14ac:dyDescent="0.25">
      <c r="A1161">
        <v>2017</v>
      </c>
      <c r="B1161" t="s">
        <v>190</v>
      </c>
      <c r="C1161">
        <v>715015</v>
      </c>
      <c r="D1161" t="s">
        <v>192</v>
      </c>
      <c r="E1161">
        <v>5.5</v>
      </c>
      <c r="F1161">
        <v>7</v>
      </c>
      <c r="G1161">
        <f t="shared" si="18"/>
        <v>38.5</v>
      </c>
    </row>
    <row r="1162" spans="1:7" x14ac:dyDescent="0.25">
      <c r="A1162">
        <v>2017</v>
      </c>
      <c r="B1162" t="s">
        <v>190</v>
      </c>
      <c r="C1162">
        <v>715016</v>
      </c>
      <c r="D1162" t="s">
        <v>183</v>
      </c>
      <c r="E1162">
        <v>15</v>
      </c>
      <c r="F1162">
        <v>39</v>
      </c>
      <c r="G1162">
        <f t="shared" si="18"/>
        <v>585</v>
      </c>
    </row>
    <row r="1163" spans="1:7" x14ac:dyDescent="0.25">
      <c r="A1163">
        <v>2017</v>
      </c>
      <c r="B1163" t="s">
        <v>190</v>
      </c>
      <c r="C1163">
        <v>715023</v>
      </c>
      <c r="D1163" t="s">
        <v>184</v>
      </c>
      <c r="E1163">
        <v>18</v>
      </c>
      <c r="F1163">
        <v>55</v>
      </c>
      <c r="G1163">
        <f t="shared" si="18"/>
        <v>990</v>
      </c>
    </row>
    <row r="1164" spans="1:7" x14ac:dyDescent="0.25">
      <c r="A1164">
        <v>2017</v>
      </c>
      <c r="B1164" t="s">
        <v>190</v>
      </c>
      <c r="C1164">
        <v>715025</v>
      </c>
      <c r="D1164" t="s">
        <v>185</v>
      </c>
      <c r="E1164">
        <v>12</v>
      </c>
      <c r="F1164">
        <v>52</v>
      </c>
      <c r="G1164">
        <f t="shared" si="18"/>
        <v>624</v>
      </c>
    </row>
    <row r="1165" spans="1:7" x14ac:dyDescent="0.25">
      <c r="A1165">
        <v>2017</v>
      </c>
      <c r="B1165" t="s">
        <v>190</v>
      </c>
      <c r="C1165">
        <v>715026</v>
      </c>
      <c r="D1165" t="s">
        <v>186</v>
      </c>
      <c r="E1165">
        <v>10.7</v>
      </c>
      <c r="F1165">
        <v>31</v>
      </c>
      <c r="G1165">
        <f t="shared" si="18"/>
        <v>331.7</v>
      </c>
    </row>
    <row r="1166" spans="1:7" x14ac:dyDescent="0.25">
      <c r="A1166">
        <v>2017</v>
      </c>
      <c r="B1166" t="s">
        <v>190</v>
      </c>
      <c r="C1166">
        <v>715028</v>
      </c>
      <c r="D1166" t="s">
        <v>188</v>
      </c>
      <c r="E1166">
        <v>16</v>
      </c>
      <c r="F1166">
        <v>56</v>
      </c>
      <c r="G1166">
        <f t="shared" si="18"/>
        <v>896</v>
      </c>
    </row>
    <row r="1167" spans="1:7" x14ac:dyDescent="0.25">
      <c r="A1167">
        <v>2017</v>
      </c>
      <c r="B1167" t="s">
        <v>190</v>
      </c>
      <c r="C1167">
        <v>715029</v>
      </c>
      <c r="D1167" t="s">
        <v>193</v>
      </c>
      <c r="E1167">
        <v>16</v>
      </c>
      <c r="F1167">
        <v>36</v>
      </c>
      <c r="G1167">
        <f t="shared" si="18"/>
        <v>576</v>
      </c>
    </row>
    <row r="1168" spans="1:7" x14ac:dyDescent="0.25">
      <c r="A1168">
        <v>2017</v>
      </c>
      <c r="B1168" t="s">
        <v>190</v>
      </c>
      <c r="C1168">
        <v>715030</v>
      </c>
      <c r="D1168" t="s">
        <v>189</v>
      </c>
      <c r="E1168">
        <v>9.6</v>
      </c>
      <c r="F1168">
        <v>167</v>
      </c>
      <c r="G1168">
        <f t="shared" si="18"/>
        <v>1603.2</v>
      </c>
    </row>
    <row r="1169" spans="1:7" x14ac:dyDescent="0.25">
      <c r="A1169">
        <v>2017</v>
      </c>
      <c r="B1169" t="s">
        <v>190</v>
      </c>
      <c r="C1169">
        <v>720001</v>
      </c>
      <c r="D1169" t="s">
        <v>149</v>
      </c>
      <c r="E1169">
        <v>32</v>
      </c>
      <c r="F1169">
        <v>6</v>
      </c>
      <c r="G1169">
        <f t="shared" si="18"/>
        <v>192</v>
      </c>
    </row>
    <row r="1170" spans="1:7" x14ac:dyDescent="0.25">
      <c r="A1170">
        <v>2017</v>
      </c>
      <c r="B1170" t="s">
        <v>190</v>
      </c>
      <c r="C1170">
        <v>720056</v>
      </c>
      <c r="D1170" t="s">
        <v>166</v>
      </c>
      <c r="E1170">
        <v>10</v>
      </c>
      <c r="F1170">
        <v>3000</v>
      </c>
      <c r="G1170">
        <f t="shared" si="18"/>
        <v>30000</v>
      </c>
    </row>
    <row r="1171" spans="1:7" x14ac:dyDescent="0.25">
      <c r="A1171">
        <v>2017</v>
      </c>
      <c r="B1171" t="s">
        <v>190</v>
      </c>
      <c r="C1171">
        <v>730001</v>
      </c>
      <c r="D1171" t="s">
        <v>144</v>
      </c>
      <c r="E1171">
        <v>4.5</v>
      </c>
      <c r="F1171">
        <v>1824</v>
      </c>
      <c r="G1171">
        <f t="shared" si="18"/>
        <v>8208</v>
      </c>
    </row>
    <row r="1172" spans="1:7" x14ac:dyDescent="0.25">
      <c r="A1172">
        <v>2017</v>
      </c>
      <c r="B1172" t="s">
        <v>190</v>
      </c>
      <c r="C1172">
        <v>730015</v>
      </c>
      <c r="D1172" t="s">
        <v>151</v>
      </c>
      <c r="E1172">
        <v>25</v>
      </c>
      <c r="F1172">
        <v>82</v>
      </c>
      <c r="G1172">
        <f t="shared" si="18"/>
        <v>2050</v>
      </c>
    </row>
    <row r="1173" spans="1:7" x14ac:dyDescent="0.25">
      <c r="A1173">
        <v>2017</v>
      </c>
      <c r="B1173" t="s">
        <v>190</v>
      </c>
      <c r="C1173">
        <v>800010</v>
      </c>
      <c r="D1173" t="s">
        <v>163</v>
      </c>
      <c r="E1173">
        <v>1.5</v>
      </c>
      <c r="F1173">
        <v>686</v>
      </c>
      <c r="G1173">
        <f t="shared" si="18"/>
        <v>1029</v>
      </c>
    </row>
    <row r="1174" spans="1:7" x14ac:dyDescent="0.25">
      <c r="A1174">
        <v>2018</v>
      </c>
      <c r="B1174" t="s">
        <v>194</v>
      </c>
      <c r="C1174">
        <v>701004</v>
      </c>
      <c r="D1174" t="s">
        <v>153</v>
      </c>
      <c r="E1174">
        <v>60</v>
      </c>
      <c r="F1174">
        <v>2</v>
      </c>
      <c r="G1174">
        <f t="shared" si="18"/>
        <v>120</v>
      </c>
    </row>
    <row r="1175" spans="1:7" x14ac:dyDescent="0.25">
      <c r="A1175">
        <v>2018</v>
      </c>
      <c r="B1175" t="s">
        <v>194</v>
      </c>
      <c r="C1175">
        <v>701012</v>
      </c>
      <c r="D1175" t="s">
        <v>5</v>
      </c>
      <c r="E1175">
        <v>10</v>
      </c>
      <c r="F1175">
        <v>54</v>
      </c>
      <c r="G1175">
        <f t="shared" si="18"/>
        <v>540</v>
      </c>
    </row>
    <row r="1176" spans="1:7" x14ac:dyDescent="0.25">
      <c r="A1176">
        <v>2018</v>
      </c>
      <c r="B1176" t="s">
        <v>194</v>
      </c>
      <c r="C1176">
        <v>701022</v>
      </c>
      <c r="D1176" t="s">
        <v>7</v>
      </c>
      <c r="E1176">
        <v>75</v>
      </c>
      <c r="F1176">
        <v>36</v>
      </c>
      <c r="G1176">
        <f t="shared" si="18"/>
        <v>2700</v>
      </c>
    </row>
    <row r="1177" spans="1:7" x14ac:dyDescent="0.25">
      <c r="A1177">
        <v>2018</v>
      </c>
      <c r="B1177" t="s">
        <v>194</v>
      </c>
      <c r="C1177">
        <v>701023</v>
      </c>
      <c r="D1177" t="s">
        <v>8</v>
      </c>
      <c r="E1177">
        <v>35</v>
      </c>
      <c r="F1177">
        <v>24</v>
      </c>
      <c r="G1177">
        <f t="shared" si="18"/>
        <v>840</v>
      </c>
    </row>
    <row r="1178" spans="1:7" x14ac:dyDescent="0.25">
      <c r="A1178">
        <v>2018</v>
      </c>
      <c r="B1178" t="s">
        <v>194</v>
      </c>
      <c r="C1178">
        <v>701024</v>
      </c>
      <c r="D1178" t="s">
        <v>9</v>
      </c>
      <c r="E1178">
        <v>27</v>
      </c>
      <c r="F1178">
        <v>52</v>
      </c>
      <c r="G1178">
        <f t="shared" si="18"/>
        <v>1404</v>
      </c>
    </row>
    <row r="1179" spans="1:7" x14ac:dyDescent="0.25">
      <c r="A1179">
        <v>2018</v>
      </c>
      <c r="B1179" t="s">
        <v>194</v>
      </c>
      <c r="C1179">
        <v>701025</v>
      </c>
      <c r="D1179" t="s">
        <v>10</v>
      </c>
      <c r="E1179">
        <v>29</v>
      </c>
      <c r="F1179">
        <v>351</v>
      </c>
      <c r="G1179">
        <f t="shared" si="18"/>
        <v>10179</v>
      </c>
    </row>
    <row r="1180" spans="1:7" x14ac:dyDescent="0.25">
      <c r="A1180">
        <v>2018</v>
      </c>
      <c r="B1180" t="s">
        <v>194</v>
      </c>
      <c r="C1180">
        <v>701027</v>
      </c>
      <c r="D1180" t="s">
        <v>11</v>
      </c>
      <c r="E1180">
        <v>20.5</v>
      </c>
      <c r="F1180">
        <v>107</v>
      </c>
      <c r="G1180">
        <f t="shared" si="18"/>
        <v>2193.5</v>
      </c>
    </row>
    <row r="1181" spans="1:7" x14ac:dyDescent="0.25">
      <c r="A1181">
        <v>2018</v>
      </c>
      <c r="B1181" t="s">
        <v>194</v>
      </c>
      <c r="C1181">
        <v>701028</v>
      </c>
      <c r="D1181" t="s">
        <v>12</v>
      </c>
      <c r="E1181">
        <v>40</v>
      </c>
      <c r="F1181">
        <v>16</v>
      </c>
      <c r="G1181">
        <f t="shared" si="18"/>
        <v>640</v>
      </c>
    </row>
    <row r="1182" spans="1:7" x14ac:dyDescent="0.25">
      <c r="A1182">
        <v>2018</v>
      </c>
      <c r="B1182" t="s">
        <v>194</v>
      </c>
      <c r="C1182">
        <v>701032</v>
      </c>
      <c r="D1182" t="s">
        <v>16</v>
      </c>
      <c r="E1182">
        <v>39</v>
      </c>
      <c r="F1182">
        <v>63</v>
      </c>
      <c r="G1182">
        <f t="shared" si="18"/>
        <v>2457</v>
      </c>
    </row>
    <row r="1183" spans="1:7" x14ac:dyDescent="0.25">
      <c r="A1183">
        <v>2018</v>
      </c>
      <c r="B1183" t="s">
        <v>194</v>
      </c>
      <c r="C1183">
        <v>701035</v>
      </c>
      <c r="D1183" t="s">
        <v>19</v>
      </c>
      <c r="E1183">
        <v>25</v>
      </c>
      <c r="F1183">
        <v>63</v>
      </c>
      <c r="G1183">
        <f t="shared" si="18"/>
        <v>1575</v>
      </c>
    </row>
    <row r="1184" spans="1:7" x14ac:dyDescent="0.25">
      <c r="A1184">
        <v>2018</v>
      </c>
      <c r="B1184" t="s">
        <v>194</v>
      </c>
      <c r="C1184">
        <v>701036</v>
      </c>
      <c r="D1184" t="s">
        <v>20</v>
      </c>
      <c r="E1184">
        <v>35</v>
      </c>
      <c r="F1184">
        <v>11</v>
      </c>
      <c r="G1184">
        <f t="shared" si="18"/>
        <v>385</v>
      </c>
    </row>
    <row r="1185" spans="1:7" x14ac:dyDescent="0.25">
      <c r="A1185">
        <v>2018</v>
      </c>
      <c r="B1185" t="s">
        <v>194</v>
      </c>
      <c r="C1185">
        <v>701037</v>
      </c>
      <c r="D1185" t="s">
        <v>21</v>
      </c>
      <c r="E1185">
        <v>25</v>
      </c>
      <c r="F1185">
        <v>61</v>
      </c>
      <c r="G1185">
        <f t="shared" si="18"/>
        <v>1525</v>
      </c>
    </row>
    <row r="1186" spans="1:7" x14ac:dyDescent="0.25">
      <c r="A1186">
        <v>2018</v>
      </c>
      <c r="B1186" t="s">
        <v>194</v>
      </c>
      <c r="C1186">
        <v>701039</v>
      </c>
      <c r="D1186" t="s">
        <v>22</v>
      </c>
      <c r="E1186">
        <v>35</v>
      </c>
      <c r="F1186">
        <v>56</v>
      </c>
      <c r="G1186">
        <f t="shared" si="18"/>
        <v>1960</v>
      </c>
    </row>
    <row r="1187" spans="1:7" x14ac:dyDescent="0.25">
      <c r="A1187">
        <v>2018</v>
      </c>
      <c r="B1187" t="s">
        <v>194</v>
      </c>
      <c r="C1187">
        <v>701042</v>
      </c>
      <c r="D1187" t="s">
        <v>24</v>
      </c>
      <c r="E1187">
        <v>25</v>
      </c>
      <c r="F1187">
        <v>51</v>
      </c>
      <c r="G1187">
        <f t="shared" si="18"/>
        <v>1275</v>
      </c>
    </row>
    <row r="1188" spans="1:7" x14ac:dyDescent="0.25">
      <c r="A1188">
        <v>2018</v>
      </c>
      <c r="B1188" t="s">
        <v>194</v>
      </c>
      <c r="C1188">
        <v>701043</v>
      </c>
      <c r="D1188" t="s">
        <v>25</v>
      </c>
      <c r="E1188">
        <v>35</v>
      </c>
      <c r="F1188">
        <v>2</v>
      </c>
      <c r="G1188">
        <f t="shared" si="18"/>
        <v>70</v>
      </c>
    </row>
    <row r="1189" spans="1:7" x14ac:dyDescent="0.25">
      <c r="A1189">
        <v>2018</v>
      </c>
      <c r="B1189" t="s">
        <v>194</v>
      </c>
      <c r="C1189">
        <v>701050</v>
      </c>
      <c r="D1189" t="s">
        <v>156</v>
      </c>
      <c r="E1189">
        <v>59</v>
      </c>
      <c r="F1189">
        <v>22</v>
      </c>
      <c r="G1189">
        <f t="shared" si="18"/>
        <v>1298</v>
      </c>
    </row>
    <row r="1190" spans="1:7" x14ac:dyDescent="0.25">
      <c r="A1190">
        <v>2018</v>
      </c>
      <c r="B1190" t="s">
        <v>194</v>
      </c>
      <c r="C1190">
        <v>701052</v>
      </c>
      <c r="D1190" t="s">
        <v>27</v>
      </c>
      <c r="E1190">
        <v>39</v>
      </c>
      <c r="F1190">
        <v>219</v>
      </c>
      <c r="G1190">
        <f t="shared" si="18"/>
        <v>8541</v>
      </c>
    </row>
    <row r="1191" spans="1:7" x14ac:dyDescent="0.25">
      <c r="A1191">
        <v>2018</v>
      </c>
      <c r="B1191" t="s">
        <v>194</v>
      </c>
      <c r="C1191">
        <v>701055</v>
      </c>
      <c r="D1191" t="s">
        <v>29</v>
      </c>
      <c r="E1191">
        <v>99</v>
      </c>
      <c r="F1191">
        <v>38</v>
      </c>
      <c r="G1191">
        <f t="shared" si="18"/>
        <v>3762</v>
      </c>
    </row>
    <row r="1192" spans="1:7" x14ac:dyDescent="0.25">
      <c r="A1192">
        <v>2018</v>
      </c>
      <c r="B1192" t="s">
        <v>194</v>
      </c>
      <c r="C1192">
        <v>701056</v>
      </c>
      <c r="D1192" t="s">
        <v>30</v>
      </c>
      <c r="E1192">
        <v>85</v>
      </c>
      <c r="F1192">
        <v>39</v>
      </c>
      <c r="G1192">
        <f t="shared" si="18"/>
        <v>3315</v>
      </c>
    </row>
    <row r="1193" spans="1:7" x14ac:dyDescent="0.25">
      <c r="A1193">
        <v>2018</v>
      </c>
      <c r="B1193" t="s">
        <v>194</v>
      </c>
      <c r="C1193">
        <v>701057</v>
      </c>
      <c r="D1193" t="s">
        <v>147</v>
      </c>
      <c r="E1193">
        <v>55</v>
      </c>
      <c r="F1193">
        <v>23</v>
      </c>
      <c r="G1193">
        <f t="shared" si="18"/>
        <v>1265</v>
      </c>
    </row>
    <row r="1194" spans="1:7" x14ac:dyDescent="0.25">
      <c r="A1194">
        <v>2018</v>
      </c>
      <c r="B1194" t="s">
        <v>194</v>
      </c>
      <c r="C1194">
        <v>701061</v>
      </c>
      <c r="D1194" t="s">
        <v>33</v>
      </c>
      <c r="E1194">
        <v>99</v>
      </c>
      <c r="F1194">
        <v>2</v>
      </c>
      <c r="G1194">
        <f t="shared" si="18"/>
        <v>198</v>
      </c>
    </row>
    <row r="1195" spans="1:7" x14ac:dyDescent="0.25">
      <c r="A1195">
        <v>2018</v>
      </c>
      <c r="B1195" t="s">
        <v>194</v>
      </c>
      <c r="C1195">
        <v>701083</v>
      </c>
      <c r="D1195" t="s">
        <v>37</v>
      </c>
      <c r="E1195">
        <v>42</v>
      </c>
      <c r="F1195">
        <v>10</v>
      </c>
      <c r="G1195">
        <f t="shared" si="18"/>
        <v>420</v>
      </c>
    </row>
    <row r="1196" spans="1:7" x14ac:dyDescent="0.25">
      <c r="A1196">
        <v>2018</v>
      </c>
      <c r="B1196" t="s">
        <v>194</v>
      </c>
      <c r="C1196">
        <v>702000</v>
      </c>
      <c r="D1196" t="s">
        <v>38</v>
      </c>
      <c r="E1196">
        <v>25</v>
      </c>
      <c r="F1196">
        <v>120</v>
      </c>
      <c r="G1196">
        <f t="shared" si="18"/>
        <v>3000</v>
      </c>
    </row>
    <row r="1197" spans="1:7" x14ac:dyDescent="0.25">
      <c r="A1197">
        <v>2018</v>
      </c>
      <c r="B1197" t="s">
        <v>194</v>
      </c>
      <c r="C1197">
        <v>702001</v>
      </c>
      <c r="D1197" t="s">
        <v>39</v>
      </c>
      <c r="E1197">
        <v>25</v>
      </c>
      <c r="F1197">
        <v>60</v>
      </c>
      <c r="G1197">
        <f t="shared" si="18"/>
        <v>1500</v>
      </c>
    </row>
    <row r="1198" spans="1:7" x14ac:dyDescent="0.25">
      <c r="A1198">
        <v>2018</v>
      </c>
      <c r="B1198" t="s">
        <v>194</v>
      </c>
      <c r="C1198">
        <v>702002</v>
      </c>
      <c r="D1198" t="s">
        <v>40</v>
      </c>
      <c r="E1198">
        <v>25</v>
      </c>
      <c r="F1198">
        <v>59</v>
      </c>
      <c r="G1198">
        <f t="shared" si="18"/>
        <v>1475</v>
      </c>
    </row>
    <row r="1199" spans="1:7" x14ac:dyDescent="0.25">
      <c r="A1199">
        <v>2018</v>
      </c>
      <c r="B1199" t="s">
        <v>194</v>
      </c>
      <c r="C1199">
        <v>702003</v>
      </c>
      <c r="D1199" t="s">
        <v>41</v>
      </c>
      <c r="E1199">
        <v>25</v>
      </c>
      <c r="F1199">
        <v>3</v>
      </c>
      <c r="G1199">
        <f t="shared" si="18"/>
        <v>75</v>
      </c>
    </row>
    <row r="1200" spans="1:7" x14ac:dyDescent="0.25">
      <c r="A1200">
        <v>2018</v>
      </c>
      <c r="B1200" t="s">
        <v>194</v>
      </c>
      <c r="C1200">
        <v>702004</v>
      </c>
      <c r="D1200" t="s">
        <v>42</v>
      </c>
      <c r="E1200">
        <v>25</v>
      </c>
      <c r="F1200">
        <v>37</v>
      </c>
      <c r="G1200">
        <f t="shared" si="18"/>
        <v>925</v>
      </c>
    </row>
    <row r="1201" spans="1:7" x14ac:dyDescent="0.25">
      <c r="A1201">
        <v>2018</v>
      </c>
      <c r="B1201" t="s">
        <v>194</v>
      </c>
      <c r="C1201">
        <v>702005</v>
      </c>
      <c r="D1201" t="s">
        <v>43</v>
      </c>
      <c r="E1201">
        <v>25</v>
      </c>
      <c r="F1201">
        <v>44</v>
      </c>
      <c r="G1201">
        <f t="shared" si="18"/>
        <v>1100</v>
      </c>
    </row>
    <row r="1202" spans="1:7" x14ac:dyDescent="0.25">
      <c r="A1202">
        <v>2018</v>
      </c>
      <c r="B1202" t="s">
        <v>194</v>
      </c>
      <c r="C1202">
        <v>702006</v>
      </c>
      <c r="D1202" t="s">
        <v>44</v>
      </c>
      <c r="E1202">
        <v>25</v>
      </c>
      <c r="F1202">
        <v>10</v>
      </c>
      <c r="G1202">
        <f t="shared" si="18"/>
        <v>250</v>
      </c>
    </row>
    <row r="1203" spans="1:7" x14ac:dyDescent="0.25">
      <c r="A1203">
        <v>2018</v>
      </c>
      <c r="B1203" t="s">
        <v>194</v>
      </c>
      <c r="C1203">
        <v>703003</v>
      </c>
      <c r="D1203" t="s">
        <v>47</v>
      </c>
      <c r="E1203">
        <v>3.5</v>
      </c>
      <c r="F1203">
        <v>1279</v>
      </c>
      <c r="G1203">
        <f t="shared" si="18"/>
        <v>4476.5</v>
      </c>
    </row>
    <row r="1204" spans="1:7" x14ac:dyDescent="0.25">
      <c r="A1204">
        <v>2018</v>
      </c>
      <c r="B1204" t="s">
        <v>194</v>
      </c>
      <c r="C1204">
        <v>706000</v>
      </c>
      <c r="D1204" t="s">
        <v>48</v>
      </c>
      <c r="E1204">
        <v>14</v>
      </c>
      <c r="F1204">
        <v>580</v>
      </c>
      <c r="G1204">
        <f t="shared" si="18"/>
        <v>8120</v>
      </c>
    </row>
    <row r="1205" spans="1:7" x14ac:dyDescent="0.25">
      <c r="A1205">
        <v>2018</v>
      </c>
      <c r="B1205" t="s">
        <v>194</v>
      </c>
      <c r="C1205">
        <v>706001</v>
      </c>
      <c r="D1205" t="s">
        <v>49</v>
      </c>
      <c r="E1205">
        <v>18</v>
      </c>
      <c r="F1205">
        <v>253</v>
      </c>
      <c r="G1205">
        <f t="shared" si="18"/>
        <v>4554</v>
      </c>
    </row>
    <row r="1206" spans="1:7" x14ac:dyDescent="0.25">
      <c r="A1206">
        <v>2018</v>
      </c>
      <c r="B1206" t="s">
        <v>194</v>
      </c>
      <c r="C1206">
        <v>706002</v>
      </c>
      <c r="D1206" t="s">
        <v>50</v>
      </c>
      <c r="E1206">
        <v>14</v>
      </c>
      <c r="F1206">
        <v>1347</v>
      </c>
      <c r="G1206">
        <f t="shared" si="18"/>
        <v>18858</v>
      </c>
    </row>
    <row r="1207" spans="1:7" x14ac:dyDescent="0.25">
      <c r="A1207">
        <v>2018</v>
      </c>
      <c r="B1207" t="s">
        <v>194</v>
      </c>
      <c r="C1207">
        <v>706003</v>
      </c>
      <c r="D1207" t="s">
        <v>51</v>
      </c>
      <c r="E1207">
        <v>14</v>
      </c>
      <c r="F1207">
        <v>1251</v>
      </c>
      <c r="G1207">
        <f t="shared" si="18"/>
        <v>17514</v>
      </c>
    </row>
    <row r="1208" spans="1:7" x14ac:dyDescent="0.25">
      <c r="A1208">
        <v>2018</v>
      </c>
      <c r="B1208" t="s">
        <v>194</v>
      </c>
      <c r="C1208">
        <v>706004</v>
      </c>
      <c r="D1208" t="s">
        <v>52</v>
      </c>
      <c r="E1208">
        <v>14</v>
      </c>
      <c r="F1208">
        <v>1303</v>
      </c>
      <c r="G1208">
        <f t="shared" si="18"/>
        <v>18242</v>
      </c>
    </row>
    <row r="1209" spans="1:7" x14ac:dyDescent="0.25">
      <c r="A1209">
        <v>2018</v>
      </c>
      <c r="B1209" t="s">
        <v>194</v>
      </c>
      <c r="C1209">
        <v>706005</v>
      </c>
      <c r="D1209" t="s">
        <v>53</v>
      </c>
      <c r="E1209">
        <v>14</v>
      </c>
      <c r="F1209">
        <v>2986</v>
      </c>
      <c r="G1209">
        <f t="shared" si="18"/>
        <v>41804</v>
      </c>
    </row>
    <row r="1210" spans="1:7" x14ac:dyDescent="0.25">
      <c r="A1210">
        <v>2018</v>
      </c>
      <c r="B1210" t="s">
        <v>194</v>
      </c>
      <c r="C1210">
        <v>706006</v>
      </c>
      <c r="D1210" t="s">
        <v>54</v>
      </c>
      <c r="E1210">
        <v>14</v>
      </c>
      <c r="F1210">
        <v>365</v>
      </c>
      <c r="G1210">
        <f t="shared" si="18"/>
        <v>5110</v>
      </c>
    </row>
    <row r="1211" spans="1:7" x14ac:dyDescent="0.25">
      <c r="A1211">
        <v>2018</v>
      </c>
      <c r="B1211" t="s">
        <v>194</v>
      </c>
      <c r="C1211">
        <v>706007</v>
      </c>
      <c r="D1211" t="s">
        <v>55</v>
      </c>
      <c r="E1211">
        <v>14</v>
      </c>
      <c r="F1211">
        <v>529</v>
      </c>
      <c r="G1211">
        <f t="shared" si="18"/>
        <v>7406</v>
      </c>
    </row>
    <row r="1212" spans="1:7" x14ac:dyDescent="0.25">
      <c r="A1212">
        <v>2018</v>
      </c>
      <c r="B1212" t="s">
        <v>194</v>
      </c>
      <c r="C1212">
        <v>706008</v>
      </c>
      <c r="D1212" t="s">
        <v>56</v>
      </c>
      <c r="E1212">
        <v>14</v>
      </c>
      <c r="F1212">
        <v>157</v>
      </c>
      <c r="G1212">
        <f t="shared" si="18"/>
        <v>2198</v>
      </c>
    </row>
    <row r="1213" spans="1:7" x14ac:dyDescent="0.25">
      <c r="A1213">
        <v>2018</v>
      </c>
      <c r="B1213" t="s">
        <v>194</v>
      </c>
      <c r="C1213">
        <v>706011</v>
      </c>
      <c r="D1213" t="s">
        <v>57</v>
      </c>
      <c r="E1213">
        <v>14</v>
      </c>
      <c r="F1213">
        <v>1311</v>
      </c>
      <c r="G1213">
        <f t="shared" si="18"/>
        <v>18354</v>
      </c>
    </row>
    <row r="1214" spans="1:7" x14ac:dyDescent="0.25">
      <c r="A1214">
        <v>2018</v>
      </c>
      <c r="B1214" t="s">
        <v>194</v>
      </c>
      <c r="C1214">
        <v>706012</v>
      </c>
      <c r="D1214" t="s">
        <v>58</v>
      </c>
      <c r="E1214">
        <v>18</v>
      </c>
      <c r="F1214">
        <v>238</v>
      </c>
      <c r="G1214">
        <f t="shared" si="18"/>
        <v>4284</v>
      </c>
    </row>
    <row r="1215" spans="1:7" x14ac:dyDescent="0.25">
      <c r="A1215">
        <v>2018</v>
      </c>
      <c r="B1215" t="s">
        <v>194</v>
      </c>
      <c r="C1215">
        <v>706013</v>
      </c>
      <c r="D1215" t="s">
        <v>59</v>
      </c>
      <c r="E1215">
        <v>19</v>
      </c>
      <c r="F1215">
        <v>530</v>
      </c>
      <c r="G1215">
        <f t="shared" si="18"/>
        <v>10070</v>
      </c>
    </row>
    <row r="1216" spans="1:7" x14ac:dyDescent="0.25">
      <c r="A1216">
        <v>2018</v>
      </c>
      <c r="B1216" t="s">
        <v>194</v>
      </c>
      <c r="C1216">
        <v>706014</v>
      </c>
      <c r="D1216" t="s">
        <v>60</v>
      </c>
      <c r="E1216">
        <v>19</v>
      </c>
      <c r="F1216">
        <v>241</v>
      </c>
      <c r="G1216">
        <f t="shared" si="18"/>
        <v>4579</v>
      </c>
    </row>
    <row r="1217" spans="1:7" x14ac:dyDescent="0.25">
      <c r="A1217">
        <v>2018</v>
      </c>
      <c r="B1217" t="s">
        <v>194</v>
      </c>
      <c r="C1217">
        <v>706015</v>
      </c>
      <c r="D1217" t="s">
        <v>61</v>
      </c>
      <c r="E1217">
        <v>19</v>
      </c>
      <c r="F1217">
        <v>85</v>
      </c>
      <c r="G1217">
        <f t="shared" si="18"/>
        <v>1615</v>
      </c>
    </row>
    <row r="1218" spans="1:7" x14ac:dyDescent="0.25">
      <c r="A1218">
        <v>2018</v>
      </c>
      <c r="B1218" t="s">
        <v>194</v>
      </c>
      <c r="C1218">
        <v>706016</v>
      </c>
      <c r="D1218" t="s">
        <v>62</v>
      </c>
      <c r="E1218">
        <v>19</v>
      </c>
      <c r="F1218">
        <v>172</v>
      </c>
      <c r="G1218">
        <f t="shared" si="18"/>
        <v>3268</v>
      </c>
    </row>
    <row r="1219" spans="1:7" x14ac:dyDescent="0.25">
      <c r="A1219">
        <v>2018</v>
      </c>
      <c r="B1219" t="s">
        <v>194</v>
      </c>
      <c r="C1219">
        <v>706017</v>
      </c>
      <c r="D1219" t="s">
        <v>63</v>
      </c>
      <c r="E1219">
        <v>19</v>
      </c>
      <c r="F1219">
        <v>224</v>
      </c>
      <c r="G1219">
        <f t="shared" ref="G1219:G1282" si="19">F1219*E1219</f>
        <v>4256</v>
      </c>
    </row>
    <row r="1220" spans="1:7" x14ac:dyDescent="0.25">
      <c r="A1220">
        <v>2018</v>
      </c>
      <c r="B1220" t="s">
        <v>194</v>
      </c>
      <c r="C1220">
        <v>706018</v>
      </c>
      <c r="D1220" t="s">
        <v>64</v>
      </c>
      <c r="E1220">
        <v>19</v>
      </c>
      <c r="F1220">
        <v>250</v>
      </c>
      <c r="G1220">
        <f t="shared" si="19"/>
        <v>4750</v>
      </c>
    </row>
    <row r="1221" spans="1:7" x14ac:dyDescent="0.25">
      <c r="A1221">
        <v>2018</v>
      </c>
      <c r="B1221" t="s">
        <v>194</v>
      </c>
      <c r="C1221">
        <v>706019</v>
      </c>
      <c r="D1221" t="s">
        <v>65</v>
      </c>
      <c r="E1221">
        <v>20</v>
      </c>
      <c r="F1221">
        <v>10</v>
      </c>
      <c r="G1221">
        <f t="shared" si="19"/>
        <v>200</v>
      </c>
    </row>
    <row r="1222" spans="1:7" x14ac:dyDescent="0.25">
      <c r="A1222">
        <v>2018</v>
      </c>
      <c r="B1222" t="s">
        <v>194</v>
      </c>
      <c r="C1222">
        <v>706090</v>
      </c>
      <c r="D1222" t="s">
        <v>66</v>
      </c>
      <c r="E1222">
        <v>14</v>
      </c>
      <c r="F1222">
        <v>274</v>
      </c>
      <c r="G1222">
        <f t="shared" si="19"/>
        <v>3836</v>
      </c>
    </row>
    <row r="1223" spans="1:7" x14ac:dyDescent="0.25">
      <c r="A1223">
        <v>2018</v>
      </c>
      <c r="B1223" t="s">
        <v>194</v>
      </c>
      <c r="C1223">
        <v>707001</v>
      </c>
      <c r="D1223" t="s">
        <v>67</v>
      </c>
      <c r="E1223">
        <v>14</v>
      </c>
      <c r="F1223">
        <v>697</v>
      </c>
      <c r="G1223">
        <f t="shared" si="19"/>
        <v>9758</v>
      </c>
    </row>
    <row r="1224" spans="1:7" x14ac:dyDescent="0.25">
      <c r="A1224">
        <v>2018</v>
      </c>
      <c r="B1224" t="s">
        <v>194</v>
      </c>
      <c r="C1224">
        <v>707002</v>
      </c>
      <c r="D1224" t="s">
        <v>68</v>
      </c>
      <c r="E1224">
        <v>14</v>
      </c>
      <c r="F1224">
        <v>627</v>
      </c>
      <c r="G1224">
        <f t="shared" si="19"/>
        <v>8778</v>
      </c>
    </row>
    <row r="1225" spans="1:7" x14ac:dyDescent="0.25">
      <c r="A1225">
        <v>2018</v>
      </c>
      <c r="B1225" t="s">
        <v>194</v>
      </c>
      <c r="C1225">
        <v>707003</v>
      </c>
      <c r="D1225" t="s">
        <v>69</v>
      </c>
      <c r="E1225">
        <v>14</v>
      </c>
      <c r="F1225">
        <v>193</v>
      </c>
      <c r="G1225">
        <f t="shared" si="19"/>
        <v>2702</v>
      </c>
    </row>
    <row r="1226" spans="1:7" x14ac:dyDescent="0.25">
      <c r="A1226">
        <v>2018</v>
      </c>
      <c r="B1226" t="s">
        <v>194</v>
      </c>
      <c r="C1226">
        <v>707004</v>
      </c>
      <c r="D1226" t="s">
        <v>70</v>
      </c>
      <c r="E1226">
        <v>14</v>
      </c>
      <c r="F1226">
        <v>269</v>
      </c>
      <c r="G1226">
        <f t="shared" si="19"/>
        <v>3766</v>
      </c>
    </row>
    <row r="1227" spans="1:7" x14ac:dyDescent="0.25">
      <c r="A1227">
        <v>2018</v>
      </c>
      <c r="B1227" t="s">
        <v>194</v>
      </c>
      <c r="C1227">
        <v>707005</v>
      </c>
      <c r="D1227" t="s">
        <v>71</v>
      </c>
      <c r="E1227">
        <v>14</v>
      </c>
      <c r="F1227">
        <v>167</v>
      </c>
      <c r="G1227">
        <f t="shared" si="19"/>
        <v>2338</v>
      </c>
    </row>
    <row r="1228" spans="1:7" x14ac:dyDescent="0.25">
      <c r="A1228">
        <v>2018</v>
      </c>
      <c r="B1228" t="s">
        <v>194</v>
      </c>
      <c r="C1228">
        <v>707006</v>
      </c>
      <c r="D1228" t="s">
        <v>72</v>
      </c>
      <c r="E1228">
        <v>14</v>
      </c>
      <c r="F1228">
        <v>325</v>
      </c>
      <c r="G1228">
        <f t="shared" si="19"/>
        <v>4550</v>
      </c>
    </row>
    <row r="1229" spans="1:7" x14ac:dyDescent="0.25">
      <c r="A1229">
        <v>2018</v>
      </c>
      <c r="B1229" t="s">
        <v>194</v>
      </c>
      <c r="C1229">
        <v>707007</v>
      </c>
      <c r="D1229" t="s">
        <v>73</v>
      </c>
      <c r="E1229">
        <v>14</v>
      </c>
      <c r="F1229">
        <v>1712</v>
      </c>
      <c r="G1229">
        <f t="shared" si="19"/>
        <v>23968</v>
      </c>
    </row>
    <row r="1230" spans="1:7" x14ac:dyDescent="0.25">
      <c r="A1230">
        <v>2018</v>
      </c>
      <c r="B1230" t="s">
        <v>194</v>
      </c>
      <c r="C1230">
        <v>707008</v>
      </c>
      <c r="D1230" t="s">
        <v>74</v>
      </c>
      <c r="E1230">
        <v>14</v>
      </c>
      <c r="F1230">
        <v>522</v>
      </c>
      <c r="G1230">
        <f t="shared" si="19"/>
        <v>7308</v>
      </c>
    </row>
    <row r="1231" spans="1:7" x14ac:dyDescent="0.25">
      <c r="A1231">
        <v>2018</v>
      </c>
      <c r="B1231" t="s">
        <v>194</v>
      </c>
      <c r="C1231">
        <v>707009</v>
      </c>
      <c r="D1231" t="s">
        <v>75</v>
      </c>
      <c r="E1231">
        <v>14</v>
      </c>
      <c r="F1231">
        <v>431</v>
      </c>
      <c r="G1231">
        <f t="shared" si="19"/>
        <v>6034</v>
      </c>
    </row>
    <row r="1232" spans="1:7" x14ac:dyDescent="0.25">
      <c r="A1232">
        <v>2018</v>
      </c>
      <c r="B1232" t="s">
        <v>194</v>
      </c>
      <c r="C1232">
        <v>707010</v>
      </c>
      <c r="D1232" t="s">
        <v>76</v>
      </c>
      <c r="E1232">
        <v>14</v>
      </c>
      <c r="F1232">
        <v>70</v>
      </c>
      <c r="G1232">
        <f t="shared" si="19"/>
        <v>980</v>
      </c>
    </row>
    <row r="1233" spans="1:7" x14ac:dyDescent="0.25">
      <c r="A1233">
        <v>2018</v>
      </c>
      <c r="B1233" t="s">
        <v>194</v>
      </c>
      <c r="C1233">
        <v>707011</v>
      </c>
      <c r="D1233" t="s">
        <v>77</v>
      </c>
      <c r="E1233">
        <v>14</v>
      </c>
      <c r="F1233">
        <v>142</v>
      </c>
      <c r="G1233">
        <f t="shared" si="19"/>
        <v>1988</v>
      </c>
    </row>
    <row r="1234" spans="1:7" x14ac:dyDescent="0.25">
      <c r="A1234">
        <v>2018</v>
      </c>
      <c r="B1234" t="s">
        <v>194</v>
      </c>
      <c r="C1234">
        <v>707013</v>
      </c>
      <c r="D1234" t="s">
        <v>78</v>
      </c>
      <c r="E1234">
        <v>14</v>
      </c>
      <c r="F1234">
        <v>146</v>
      </c>
      <c r="G1234">
        <f t="shared" si="19"/>
        <v>2044</v>
      </c>
    </row>
    <row r="1235" spans="1:7" x14ac:dyDescent="0.25">
      <c r="A1235">
        <v>2018</v>
      </c>
      <c r="B1235" t="s">
        <v>194</v>
      </c>
      <c r="C1235">
        <v>707014</v>
      </c>
      <c r="D1235" t="s">
        <v>79</v>
      </c>
      <c r="E1235">
        <v>14</v>
      </c>
      <c r="F1235">
        <v>247</v>
      </c>
      <c r="G1235">
        <f t="shared" si="19"/>
        <v>3458</v>
      </c>
    </row>
    <row r="1236" spans="1:7" x14ac:dyDescent="0.25">
      <c r="A1236">
        <v>2018</v>
      </c>
      <c r="B1236" t="s">
        <v>194</v>
      </c>
      <c r="C1236">
        <v>707015</v>
      </c>
      <c r="D1236" t="s">
        <v>80</v>
      </c>
      <c r="E1236">
        <v>14</v>
      </c>
      <c r="F1236">
        <v>101</v>
      </c>
      <c r="G1236">
        <f t="shared" si="19"/>
        <v>1414</v>
      </c>
    </row>
    <row r="1237" spans="1:7" x14ac:dyDescent="0.25">
      <c r="A1237">
        <v>2018</v>
      </c>
      <c r="B1237" t="s">
        <v>194</v>
      </c>
      <c r="C1237">
        <v>707016</v>
      </c>
      <c r="D1237" t="s">
        <v>81</v>
      </c>
      <c r="E1237">
        <v>14</v>
      </c>
      <c r="F1237">
        <v>248</v>
      </c>
      <c r="G1237">
        <f t="shared" si="19"/>
        <v>3472</v>
      </c>
    </row>
    <row r="1238" spans="1:7" x14ac:dyDescent="0.25">
      <c r="A1238">
        <v>2018</v>
      </c>
      <c r="B1238" t="s">
        <v>194</v>
      </c>
      <c r="C1238">
        <v>707017</v>
      </c>
      <c r="D1238" t="s">
        <v>148</v>
      </c>
      <c r="E1238">
        <v>14</v>
      </c>
      <c r="F1238">
        <v>125</v>
      </c>
      <c r="G1238">
        <f t="shared" si="19"/>
        <v>1750</v>
      </c>
    </row>
    <row r="1239" spans="1:7" x14ac:dyDescent="0.25">
      <c r="A1239">
        <v>2018</v>
      </c>
      <c r="B1239" t="s">
        <v>194</v>
      </c>
      <c r="C1239">
        <v>708000</v>
      </c>
      <c r="D1239" t="s">
        <v>82</v>
      </c>
      <c r="E1239">
        <v>5</v>
      </c>
      <c r="F1239">
        <v>57</v>
      </c>
      <c r="G1239">
        <f t="shared" si="19"/>
        <v>285</v>
      </c>
    </row>
    <row r="1240" spans="1:7" x14ac:dyDescent="0.25">
      <c r="A1240">
        <v>2018</v>
      </c>
      <c r="B1240" t="s">
        <v>194</v>
      </c>
      <c r="C1240">
        <v>708002</v>
      </c>
      <c r="D1240" t="s">
        <v>83</v>
      </c>
      <c r="E1240">
        <v>10</v>
      </c>
      <c r="F1240">
        <v>679</v>
      </c>
      <c r="G1240">
        <f t="shared" si="19"/>
        <v>6790</v>
      </c>
    </row>
    <row r="1241" spans="1:7" x14ac:dyDescent="0.25">
      <c r="A1241">
        <v>2018</v>
      </c>
      <c r="B1241" t="s">
        <v>194</v>
      </c>
      <c r="C1241">
        <v>708003</v>
      </c>
      <c r="D1241" t="s">
        <v>162</v>
      </c>
      <c r="E1241">
        <v>1.8</v>
      </c>
      <c r="F1241">
        <v>3257</v>
      </c>
      <c r="G1241">
        <f t="shared" si="19"/>
        <v>5862.6</v>
      </c>
    </row>
    <row r="1242" spans="1:7" x14ac:dyDescent="0.25">
      <c r="A1242">
        <v>2018</v>
      </c>
      <c r="B1242" t="s">
        <v>194</v>
      </c>
      <c r="C1242">
        <v>708004</v>
      </c>
      <c r="D1242" t="s">
        <v>84</v>
      </c>
      <c r="E1242">
        <v>2</v>
      </c>
      <c r="F1242">
        <v>2116</v>
      </c>
      <c r="G1242">
        <f t="shared" si="19"/>
        <v>4232</v>
      </c>
    </row>
    <row r="1243" spans="1:7" x14ac:dyDescent="0.25">
      <c r="A1243">
        <v>2018</v>
      </c>
      <c r="B1243" t="s">
        <v>194</v>
      </c>
      <c r="C1243">
        <v>708005</v>
      </c>
      <c r="D1243" t="s">
        <v>85</v>
      </c>
      <c r="E1243">
        <v>5</v>
      </c>
      <c r="F1243">
        <v>856</v>
      </c>
      <c r="G1243">
        <f t="shared" si="19"/>
        <v>4280</v>
      </c>
    </row>
    <row r="1244" spans="1:7" x14ac:dyDescent="0.25">
      <c r="A1244">
        <v>2018</v>
      </c>
      <c r="B1244" t="s">
        <v>194</v>
      </c>
      <c r="C1244">
        <v>708006</v>
      </c>
      <c r="D1244" t="s">
        <v>86</v>
      </c>
      <c r="E1244">
        <v>2</v>
      </c>
      <c r="F1244">
        <v>678</v>
      </c>
      <c r="G1244">
        <f t="shared" si="19"/>
        <v>1356</v>
      </c>
    </row>
    <row r="1245" spans="1:7" x14ac:dyDescent="0.25">
      <c r="A1245">
        <v>2018</v>
      </c>
      <c r="B1245" t="s">
        <v>194</v>
      </c>
      <c r="C1245">
        <v>708007</v>
      </c>
      <c r="D1245" t="s">
        <v>87</v>
      </c>
      <c r="E1245">
        <v>5</v>
      </c>
      <c r="F1245">
        <v>838</v>
      </c>
      <c r="G1245">
        <f t="shared" si="19"/>
        <v>4190</v>
      </c>
    </row>
    <row r="1246" spans="1:7" x14ac:dyDescent="0.25">
      <c r="A1246">
        <v>2018</v>
      </c>
      <c r="B1246" t="s">
        <v>194</v>
      </c>
      <c r="C1246">
        <v>708008</v>
      </c>
      <c r="D1246" t="s">
        <v>88</v>
      </c>
      <c r="E1246">
        <v>14.4</v>
      </c>
      <c r="F1246">
        <v>6</v>
      </c>
      <c r="G1246">
        <f t="shared" si="19"/>
        <v>86.4</v>
      </c>
    </row>
    <row r="1247" spans="1:7" x14ac:dyDescent="0.25">
      <c r="A1247">
        <v>2018</v>
      </c>
      <c r="B1247" t="s">
        <v>194</v>
      </c>
      <c r="C1247">
        <v>708009</v>
      </c>
      <c r="D1247" t="s">
        <v>89</v>
      </c>
      <c r="E1247">
        <v>20.399999999999999</v>
      </c>
      <c r="F1247">
        <v>222</v>
      </c>
      <c r="G1247">
        <f t="shared" si="19"/>
        <v>4528.7999999999993</v>
      </c>
    </row>
    <row r="1248" spans="1:7" x14ac:dyDescent="0.25">
      <c r="A1248">
        <v>2018</v>
      </c>
      <c r="B1248" t="s">
        <v>194</v>
      </c>
      <c r="C1248">
        <v>708010</v>
      </c>
      <c r="D1248" t="s">
        <v>90</v>
      </c>
      <c r="E1248">
        <v>2</v>
      </c>
      <c r="F1248">
        <v>915</v>
      </c>
      <c r="G1248">
        <f t="shared" si="19"/>
        <v>1830</v>
      </c>
    </row>
    <row r="1249" spans="1:7" x14ac:dyDescent="0.25">
      <c r="A1249">
        <v>2018</v>
      </c>
      <c r="B1249" t="s">
        <v>194</v>
      </c>
      <c r="C1249">
        <v>708013</v>
      </c>
      <c r="D1249" t="s">
        <v>91</v>
      </c>
      <c r="E1249">
        <v>1.6</v>
      </c>
      <c r="F1249">
        <v>122</v>
      </c>
      <c r="G1249">
        <f t="shared" si="19"/>
        <v>195.20000000000002</v>
      </c>
    </row>
    <row r="1250" spans="1:7" x14ac:dyDescent="0.25">
      <c r="A1250">
        <v>2018</v>
      </c>
      <c r="B1250" t="s">
        <v>194</v>
      </c>
      <c r="C1250">
        <v>708014</v>
      </c>
      <c r="D1250" t="s">
        <v>92</v>
      </c>
      <c r="E1250">
        <v>13</v>
      </c>
      <c r="F1250">
        <v>395</v>
      </c>
      <c r="G1250">
        <f t="shared" si="19"/>
        <v>5135</v>
      </c>
    </row>
    <row r="1251" spans="1:7" x14ac:dyDescent="0.25">
      <c r="A1251">
        <v>2018</v>
      </c>
      <c r="B1251" t="s">
        <v>194</v>
      </c>
      <c r="C1251">
        <v>708015</v>
      </c>
      <c r="D1251" t="s">
        <v>93</v>
      </c>
      <c r="E1251">
        <v>1.8</v>
      </c>
      <c r="F1251">
        <v>330</v>
      </c>
      <c r="G1251">
        <f t="shared" si="19"/>
        <v>594</v>
      </c>
    </row>
    <row r="1252" spans="1:7" x14ac:dyDescent="0.25">
      <c r="A1252">
        <v>2018</v>
      </c>
      <c r="B1252" t="s">
        <v>194</v>
      </c>
      <c r="C1252">
        <v>708016</v>
      </c>
      <c r="D1252" t="s">
        <v>94</v>
      </c>
      <c r="E1252">
        <v>5</v>
      </c>
      <c r="F1252">
        <v>73</v>
      </c>
      <c r="G1252">
        <f t="shared" si="19"/>
        <v>365</v>
      </c>
    </row>
    <row r="1253" spans="1:7" x14ac:dyDescent="0.25">
      <c r="A1253">
        <v>2018</v>
      </c>
      <c r="B1253" t="s">
        <v>194</v>
      </c>
      <c r="C1253">
        <v>708017</v>
      </c>
      <c r="D1253" t="s">
        <v>195</v>
      </c>
      <c r="E1253">
        <v>90</v>
      </c>
      <c r="F1253">
        <v>1</v>
      </c>
      <c r="G1253">
        <f t="shared" si="19"/>
        <v>90</v>
      </c>
    </row>
    <row r="1254" spans="1:7" x14ac:dyDescent="0.25">
      <c r="A1254">
        <v>2018</v>
      </c>
      <c r="B1254" t="s">
        <v>194</v>
      </c>
      <c r="C1254">
        <v>708018</v>
      </c>
      <c r="D1254" t="s">
        <v>95</v>
      </c>
      <c r="E1254">
        <v>10</v>
      </c>
      <c r="F1254">
        <v>721</v>
      </c>
      <c r="G1254">
        <f t="shared" si="19"/>
        <v>7210</v>
      </c>
    </row>
    <row r="1255" spans="1:7" x14ac:dyDescent="0.25">
      <c r="A1255">
        <v>2018</v>
      </c>
      <c r="B1255" t="s">
        <v>194</v>
      </c>
      <c r="C1255">
        <v>708020</v>
      </c>
      <c r="D1255" t="s">
        <v>97</v>
      </c>
      <c r="E1255">
        <v>10</v>
      </c>
      <c r="F1255">
        <v>140</v>
      </c>
      <c r="G1255">
        <f t="shared" si="19"/>
        <v>1400</v>
      </c>
    </row>
    <row r="1256" spans="1:7" x14ac:dyDescent="0.25">
      <c r="A1256">
        <v>2018</v>
      </c>
      <c r="B1256" t="s">
        <v>194</v>
      </c>
      <c r="C1256">
        <v>708021</v>
      </c>
      <c r="D1256" t="s">
        <v>98</v>
      </c>
      <c r="E1256">
        <v>5</v>
      </c>
      <c r="F1256">
        <v>57</v>
      </c>
      <c r="G1256">
        <f t="shared" si="19"/>
        <v>285</v>
      </c>
    </row>
    <row r="1257" spans="1:7" x14ac:dyDescent="0.25">
      <c r="A1257">
        <v>2018</v>
      </c>
      <c r="B1257" t="s">
        <v>194</v>
      </c>
      <c r="C1257">
        <v>708029</v>
      </c>
      <c r="D1257" t="s">
        <v>103</v>
      </c>
      <c r="E1257">
        <v>17</v>
      </c>
      <c r="F1257">
        <v>116</v>
      </c>
      <c r="G1257">
        <f t="shared" si="19"/>
        <v>1972</v>
      </c>
    </row>
    <row r="1258" spans="1:7" x14ac:dyDescent="0.25">
      <c r="A1258">
        <v>2018</v>
      </c>
      <c r="B1258" t="s">
        <v>194</v>
      </c>
      <c r="C1258">
        <v>708036</v>
      </c>
      <c r="D1258" t="s">
        <v>169</v>
      </c>
      <c r="E1258">
        <v>10</v>
      </c>
      <c r="F1258">
        <v>11</v>
      </c>
      <c r="G1258">
        <f t="shared" si="19"/>
        <v>110</v>
      </c>
    </row>
    <row r="1259" spans="1:7" x14ac:dyDescent="0.25">
      <c r="A1259">
        <v>2018</v>
      </c>
      <c r="B1259" t="s">
        <v>194</v>
      </c>
      <c r="C1259">
        <v>708037</v>
      </c>
      <c r="D1259" t="s">
        <v>170</v>
      </c>
      <c r="E1259">
        <v>10</v>
      </c>
      <c r="F1259">
        <v>1</v>
      </c>
      <c r="G1259">
        <f t="shared" si="19"/>
        <v>10</v>
      </c>
    </row>
    <row r="1260" spans="1:7" x14ac:dyDescent="0.25">
      <c r="A1260">
        <v>2018</v>
      </c>
      <c r="B1260" t="s">
        <v>194</v>
      </c>
      <c r="C1260">
        <v>708038</v>
      </c>
      <c r="D1260" t="s">
        <v>171</v>
      </c>
      <c r="E1260">
        <v>10</v>
      </c>
      <c r="F1260">
        <v>14</v>
      </c>
      <c r="G1260">
        <f t="shared" si="19"/>
        <v>140</v>
      </c>
    </row>
    <row r="1261" spans="1:7" x14ac:dyDescent="0.25">
      <c r="A1261">
        <v>2018</v>
      </c>
      <c r="B1261" t="s">
        <v>194</v>
      </c>
      <c r="C1261">
        <v>708040</v>
      </c>
      <c r="D1261" t="s">
        <v>157</v>
      </c>
      <c r="E1261">
        <v>88</v>
      </c>
      <c r="F1261">
        <v>2</v>
      </c>
      <c r="G1261">
        <f t="shared" si="19"/>
        <v>176</v>
      </c>
    </row>
    <row r="1262" spans="1:7" x14ac:dyDescent="0.25">
      <c r="A1262">
        <v>2018</v>
      </c>
      <c r="B1262" t="s">
        <v>194</v>
      </c>
      <c r="C1262">
        <v>708041</v>
      </c>
      <c r="D1262" t="s">
        <v>104</v>
      </c>
      <c r="E1262">
        <v>60</v>
      </c>
      <c r="F1262">
        <v>5</v>
      </c>
      <c r="G1262">
        <f t="shared" si="19"/>
        <v>300</v>
      </c>
    </row>
    <row r="1263" spans="1:7" x14ac:dyDescent="0.25">
      <c r="A1263">
        <v>2018</v>
      </c>
      <c r="B1263" t="s">
        <v>194</v>
      </c>
      <c r="C1263">
        <v>708055</v>
      </c>
      <c r="D1263" t="s">
        <v>177</v>
      </c>
      <c r="E1263">
        <v>90</v>
      </c>
      <c r="F1263">
        <v>1</v>
      </c>
      <c r="G1263">
        <f t="shared" si="19"/>
        <v>90</v>
      </c>
    </row>
    <row r="1264" spans="1:7" x14ac:dyDescent="0.25">
      <c r="A1264">
        <v>2018</v>
      </c>
      <c r="B1264" t="s">
        <v>194</v>
      </c>
      <c r="C1264">
        <v>709001</v>
      </c>
      <c r="D1264" t="s">
        <v>105</v>
      </c>
      <c r="E1264">
        <v>20.5</v>
      </c>
      <c r="F1264">
        <v>274</v>
      </c>
      <c r="G1264">
        <f t="shared" si="19"/>
        <v>5617</v>
      </c>
    </row>
    <row r="1265" spans="1:7" x14ac:dyDescent="0.25">
      <c r="A1265">
        <v>2018</v>
      </c>
      <c r="B1265" t="s">
        <v>194</v>
      </c>
      <c r="C1265">
        <v>709005</v>
      </c>
      <c r="D1265" t="s">
        <v>106</v>
      </c>
      <c r="E1265">
        <v>20.5</v>
      </c>
      <c r="F1265">
        <v>353</v>
      </c>
      <c r="G1265">
        <f t="shared" si="19"/>
        <v>7236.5</v>
      </c>
    </row>
    <row r="1266" spans="1:7" x14ac:dyDescent="0.25">
      <c r="A1266">
        <v>2018</v>
      </c>
      <c r="B1266" t="s">
        <v>194</v>
      </c>
      <c r="C1266">
        <v>709007</v>
      </c>
      <c r="D1266" t="s">
        <v>107</v>
      </c>
      <c r="E1266">
        <v>20.5</v>
      </c>
      <c r="F1266">
        <v>431</v>
      </c>
      <c r="G1266">
        <f t="shared" si="19"/>
        <v>8835.5</v>
      </c>
    </row>
    <row r="1267" spans="1:7" x14ac:dyDescent="0.25">
      <c r="A1267">
        <v>2018</v>
      </c>
      <c r="B1267" t="s">
        <v>194</v>
      </c>
      <c r="C1267">
        <v>710003</v>
      </c>
      <c r="D1267" t="s">
        <v>108</v>
      </c>
      <c r="E1267">
        <v>13</v>
      </c>
      <c r="F1267">
        <v>278</v>
      </c>
      <c r="G1267">
        <f t="shared" si="19"/>
        <v>3614</v>
      </c>
    </row>
    <row r="1268" spans="1:7" x14ac:dyDescent="0.25">
      <c r="A1268">
        <v>2018</v>
      </c>
      <c r="B1268" t="s">
        <v>194</v>
      </c>
      <c r="C1268">
        <v>711001</v>
      </c>
      <c r="D1268" t="s">
        <v>109</v>
      </c>
      <c r="E1268">
        <v>20</v>
      </c>
      <c r="F1268">
        <v>1321</v>
      </c>
      <c r="G1268">
        <f t="shared" si="19"/>
        <v>26420</v>
      </c>
    </row>
    <row r="1269" spans="1:7" x14ac:dyDescent="0.25">
      <c r="A1269">
        <v>2018</v>
      </c>
      <c r="B1269" t="s">
        <v>194</v>
      </c>
      <c r="C1269">
        <v>711002</v>
      </c>
      <c r="D1269" t="s">
        <v>110</v>
      </c>
      <c r="E1269">
        <v>290</v>
      </c>
      <c r="F1269">
        <v>23</v>
      </c>
      <c r="G1269">
        <f t="shared" si="19"/>
        <v>6670</v>
      </c>
    </row>
    <row r="1270" spans="1:7" x14ac:dyDescent="0.25">
      <c r="A1270">
        <v>2018</v>
      </c>
      <c r="B1270" t="s">
        <v>194</v>
      </c>
      <c r="C1270">
        <v>711009</v>
      </c>
      <c r="D1270" t="s">
        <v>114</v>
      </c>
      <c r="E1270">
        <v>15</v>
      </c>
      <c r="F1270">
        <v>1098</v>
      </c>
      <c r="G1270">
        <f t="shared" si="19"/>
        <v>16470</v>
      </c>
    </row>
    <row r="1271" spans="1:7" x14ac:dyDescent="0.25">
      <c r="A1271">
        <v>2018</v>
      </c>
      <c r="B1271" t="s">
        <v>194</v>
      </c>
      <c r="C1271">
        <v>711010</v>
      </c>
      <c r="D1271" t="s">
        <v>115</v>
      </c>
      <c r="E1271">
        <v>265</v>
      </c>
      <c r="F1271">
        <v>10</v>
      </c>
      <c r="G1271">
        <f t="shared" si="19"/>
        <v>2650</v>
      </c>
    </row>
    <row r="1272" spans="1:7" x14ac:dyDescent="0.25">
      <c r="A1272">
        <v>2018</v>
      </c>
      <c r="B1272" t="s">
        <v>194</v>
      </c>
      <c r="C1272">
        <v>712007</v>
      </c>
      <c r="D1272" t="s">
        <v>116</v>
      </c>
      <c r="E1272">
        <v>11</v>
      </c>
      <c r="F1272">
        <v>658</v>
      </c>
      <c r="G1272">
        <f t="shared" si="19"/>
        <v>7238</v>
      </c>
    </row>
    <row r="1273" spans="1:7" x14ac:dyDescent="0.25">
      <c r="A1273">
        <v>2018</v>
      </c>
      <c r="B1273" t="s">
        <v>194</v>
      </c>
      <c r="C1273">
        <v>713001</v>
      </c>
      <c r="D1273" t="s">
        <v>117</v>
      </c>
      <c r="E1273">
        <v>45</v>
      </c>
      <c r="F1273">
        <v>329</v>
      </c>
      <c r="G1273">
        <f t="shared" si="19"/>
        <v>14805</v>
      </c>
    </row>
    <row r="1274" spans="1:7" x14ac:dyDescent="0.25">
      <c r="A1274">
        <v>2018</v>
      </c>
      <c r="B1274" t="s">
        <v>194</v>
      </c>
      <c r="C1274">
        <v>713003</v>
      </c>
      <c r="D1274" t="s">
        <v>118</v>
      </c>
      <c r="E1274">
        <v>2</v>
      </c>
      <c r="F1274">
        <v>138</v>
      </c>
      <c r="G1274">
        <f t="shared" si="19"/>
        <v>276</v>
      </c>
    </row>
    <row r="1275" spans="1:7" x14ac:dyDescent="0.25">
      <c r="A1275">
        <v>2018</v>
      </c>
      <c r="B1275" t="s">
        <v>194</v>
      </c>
      <c r="C1275">
        <v>715000</v>
      </c>
      <c r="D1275" t="s">
        <v>178</v>
      </c>
      <c r="E1275">
        <v>3.6</v>
      </c>
      <c r="F1275">
        <v>1</v>
      </c>
      <c r="G1275">
        <f t="shared" si="19"/>
        <v>3.6</v>
      </c>
    </row>
    <row r="1276" spans="1:7" x14ac:dyDescent="0.25">
      <c r="A1276">
        <v>2018</v>
      </c>
      <c r="B1276" t="s">
        <v>194</v>
      </c>
      <c r="C1276">
        <v>715001</v>
      </c>
      <c r="D1276" t="s">
        <v>179</v>
      </c>
      <c r="E1276">
        <v>10</v>
      </c>
      <c r="F1276">
        <v>3</v>
      </c>
      <c r="G1276">
        <f t="shared" si="19"/>
        <v>30</v>
      </c>
    </row>
    <row r="1277" spans="1:7" x14ac:dyDescent="0.25">
      <c r="A1277">
        <v>2018</v>
      </c>
      <c r="B1277" t="s">
        <v>194</v>
      </c>
      <c r="C1277">
        <v>720001</v>
      </c>
      <c r="D1277" t="s">
        <v>149</v>
      </c>
      <c r="E1277">
        <v>32</v>
      </c>
      <c r="F1277">
        <v>18</v>
      </c>
      <c r="G1277">
        <f t="shared" si="19"/>
        <v>576</v>
      </c>
    </row>
    <row r="1278" spans="1:7" x14ac:dyDescent="0.25">
      <c r="A1278">
        <v>2018</v>
      </c>
      <c r="B1278" t="s">
        <v>194</v>
      </c>
      <c r="C1278">
        <v>720057</v>
      </c>
      <c r="D1278" t="s">
        <v>167</v>
      </c>
      <c r="E1278">
        <v>10</v>
      </c>
      <c r="F1278">
        <v>1900</v>
      </c>
      <c r="G1278">
        <f t="shared" si="19"/>
        <v>19000</v>
      </c>
    </row>
    <row r="1279" spans="1:7" x14ac:dyDescent="0.25">
      <c r="A1279">
        <v>2018</v>
      </c>
      <c r="B1279" t="s">
        <v>194</v>
      </c>
      <c r="C1279">
        <v>730001</v>
      </c>
      <c r="D1279" t="s">
        <v>144</v>
      </c>
      <c r="E1279">
        <v>4.5</v>
      </c>
      <c r="F1279">
        <v>4008</v>
      </c>
      <c r="G1279">
        <f t="shared" si="19"/>
        <v>18036</v>
      </c>
    </row>
    <row r="1280" spans="1:7" x14ac:dyDescent="0.25">
      <c r="A1280">
        <v>2018</v>
      </c>
      <c r="B1280" t="s">
        <v>194</v>
      </c>
      <c r="C1280">
        <v>730015</v>
      </c>
      <c r="D1280" t="s">
        <v>151</v>
      </c>
      <c r="E1280">
        <v>25</v>
      </c>
      <c r="F1280">
        <v>38</v>
      </c>
      <c r="G1280">
        <f t="shared" si="19"/>
        <v>950</v>
      </c>
    </row>
    <row r="1281" spans="1:7" x14ac:dyDescent="0.25">
      <c r="A1281">
        <v>2018</v>
      </c>
      <c r="B1281" t="s">
        <v>194</v>
      </c>
      <c r="C1281">
        <v>800010</v>
      </c>
      <c r="D1281" t="s">
        <v>163</v>
      </c>
      <c r="E1281">
        <v>1.5</v>
      </c>
      <c r="F1281">
        <v>1375</v>
      </c>
      <c r="G1281">
        <f t="shared" si="19"/>
        <v>2062.5</v>
      </c>
    </row>
    <row r="1282" spans="1:7" x14ac:dyDescent="0.25">
      <c r="A1282">
        <v>2018</v>
      </c>
      <c r="B1282" t="s">
        <v>196</v>
      </c>
      <c r="C1282">
        <v>701004</v>
      </c>
      <c r="D1282" t="s">
        <v>153</v>
      </c>
      <c r="E1282">
        <v>60</v>
      </c>
      <c r="F1282">
        <v>11</v>
      </c>
      <c r="G1282">
        <f t="shared" si="19"/>
        <v>660</v>
      </c>
    </row>
    <row r="1283" spans="1:7" x14ac:dyDescent="0.25">
      <c r="A1283">
        <v>2018</v>
      </c>
      <c r="B1283" t="s">
        <v>196</v>
      </c>
      <c r="C1283">
        <v>701012</v>
      </c>
      <c r="D1283" t="s">
        <v>5</v>
      </c>
      <c r="E1283">
        <v>10</v>
      </c>
      <c r="F1283">
        <v>255</v>
      </c>
      <c r="G1283">
        <f t="shared" ref="G1283:G1346" si="20">F1283*E1283</f>
        <v>2550</v>
      </c>
    </row>
    <row r="1284" spans="1:7" x14ac:dyDescent="0.25">
      <c r="A1284">
        <v>2018</v>
      </c>
      <c r="B1284" t="s">
        <v>196</v>
      </c>
      <c r="C1284">
        <v>701022</v>
      </c>
      <c r="D1284" t="s">
        <v>7</v>
      </c>
      <c r="E1284">
        <v>75</v>
      </c>
      <c r="F1284">
        <v>19</v>
      </c>
      <c r="G1284">
        <f t="shared" si="20"/>
        <v>1425</v>
      </c>
    </row>
    <row r="1285" spans="1:7" x14ac:dyDescent="0.25">
      <c r="A1285">
        <v>2018</v>
      </c>
      <c r="B1285" t="s">
        <v>196</v>
      </c>
      <c r="C1285">
        <v>701023</v>
      </c>
      <c r="D1285" t="s">
        <v>8</v>
      </c>
      <c r="E1285">
        <v>35</v>
      </c>
      <c r="F1285">
        <v>43</v>
      </c>
      <c r="G1285">
        <f t="shared" si="20"/>
        <v>1505</v>
      </c>
    </row>
    <row r="1286" spans="1:7" x14ac:dyDescent="0.25">
      <c r="A1286">
        <v>2018</v>
      </c>
      <c r="B1286" t="s">
        <v>196</v>
      </c>
      <c r="C1286">
        <v>701025</v>
      </c>
      <c r="D1286" t="s">
        <v>10</v>
      </c>
      <c r="E1286">
        <v>29</v>
      </c>
      <c r="F1286">
        <v>380</v>
      </c>
      <c r="G1286">
        <f t="shared" si="20"/>
        <v>11020</v>
      </c>
    </row>
    <row r="1287" spans="1:7" x14ac:dyDescent="0.25">
      <c r="A1287">
        <v>2018</v>
      </c>
      <c r="B1287" t="s">
        <v>196</v>
      </c>
      <c r="C1287">
        <v>701027</v>
      </c>
      <c r="D1287" t="s">
        <v>11</v>
      </c>
      <c r="E1287">
        <v>20.5</v>
      </c>
      <c r="F1287">
        <v>101</v>
      </c>
      <c r="G1287">
        <f t="shared" si="20"/>
        <v>2070.5</v>
      </c>
    </row>
    <row r="1288" spans="1:7" x14ac:dyDescent="0.25">
      <c r="A1288">
        <v>2018</v>
      </c>
      <c r="B1288" t="s">
        <v>196</v>
      </c>
      <c r="C1288">
        <v>701028</v>
      </c>
      <c r="D1288" t="s">
        <v>12</v>
      </c>
      <c r="E1288">
        <v>40</v>
      </c>
      <c r="F1288">
        <v>93</v>
      </c>
      <c r="G1288">
        <f t="shared" si="20"/>
        <v>3720</v>
      </c>
    </row>
    <row r="1289" spans="1:7" x14ac:dyDescent="0.25">
      <c r="A1289">
        <v>2018</v>
      </c>
      <c r="B1289" t="s">
        <v>196</v>
      </c>
      <c r="C1289">
        <v>701029</v>
      </c>
      <c r="D1289" t="s">
        <v>13</v>
      </c>
      <c r="E1289">
        <v>40</v>
      </c>
      <c r="F1289">
        <v>1</v>
      </c>
      <c r="G1289">
        <f t="shared" si="20"/>
        <v>40</v>
      </c>
    </row>
    <row r="1290" spans="1:7" x14ac:dyDescent="0.25">
      <c r="A1290">
        <v>2018</v>
      </c>
      <c r="B1290" t="s">
        <v>196</v>
      </c>
      <c r="C1290">
        <v>701032</v>
      </c>
      <c r="D1290" t="s">
        <v>16</v>
      </c>
      <c r="E1290">
        <v>39</v>
      </c>
      <c r="F1290">
        <v>71</v>
      </c>
      <c r="G1290">
        <f t="shared" si="20"/>
        <v>2769</v>
      </c>
    </row>
    <row r="1291" spans="1:7" x14ac:dyDescent="0.25">
      <c r="A1291">
        <v>2018</v>
      </c>
      <c r="B1291" t="s">
        <v>196</v>
      </c>
      <c r="C1291">
        <v>701035</v>
      </c>
      <c r="D1291" t="s">
        <v>19</v>
      </c>
      <c r="E1291">
        <v>25</v>
      </c>
      <c r="F1291">
        <v>66</v>
      </c>
      <c r="G1291">
        <f t="shared" si="20"/>
        <v>1650</v>
      </c>
    </row>
    <row r="1292" spans="1:7" x14ac:dyDescent="0.25">
      <c r="A1292">
        <v>2018</v>
      </c>
      <c r="B1292" t="s">
        <v>196</v>
      </c>
      <c r="C1292">
        <v>701036</v>
      </c>
      <c r="D1292" t="s">
        <v>20</v>
      </c>
      <c r="E1292">
        <v>35</v>
      </c>
      <c r="F1292">
        <v>75</v>
      </c>
      <c r="G1292">
        <f t="shared" si="20"/>
        <v>2625</v>
      </c>
    </row>
    <row r="1293" spans="1:7" x14ac:dyDescent="0.25">
      <c r="A1293">
        <v>2018</v>
      </c>
      <c r="B1293" t="s">
        <v>196</v>
      </c>
      <c r="C1293">
        <v>701037</v>
      </c>
      <c r="D1293" t="s">
        <v>21</v>
      </c>
      <c r="E1293">
        <v>25</v>
      </c>
      <c r="F1293">
        <v>19</v>
      </c>
      <c r="G1293">
        <f t="shared" si="20"/>
        <v>475</v>
      </c>
    </row>
    <row r="1294" spans="1:7" x14ac:dyDescent="0.25">
      <c r="A1294">
        <v>2018</v>
      </c>
      <c r="B1294" t="s">
        <v>196</v>
      </c>
      <c r="C1294">
        <v>701039</v>
      </c>
      <c r="D1294" t="s">
        <v>22</v>
      </c>
      <c r="E1294">
        <v>35</v>
      </c>
      <c r="F1294">
        <v>45</v>
      </c>
      <c r="G1294">
        <f t="shared" si="20"/>
        <v>1575</v>
      </c>
    </row>
    <row r="1295" spans="1:7" x14ac:dyDescent="0.25">
      <c r="A1295">
        <v>2018</v>
      </c>
      <c r="B1295" t="s">
        <v>196</v>
      </c>
      <c r="C1295">
        <v>701042</v>
      </c>
      <c r="D1295" t="s">
        <v>24</v>
      </c>
      <c r="E1295">
        <v>25</v>
      </c>
      <c r="F1295">
        <v>58</v>
      </c>
      <c r="G1295">
        <f t="shared" si="20"/>
        <v>1450</v>
      </c>
    </row>
    <row r="1296" spans="1:7" x14ac:dyDescent="0.25">
      <c r="A1296">
        <v>2018</v>
      </c>
      <c r="B1296" t="s">
        <v>196</v>
      </c>
      <c r="C1296">
        <v>701050</v>
      </c>
      <c r="D1296" t="s">
        <v>156</v>
      </c>
      <c r="E1296">
        <v>59</v>
      </c>
      <c r="F1296">
        <v>52</v>
      </c>
      <c r="G1296">
        <f t="shared" si="20"/>
        <v>3068</v>
      </c>
    </row>
    <row r="1297" spans="1:7" x14ac:dyDescent="0.25">
      <c r="A1297">
        <v>2018</v>
      </c>
      <c r="B1297" t="s">
        <v>196</v>
      </c>
      <c r="C1297">
        <v>701052</v>
      </c>
      <c r="D1297" t="s">
        <v>27</v>
      </c>
      <c r="E1297">
        <v>39</v>
      </c>
      <c r="F1297">
        <v>258</v>
      </c>
      <c r="G1297">
        <f t="shared" si="20"/>
        <v>10062</v>
      </c>
    </row>
    <row r="1298" spans="1:7" x14ac:dyDescent="0.25">
      <c r="A1298">
        <v>2018</v>
      </c>
      <c r="B1298" t="s">
        <v>196</v>
      </c>
      <c r="C1298">
        <v>701055</v>
      </c>
      <c r="D1298" t="s">
        <v>29</v>
      </c>
      <c r="E1298">
        <v>99</v>
      </c>
      <c r="F1298">
        <v>21</v>
      </c>
      <c r="G1298">
        <f t="shared" si="20"/>
        <v>2079</v>
      </c>
    </row>
    <row r="1299" spans="1:7" x14ac:dyDescent="0.25">
      <c r="A1299">
        <v>2018</v>
      </c>
      <c r="B1299" t="s">
        <v>196</v>
      </c>
      <c r="C1299">
        <v>701056</v>
      </c>
      <c r="D1299" t="s">
        <v>30</v>
      </c>
      <c r="E1299">
        <v>85</v>
      </c>
      <c r="F1299">
        <v>53</v>
      </c>
      <c r="G1299">
        <f t="shared" si="20"/>
        <v>4505</v>
      </c>
    </row>
    <row r="1300" spans="1:7" x14ac:dyDescent="0.25">
      <c r="A1300">
        <v>2018</v>
      </c>
      <c r="B1300" t="s">
        <v>196</v>
      </c>
      <c r="C1300">
        <v>701057</v>
      </c>
      <c r="D1300" t="s">
        <v>147</v>
      </c>
      <c r="E1300">
        <v>55</v>
      </c>
      <c r="F1300">
        <v>14</v>
      </c>
      <c r="G1300">
        <f t="shared" si="20"/>
        <v>770</v>
      </c>
    </row>
    <row r="1301" spans="1:7" x14ac:dyDescent="0.25">
      <c r="A1301">
        <v>2018</v>
      </c>
      <c r="B1301" t="s">
        <v>196</v>
      </c>
      <c r="C1301">
        <v>701058</v>
      </c>
      <c r="D1301" t="s">
        <v>31</v>
      </c>
      <c r="E1301">
        <v>99</v>
      </c>
      <c r="F1301">
        <v>1</v>
      </c>
      <c r="G1301">
        <f t="shared" si="20"/>
        <v>99</v>
      </c>
    </row>
    <row r="1302" spans="1:7" x14ac:dyDescent="0.25">
      <c r="A1302">
        <v>2018</v>
      </c>
      <c r="B1302" t="s">
        <v>196</v>
      </c>
      <c r="C1302">
        <v>701061</v>
      </c>
      <c r="D1302" t="s">
        <v>33</v>
      </c>
      <c r="E1302">
        <v>99</v>
      </c>
      <c r="F1302">
        <v>7</v>
      </c>
      <c r="G1302">
        <f t="shared" si="20"/>
        <v>693</v>
      </c>
    </row>
    <row r="1303" spans="1:7" x14ac:dyDescent="0.25">
      <c r="A1303">
        <v>2018</v>
      </c>
      <c r="B1303" t="s">
        <v>196</v>
      </c>
      <c r="C1303">
        <v>701082</v>
      </c>
      <c r="D1303" t="s">
        <v>36</v>
      </c>
      <c r="E1303">
        <v>19</v>
      </c>
      <c r="F1303">
        <v>5</v>
      </c>
      <c r="G1303">
        <f t="shared" si="20"/>
        <v>95</v>
      </c>
    </row>
    <row r="1304" spans="1:7" x14ac:dyDescent="0.25">
      <c r="A1304">
        <v>2018</v>
      </c>
      <c r="B1304" t="s">
        <v>196</v>
      </c>
      <c r="C1304">
        <v>701083</v>
      </c>
      <c r="D1304" t="s">
        <v>37</v>
      </c>
      <c r="E1304">
        <v>42</v>
      </c>
      <c r="F1304">
        <v>1013</v>
      </c>
      <c r="G1304">
        <f t="shared" si="20"/>
        <v>42546</v>
      </c>
    </row>
    <row r="1305" spans="1:7" x14ac:dyDescent="0.25">
      <c r="A1305">
        <v>2018</v>
      </c>
      <c r="B1305" t="s">
        <v>196</v>
      </c>
      <c r="C1305">
        <v>702000</v>
      </c>
      <c r="D1305" t="s">
        <v>38</v>
      </c>
      <c r="E1305">
        <v>25</v>
      </c>
      <c r="F1305">
        <v>99</v>
      </c>
      <c r="G1305">
        <f t="shared" si="20"/>
        <v>2475</v>
      </c>
    </row>
    <row r="1306" spans="1:7" x14ac:dyDescent="0.25">
      <c r="A1306">
        <v>2018</v>
      </c>
      <c r="B1306" t="s">
        <v>196</v>
      </c>
      <c r="C1306">
        <v>702001</v>
      </c>
      <c r="D1306" t="s">
        <v>39</v>
      </c>
      <c r="E1306">
        <v>25</v>
      </c>
      <c r="F1306">
        <v>54</v>
      </c>
      <c r="G1306">
        <f t="shared" si="20"/>
        <v>1350</v>
      </c>
    </row>
    <row r="1307" spans="1:7" x14ac:dyDescent="0.25">
      <c r="A1307">
        <v>2018</v>
      </c>
      <c r="B1307" t="s">
        <v>196</v>
      </c>
      <c r="C1307">
        <v>702002</v>
      </c>
      <c r="D1307" t="s">
        <v>40</v>
      </c>
      <c r="E1307">
        <v>25</v>
      </c>
      <c r="F1307">
        <v>110</v>
      </c>
      <c r="G1307">
        <f t="shared" si="20"/>
        <v>2750</v>
      </c>
    </row>
    <row r="1308" spans="1:7" x14ac:dyDescent="0.25">
      <c r="A1308">
        <v>2018</v>
      </c>
      <c r="B1308" t="s">
        <v>196</v>
      </c>
      <c r="C1308">
        <v>702003</v>
      </c>
      <c r="D1308" t="s">
        <v>41</v>
      </c>
      <c r="E1308">
        <v>25</v>
      </c>
      <c r="F1308">
        <v>76</v>
      </c>
      <c r="G1308">
        <f t="shared" si="20"/>
        <v>1900</v>
      </c>
    </row>
    <row r="1309" spans="1:7" x14ac:dyDescent="0.25">
      <c r="A1309">
        <v>2018</v>
      </c>
      <c r="B1309" t="s">
        <v>196</v>
      </c>
      <c r="C1309">
        <v>702004</v>
      </c>
      <c r="D1309" t="s">
        <v>42</v>
      </c>
      <c r="E1309">
        <v>25</v>
      </c>
      <c r="F1309">
        <v>166</v>
      </c>
      <c r="G1309">
        <f t="shared" si="20"/>
        <v>4150</v>
      </c>
    </row>
    <row r="1310" spans="1:7" x14ac:dyDescent="0.25">
      <c r="A1310">
        <v>2018</v>
      </c>
      <c r="B1310" t="s">
        <v>196</v>
      </c>
      <c r="C1310">
        <v>702005</v>
      </c>
      <c r="D1310" t="s">
        <v>43</v>
      </c>
      <c r="E1310">
        <v>25</v>
      </c>
      <c r="F1310">
        <v>48</v>
      </c>
      <c r="G1310">
        <f t="shared" si="20"/>
        <v>1200</v>
      </c>
    </row>
    <row r="1311" spans="1:7" x14ac:dyDescent="0.25">
      <c r="A1311">
        <v>2018</v>
      </c>
      <c r="B1311" t="s">
        <v>196</v>
      </c>
      <c r="C1311">
        <v>702006</v>
      </c>
      <c r="D1311" t="s">
        <v>44</v>
      </c>
      <c r="E1311">
        <v>25</v>
      </c>
      <c r="F1311">
        <v>58</v>
      </c>
      <c r="G1311">
        <f t="shared" si="20"/>
        <v>1450</v>
      </c>
    </row>
    <row r="1312" spans="1:7" x14ac:dyDescent="0.25">
      <c r="A1312">
        <v>2018</v>
      </c>
      <c r="B1312" t="s">
        <v>196</v>
      </c>
      <c r="C1312">
        <v>703003</v>
      </c>
      <c r="D1312" t="s">
        <v>47</v>
      </c>
      <c r="E1312">
        <v>3.5</v>
      </c>
      <c r="F1312">
        <v>1816</v>
      </c>
      <c r="G1312">
        <f t="shared" si="20"/>
        <v>6356</v>
      </c>
    </row>
    <row r="1313" spans="1:7" x14ac:dyDescent="0.25">
      <c r="A1313">
        <v>2018</v>
      </c>
      <c r="B1313" t="s">
        <v>196</v>
      </c>
      <c r="C1313">
        <v>706000</v>
      </c>
      <c r="D1313" t="s">
        <v>48</v>
      </c>
      <c r="E1313">
        <v>14</v>
      </c>
      <c r="F1313">
        <v>596</v>
      </c>
      <c r="G1313">
        <f t="shared" si="20"/>
        <v>8344</v>
      </c>
    </row>
    <row r="1314" spans="1:7" x14ac:dyDescent="0.25">
      <c r="A1314">
        <v>2018</v>
      </c>
      <c r="B1314" t="s">
        <v>196</v>
      </c>
      <c r="C1314">
        <v>706001</v>
      </c>
      <c r="D1314" t="s">
        <v>49</v>
      </c>
      <c r="E1314">
        <v>18</v>
      </c>
      <c r="F1314">
        <v>217</v>
      </c>
      <c r="G1314">
        <f t="shared" si="20"/>
        <v>3906</v>
      </c>
    </row>
    <row r="1315" spans="1:7" x14ac:dyDescent="0.25">
      <c r="A1315">
        <v>2018</v>
      </c>
      <c r="B1315" t="s">
        <v>196</v>
      </c>
      <c r="C1315">
        <v>706002</v>
      </c>
      <c r="D1315" t="s">
        <v>50</v>
      </c>
      <c r="E1315">
        <v>14</v>
      </c>
      <c r="F1315">
        <v>1254</v>
      </c>
      <c r="G1315">
        <f t="shared" si="20"/>
        <v>17556</v>
      </c>
    </row>
    <row r="1316" spans="1:7" x14ac:dyDescent="0.25">
      <c r="A1316">
        <v>2018</v>
      </c>
      <c r="B1316" t="s">
        <v>196</v>
      </c>
      <c r="C1316">
        <v>706003</v>
      </c>
      <c r="D1316" t="s">
        <v>51</v>
      </c>
      <c r="E1316">
        <v>14</v>
      </c>
      <c r="F1316">
        <v>1223</v>
      </c>
      <c r="G1316">
        <f t="shared" si="20"/>
        <v>17122</v>
      </c>
    </row>
    <row r="1317" spans="1:7" x14ac:dyDescent="0.25">
      <c r="A1317">
        <v>2018</v>
      </c>
      <c r="B1317" t="s">
        <v>196</v>
      </c>
      <c r="C1317">
        <v>706004</v>
      </c>
      <c r="D1317" t="s">
        <v>52</v>
      </c>
      <c r="E1317">
        <v>14</v>
      </c>
      <c r="F1317">
        <v>1184</v>
      </c>
      <c r="G1317">
        <f t="shared" si="20"/>
        <v>16576</v>
      </c>
    </row>
    <row r="1318" spans="1:7" x14ac:dyDescent="0.25">
      <c r="A1318">
        <v>2018</v>
      </c>
      <c r="B1318" t="s">
        <v>196</v>
      </c>
      <c r="C1318">
        <v>706005</v>
      </c>
      <c r="D1318" t="s">
        <v>53</v>
      </c>
      <c r="E1318">
        <v>14</v>
      </c>
      <c r="F1318">
        <v>3290</v>
      </c>
      <c r="G1318">
        <f t="shared" si="20"/>
        <v>46060</v>
      </c>
    </row>
    <row r="1319" spans="1:7" x14ac:dyDescent="0.25">
      <c r="A1319">
        <v>2018</v>
      </c>
      <c r="B1319" t="s">
        <v>196</v>
      </c>
      <c r="C1319">
        <v>706006</v>
      </c>
      <c r="D1319" t="s">
        <v>54</v>
      </c>
      <c r="E1319">
        <v>14</v>
      </c>
      <c r="F1319">
        <v>212</v>
      </c>
      <c r="G1319">
        <f t="shared" si="20"/>
        <v>2968</v>
      </c>
    </row>
    <row r="1320" spans="1:7" x14ac:dyDescent="0.25">
      <c r="A1320">
        <v>2018</v>
      </c>
      <c r="B1320" t="s">
        <v>196</v>
      </c>
      <c r="C1320">
        <v>706007</v>
      </c>
      <c r="D1320" t="s">
        <v>55</v>
      </c>
      <c r="E1320">
        <v>14</v>
      </c>
      <c r="F1320">
        <v>466</v>
      </c>
      <c r="G1320">
        <f t="shared" si="20"/>
        <v>6524</v>
      </c>
    </row>
    <row r="1321" spans="1:7" x14ac:dyDescent="0.25">
      <c r="A1321">
        <v>2018</v>
      </c>
      <c r="B1321" t="s">
        <v>196</v>
      </c>
      <c r="C1321">
        <v>706008</v>
      </c>
      <c r="D1321" t="s">
        <v>56</v>
      </c>
      <c r="E1321">
        <v>14</v>
      </c>
      <c r="F1321">
        <v>122</v>
      </c>
      <c r="G1321">
        <f t="shared" si="20"/>
        <v>1708</v>
      </c>
    </row>
    <row r="1322" spans="1:7" x14ac:dyDescent="0.25">
      <c r="A1322">
        <v>2018</v>
      </c>
      <c r="B1322" t="s">
        <v>196</v>
      </c>
      <c r="C1322">
        <v>706011</v>
      </c>
      <c r="D1322" t="s">
        <v>57</v>
      </c>
      <c r="E1322">
        <v>14</v>
      </c>
      <c r="F1322">
        <v>618</v>
      </c>
      <c r="G1322">
        <f t="shared" si="20"/>
        <v>8652</v>
      </c>
    </row>
    <row r="1323" spans="1:7" x14ac:dyDescent="0.25">
      <c r="A1323">
        <v>2018</v>
      </c>
      <c r="B1323" t="s">
        <v>196</v>
      </c>
      <c r="C1323">
        <v>706012</v>
      </c>
      <c r="D1323" t="s">
        <v>58</v>
      </c>
      <c r="E1323">
        <v>18</v>
      </c>
      <c r="F1323">
        <v>250</v>
      </c>
      <c r="G1323">
        <f t="shared" si="20"/>
        <v>4500</v>
      </c>
    </row>
    <row r="1324" spans="1:7" x14ac:dyDescent="0.25">
      <c r="A1324">
        <v>2018</v>
      </c>
      <c r="B1324" t="s">
        <v>196</v>
      </c>
      <c r="C1324">
        <v>706013</v>
      </c>
      <c r="D1324" t="s">
        <v>59</v>
      </c>
      <c r="E1324">
        <v>19</v>
      </c>
      <c r="F1324">
        <v>411</v>
      </c>
      <c r="G1324">
        <f t="shared" si="20"/>
        <v>7809</v>
      </c>
    </row>
    <row r="1325" spans="1:7" x14ac:dyDescent="0.25">
      <c r="A1325">
        <v>2018</v>
      </c>
      <c r="B1325" t="s">
        <v>196</v>
      </c>
      <c r="C1325">
        <v>706014</v>
      </c>
      <c r="D1325" t="s">
        <v>60</v>
      </c>
      <c r="E1325">
        <v>19</v>
      </c>
      <c r="F1325">
        <v>302</v>
      </c>
      <c r="G1325">
        <f t="shared" si="20"/>
        <v>5738</v>
      </c>
    </row>
    <row r="1326" spans="1:7" x14ac:dyDescent="0.25">
      <c r="A1326">
        <v>2018</v>
      </c>
      <c r="B1326" t="s">
        <v>196</v>
      </c>
      <c r="C1326">
        <v>706015</v>
      </c>
      <c r="D1326" t="s">
        <v>61</v>
      </c>
      <c r="E1326">
        <v>19</v>
      </c>
      <c r="F1326">
        <v>179</v>
      </c>
      <c r="G1326">
        <f t="shared" si="20"/>
        <v>3401</v>
      </c>
    </row>
    <row r="1327" spans="1:7" x14ac:dyDescent="0.25">
      <c r="A1327">
        <v>2018</v>
      </c>
      <c r="B1327" t="s">
        <v>196</v>
      </c>
      <c r="C1327">
        <v>706016</v>
      </c>
      <c r="D1327" t="s">
        <v>62</v>
      </c>
      <c r="E1327">
        <v>19</v>
      </c>
      <c r="F1327">
        <v>105</v>
      </c>
      <c r="G1327">
        <f t="shared" si="20"/>
        <v>1995</v>
      </c>
    </row>
    <row r="1328" spans="1:7" x14ac:dyDescent="0.25">
      <c r="A1328">
        <v>2018</v>
      </c>
      <c r="B1328" t="s">
        <v>196</v>
      </c>
      <c r="C1328">
        <v>706017</v>
      </c>
      <c r="D1328" t="s">
        <v>63</v>
      </c>
      <c r="E1328">
        <v>19</v>
      </c>
      <c r="F1328">
        <v>109</v>
      </c>
      <c r="G1328">
        <f t="shared" si="20"/>
        <v>2071</v>
      </c>
    </row>
    <row r="1329" spans="1:7" x14ac:dyDescent="0.25">
      <c r="A1329">
        <v>2018</v>
      </c>
      <c r="B1329" t="s">
        <v>196</v>
      </c>
      <c r="C1329">
        <v>706018</v>
      </c>
      <c r="D1329" t="s">
        <v>64</v>
      </c>
      <c r="E1329">
        <v>19</v>
      </c>
      <c r="F1329">
        <v>862</v>
      </c>
      <c r="G1329">
        <f t="shared" si="20"/>
        <v>16378</v>
      </c>
    </row>
    <row r="1330" spans="1:7" x14ac:dyDescent="0.25">
      <c r="A1330">
        <v>2018</v>
      </c>
      <c r="B1330" t="s">
        <v>196</v>
      </c>
      <c r="C1330">
        <v>706090</v>
      </c>
      <c r="D1330" t="s">
        <v>66</v>
      </c>
      <c r="E1330">
        <v>14</v>
      </c>
      <c r="F1330">
        <v>64</v>
      </c>
      <c r="G1330">
        <f t="shared" si="20"/>
        <v>896</v>
      </c>
    </row>
    <row r="1331" spans="1:7" x14ac:dyDescent="0.25">
      <c r="A1331">
        <v>2018</v>
      </c>
      <c r="B1331" t="s">
        <v>196</v>
      </c>
      <c r="C1331">
        <v>707001</v>
      </c>
      <c r="D1331" t="s">
        <v>67</v>
      </c>
      <c r="E1331">
        <v>14</v>
      </c>
      <c r="F1331">
        <v>750</v>
      </c>
      <c r="G1331">
        <f t="shared" si="20"/>
        <v>10500</v>
      </c>
    </row>
    <row r="1332" spans="1:7" x14ac:dyDescent="0.25">
      <c r="A1332">
        <v>2018</v>
      </c>
      <c r="B1332" t="s">
        <v>196</v>
      </c>
      <c r="C1332">
        <v>707002</v>
      </c>
      <c r="D1332" t="s">
        <v>68</v>
      </c>
      <c r="E1332">
        <v>14</v>
      </c>
      <c r="F1332">
        <v>920</v>
      </c>
      <c r="G1332">
        <f t="shared" si="20"/>
        <v>12880</v>
      </c>
    </row>
    <row r="1333" spans="1:7" x14ac:dyDescent="0.25">
      <c r="A1333">
        <v>2018</v>
      </c>
      <c r="B1333" t="s">
        <v>196</v>
      </c>
      <c r="C1333">
        <v>707003</v>
      </c>
      <c r="D1333" t="s">
        <v>69</v>
      </c>
      <c r="E1333">
        <v>14</v>
      </c>
      <c r="F1333">
        <v>176</v>
      </c>
      <c r="G1333">
        <f t="shared" si="20"/>
        <v>2464</v>
      </c>
    </row>
    <row r="1334" spans="1:7" x14ac:dyDescent="0.25">
      <c r="A1334">
        <v>2018</v>
      </c>
      <c r="B1334" t="s">
        <v>196</v>
      </c>
      <c r="C1334">
        <v>707004</v>
      </c>
      <c r="D1334" t="s">
        <v>70</v>
      </c>
      <c r="E1334">
        <v>14</v>
      </c>
      <c r="F1334">
        <v>181</v>
      </c>
      <c r="G1334">
        <f t="shared" si="20"/>
        <v>2534</v>
      </c>
    </row>
    <row r="1335" spans="1:7" x14ac:dyDescent="0.25">
      <c r="A1335">
        <v>2018</v>
      </c>
      <c r="B1335" t="s">
        <v>196</v>
      </c>
      <c r="C1335">
        <v>707005</v>
      </c>
      <c r="D1335" t="s">
        <v>71</v>
      </c>
      <c r="E1335">
        <v>14</v>
      </c>
      <c r="F1335">
        <v>129</v>
      </c>
      <c r="G1335">
        <f t="shared" si="20"/>
        <v>1806</v>
      </c>
    </row>
    <row r="1336" spans="1:7" x14ac:dyDescent="0.25">
      <c r="A1336">
        <v>2018</v>
      </c>
      <c r="B1336" t="s">
        <v>196</v>
      </c>
      <c r="C1336">
        <v>707006</v>
      </c>
      <c r="D1336" t="s">
        <v>72</v>
      </c>
      <c r="E1336">
        <v>14</v>
      </c>
      <c r="F1336">
        <v>135</v>
      </c>
      <c r="G1336">
        <f t="shared" si="20"/>
        <v>1890</v>
      </c>
    </row>
    <row r="1337" spans="1:7" x14ac:dyDescent="0.25">
      <c r="A1337">
        <v>2018</v>
      </c>
      <c r="B1337" t="s">
        <v>196</v>
      </c>
      <c r="C1337">
        <v>707007</v>
      </c>
      <c r="D1337" t="s">
        <v>73</v>
      </c>
      <c r="E1337">
        <v>14</v>
      </c>
      <c r="F1337">
        <v>883</v>
      </c>
      <c r="G1337">
        <f t="shared" si="20"/>
        <v>12362</v>
      </c>
    </row>
    <row r="1338" spans="1:7" x14ac:dyDescent="0.25">
      <c r="A1338">
        <v>2018</v>
      </c>
      <c r="B1338" t="s">
        <v>196</v>
      </c>
      <c r="C1338">
        <v>707008</v>
      </c>
      <c r="D1338" t="s">
        <v>74</v>
      </c>
      <c r="E1338">
        <v>14</v>
      </c>
      <c r="F1338">
        <v>660</v>
      </c>
      <c r="G1338">
        <f t="shared" si="20"/>
        <v>9240</v>
      </c>
    </row>
    <row r="1339" spans="1:7" x14ac:dyDescent="0.25">
      <c r="A1339">
        <v>2018</v>
      </c>
      <c r="B1339" t="s">
        <v>196</v>
      </c>
      <c r="C1339">
        <v>707009</v>
      </c>
      <c r="D1339" t="s">
        <v>75</v>
      </c>
      <c r="E1339">
        <v>14</v>
      </c>
      <c r="F1339">
        <v>479</v>
      </c>
      <c r="G1339">
        <f t="shared" si="20"/>
        <v>6706</v>
      </c>
    </row>
    <row r="1340" spans="1:7" x14ac:dyDescent="0.25">
      <c r="A1340">
        <v>2018</v>
      </c>
      <c r="B1340" t="s">
        <v>196</v>
      </c>
      <c r="C1340">
        <v>707010</v>
      </c>
      <c r="D1340" t="s">
        <v>76</v>
      </c>
      <c r="E1340">
        <v>14</v>
      </c>
      <c r="F1340">
        <v>86</v>
      </c>
      <c r="G1340">
        <f t="shared" si="20"/>
        <v>1204</v>
      </c>
    </row>
    <row r="1341" spans="1:7" x14ac:dyDescent="0.25">
      <c r="A1341">
        <v>2018</v>
      </c>
      <c r="B1341" t="s">
        <v>196</v>
      </c>
      <c r="C1341">
        <v>707011</v>
      </c>
      <c r="D1341" t="s">
        <v>77</v>
      </c>
      <c r="E1341">
        <v>14</v>
      </c>
      <c r="F1341">
        <v>148</v>
      </c>
      <c r="G1341">
        <f t="shared" si="20"/>
        <v>2072</v>
      </c>
    </row>
    <row r="1342" spans="1:7" x14ac:dyDescent="0.25">
      <c r="A1342">
        <v>2018</v>
      </c>
      <c r="B1342" t="s">
        <v>196</v>
      </c>
      <c r="C1342">
        <v>707013</v>
      </c>
      <c r="D1342" t="s">
        <v>78</v>
      </c>
      <c r="E1342">
        <v>14</v>
      </c>
      <c r="F1342">
        <v>78</v>
      </c>
      <c r="G1342">
        <f t="shared" si="20"/>
        <v>1092</v>
      </c>
    </row>
    <row r="1343" spans="1:7" x14ac:dyDescent="0.25">
      <c r="A1343">
        <v>2018</v>
      </c>
      <c r="B1343" t="s">
        <v>196</v>
      </c>
      <c r="C1343">
        <v>707014</v>
      </c>
      <c r="D1343" t="s">
        <v>79</v>
      </c>
      <c r="E1343">
        <v>14</v>
      </c>
      <c r="F1343">
        <v>152</v>
      </c>
      <c r="G1343">
        <f t="shared" si="20"/>
        <v>2128</v>
      </c>
    </row>
    <row r="1344" spans="1:7" x14ac:dyDescent="0.25">
      <c r="A1344">
        <v>2018</v>
      </c>
      <c r="B1344" t="s">
        <v>196</v>
      </c>
      <c r="C1344">
        <v>707015</v>
      </c>
      <c r="D1344" t="s">
        <v>80</v>
      </c>
      <c r="E1344">
        <v>14</v>
      </c>
      <c r="F1344">
        <v>142</v>
      </c>
      <c r="G1344">
        <f t="shared" si="20"/>
        <v>1988</v>
      </c>
    </row>
    <row r="1345" spans="1:7" x14ac:dyDescent="0.25">
      <c r="A1345">
        <v>2018</v>
      </c>
      <c r="B1345" t="s">
        <v>196</v>
      </c>
      <c r="C1345">
        <v>707016</v>
      </c>
      <c r="D1345" t="s">
        <v>81</v>
      </c>
      <c r="E1345">
        <v>14</v>
      </c>
      <c r="F1345">
        <v>201</v>
      </c>
      <c r="G1345">
        <f t="shared" si="20"/>
        <v>2814</v>
      </c>
    </row>
    <row r="1346" spans="1:7" x14ac:dyDescent="0.25">
      <c r="A1346">
        <v>2018</v>
      </c>
      <c r="B1346" t="s">
        <v>196</v>
      </c>
      <c r="C1346">
        <v>707017</v>
      </c>
      <c r="D1346" t="s">
        <v>148</v>
      </c>
      <c r="E1346">
        <v>14</v>
      </c>
      <c r="F1346">
        <v>114</v>
      </c>
      <c r="G1346">
        <f t="shared" si="20"/>
        <v>1596</v>
      </c>
    </row>
    <row r="1347" spans="1:7" x14ac:dyDescent="0.25">
      <c r="A1347">
        <v>2018</v>
      </c>
      <c r="B1347" t="s">
        <v>196</v>
      </c>
      <c r="C1347">
        <v>708000</v>
      </c>
      <c r="D1347" t="s">
        <v>82</v>
      </c>
      <c r="E1347">
        <v>5</v>
      </c>
      <c r="F1347">
        <v>99</v>
      </c>
      <c r="G1347">
        <f t="shared" ref="G1347:G1410" si="21">F1347*E1347</f>
        <v>495</v>
      </c>
    </row>
    <row r="1348" spans="1:7" x14ac:dyDescent="0.25">
      <c r="A1348">
        <v>2018</v>
      </c>
      <c r="B1348" t="s">
        <v>196</v>
      </c>
      <c r="C1348">
        <v>708002</v>
      </c>
      <c r="D1348" t="s">
        <v>83</v>
      </c>
      <c r="E1348">
        <v>10</v>
      </c>
      <c r="F1348">
        <v>787</v>
      </c>
      <c r="G1348">
        <f t="shared" si="21"/>
        <v>7870</v>
      </c>
    </row>
    <row r="1349" spans="1:7" x14ac:dyDescent="0.25">
      <c r="A1349">
        <v>2018</v>
      </c>
      <c r="B1349" t="s">
        <v>196</v>
      </c>
      <c r="C1349">
        <v>708003</v>
      </c>
      <c r="D1349" t="s">
        <v>162</v>
      </c>
      <c r="E1349">
        <v>1.8</v>
      </c>
      <c r="F1349">
        <v>4120</v>
      </c>
      <c r="G1349">
        <f t="shared" si="21"/>
        <v>7416</v>
      </c>
    </row>
    <row r="1350" spans="1:7" x14ac:dyDescent="0.25">
      <c r="A1350">
        <v>2018</v>
      </c>
      <c r="B1350" t="s">
        <v>196</v>
      </c>
      <c r="C1350">
        <v>708004</v>
      </c>
      <c r="D1350" t="s">
        <v>84</v>
      </c>
      <c r="E1350">
        <v>2</v>
      </c>
      <c r="F1350">
        <v>3909</v>
      </c>
      <c r="G1350">
        <f t="shared" si="21"/>
        <v>7818</v>
      </c>
    </row>
    <row r="1351" spans="1:7" x14ac:dyDescent="0.25">
      <c r="A1351">
        <v>2018</v>
      </c>
      <c r="B1351" t="s">
        <v>196</v>
      </c>
      <c r="C1351">
        <v>708005</v>
      </c>
      <c r="D1351" t="s">
        <v>85</v>
      </c>
      <c r="E1351">
        <v>5</v>
      </c>
      <c r="F1351">
        <v>578</v>
      </c>
      <c r="G1351">
        <f t="shared" si="21"/>
        <v>2890</v>
      </c>
    </row>
    <row r="1352" spans="1:7" x14ac:dyDescent="0.25">
      <c r="A1352">
        <v>2018</v>
      </c>
      <c r="B1352" t="s">
        <v>196</v>
      </c>
      <c r="C1352">
        <v>708006</v>
      </c>
      <c r="D1352" t="s">
        <v>86</v>
      </c>
      <c r="E1352">
        <v>2</v>
      </c>
      <c r="F1352">
        <v>1814</v>
      </c>
      <c r="G1352">
        <f t="shared" si="21"/>
        <v>3628</v>
      </c>
    </row>
    <row r="1353" spans="1:7" x14ac:dyDescent="0.25">
      <c r="A1353">
        <v>2018</v>
      </c>
      <c r="B1353" t="s">
        <v>196</v>
      </c>
      <c r="C1353">
        <v>708007</v>
      </c>
      <c r="D1353" t="s">
        <v>87</v>
      </c>
      <c r="E1353">
        <v>5</v>
      </c>
      <c r="F1353">
        <v>454</v>
      </c>
      <c r="G1353">
        <f t="shared" si="21"/>
        <v>2270</v>
      </c>
    </row>
    <row r="1354" spans="1:7" x14ac:dyDescent="0.25">
      <c r="A1354">
        <v>2018</v>
      </c>
      <c r="B1354" t="s">
        <v>196</v>
      </c>
      <c r="C1354">
        <v>708008</v>
      </c>
      <c r="D1354" t="s">
        <v>88</v>
      </c>
      <c r="E1354">
        <v>14.4</v>
      </c>
      <c r="F1354">
        <v>63</v>
      </c>
      <c r="G1354">
        <f t="shared" si="21"/>
        <v>907.2</v>
      </c>
    </row>
    <row r="1355" spans="1:7" x14ac:dyDescent="0.25">
      <c r="A1355">
        <v>2018</v>
      </c>
      <c r="B1355" t="s">
        <v>196</v>
      </c>
      <c r="C1355">
        <v>708009</v>
      </c>
      <c r="D1355" t="s">
        <v>89</v>
      </c>
      <c r="E1355">
        <v>20.399999999999999</v>
      </c>
      <c r="F1355">
        <v>5</v>
      </c>
      <c r="G1355">
        <f t="shared" si="21"/>
        <v>102</v>
      </c>
    </row>
    <row r="1356" spans="1:7" x14ac:dyDescent="0.25">
      <c r="A1356">
        <v>2018</v>
      </c>
      <c r="B1356" t="s">
        <v>196</v>
      </c>
      <c r="C1356">
        <v>708010</v>
      </c>
      <c r="D1356" t="s">
        <v>90</v>
      </c>
      <c r="E1356">
        <v>2</v>
      </c>
      <c r="F1356">
        <v>2700</v>
      </c>
      <c r="G1356">
        <f t="shared" si="21"/>
        <v>5400</v>
      </c>
    </row>
    <row r="1357" spans="1:7" x14ac:dyDescent="0.25">
      <c r="A1357">
        <v>2018</v>
      </c>
      <c r="B1357" t="s">
        <v>196</v>
      </c>
      <c r="C1357">
        <v>708013</v>
      </c>
      <c r="D1357" t="s">
        <v>91</v>
      </c>
      <c r="E1357">
        <v>1.6</v>
      </c>
      <c r="F1357">
        <v>814</v>
      </c>
      <c r="G1357">
        <f t="shared" si="21"/>
        <v>1302.4000000000001</v>
      </c>
    </row>
    <row r="1358" spans="1:7" x14ac:dyDescent="0.25">
      <c r="A1358">
        <v>2018</v>
      </c>
      <c r="B1358" t="s">
        <v>196</v>
      </c>
      <c r="C1358">
        <v>708014</v>
      </c>
      <c r="D1358" t="s">
        <v>92</v>
      </c>
      <c r="E1358">
        <v>13</v>
      </c>
      <c r="F1358">
        <v>357</v>
      </c>
      <c r="G1358">
        <f t="shared" si="21"/>
        <v>4641</v>
      </c>
    </row>
    <row r="1359" spans="1:7" x14ac:dyDescent="0.25">
      <c r="A1359">
        <v>2018</v>
      </c>
      <c r="B1359" t="s">
        <v>196</v>
      </c>
      <c r="C1359">
        <v>708015</v>
      </c>
      <c r="D1359" t="s">
        <v>93</v>
      </c>
      <c r="E1359">
        <v>1.8</v>
      </c>
      <c r="F1359">
        <v>1200</v>
      </c>
      <c r="G1359">
        <f t="shared" si="21"/>
        <v>2160</v>
      </c>
    </row>
    <row r="1360" spans="1:7" x14ac:dyDescent="0.25">
      <c r="A1360">
        <v>2018</v>
      </c>
      <c r="B1360" t="s">
        <v>196</v>
      </c>
      <c r="C1360">
        <v>708016</v>
      </c>
      <c r="D1360" t="s">
        <v>94</v>
      </c>
      <c r="E1360">
        <v>5</v>
      </c>
      <c r="F1360">
        <v>62</v>
      </c>
      <c r="G1360">
        <f t="shared" si="21"/>
        <v>310</v>
      </c>
    </row>
    <row r="1361" spans="1:7" x14ac:dyDescent="0.25">
      <c r="A1361">
        <v>2018</v>
      </c>
      <c r="B1361" t="s">
        <v>196</v>
      </c>
      <c r="C1361">
        <v>708018</v>
      </c>
      <c r="D1361" t="s">
        <v>95</v>
      </c>
      <c r="E1361">
        <v>10</v>
      </c>
      <c r="F1361">
        <v>363</v>
      </c>
      <c r="G1361">
        <f t="shared" si="21"/>
        <v>3630</v>
      </c>
    </row>
    <row r="1362" spans="1:7" x14ac:dyDescent="0.25">
      <c r="A1362">
        <v>2018</v>
      </c>
      <c r="B1362" t="s">
        <v>196</v>
      </c>
      <c r="C1362">
        <v>708019</v>
      </c>
      <c r="D1362" t="s">
        <v>96</v>
      </c>
      <c r="E1362">
        <v>15</v>
      </c>
      <c r="F1362">
        <v>16</v>
      </c>
      <c r="G1362">
        <f t="shared" si="21"/>
        <v>240</v>
      </c>
    </row>
    <row r="1363" spans="1:7" x14ac:dyDescent="0.25">
      <c r="A1363">
        <v>2018</v>
      </c>
      <c r="B1363" t="s">
        <v>196</v>
      </c>
      <c r="C1363">
        <v>708020</v>
      </c>
      <c r="D1363" t="s">
        <v>97</v>
      </c>
      <c r="E1363">
        <v>10</v>
      </c>
      <c r="F1363">
        <v>148</v>
      </c>
      <c r="G1363">
        <f t="shared" si="21"/>
        <v>1480</v>
      </c>
    </row>
    <row r="1364" spans="1:7" x14ac:dyDescent="0.25">
      <c r="A1364">
        <v>2018</v>
      </c>
      <c r="B1364" t="s">
        <v>196</v>
      </c>
      <c r="C1364">
        <v>708021</v>
      </c>
      <c r="D1364" t="s">
        <v>98</v>
      </c>
      <c r="E1364">
        <v>5</v>
      </c>
      <c r="F1364">
        <v>129</v>
      </c>
      <c r="G1364">
        <f t="shared" si="21"/>
        <v>645</v>
      </c>
    </row>
    <row r="1365" spans="1:7" x14ac:dyDescent="0.25">
      <c r="A1365">
        <v>2018</v>
      </c>
      <c r="B1365" t="s">
        <v>196</v>
      </c>
      <c r="C1365">
        <v>708022</v>
      </c>
      <c r="D1365" t="s">
        <v>99</v>
      </c>
      <c r="E1365">
        <v>15</v>
      </c>
      <c r="F1365">
        <v>8</v>
      </c>
      <c r="G1365">
        <f t="shared" si="21"/>
        <v>120</v>
      </c>
    </row>
    <row r="1366" spans="1:7" x14ac:dyDescent="0.25">
      <c r="A1366">
        <v>2018</v>
      </c>
      <c r="B1366" t="s">
        <v>196</v>
      </c>
      <c r="C1366">
        <v>708024</v>
      </c>
      <c r="D1366" t="s">
        <v>101</v>
      </c>
      <c r="E1366">
        <v>15</v>
      </c>
      <c r="F1366">
        <v>8</v>
      </c>
      <c r="G1366">
        <f t="shared" si="21"/>
        <v>120</v>
      </c>
    </row>
    <row r="1367" spans="1:7" x14ac:dyDescent="0.25">
      <c r="A1367">
        <v>2018</v>
      </c>
      <c r="B1367" t="s">
        <v>196</v>
      </c>
      <c r="C1367">
        <v>708029</v>
      </c>
      <c r="D1367" t="s">
        <v>103</v>
      </c>
      <c r="E1367">
        <v>17</v>
      </c>
      <c r="F1367">
        <v>183</v>
      </c>
      <c r="G1367">
        <f t="shared" si="21"/>
        <v>3111</v>
      </c>
    </row>
    <row r="1368" spans="1:7" x14ac:dyDescent="0.25">
      <c r="A1368">
        <v>2018</v>
      </c>
      <c r="B1368" t="s">
        <v>196</v>
      </c>
      <c r="C1368">
        <v>708036</v>
      </c>
      <c r="D1368" t="s">
        <v>169</v>
      </c>
      <c r="E1368">
        <v>10</v>
      </c>
      <c r="F1368">
        <v>25</v>
      </c>
      <c r="G1368">
        <f t="shared" si="21"/>
        <v>250</v>
      </c>
    </row>
    <row r="1369" spans="1:7" x14ac:dyDescent="0.25">
      <c r="A1369">
        <v>2018</v>
      </c>
      <c r="B1369" t="s">
        <v>196</v>
      </c>
      <c r="C1369">
        <v>708037</v>
      </c>
      <c r="D1369" t="s">
        <v>170</v>
      </c>
      <c r="E1369">
        <v>10</v>
      </c>
      <c r="F1369">
        <v>25</v>
      </c>
      <c r="G1369">
        <f t="shared" si="21"/>
        <v>250</v>
      </c>
    </row>
    <row r="1370" spans="1:7" x14ac:dyDescent="0.25">
      <c r="A1370">
        <v>2018</v>
      </c>
      <c r="B1370" t="s">
        <v>196</v>
      </c>
      <c r="C1370">
        <v>708038</v>
      </c>
      <c r="D1370" t="s">
        <v>171</v>
      </c>
      <c r="E1370">
        <v>10</v>
      </c>
      <c r="F1370">
        <v>55</v>
      </c>
      <c r="G1370">
        <f t="shared" si="21"/>
        <v>550</v>
      </c>
    </row>
    <row r="1371" spans="1:7" x14ac:dyDescent="0.25">
      <c r="A1371">
        <v>2018</v>
      </c>
      <c r="B1371" t="s">
        <v>196</v>
      </c>
      <c r="C1371">
        <v>708041</v>
      </c>
      <c r="D1371" t="s">
        <v>104</v>
      </c>
      <c r="E1371">
        <v>60</v>
      </c>
      <c r="F1371">
        <v>7</v>
      </c>
      <c r="G1371">
        <f t="shared" si="21"/>
        <v>420</v>
      </c>
    </row>
    <row r="1372" spans="1:7" x14ac:dyDescent="0.25">
      <c r="A1372">
        <v>2018</v>
      </c>
      <c r="B1372" t="s">
        <v>196</v>
      </c>
      <c r="C1372">
        <v>709001</v>
      </c>
      <c r="D1372" t="s">
        <v>105</v>
      </c>
      <c r="E1372">
        <v>20.5</v>
      </c>
      <c r="F1372">
        <v>214</v>
      </c>
      <c r="G1372">
        <f t="shared" si="21"/>
        <v>4387</v>
      </c>
    </row>
    <row r="1373" spans="1:7" x14ac:dyDescent="0.25">
      <c r="A1373">
        <v>2018</v>
      </c>
      <c r="B1373" t="s">
        <v>196</v>
      </c>
      <c r="C1373">
        <v>709005</v>
      </c>
      <c r="D1373" t="s">
        <v>106</v>
      </c>
      <c r="E1373">
        <v>20.5</v>
      </c>
      <c r="F1373">
        <v>175</v>
      </c>
      <c r="G1373">
        <f t="shared" si="21"/>
        <v>3587.5</v>
      </c>
    </row>
    <row r="1374" spans="1:7" x14ac:dyDescent="0.25">
      <c r="A1374">
        <v>2018</v>
      </c>
      <c r="B1374" t="s">
        <v>196</v>
      </c>
      <c r="C1374">
        <v>709007</v>
      </c>
      <c r="D1374" t="s">
        <v>107</v>
      </c>
      <c r="E1374">
        <v>20.5</v>
      </c>
      <c r="F1374">
        <v>120</v>
      </c>
      <c r="G1374">
        <f t="shared" si="21"/>
        <v>2460</v>
      </c>
    </row>
    <row r="1375" spans="1:7" x14ac:dyDescent="0.25">
      <c r="A1375">
        <v>2018</v>
      </c>
      <c r="B1375" t="s">
        <v>196</v>
      </c>
      <c r="C1375">
        <v>710003</v>
      </c>
      <c r="D1375" t="s">
        <v>108</v>
      </c>
      <c r="E1375">
        <v>13</v>
      </c>
      <c r="F1375">
        <v>307</v>
      </c>
      <c r="G1375">
        <f t="shared" si="21"/>
        <v>3991</v>
      </c>
    </row>
    <row r="1376" spans="1:7" x14ac:dyDescent="0.25">
      <c r="A1376">
        <v>2018</v>
      </c>
      <c r="B1376" t="s">
        <v>196</v>
      </c>
      <c r="C1376">
        <v>711001</v>
      </c>
      <c r="D1376" t="s">
        <v>109</v>
      </c>
      <c r="E1376">
        <v>20</v>
      </c>
      <c r="F1376">
        <v>955</v>
      </c>
      <c r="G1376">
        <f t="shared" si="21"/>
        <v>19100</v>
      </c>
    </row>
    <row r="1377" spans="1:7" x14ac:dyDescent="0.25">
      <c r="A1377">
        <v>2018</v>
      </c>
      <c r="B1377" t="s">
        <v>196</v>
      </c>
      <c r="C1377">
        <v>711002</v>
      </c>
      <c r="D1377" t="s">
        <v>110</v>
      </c>
      <c r="E1377">
        <v>290</v>
      </c>
      <c r="F1377">
        <v>1</v>
      </c>
      <c r="G1377">
        <f t="shared" si="21"/>
        <v>290</v>
      </c>
    </row>
    <row r="1378" spans="1:7" x14ac:dyDescent="0.25">
      <c r="A1378">
        <v>2018</v>
      </c>
      <c r="B1378" t="s">
        <v>196</v>
      </c>
      <c r="C1378">
        <v>711009</v>
      </c>
      <c r="D1378" t="s">
        <v>114</v>
      </c>
      <c r="E1378">
        <v>15</v>
      </c>
      <c r="F1378">
        <v>439</v>
      </c>
      <c r="G1378">
        <f t="shared" si="21"/>
        <v>6585</v>
      </c>
    </row>
    <row r="1379" spans="1:7" x14ac:dyDescent="0.25">
      <c r="A1379">
        <v>2018</v>
      </c>
      <c r="B1379" t="s">
        <v>196</v>
      </c>
      <c r="C1379">
        <v>711010</v>
      </c>
      <c r="D1379" t="s">
        <v>115</v>
      </c>
      <c r="E1379">
        <v>265</v>
      </c>
      <c r="F1379">
        <v>2</v>
      </c>
      <c r="G1379">
        <f t="shared" si="21"/>
        <v>530</v>
      </c>
    </row>
    <row r="1380" spans="1:7" x14ac:dyDescent="0.25">
      <c r="A1380">
        <v>2018</v>
      </c>
      <c r="B1380" t="s">
        <v>196</v>
      </c>
      <c r="C1380">
        <v>712007</v>
      </c>
      <c r="D1380" t="s">
        <v>116</v>
      </c>
      <c r="E1380">
        <v>11</v>
      </c>
      <c r="F1380">
        <v>288</v>
      </c>
      <c r="G1380">
        <f t="shared" si="21"/>
        <v>3168</v>
      </c>
    </row>
    <row r="1381" spans="1:7" x14ac:dyDescent="0.25">
      <c r="A1381">
        <v>2018</v>
      </c>
      <c r="B1381" t="s">
        <v>196</v>
      </c>
      <c r="C1381">
        <v>713001</v>
      </c>
      <c r="D1381" t="s">
        <v>117</v>
      </c>
      <c r="E1381">
        <v>45</v>
      </c>
      <c r="F1381">
        <v>191</v>
      </c>
      <c r="G1381">
        <f t="shared" si="21"/>
        <v>8595</v>
      </c>
    </row>
    <row r="1382" spans="1:7" x14ac:dyDescent="0.25">
      <c r="A1382">
        <v>2018</v>
      </c>
      <c r="B1382" t="s">
        <v>196</v>
      </c>
      <c r="C1382">
        <v>713003</v>
      </c>
      <c r="D1382" t="s">
        <v>118</v>
      </c>
      <c r="E1382">
        <v>2</v>
      </c>
      <c r="F1382">
        <v>380</v>
      </c>
      <c r="G1382">
        <f t="shared" si="21"/>
        <v>760</v>
      </c>
    </row>
    <row r="1383" spans="1:7" x14ac:dyDescent="0.25">
      <c r="A1383">
        <v>2018</v>
      </c>
      <c r="B1383" t="s">
        <v>196</v>
      </c>
      <c r="C1383">
        <v>716001</v>
      </c>
      <c r="D1383" t="s">
        <v>119</v>
      </c>
      <c r="E1383">
        <v>2.5</v>
      </c>
      <c r="F1383">
        <v>721</v>
      </c>
      <c r="G1383">
        <f t="shared" si="21"/>
        <v>1802.5</v>
      </c>
    </row>
    <row r="1384" spans="1:7" x14ac:dyDescent="0.25">
      <c r="A1384">
        <v>2018</v>
      </c>
      <c r="B1384" t="s">
        <v>196</v>
      </c>
      <c r="C1384">
        <v>716002</v>
      </c>
      <c r="D1384" t="s">
        <v>120</v>
      </c>
      <c r="E1384">
        <v>2.5</v>
      </c>
      <c r="F1384">
        <v>2507</v>
      </c>
      <c r="G1384">
        <f t="shared" si="21"/>
        <v>6267.5</v>
      </c>
    </row>
    <row r="1385" spans="1:7" x14ac:dyDescent="0.25">
      <c r="A1385">
        <v>2018</v>
      </c>
      <c r="B1385" t="s">
        <v>196</v>
      </c>
      <c r="C1385">
        <v>716003</v>
      </c>
      <c r="D1385" t="s">
        <v>121</v>
      </c>
      <c r="E1385">
        <v>2</v>
      </c>
      <c r="F1385">
        <v>693</v>
      </c>
      <c r="G1385">
        <f t="shared" si="21"/>
        <v>1386</v>
      </c>
    </row>
    <row r="1386" spans="1:7" x14ac:dyDescent="0.25">
      <c r="A1386">
        <v>2018</v>
      </c>
      <c r="B1386" t="s">
        <v>196</v>
      </c>
      <c r="C1386">
        <v>716004</v>
      </c>
      <c r="D1386" t="s">
        <v>122</v>
      </c>
      <c r="E1386">
        <v>2</v>
      </c>
      <c r="F1386">
        <v>225</v>
      </c>
      <c r="G1386">
        <f t="shared" si="21"/>
        <v>450</v>
      </c>
    </row>
    <row r="1387" spans="1:7" x14ac:dyDescent="0.25">
      <c r="A1387">
        <v>2018</v>
      </c>
      <c r="B1387" t="s">
        <v>196</v>
      </c>
      <c r="C1387">
        <v>716006</v>
      </c>
      <c r="D1387" t="s">
        <v>197</v>
      </c>
      <c r="E1387">
        <v>15</v>
      </c>
      <c r="F1387">
        <v>4</v>
      </c>
      <c r="G1387">
        <f t="shared" si="21"/>
        <v>60</v>
      </c>
    </row>
    <row r="1388" spans="1:7" x14ac:dyDescent="0.25">
      <c r="A1388">
        <v>2018</v>
      </c>
      <c r="B1388" t="s">
        <v>196</v>
      </c>
      <c r="C1388">
        <v>716008</v>
      </c>
      <c r="D1388" t="s">
        <v>124</v>
      </c>
      <c r="E1388">
        <v>4.5</v>
      </c>
      <c r="F1388">
        <v>250</v>
      </c>
      <c r="G1388">
        <f t="shared" si="21"/>
        <v>1125</v>
      </c>
    </row>
    <row r="1389" spans="1:7" x14ac:dyDescent="0.25">
      <c r="A1389">
        <v>2018</v>
      </c>
      <c r="B1389" t="s">
        <v>196</v>
      </c>
      <c r="C1389">
        <v>716013</v>
      </c>
      <c r="D1389" t="s">
        <v>127</v>
      </c>
      <c r="E1389">
        <v>12</v>
      </c>
      <c r="F1389">
        <v>116</v>
      </c>
      <c r="G1389">
        <f t="shared" si="21"/>
        <v>1392</v>
      </c>
    </row>
    <row r="1390" spans="1:7" x14ac:dyDescent="0.25">
      <c r="A1390">
        <v>2018</v>
      </c>
      <c r="B1390" t="s">
        <v>196</v>
      </c>
      <c r="C1390">
        <v>716022</v>
      </c>
      <c r="D1390" t="s">
        <v>129</v>
      </c>
      <c r="E1390">
        <v>19</v>
      </c>
      <c r="F1390">
        <v>1014</v>
      </c>
      <c r="G1390">
        <f t="shared" si="21"/>
        <v>19266</v>
      </c>
    </row>
    <row r="1391" spans="1:7" x14ac:dyDescent="0.25">
      <c r="A1391">
        <v>2018</v>
      </c>
      <c r="B1391" t="s">
        <v>196</v>
      </c>
      <c r="C1391">
        <v>716024</v>
      </c>
      <c r="D1391" t="s">
        <v>131</v>
      </c>
      <c r="E1391">
        <v>1.5</v>
      </c>
      <c r="F1391">
        <v>4812</v>
      </c>
      <c r="G1391">
        <f t="shared" si="21"/>
        <v>7218</v>
      </c>
    </row>
    <row r="1392" spans="1:7" x14ac:dyDescent="0.25">
      <c r="A1392">
        <v>2018</v>
      </c>
      <c r="B1392" t="s">
        <v>196</v>
      </c>
      <c r="C1392">
        <v>716025</v>
      </c>
      <c r="D1392" t="s">
        <v>132</v>
      </c>
      <c r="E1392">
        <v>3</v>
      </c>
      <c r="F1392">
        <v>1368</v>
      </c>
      <c r="G1392">
        <f t="shared" si="21"/>
        <v>4104</v>
      </c>
    </row>
    <row r="1393" spans="1:7" x14ac:dyDescent="0.25">
      <c r="A1393">
        <v>2018</v>
      </c>
      <c r="B1393" t="s">
        <v>196</v>
      </c>
      <c r="C1393">
        <v>716026</v>
      </c>
      <c r="D1393" t="s">
        <v>133</v>
      </c>
      <c r="E1393">
        <v>4.5</v>
      </c>
      <c r="F1393">
        <v>250</v>
      </c>
      <c r="G1393">
        <f t="shared" si="21"/>
        <v>1125</v>
      </c>
    </row>
    <row r="1394" spans="1:7" x14ac:dyDescent="0.25">
      <c r="A1394">
        <v>2018</v>
      </c>
      <c r="B1394" t="s">
        <v>196</v>
      </c>
      <c r="C1394">
        <v>716027</v>
      </c>
      <c r="D1394" t="s">
        <v>134</v>
      </c>
      <c r="E1394">
        <v>6.5</v>
      </c>
      <c r="F1394">
        <v>203</v>
      </c>
      <c r="G1394">
        <f t="shared" si="21"/>
        <v>1319.5</v>
      </c>
    </row>
    <row r="1395" spans="1:7" x14ac:dyDescent="0.25">
      <c r="A1395">
        <v>2018</v>
      </c>
      <c r="B1395" t="s">
        <v>196</v>
      </c>
      <c r="C1395">
        <v>716028</v>
      </c>
      <c r="D1395" t="s">
        <v>135</v>
      </c>
      <c r="E1395">
        <v>8.5</v>
      </c>
      <c r="F1395">
        <v>300</v>
      </c>
      <c r="G1395">
        <f t="shared" si="21"/>
        <v>2550</v>
      </c>
    </row>
    <row r="1396" spans="1:7" x14ac:dyDescent="0.25">
      <c r="A1396">
        <v>2018</v>
      </c>
      <c r="B1396" t="s">
        <v>196</v>
      </c>
      <c r="C1396">
        <v>716029</v>
      </c>
      <c r="D1396" t="s">
        <v>136</v>
      </c>
      <c r="E1396">
        <v>12.5</v>
      </c>
      <c r="F1396">
        <v>30</v>
      </c>
      <c r="G1396">
        <f t="shared" si="21"/>
        <v>375</v>
      </c>
    </row>
    <row r="1397" spans="1:7" x14ac:dyDescent="0.25">
      <c r="A1397">
        <v>2018</v>
      </c>
      <c r="B1397" t="s">
        <v>196</v>
      </c>
      <c r="C1397">
        <v>716030</v>
      </c>
      <c r="D1397" t="s">
        <v>137</v>
      </c>
      <c r="E1397">
        <v>19</v>
      </c>
      <c r="F1397">
        <v>24</v>
      </c>
      <c r="G1397">
        <f t="shared" si="21"/>
        <v>456</v>
      </c>
    </row>
    <row r="1398" spans="1:7" x14ac:dyDescent="0.25">
      <c r="A1398">
        <v>2018</v>
      </c>
      <c r="B1398" t="s">
        <v>196</v>
      </c>
      <c r="C1398">
        <v>716031</v>
      </c>
      <c r="D1398" t="s">
        <v>138</v>
      </c>
      <c r="E1398">
        <v>25</v>
      </c>
      <c r="F1398">
        <v>3</v>
      </c>
      <c r="G1398">
        <f t="shared" si="21"/>
        <v>75</v>
      </c>
    </row>
    <row r="1399" spans="1:7" x14ac:dyDescent="0.25">
      <c r="A1399">
        <v>2018</v>
      </c>
      <c r="B1399" t="s">
        <v>196</v>
      </c>
      <c r="C1399">
        <v>716032</v>
      </c>
      <c r="D1399" t="s">
        <v>139</v>
      </c>
      <c r="E1399">
        <v>32</v>
      </c>
      <c r="F1399">
        <v>12</v>
      </c>
      <c r="G1399">
        <f t="shared" si="21"/>
        <v>384</v>
      </c>
    </row>
    <row r="1400" spans="1:7" x14ac:dyDescent="0.25">
      <c r="A1400">
        <v>2018</v>
      </c>
      <c r="B1400" t="s">
        <v>196</v>
      </c>
      <c r="C1400">
        <v>716033</v>
      </c>
      <c r="D1400" t="s">
        <v>140</v>
      </c>
      <c r="E1400">
        <v>42</v>
      </c>
      <c r="F1400">
        <v>12</v>
      </c>
      <c r="G1400">
        <f t="shared" si="21"/>
        <v>504</v>
      </c>
    </row>
    <row r="1401" spans="1:7" x14ac:dyDescent="0.25">
      <c r="A1401">
        <v>2018</v>
      </c>
      <c r="B1401" t="s">
        <v>196</v>
      </c>
      <c r="C1401">
        <v>716040</v>
      </c>
      <c r="D1401" t="s">
        <v>143</v>
      </c>
      <c r="E1401">
        <v>29</v>
      </c>
      <c r="F1401">
        <v>2821</v>
      </c>
      <c r="G1401">
        <f t="shared" si="21"/>
        <v>81809</v>
      </c>
    </row>
    <row r="1402" spans="1:7" x14ac:dyDescent="0.25">
      <c r="A1402">
        <v>2018</v>
      </c>
      <c r="B1402" t="s">
        <v>196</v>
      </c>
      <c r="C1402">
        <v>720001</v>
      </c>
      <c r="D1402" t="s">
        <v>149</v>
      </c>
      <c r="E1402">
        <v>32</v>
      </c>
      <c r="F1402">
        <v>5</v>
      </c>
      <c r="G1402">
        <f t="shared" si="21"/>
        <v>160</v>
      </c>
    </row>
    <row r="1403" spans="1:7" x14ac:dyDescent="0.25">
      <c r="A1403">
        <v>2018</v>
      </c>
      <c r="B1403" t="s">
        <v>196</v>
      </c>
      <c r="C1403">
        <v>720050</v>
      </c>
      <c r="D1403" t="s">
        <v>198</v>
      </c>
      <c r="E1403">
        <v>8.8000000000000007</v>
      </c>
      <c r="F1403">
        <v>2700</v>
      </c>
      <c r="G1403">
        <f t="shared" si="21"/>
        <v>23760.000000000004</v>
      </c>
    </row>
    <row r="1404" spans="1:7" x14ac:dyDescent="0.25">
      <c r="A1404">
        <v>2018</v>
      </c>
      <c r="B1404" t="s">
        <v>196</v>
      </c>
      <c r="C1404">
        <v>720057</v>
      </c>
      <c r="D1404" t="s">
        <v>167</v>
      </c>
      <c r="E1404">
        <v>10</v>
      </c>
      <c r="F1404">
        <v>1100</v>
      </c>
      <c r="G1404">
        <f t="shared" si="21"/>
        <v>11000</v>
      </c>
    </row>
    <row r="1405" spans="1:7" x14ac:dyDescent="0.25">
      <c r="A1405">
        <v>2018</v>
      </c>
      <c r="B1405" t="s">
        <v>196</v>
      </c>
      <c r="C1405">
        <v>720058</v>
      </c>
      <c r="D1405" t="s">
        <v>199</v>
      </c>
      <c r="E1405">
        <v>30</v>
      </c>
      <c r="F1405">
        <v>900</v>
      </c>
      <c r="G1405">
        <f t="shared" si="21"/>
        <v>27000</v>
      </c>
    </row>
    <row r="1406" spans="1:7" x14ac:dyDescent="0.25">
      <c r="A1406">
        <v>2018</v>
      </c>
      <c r="B1406" t="s">
        <v>196</v>
      </c>
      <c r="C1406">
        <v>730001</v>
      </c>
      <c r="D1406" t="s">
        <v>144</v>
      </c>
      <c r="E1406">
        <v>4.5</v>
      </c>
      <c r="F1406">
        <v>4131</v>
      </c>
      <c r="G1406">
        <f t="shared" si="21"/>
        <v>18589.5</v>
      </c>
    </row>
    <row r="1407" spans="1:7" x14ac:dyDescent="0.25">
      <c r="A1407">
        <v>2018</v>
      </c>
      <c r="B1407" t="s">
        <v>196</v>
      </c>
      <c r="C1407">
        <v>730015</v>
      </c>
      <c r="D1407" t="s">
        <v>151</v>
      </c>
      <c r="E1407">
        <v>25</v>
      </c>
      <c r="F1407">
        <v>119</v>
      </c>
      <c r="G1407">
        <f t="shared" si="21"/>
        <v>2975</v>
      </c>
    </row>
    <row r="1408" spans="1:7" x14ac:dyDescent="0.25">
      <c r="A1408">
        <v>2018</v>
      </c>
      <c r="B1408" t="s">
        <v>196</v>
      </c>
      <c r="C1408">
        <v>800010</v>
      </c>
      <c r="D1408" t="s">
        <v>163</v>
      </c>
      <c r="E1408">
        <v>1.5</v>
      </c>
      <c r="F1408">
        <v>6112</v>
      </c>
      <c r="G1408">
        <f t="shared" si="21"/>
        <v>9168</v>
      </c>
    </row>
    <row r="1409" spans="1:7" x14ac:dyDescent="0.25">
      <c r="A1409">
        <v>2018</v>
      </c>
      <c r="B1409" t="s">
        <v>145</v>
      </c>
      <c r="C1409">
        <v>701004</v>
      </c>
      <c r="D1409" t="s">
        <v>153</v>
      </c>
      <c r="E1409">
        <v>60</v>
      </c>
      <c r="F1409">
        <v>22</v>
      </c>
      <c r="G1409">
        <f t="shared" si="21"/>
        <v>1320</v>
      </c>
    </row>
    <row r="1410" spans="1:7" x14ac:dyDescent="0.25">
      <c r="A1410">
        <v>2018</v>
      </c>
      <c r="B1410" t="s">
        <v>145</v>
      </c>
      <c r="C1410">
        <v>701012</v>
      </c>
      <c r="D1410" t="s">
        <v>5</v>
      </c>
      <c r="E1410">
        <v>10</v>
      </c>
      <c r="F1410">
        <v>132</v>
      </c>
      <c r="G1410">
        <f t="shared" si="21"/>
        <v>1320</v>
      </c>
    </row>
    <row r="1411" spans="1:7" x14ac:dyDescent="0.25">
      <c r="A1411">
        <v>2018</v>
      </c>
      <c r="B1411" t="s">
        <v>145</v>
      </c>
      <c r="C1411">
        <v>701022</v>
      </c>
      <c r="D1411" t="s">
        <v>7</v>
      </c>
      <c r="E1411">
        <v>75</v>
      </c>
      <c r="F1411">
        <v>15</v>
      </c>
      <c r="G1411">
        <f t="shared" ref="G1411:G1474" si="22">F1411*E1411</f>
        <v>1125</v>
      </c>
    </row>
    <row r="1412" spans="1:7" x14ac:dyDescent="0.25">
      <c r="A1412">
        <v>2018</v>
      </c>
      <c r="B1412" t="s">
        <v>145</v>
      </c>
      <c r="C1412">
        <v>701023</v>
      </c>
      <c r="D1412" t="s">
        <v>8</v>
      </c>
      <c r="E1412">
        <v>35</v>
      </c>
      <c r="F1412">
        <v>32</v>
      </c>
      <c r="G1412">
        <f t="shared" si="22"/>
        <v>1120</v>
      </c>
    </row>
    <row r="1413" spans="1:7" x14ac:dyDescent="0.25">
      <c r="A1413">
        <v>2018</v>
      </c>
      <c r="B1413" t="s">
        <v>145</v>
      </c>
      <c r="C1413">
        <v>701024</v>
      </c>
      <c r="D1413" t="s">
        <v>9</v>
      </c>
      <c r="E1413">
        <v>27</v>
      </c>
      <c r="F1413">
        <v>1</v>
      </c>
      <c r="G1413">
        <f t="shared" si="22"/>
        <v>27</v>
      </c>
    </row>
    <row r="1414" spans="1:7" x14ac:dyDescent="0.25">
      <c r="A1414">
        <v>2018</v>
      </c>
      <c r="B1414" t="s">
        <v>145</v>
      </c>
      <c r="C1414">
        <v>701025</v>
      </c>
      <c r="D1414" t="s">
        <v>10</v>
      </c>
      <c r="E1414">
        <v>29</v>
      </c>
      <c r="F1414">
        <v>165</v>
      </c>
      <c r="G1414">
        <f t="shared" si="22"/>
        <v>4785</v>
      </c>
    </row>
    <row r="1415" spans="1:7" x14ac:dyDescent="0.25">
      <c r="A1415">
        <v>2018</v>
      </c>
      <c r="B1415" t="s">
        <v>145</v>
      </c>
      <c r="C1415">
        <v>701028</v>
      </c>
      <c r="D1415" t="s">
        <v>12</v>
      </c>
      <c r="E1415">
        <v>40</v>
      </c>
      <c r="F1415">
        <v>80</v>
      </c>
      <c r="G1415">
        <f t="shared" si="22"/>
        <v>3200</v>
      </c>
    </row>
    <row r="1416" spans="1:7" x14ac:dyDescent="0.25">
      <c r="A1416">
        <v>2018</v>
      </c>
      <c r="B1416" t="s">
        <v>145</v>
      </c>
      <c r="C1416">
        <v>701032</v>
      </c>
      <c r="D1416" t="s">
        <v>16</v>
      </c>
      <c r="E1416">
        <v>39</v>
      </c>
      <c r="F1416">
        <v>88</v>
      </c>
      <c r="G1416">
        <f t="shared" si="22"/>
        <v>3432</v>
      </c>
    </row>
    <row r="1417" spans="1:7" x14ac:dyDescent="0.25">
      <c r="A1417">
        <v>2018</v>
      </c>
      <c r="B1417" t="s">
        <v>145</v>
      </c>
      <c r="C1417">
        <v>701035</v>
      </c>
      <c r="D1417" t="s">
        <v>19</v>
      </c>
      <c r="E1417">
        <v>25</v>
      </c>
      <c r="F1417">
        <v>159</v>
      </c>
      <c r="G1417">
        <f t="shared" si="22"/>
        <v>3975</v>
      </c>
    </row>
    <row r="1418" spans="1:7" x14ac:dyDescent="0.25">
      <c r="A1418">
        <v>2018</v>
      </c>
      <c r="B1418" t="s">
        <v>145</v>
      </c>
      <c r="C1418">
        <v>701036</v>
      </c>
      <c r="D1418" t="s">
        <v>20</v>
      </c>
      <c r="E1418">
        <v>35</v>
      </c>
      <c r="F1418">
        <v>30</v>
      </c>
      <c r="G1418">
        <f t="shared" si="22"/>
        <v>1050</v>
      </c>
    </row>
    <row r="1419" spans="1:7" x14ac:dyDescent="0.25">
      <c r="A1419">
        <v>2018</v>
      </c>
      <c r="B1419" t="s">
        <v>145</v>
      </c>
      <c r="C1419">
        <v>701042</v>
      </c>
      <c r="D1419" t="s">
        <v>24</v>
      </c>
      <c r="E1419">
        <v>25</v>
      </c>
      <c r="F1419">
        <v>199</v>
      </c>
      <c r="G1419">
        <f t="shared" si="22"/>
        <v>4975</v>
      </c>
    </row>
    <row r="1420" spans="1:7" x14ac:dyDescent="0.25">
      <c r="A1420">
        <v>2018</v>
      </c>
      <c r="B1420" t="s">
        <v>145</v>
      </c>
      <c r="C1420">
        <v>701048</v>
      </c>
      <c r="D1420" t="s">
        <v>26</v>
      </c>
      <c r="E1420">
        <v>59</v>
      </c>
      <c r="F1420">
        <v>41</v>
      </c>
      <c r="G1420">
        <f t="shared" si="22"/>
        <v>2419</v>
      </c>
    </row>
    <row r="1421" spans="1:7" x14ac:dyDescent="0.25">
      <c r="A1421">
        <v>2018</v>
      </c>
      <c r="B1421" t="s">
        <v>145</v>
      </c>
      <c r="C1421">
        <v>701050</v>
      </c>
      <c r="D1421" t="s">
        <v>156</v>
      </c>
      <c r="E1421">
        <v>59</v>
      </c>
      <c r="F1421">
        <v>40</v>
      </c>
      <c r="G1421">
        <f t="shared" si="22"/>
        <v>2360</v>
      </c>
    </row>
    <row r="1422" spans="1:7" x14ac:dyDescent="0.25">
      <c r="A1422">
        <v>2018</v>
      </c>
      <c r="B1422" t="s">
        <v>145</v>
      </c>
      <c r="C1422">
        <v>701052</v>
      </c>
      <c r="D1422" t="s">
        <v>27</v>
      </c>
      <c r="E1422">
        <v>39</v>
      </c>
      <c r="F1422">
        <v>93</v>
      </c>
      <c r="G1422">
        <f t="shared" si="22"/>
        <v>3627</v>
      </c>
    </row>
    <row r="1423" spans="1:7" x14ac:dyDescent="0.25">
      <c r="A1423">
        <v>2018</v>
      </c>
      <c r="B1423" t="s">
        <v>145</v>
      </c>
      <c r="C1423">
        <v>701055</v>
      </c>
      <c r="D1423" t="s">
        <v>29</v>
      </c>
      <c r="E1423">
        <v>99</v>
      </c>
      <c r="F1423">
        <v>53</v>
      </c>
      <c r="G1423">
        <f t="shared" si="22"/>
        <v>5247</v>
      </c>
    </row>
    <row r="1424" spans="1:7" x14ac:dyDescent="0.25">
      <c r="A1424">
        <v>2018</v>
      </c>
      <c r="B1424" t="s">
        <v>145</v>
      </c>
      <c r="C1424">
        <v>701056</v>
      </c>
      <c r="D1424" t="s">
        <v>30</v>
      </c>
      <c r="E1424">
        <v>85</v>
      </c>
      <c r="F1424">
        <v>47</v>
      </c>
      <c r="G1424">
        <f t="shared" si="22"/>
        <v>3995</v>
      </c>
    </row>
    <row r="1425" spans="1:7" x14ac:dyDescent="0.25">
      <c r="A1425">
        <v>2018</v>
      </c>
      <c r="B1425" t="s">
        <v>145</v>
      </c>
      <c r="C1425">
        <v>701057</v>
      </c>
      <c r="D1425" t="s">
        <v>147</v>
      </c>
      <c r="E1425">
        <v>55</v>
      </c>
      <c r="F1425">
        <v>38</v>
      </c>
      <c r="G1425">
        <f t="shared" si="22"/>
        <v>2090</v>
      </c>
    </row>
    <row r="1426" spans="1:7" x14ac:dyDescent="0.25">
      <c r="A1426">
        <v>2018</v>
      </c>
      <c r="B1426" t="s">
        <v>145</v>
      </c>
      <c r="C1426">
        <v>701058</v>
      </c>
      <c r="D1426" t="s">
        <v>31</v>
      </c>
      <c r="E1426">
        <v>99</v>
      </c>
      <c r="F1426">
        <v>22</v>
      </c>
      <c r="G1426">
        <f t="shared" si="22"/>
        <v>2178</v>
      </c>
    </row>
    <row r="1427" spans="1:7" x14ac:dyDescent="0.25">
      <c r="A1427">
        <v>2018</v>
      </c>
      <c r="B1427" t="s">
        <v>145</v>
      </c>
      <c r="C1427">
        <v>701061</v>
      </c>
      <c r="D1427" t="s">
        <v>33</v>
      </c>
      <c r="E1427">
        <v>99</v>
      </c>
      <c r="F1427">
        <v>25</v>
      </c>
      <c r="G1427">
        <f t="shared" si="22"/>
        <v>2475</v>
      </c>
    </row>
    <row r="1428" spans="1:7" x14ac:dyDescent="0.25">
      <c r="A1428">
        <v>2018</v>
      </c>
      <c r="B1428" t="s">
        <v>145</v>
      </c>
      <c r="C1428">
        <v>701082</v>
      </c>
      <c r="D1428" t="s">
        <v>36</v>
      </c>
      <c r="E1428">
        <v>19</v>
      </c>
      <c r="F1428">
        <v>4</v>
      </c>
      <c r="G1428">
        <f t="shared" si="22"/>
        <v>76</v>
      </c>
    </row>
    <row r="1429" spans="1:7" x14ac:dyDescent="0.25">
      <c r="A1429">
        <v>2018</v>
      </c>
      <c r="B1429" t="s">
        <v>145</v>
      </c>
      <c r="C1429">
        <v>701083</v>
      </c>
      <c r="D1429" t="s">
        <v>37</v>
      </c>
      <c r="E1429">
        <v>42</v>
      </c>
      <c r="F1429">
        <v>20</v>
      </c>
      <c r="G1429">
        <f t="shared" si="22"/>
        <v>840</v>
      </c>
    </row>
    <row r="1430" spans="1:7" x14ac:dyDescent="0.25">
      <c r="A1430">
        <v>2018</v>
      </c>
      <c r="B1430" t="s">
        <v>145</v>
      </c>
      <c r="C1430">
        <v>702000</v>
      </c>
      <c r="D1430" t="s">
        <v>38</v>
      </c>
      <c r="E1430">
        <v>25</v>
      </c>
      <c r="F1430">
        <v>62</v>
      </c>
      <c r="G1430">
        <f t="shared" si="22"/>
        <v>1550</v>
      </c>
    </row>
    <row r="1431" spans="1:7" x14ac:dyDescent="0.25">
      <c r="A1431">
        <v>2018</v>
      </c>
      <c r="B1431" t="s">
        <v>145</v>
      </c>
      <c r="C1431">
        <v>702001</v>
      </c>
      <c r="D1431" t="s">
        <v>39</v>
      </c>
      <c r="E1431">
        <v>25</v>
      </c>
      <c r="F1431">
        <v>4</v>
      </c>
      <c r="G1431">
        <f t="shared" si="22"/>
        <v>100</v>
      </c>
    </row>
    <row r="1432" spans="1:7" x14ac:dyDescent="0.25">
      <c r="A1432">
        <v>2018</v>
      </c>
      <c r="B1432" t="s">
        <v>145</v>
      </c>
      <c r="C1432">
        <v>702002</v>
      </c>
      <c r="D1432" t="s">
        <v>40</v>
      </c>
      <c r="E1432">
        <v>25</v>
      </c>
      <c r="F1432">
        <v>82</v>
      </c>
      <c r="G1432">
        <f t="shared" si="22"/>
        <v>2050</v>
      </c>
    </row>
    <row r="1433" spans="1:7" x14ac:dyDescent="0.25">
      <c r="A1433">
        <v>2018</v>
      </c>
      <c r="B1433" t="s">
        <v>145</v>
      </c>
      <c r="C1433">
        <v>702003</v>
      </c>
      <c r="D1433" t="s">
        <v>41</v>
      </c>
      <c r="E1433">
        <v>25</v>
      </c>
      <c r="F1433">
        <v>4</v>
      </c>
      <c r="G1433">
        <f t="shared" si="22"/>
        <v>100</v>
      </c>
    </row>
    <row r="1434" spans="1:7" x14ac:dyDescent="0.25">
      <c r="A1434">
        <v>2018</v>
      </c>
      <c r="B1434" t="s">
        <v>145</v>
      </c>
      <c r="C1434">
        <v>702004</v>
      </c>
      <c r="D1434" t="s">
        <v>42</v>
      </c>
      <c r="E1434">
        <v>25</v>
      </c>
      <c r="F1434">
        <v>72</v>
      </c>
      <c r="G1434">
        <f t="shared" si="22"/>
        <v>1800</v>
      </c>
    </row>
    <row r="1435" spans="1:7" x14ac:dyDescent="0.25">
      <c r="A1435">
        <v>2018</v>
      </c>
      <c r="B1435" t="s">
        <v>145</v>
      </c>
      <c r="C1435">
        <v>702005</v>
      </c>
      <c r="D1435" t="s">
        <v>43</v>
      </c>
      <c r="E1435">
        <v>25</v>
      </c>
      <c r="F1435">
        <v>24</v>
      </c>
      <c r="G1435">
        <f t="shared" si="22"/>
        <v>600</v>
      </c>
    </row>
    <row r="1436" spans="1:7" x14ac:dyDescent="0.25">
      <c r="A1436">
        <v>2018</v>
      </c>
      <c r="B1436" t="s">
        <v>145</v>
      </c>
      <c r="C1436">
        <v>702006</v>
      </c>
      <c r="D1436" t="s">
        <v>44</v>
      </c>
      <c r="E1436">
        <v>25</v>
      </c>
      <c r="F1436">
        <v>4</v>
      </c>
      <c r="G1436">
        <f t="shared" si="22"/>
        <v>100</v>
      </c>
    </row>
    <row r="1437" spans="1:7" x14ac:dyDescent="0.25">
      <c r="A1437">
        <v>2018</v>
      </c>
      <c r="B1437" t="s">
        <v>145</v>
      </c>
      <c r="C1437">
        <v>703003</v>
      </c>
      <c r="D1437" t="s">
        <v>47</v>
      </c>
      <c r="E1437">
        <v>3.5</v>
      </c>
      <c r="F1437">
        <v>2260</v>
      </c>
      <c r="G1437">
        <f t="shared" si="22"/>
        <v>7910</v>
      </c>
    </row>
    <row r="1438" spans="1:7" x14ac:dyDescent="0.25">
      <c r="A1438">
        <v>2018</v>
      </c>
      <c r="B1438" t="s">
        <v>145</v>
      </c>
      <c r="C1438">
        <v>706000</v>
      </c>
      <c r="D1438" t="s">
        <v>48</v>
      </c>
      <c r="E1438">
        <v>14</v>
      </c>
      <c r="F1438">
        <v>263</v>
      </c>
      <c r="G1438">
        <f t="shared" si="22"/>
        <v>3682</v>
      </c>
    </row>
    <row r="1439" spans="1:7" x14ac:dyDescent="0.25">
      <c r="A1439">
        <v>2018</v>
      </c>
      <c r="B1439" t="s">
        <v>145</v>
      </c>
      <c r="C1439">
        <v>706001</v>
      </c>
      <c r="D1439" t="s">
        <v>49</v>
      </c>
      <c r="E1439">
        <v>18</v>
      </c>
      <c r="F1439">
        <v>215</v>
      </c>
      <c r="G1439">
        <f t="shared" si="22"/>
        <v>3870</v>
      </c>
    </row>
    <row r="1440" spans="1:7" x14ac:dyDescent="0.25">
      <c r="A1440">
        <v>2018</v>
      </c>
      <c r="B1440" t="s">
        <v>145</v>
      </c>
      <c r="C1440">
        <v>706002</v>
      </c>
      <c r="D1440" t="s">
        <v>50</v>
      </c>
      <c r="E1440">
        <v>14</v>
      </c>
      <c r="F1440">
        <v>1558</v>
      </c>
      <c r="G1440">
        <f t="shared" si="22"/>
        <v>21812</v>
      </c>
    </row>
    <row r="1441" spans="1:7" x14ac:dyDescent="0.25">
      <c r="A1441">
        <v>2018</v>
      </c>
      <c r="B1441" t="s">
        <v>145</v>
      </c>
      <c r="C1441">
        <v>706003</v>
      </c>
      <c r="D1441" t="s">
        <v>51</v>
      </c>
      <c r="E1441">
        <v>14</v>
      </c>
      <c r="F1441">
        <v>2046</v>
      </c>
      <c r="G1441">
        <f t="shared" si="22"/>
        <v>28644</v>
      </c>
    </row>
    <row r="1442" spans="1:7" x14ac:dyDescent="0.25">
      <c r="A1442">
        <v>2018</v>
      </c>
      <c r="B1442" t="s">
        <v>145</v>
      </c>
      <c r="C1442">
        <v>706004</v>
      </c>
      <c r="D1442" t="s">
        <v>52</v>
      </c>
      <c r="E1442">
        <v>14</v>
      </c>
      <c r="F1442">
        <v>1671</v>
      </c>
      <c r="G1442">
        <f t="shared" si="22"/>
        <v>23394</v>
      </c>
    </row>
    <row r="1443" spans="1:7" x14ac:dyDescent="0.25">
      <c r="A1443">
        <v>2018</v>
      </c>
      <c r="B1443" t="s">
        <v>145</v>
      </c>
      <c r="C1443">
        <v>706005</v>
      </c>
      <c r="D1443" t="s">
        <v>53</v>
      </c>
      <c r="E1443">
        <v>14</v>
      </c>
      <c r="F1443">
        <v>4603</v>
      </c>
      <c r="G1443">
        <f t="shared" si="22"/>
        <v>64442</v>
      </c>
    </row>
    <row r="1444" spans="1:7" x14ac:dyDescent="0.25">
      <c r="A1444">
        <v>2018</v>
      </c>
      <c r="B1444" t="s">
        <v>145</v>
      </c>
      <c r="C1444">
        <v>706006</v>
      </c>
      <c r="D1444" t="s">
        <v>54</v>
      </c>
      <c r="E1444">
        <v>14</v>
      </c>
      <c r="F1444">
        <v>273</v>
      </c>
      <c r="G1444">
        <f t="shared" si="22"/>
        <v>3822</v>
      </c>
    </row>
    <row r="1445" spans="1:7" x14ac:dyDescent="0.25">
      <c r="A1445">
        <v>2018</v>
      </c>
      <c r="B1445" t="s">
        <v>145</v>
      </c>
      <c r="C1445">
        <v>706007</v>
      </c>
      <c r="D1445" t="s">
        <v>55</v>
      </c>
      <c r="E1445">
        <v>14</v>
      </c>
      <c r="F1445">
        <v>1076</v>
      </c>
      <c r="G1445">
        <f t="shared" si="22"/>
        <v>15064</v>
      </c>
    </row>
    <row r="1446" spans="1:7" x14ac:dyDescent="0.25">
      <c r="A1446">
        <v>2018</v>
      </c>
      <c r="B1446" t="s">
        <v>145</v>
      </c>
      <c r="C1446">
        <v>706008</v>
      </c>
      <c r="D1446" t="s">
        <v>56</v>
      </c>
      <c r="E1446">
        <v>14</v>
      </c>
      <c r="F1446">
        <v>299</v>
      </c>
      <c r="G1446">
        <f t="shared" si="22"/>
        <v>4186</v>
      </c>
    </row>
    <row r="1447" spans="1:7" x14ac:dyDescent="0.25">
      <c r="A1447">
        <v>2018</v>
      </c>
      <c r="B1447" t="s">
        <v>145</v>
      </c>
      <c r="C1447">
        <v>706011</v>
      </c>
      <c r="D1447" t="s">
        <v>57</v>
      </c>
      <c r="E1447">
        <v>14</v>
      </c>
      <c r="F1447">
        <v>787</v>
      </c>
      <c r="G1447">
        <f t="shared" si="22"/>
        <v>11018</v>
      </c>
    </row>
    <row r="1448" spans="1:7" x14ac:dyDescent="0.25">
      <c r="A1448">
        <v>2018</v>
      </c>
      <c r="B1448" t="s">
        <v>145</v>
      </c>
      <c r="C1448">
        <v>706012</v>
      </c>
      <c r="D1448" t="s">
        <v>58</v>
      </c>
      <c r="E1448">
        <v>18</v>
      </c>
      <c r="F1448">
        <v>215</v>
      </c>
      <c r="G1448">
        <f t="shared" si="22"/>
        <v>3870</v>
      </c>
    </row>
    <row r="1449" spans="1:7" x14ac:dyDescent="0.25">
      <c r="A1449">
        <v>2018</v>
      </c>
      <c r="B1449" t="s">
        <v>145</v>
      </c>
      <c r="C1449">
        <v>706013</v>
      </c>
      <c r="D1449" t="s">
        <v>59</v>
      </c>
      <c r="E1449">
        <v>19</v>
      </c>
      <c r="F1449">
        <v>389</v>
      </c>
      <c r="G1449">
        <f t="shared" si="22"/>
        <v>7391</v>
      </c>
    </row>
    <row r="1450" spans="1:7" x14ac:dyDescent="0.25">
      <c r="A1450">
        <v>2018</v>
      </c>
      <c r="B1450" t="s">
        <v>145</v>
      </c>
      <c r="C1450">
        <v>706014</v>
      </c>
      <c r="D1450" t="s">
        <v>60</v>
      </c>
      <c r="E1450">
        <v>19</v>
      </c>
      <c r="F1450">
        <v>197</v>
      </c>
      <c r="G1450">
        <f t="shared" si="22"/>
        <v>3743</v>
      </c>
    </row>
    <row r="1451" spans="1:7" x14ac:dyDescent="0.25">
      <c r="A1451">
        <v>2018</v>
      </c>
      <c r="B1451" t="s">
        <v>145</v>
      </c>
      <c r="C1451">
        <v>706015</v>
      </c>
      <c r="D1451" t="s">
        <v>61</v>
      </c>
      <c r="E1451">
        <v>19</v>
      </c>
      <c r="F1451">
        <v>177</v>
      </c>
      <c r="G1451">
        <f t="shared" si="22"/>
        <v>3363</v>
      </c>
    </row>
    <row r="1452" spans="1:7" x14ac:dyDescent="0.25">
      <c r="A1452">
        <v>2018</v>
      </c>
      <c r="B1452" t="s">
        <v>145</v>
      </c>
      <c r="C1452">
        <v>706016</v>
      </c>
      <c r="D1452" t="s">
        <v>62</v>
      </c>
      <c r="E1452">
        <v>19</v>
      </c>
      <c r="F1452">
        <v>294</v>
      </c>
      <c r="G1452">
        <f t="shared" si="22"/>
        <v>5586</v>
      </c>
    </row>
    <row r="1453" spans="1:7" x14ac:dyDescent="0.25">
      <c r="A1453">
        <v>2018</v>
      </c>
      <c r="B1453" t="s">
        <v>145</v>
      </c>
      <c r="C1453">
        <v>706017</v>
      </c>
      <c r="D1453" t="s">
        <v>63</v>
      </c>
      <c r="E1453">
        <v>19</v>
      </c>
      <c r="F1453">
        <v>273</v>
      </c>
      <c r="G1453">
        <f t="shared" si="22"/>
        <v>5187</v>
      </c>
    </row>
    <row r="1454" spans="1:7" x14ac:dyDescent="0.25">
      <c r="A1454">
        <v>2018</v>
      </c>
      <c r="B1454" t="s">
        <v>145</v>
      </c>
      <c r="C1454">
        <v>706018</v>
      </c>
      <c r="D1454" t="s">
        <v>64</v>
      </c>
      <c r="E1454">
        <v>19</v>
      </c>
      <c r="F1454">
        <v>650</v>
      </c>
      <c r="G1454">
        <f t="shared" si="22"/>
        <v>12350</v>
      </c>
    </row>
    <row r="1455" spans="1:7" x14ac:dyDescent="0.25">
      <c r="A1455">
        <v>2018</v>
      </c>
      <c r="B1455" t="s">
        <v>145</v>
      </c>
      <c r="C1455">
        <v>706019</v>
      </c>
      <c r="D1455" t="s">
        <v>65</v>
      </c>
      <c r="E1455">
        <v>20</v>
      </c>
      <c r="F1455">
        <v>55</v>
      </c>
      <c r="G1455">
        <f t="shared" si="22"/>
        <v>1100</v>
      </c>
    </row>
    <row r="1456" spans="1:7" x14ac:dyDescent="0.25">
      <c r="A1456">
        <v>2018</v>
      </c>
      <c r="B1456" t="s">
        <v>145</v>
      </c>
      <c r="C1456">
        <v>706090</v>
      </c>
      <c r="D1456" t="s">
        <v>66</v>
      </c>
      <c r="E1456">
        <v>14</v>
      </c>
      <c r="F1456">
        <v>92</v>
      </c>
      <c r="G1456">
        <f t="shared" si="22"/>
        <v>1288</v>
      </c>
    </row>
    <row r="1457" spans="1:7" x14ac:dyDescent="0.25">
      <c r="A1457">
        <v>2018</v>
      </c>
      <c r="B1457" t="s">
        <v>145</v>
      </c>
      <c r="C1457">
        <v>707001</v>
      </c>
      <c r="D1457" t="s">
        <v>67</v>
      </c>
      <c r="E1457">
        <v>14</v>
      </c>
      <c r="F1457">
        <v>910</v>
      </c>
      <c r="G1457">
        <f t="shared" si="22"/>
        <v>12740</v>
      </c>
    </row>
    <row r="1458" spans="1:7" x14ac:dyDescent="0.25">
      <c r="A1458">
        <v>2018</v>
      </c>
      <c r="B1458" t="s">
        <v>145</v>
      </c>
      <c r="C1458">
        <v>707002</v>
      </c>
      <c r="D1458" t="s">
        <v>68</v>
      </c>
      <c r="E1458">
        <v>14</v>
      </c>
      <c r="F1458">
        <v>1036</v>
      </c>
      <c r="G1458">
        <f t="shared" si="22"/>
        <v>14504</v>
      </c>
    </row>
    <row r="1459" spans="1:7" x14ac:dyDescent="0.25">
      <c r="A1459">
        <v>2018</v>
      </c>
      <c r="B1459" t="s">
        <v>145</v>
      </c>
      <c r="C1459">
        <v>707003</v>
      </c>
      <c r="D1459" t="s">
        <v>69</v>
      </c>
      <c r="E1459">
        <v>14</v>
      </c>
      <c r="F1459">
        <v>245</v>
      </c>
      <c r="G1459">
        <f t="shared" si="22"/>
        <v>3430</v>
      </c>
    </row>
    <row r="1460" spans="1:7" x14ac:dyDescent="0.25">
      <c r="A1460">
        <v>2018</v>
      </c>
      <c r="B1460" t="s">
        <v>145</v>
      </c>
      <c r="C1460">
        <v>707004</v>
      </c>
      <c r="D1460" t="s">
        <v>70</v>
      </c>
      <c r="E1460">
        <v>14</v>
      </c>
      <c r="F1460">
        <v>255</v>
      </c>
      <c r="G1460">
        <f t="shared" si="22"/>
        <v>3570</v>
      </c>
    </row>
    <row r="1461" spans="1:7" x14ac:dyDescent="0.25">
      <c r="A1461">
        <v>2018</v>
      </c>
      <c r="B1461" t="s">
        <v>145</v>
      </c>
      <c r="C1461">
        <v>707005</v>
      </c>
      <c r="D1461" t="s">
        <v>71</v>
      </c>
      <c r="E1461">
        <v>14</v>
      </c>
      <c r="F1461">
        <v>218</v>
      </c>
      <c r="G1461">
        <f t="shared" si="22"/>
        <v>3052</v>
      </c>
    </row>
    <row r="1462" spans="1:7" x14ac:dyDescent="0.25">
      <c r="A1462">
        <v>2018</v>
      </c>
      <c r="B1462" t="s">
        <v>145</v>
      </c>
      <c r="C1462">
        <v>707006</v>
      </c>
      <c r="D1462" t="s">
        <v>72</v>
      </c>
      <c r="E1462">
        <v>14</v>
      </c>
      <c r="F1462">
        <v>193</v>
      </c>
      <c r="G1462">
        <f t="shared" si="22"/>
        <v>2702</v>
      </c>
    </row>
    <row r="1463" spans="1:7" x14ac:dyDescent="0.25">
      <c r="A1463">
        <v>2018</v>
      </c>
      <c r="B1463" t="s">
        <v>145</v>
      </c>
      <c r="C1463">
        <v>707007</v>
      </c>
      <c r="D1463" t="s">
        <v>73</v>
      </c>
      <c r="E1463">
        <v>14</v>
      </c>
      <c r="F1463">
        <v>1015</v>
      </c>
      <c r="G1463">
        <f t="shared" si="22"/>
        <v>14210</v>
      </c>
    </row>
    <row r="1464" spans="1:7" x14ac:dyDescent="0.25">
      <c r="A1464">
        <v>2018</v>
      </c>
      <c r="B1464" t="s">
        <v>145</v>
      </c>
      <c r="C1464">
        <v>707008</v>
      </c>
      <c r="D1464" t="s">
        <v>74</v>
      </c>
      <c r="E1464">
        <v>14</v>
      </c>
      <c r="F1464">
        <v>837</v>
      </c>
      <c r="G1464">
        <f t="shared" si="22"/>
        <v>11718</v>
      </c>
    </row>
    <row r="1465" spans="1:7" x14ac:dyDescent="0.25">
      <c r="A1465">
        <v>2018</v>
      </c>
      <c r="B1465" t="s">
        <v>145</v>
      </c>
      <c r="C1465">
        <v>707009</v>
      </c>
      <c r="D1465" t="s">
        <v>75</v>
      </c>
      <c r="E1465">
        <v>14</v>
      </c>
      <c r="F1465">
        <v>826</v>
      </c>
      <c r="G1465">
        <f t="shared" si="22"/>
        <v>11564</v>
      </c>
    </row>
    <row r="1466" spans="1:7" x14ac:dyDescent="0.25">
      <c r="A1466">
        <v>2018</v>
      </c>
      <c r="B1466" t="s">
        <v>145</v>
      </c>
      <c r="C1466">
        <v>707010</v>
      </c>
      <c r="D1466" t="s">
        <v>76</v>
      </c>
      <c r="E1466">
        <v>14</v>
      </c>
      <c r="F1466">
        <v>203</v>
      </c>
      <c r="G1466">
        <f t="shared" si="22"/>
        <v>2842</v>
      </c>
    </row>
    <row r="1467" spans="1:7" x14ac:dyDescent="0.25">
      <c r="A1467">
        <v>2018</v>
      </c>
      <c r="B1467" t="s">
        <v>145</v>
      </c>
      <c r="C1467">
        <v>707011</v>
      </c>
      <c r="D1467" t="s">
        <v>77</v>
      </c>
      <c r="E1467">
        <v>14</v>
      </c>
      <c r="F1467">
        <v>156</v>
      </c>
      <c r="G1467">
        <f t="shared" si="22"/>
        <v>2184</v>
      </c>
    </row>
    <row r="1468" spans="1:7" x14ac:dyDescent="0.25">
      <c r="A1468">
        <v>2018</v>
      </c>
      <c r="B1468" t="s">
        <v>145</v>
      </c>
      <c r="C1468">
        <v>707013</v>
      </c>
      <c r="D1468" t="s">
        <v>78</v>
      </c>
      <c r="E1468">
        <v>14</v>
      </c>
      <c r="F1468">
        <v>172</v>
      </c>
      <c r="G1468">
        <f t="shared" si="22"/>
        <v>2408</v>
      </c>
    </row>
    <row r="1469" spans="1:7" x14ac:dyDescent="0.25">
      <c r="A1469">
        <v>2018</v>
      </c>
      <c r="B1469" t="s">
        <v>145</v>
      </c>
      <c r="C1469">
        <v>707014</v>
      </c>
      <c r="D1469" t="s">
        <v>79</v>
      </c>
      <c r="E1469">
        <v>14</v>
      </c>
      <c r="F1469">
        <v>106</v>
      </c>
      <c r="G1469">
        <f t="shared" si="22"/>
        <v>1484</v>
      </c>
    </row>
    <row r="1470" spans="1:7" x14ac:dyDescent="0.25">
      <c r="A1470">
        <v>2018</v>
      </c>
      <c r="B1470" t="s">
        <v>145</v>
      </c>
      <c r="C1470">
        <v>707015</v>
      </c>
      <c r="D1470" t="s">
        <v>80</v>
      </c>
      <c r="E1470">
        <v>14</v>
      </c>
      <c r="F1470">
        <v>116</v>
      </c>
      <c r="G1470">
        <f t="shared" si="22"/>
        <v>1624</v>
      </c>
    </row>
    <row r="1471" spans="1:7" x14ac:dyDescent="0.25">
      <c r="A1471">
        <v>2018</v>
      </c>
      <c r="B1471" t="s">
        <v>145</v>
      </c>
      <c r="C1471">
        <v>707016</v>
      </c>
      <c r="D1471" t="s">
        <v>81</v>
      </c>
      <c r="E1471">
        <v>14</v>
      </c>
      <c r="F1471">
        <v>84</v>
      </c>
      <c r="G1471">
        <f t="shared" si="22"/>
        <v>1176</v>
      </c>
    </row>
    <row r="1472" spans="1:7" x14ac:dyDescent="0.25">
      <c r="A1472">
        <v>2018</v>
      </c>
      <c r="B1472" t="s">
        <v>145</v>
      </c>
      <c r="C1472">
        <v>707017</v>
      </c>
      <c r="D1472" t="s">
        <v>148</v>
      </c>
      <c r="E1472">
        <v>14</v>
      </c>
      <c r="F1472">
        <v>163</v>
      </c>
      <c r="G1472">
        <f t="shared" si="22"/>
        <v>2282</v>
      </c>
    </row>
    <row r="1473" spans="1:7" x14ac:dyDescent="0.25">
      <c r="A1473">
        <v>2018</v>
      </c>
      <c r="B1473" t="s">
        <v>145</v>
      </c>
      <c r="C1473">
        <v>708000</v>
      </c>
      <c r="D1473" t="s">
        <v>82</v>
      </c>
      <c r="E1473">
        <v>5</v>
      </c>
      <c r="F1473">
        <v>678</v>
      </c>
      <c r="G1473">
        <f t="shared" si="22"/>
        <v>3390</v>
      </c>
    </row>
    <row r="1474" spans="1:7" x14ac:dyDescent="0.25">
      <c r="A1474">
        <v>2018</v>
      </c>
      <c r="B1474" t="s">
        <v>145</v>
      </c>
      <c r="C1474">
        <v>708002</v>
      </c>
      <c r="D1474" t="s">
        <v>83</v>
      </c>
      <c r="E1474">
        <v>10</v>
      </c>
      <c r="F1474">
        <v>304</v>
      </c>
      <c r="G1474">
        <f t="shared" si="22"/>
        <v>3040</v>
      </c>
    </row>
    <row r="1475" spans="1:7" x14ac:dyDescent="0.25">
      <c r="A1475">
        <v>2018</v>
      </c>
      <c r="B1475" t="s">
        <v>145</v>
      </c>
      <c r="C1475">
        <v>708003</v>
      </c>
      <c r="D1475" t="s">
        <v>162</v>
      </c>
      <c r="E1475">
        <v>1.8</v>
      </c>
      <c r="F1475">
        <v>5892</v>
      </c>
      <c r="G1475">
        <f t="shared" ref="G1475:G1538" si="23">F1475*E1475</f>
        <v>10605.6</v>
      </c>
    </row>
    <row r="1476" spans="1:7" x14ac:dyDescent="0.25">
      <c r="A1476">
        <v>2018</v>
      </c>
      <c r="B1476" t="s">
        <v>145</v>
      </c>
      <c r="C1476">
        <v>708004</v>
      </c>
      <c r="D1476" t="s">
        <v>84</v>
      </c>
      <c r="E1476">
        <v>2</v>
      </c>
      <c r="F1476">
        <v>3688</v>
      </c>
      <c r="G1476">
        <f t="shared" si="23"/>
        <v>7376</v>
      </c>
    </row>
    <row r="1477" spans="1:7" x14ac:dyDescent="0.25">
      <c r="A1477">
        <v>2018</v>
      </c>
      <c r="B1477" t="s">
        <v>145</v>
      </c>
      <c r="C1477">
        <v>708005</v>
      </c>
      <c r="D1477" t="s">
        <v>85</v>
      </c>
      <c r="E1477">
        <v>5</v>
      </c>
      <c r="F1477">
        <v>345</v>
      </c>
      <c r="G1477">
        <f t="shared" si="23"/>
        <v>1725</v>
      </c>
    </row>
    <row r="1478" spans="1:7" x14ac:dyDescent="0.25">
      <c r="A1478">
        <v>2018</v>
      </c>
      <c r="B1478" t="s">
        <v>145</v>
      </c>
      <c r="C1478">
        <v>708006</v>
      </c>
      <c r="D1478" t="s">
        <v>86</v>
      </c>
      <c r="E1478">
        <v>2</v>
      </c>
      <c r="F1478">
        <v>92</v>
      </c>
      <c r="G1478">
        <f t="shared" si="23"/>
        <v>184</v>
      </c>
    </row>
    <row r="1479" spans="1:7" x14ac:dyDescent="0.25">
      <c r="A1479">
        <v>2018</v>
      </c>
      <c r="B1479" t="s">
        <v>145</v>
      </c>
      <c r="C1479">
        <v>708007</v>
      </c>
      <c r="D1479" t="s">
        <v>87</v>
      </c>
      <c r="E1479">
        <v>5</v>
      </c>
      <c r="F1479">
        <v>200</v>
      </c>
      <c r="G1479">
        <f t="shared" si="23"/>
        <v>1000</v>
      </c>
    </row>
    <row r="1480" spans="1:7" x14ac:dyDescent="0.25">
      <c r="A1480">
        <v>2018</v>
      </c>
      <c r="B1480" t="s">
        <v>145</v>
      </c>
      <c r="C1480">
        <v>708008</v>
      </c>
      <c r="D1480" t="s">
        <v>88</v>
      </c>
      <c r="E1480">
        <v>14.4</v>
      </c>
      <c r="F1480">
        <v>6</v>
      </c>
      <c r="G1480">
        <f t="shared" si="23"/>
        <v>86.4</v>
      </c>
    </row>
    <row r="1481" spans="1:7" x14ac:dyDescent="0.25">
      <c r="A1481">
        <v>2018</v>
      </c>
      <c r="B1481" t="s">
        <v>145</v>
      </c>
      <c r="C1481">
        <v>708010</v>
      </c>
      <c r="D1481" t="s">
        <v>90</v>
      </c>
      <c r="E1481">
        <v>2</v>
      </c>
      <c r="F1481">
        <v>2254</v>
      </c>
      <c r="G1481">
        <f t="shared" si="23"/>
        <v>4508</v>
      </c>
    </row>
    <row r="1482" spans="1:7" x14ac:dyDescent="0.25">
      <c r="A1482">
        <v>2018</v>
      </c>
      <c r="B1482" t="s">
        <v>145</v>
      </c>
      <c r="C1482">
        <v>708013</v>
      </c>
      <c r="D1482" t="s">
        <v>91</v>
      </c>
      <c r="E1482">
        <v>1.6</v>
      </c>
      <c r="F1482">
        <v>3139</v>
      </c>
      <c r="G1482">
        <f t="shared" si="23"/>
        <v>5022.4000000000005</v>
      </c>
    </row>
    <row r="1483" spans="1:7" x14ac:dyDescent="0.25">
      <c r="A1483">
        <v>2018</v>
      </c>
      <c r="B1483" t="s">
        <v>145</v>
      </c>
      <c r="C1483">
        <v>708014</v>
      </c>
      <c r="D1483" t="s">
        <v>92</v>
      </c>
      <c r="E1483">
        <v>13</v>
      </c>
      <c r="F1483">
        <v>126</v>
      </c>
      <c r="G1483">
        <f t="shared" si="23"/>
        <v>1638</v>
      </c>
    </row>
    <row r="1484" spans="1:7" x14ac:dyDescent="0.25">
      <c r="A1484">
        <v>2018</v>
      </c>
      <c r="B1484" t="s">
        <v>145</v>
      </c>
      <c r="C1484">
        <v>708015</v>
      </c>
      <c r="D1484" t="s">
        <v>93</v>
      </c>
      <c r="E1484">
        <v>1.8</v>
      </c>
      <c r="F1484">
        <v>1210</v>
      </c>
      <c r="G1484">
        <f t="shared" si="23"/>
        <v>2178</v>
      </c>
    </row>
    <row r="1485" spans="1:7" x14ac:dyDescent="0.25">
      <c r="A1485">
        <v>2018</v>
      </c>
      <c r="B1485" t="s">
        <v>145</v>
      </c>
      <c r="C1485">
        <v>708016</v>
      </c>
      <c r="D1485" t="s">
        <v>94</v>
      </c>
      <c r="E1485">
        <v>5</v>
      </c>
      <c r="F1485">
        <v>491</v>
      </c>
      <c r="G1485">
        <f t="shared" si="23"/>
        <v>2455</v>
      </c>
    </row>
    <row r="1486" spans="1:7" x14ac:dyDescent="0.25">
      <c r="A1486">
        <v>2018</v>
      </c>
      <c r="B1486" t="s">
        <v>145</v>
      </c>
      <c r="C1486">
        <v>708018</v>
      </c>
      <c r="D1486" t="s">
        <v>95</v>
      </c>
      <c r="E1486">
        <v>10</v>
      </c>
      <c r="F1486">
        <v>235</v>
      </c>
      <c r="G1486">
        <f t="shared" si="23"/>
        <v>2350</v>
      </c>
    </row>
    <row r="1487" spans="1:7" x14ac:dyDescent="0.25">
      <c r="A1487">
        <v>2018</v>
      </c>
      <c r="B1487" t="s">
        <v>145</v>
      </c>
      <c r="C1487">
        <v>708019</v>
      </c>
      <c r="D1487" t="s">
        <v>96</v>
      </c>
      <c r="E1487">
        <v>15</v>
      </c>
      <c r="F1487">
        <v>35</v>
      </c>
      <c r="G1487">
        <f t="shared" si="23"/>
        <v>525</v>
      </c>
    </row>
    <row r="1488" spans="1:7" x14ac:dyDescent="0.25">
      <c r="A1488">
        <v>2018</v>
      </c>
      <c r="B1488" t="s">
        <v>145</v>
      </c>
      <c r="C1488">
        <v>708020</v>
      </c>
      <c r="D1488" t="s">
        <v>97</v>
      </c>
      <c r="E1488">
        <v>10</v>
      </c>
      <c r="F1488">
        <v>243</v>
      </c>
      <c r="G1488">
        <f t="shared" si="23"/>
        <v>2430</v>
      </c>
    </row>
    <row r="1489" spans="1:7" x14ac:dyDescent="0.25">
      <c r="A1489">
        <v>2018</v>
      </c>
      <c r="B1489" t="s">
        <v>145</v>
      </c>
      <c r="C1489">
        <v>708021</v>
      </c>
      <c r="D1489" t="s">
        <v>98</v>
      </c>
      <c r="E1489">
        <v>5</v>
      </c>
      <c r="F1489">
        <v>86</v>
      </c>
      <c r="G1489">
        <f t="shared" si="23"/>
        <v>430</v>
      </c>
    </row>
    <row r="1490" spans="1:7" x14ac:dyDescent="0.25">
      <c r="A1490">
        <v>2018</v>
      </c>
      <c r="B1490" t="s">
        <v>145</v>
      </c>
      <c r="C1490">
        <v>708022</v>
      </c>
      <c r="D1490" t="s">
        <v>99</v>
      </c>
      <c r="E1490">
        <v>15</v>
      </c>
      <c r="F1490">
        <v>23</v>
      </c>
      <c r="G1490">
        <f t="shared" si="23"/>
        <v>345</v>
      </c>
    </row>
    <row r="1491" spans="1:7" x14ac:dyDescent="0.25">
      <c r="A1491">
        <v>2018</v>
      </c>
      <c r="B1491" t="s">
        <v>145</v>
      </c>
      <c r="C1491">
        <v>708023</v>
      </c>
      <c r="D1491" t="s">
        <v>100</v>
      </c>
      <c r="E1491">
        <v>15</v>
      </c>
      <c r="F1491">
        <v>28</v>
      </c>
      <c r="G1491">
        <f t="shared" si="23"/>
        <v>420</v>
      </c>
    </row>
    <row r="1492" spans="1:7" x14ac:dyDescent="0.25">
      <c r="A1492">
        <v>2018</v>
      </c>
      <c r="B1492" t="s">
        <v>145</v>
      </c>
      <c r="C1492">
        <v>708024</v>
      </c>
      <c r="D1492" t="s">
        <v>101</v>
      </c>
      <c r="E1492">
        <v>15</v>
      </c>
      <c r="F1492">
        <v>17</v>
      </c>
      <c r="G1492">
        <f t="shared" si="23"/>
        <v>255</v>
      </c>
    </row>
    <row r="1493" spans="1:7" x14ac:dyDescent="0.25">
      <c r="A1493">
        <v>2018</v>
      </c>
      <c r="B1493" t="s">
        <v>145</v>
      </c>
      <c r="C1493">
        <v>708028</v>
      </c>
      <c r="D1493" t="s">
        <v>102</v>
      </c>
      <c r="E1493">
        <v>17</v>
      </c>
      <c r="F1493">
        <v>45</v>
      </c>
      <c r="G1493">
        <f t="shared" si="23"/>
        <v>765</v>
      </c>
    </row>
    <row r="1494" spans="1:7" x14ac:dyDescent="0.25">
      <c r="A1494">
        <v>2018</v>
      </c>
      <c r="B1494" t="s">
        <v>145</v>
      </c>
      <c r="C1494">
        <v>708036</v>
      </c>
      <c r="D1494" t="s">
        <v>169</v>
      </c>
      <c r="E1494">
        <v>10</v>
      </c>
      <c r="F1494">
        <v>53</v>
      </c>
      <c r="G1494">
        <f t="shared" si="23"/>
        <v>530</v>
      </c>
    </row>
    <row r="1495" spans="1:7" x14ac:dyDescent="0.25">
      <c r="A1495">
        <v>2018</v>
      </c>
      <c r="B1495" t="s">
        <v>145</v>
      </c>
      <c r="C1495">
        <v>708037</v>
      </c>
      <c r="D1495" t="s">
        <v>170</v>
      </c>
      <c r="E1495">
        <v>10</v>
      </c>
      <c r="F1495">
        <v>8</v>
      </c>
      <c r="G1495">
        <f t="shared" si="23"/>
        <v>80</v>
      </c>
    </row>
    <row r="1496" spans="1:7" x14ac:dyDescent="0.25">
      <c r="A1496">
        <v>2018</v>
      </c>
      <c r="B1496" t="s">
        <v>145</v>
      </c>
      <c r="C1496">
        <v>708038</v>
      </c>
      <c r="D1496" t="s">
        <v>171</v>
      </c>
      <c r="E1496">
        <v>10</v>
      </c>
      <c r="F1496">
        <v>18</v>
      </c>
      <c r="G1496">
        <f t="shared" si="23"/>
        <v>180</v>
      </c>
    </row>
    <row r="1497" spans="1:7" x14ac:dyDescent="0.25">
      <c r="A1497">
        <v>2018</v>
      </c>
      <c r="B1497" t="s">
        <v>145</v>
      </c>
      <c r="C1497">
        <v>708040</v>
      </c>
      <c r="D1497" t="s">
        <v>157</v>
      </c>
      <c r="E1497">
        <v>88</v>
      </c>
      <c r="F1497">
        <v>2</v>
      </c>
      <c r="G1497">
        <f t="shared" si="23"/>
        <v>176</v>
      </c>
    </row>
    <row r="1498" spans="1:7" x14ac:dyDescent="0.25">
      <c r="A1498">
        <v>2018</v>
      </c>
      <c r="B1498" t="s">
        <v>145</v>
      </c>
      <c r="C1498">
        <v>708041</v>
      </c>
      <c r="D1498" t="s">
        <v>104</v>
      </c>
      <c r="E1498">
        <v>60</v>
      </c>
      <c r="F1498">
        <v>20</v>
      </c>
      <c r="G1498">
        <f t="shared" si="23"/>
        <v>1200</v>
      </c>
    </row>
    <row r="1499" spans="1:7" x14ac:dyDescent="0.25">
      <c r="A1499">
        <v>2018</v>
      </c>
      <c r="B1499" t="s">
        <v>145</v>
      </c>
      <c r="C1499">
        <v>708055</v>
      </c>
      <c r="D1499" t="s">
        <v>177</v>
      </c>
      <c r="E1499">
        <v>90</v>
      </c>
      <c r="F1499">
        <v>1</v>
      </c>
      <c r="G1499">
        <f t="shared" si="23"/>
        <v>90</v>
      </c>
    </row>
    <row r="1500" spans="1:7" x14ac:dyDescent="0.25">
      <c r="A1500">
        <v>2018</v>
      </c>
      <c r="B1500" t="s">
        <v>145</v>
      </c>
      <c r="C1500">
        <v>709001</v>
      </c>
      <c r="D1500" t="s">
        <v>105</v>
      </c>
      <c r="E1500">
        <v>20.5</v>
      </c>
      <c r="F1500">
        <v>358</v>
      </c>
      <c r="G1500">
        <f t="shared" si="23"/>
        <v>7339</v>
      </c>
    </row>
    <row r="1501" spans="1:7" x14ac:dyDescent="0.25">
      <c r="A1501">
        <v>2018</v>
      </c>
      <c r="B1501" t="s">
        <v>145</v>
      </c>
      <c r="C1501">
        <v>709005</v>
      </c>
      <c r="D1501" t="s">
        <v>106</v>
      </c>
      <c r="E1501">
        <v>20.5</v>
      </c>
      <c r="F1501">
        <v>365</v>
      </c>
      <c r="G1501">
        <f t="shared" si="23"/>
        <v>7482.5</v>
      </c>
    </row>
    <row r="1502" spans="1:7" x14ac:dyDescent="0.25">
      <c r="A1502">
        <v>2018</v>
      </c>
      <c r="B1502" t="s">
        <v>145</v>
      </c>
      <c r="C1502">
        <v>709007</v>
      </c>
      <c r="D1502" t="s">
        <v>107</v>
      </c>
      <c r="E1502">
        <v>20.5</v>
      </c>
      <c r="F1502">
        <v>708</v>
      </c>
      <c r="G1502">
        <f t="shared" si="23"/>
        <v>14514</v>
      </c>
    </row>
    <row r="1503" spans="1:7" x14ac:dyDescent="0.25">
      <c r="A1503">
        <v>2018</v>
      </c>
      <c r="B1503" t="s">
        <v>145</v>
      </c>
      <c r="C1503">
        <v>710003</v>
      </c>
      <c r="D1503" t="s">
        <v>108</v>
      </c>
      <c r="E1503">
        <v>13</v>
      </c>
      <c r="F1503">
        <v>298</v>
      </c>
      <c r="G1503">
        <f t="shared" si="23"/>
        <v>3874</v>
      </c>
    </row>
    <row r="1504" spans="1:7" x14ac:dyDescent="0.25">
      <c r="A1504">
        <v>2018</v>
      </c>
      <c r="B1504" t="s">
        <v>145</v>
      </c>
      <c r="C1504">
        <v>711001</v>
      </c>
      <c r="D1504" t="s">
        <v>109</v>
      </c>
      <c r="E1504">
        <v>20</v>
      </c>
      <c r="F1504">
        <v>1061</v>
      </c>
      <c r="G1504">
        <f t="shared" si="23"/>
        <v>21220</v>
      </c>
    </row>
    <row r="1505" spans="1:7" x14ac:dyDescent="0.25">
      <c r="A1505">
        <v>2018</v>
      </c>
      <c r="B1505" t="s">
        <v>145</v>
      </c>
      <c r="C1505">
        <v>711002</v>
      </c>
      <c r="D1505" t="s">
        <v>110</v>
      </c>
      <c r="E1505">
        <v>290</v>
      </c>
      <c r="F1505">
        <v>38</v>
      </c>
      <c r="G1505">
        <f t="shared" si="23"/>
        <v>11020</v>
      </c>
    </row>
    <row r="1506" spans="1:7" x14ac:dyDescent="0.25">
      <c r="A1506">
        <v>2018</v>
      </c>
      <c r="B1506" t="s">
        <v>145</v>
      </c>
      <c r="C1506">
        <v>711009</v>
      </c>
      <c r="D1506" t="s">
        <v>114</v>
      </c>
      <c r="E1506">
        <v>15</v>
      </c>
      <c r="F1506">
        <v>804</v>
      </c>
      <c r="G1506">
        <f t="shared" si="23"/>
        <v>12060</v>
      </c>
    </row>
    <row r="1507" spans="1:7" x14ac:dyDescent="0.25">
      <c r="A1507">
        <v>2018</v>
      </c>
      <c r="B1507" t="s">
        <v>145</v>
      </c>
      <c r="C1507">
        <v>711010</v>
      </c>
      <c r="D1507" t="s">
        <v>115</v>
      </c>
      <c r="E1507">
        <v>265</v>
      </c>
      <c r="F1507">
        <v>3</v>
      </c>
      <c r="G1507">
        <f t="shared" si="23"/>
        <v>795</v>
      </c>
    </row>
    <row r="1508" spans="1:7" x14ac:dyDescent="0.25">
      <c r="A1508">
        <v>2018</v>
      </c>
      <c r="B1508" t="s">
        <v>145</v>
      </c>
      <c r="C1508">
        <v>712007</v>
      </c>
      <c r="D1508" t="s">
        <v>116</v>
      </c>
      <c r="E1508">
        <v>11</v>
      </c>
      <c r="F1508">
        <v>5</v>
      </c>
      <c r="G1508">
        <f t="shared" si="23"/>
        <v>55</v>
      </c>
    </row>
    <row r="1509" spans="1:7" x14ac:dyDescent="0.25">
      <c r="A1509">
        <v>2018</v>
      </c>
      <c r="B1509" t="s">
        <v>145</v>
      </c>
      <c r="C1509">
        <v>713001</v>
      </c>
      <c r="D1509" t="s">
        <v>117</v>
      </c>
      <c r="E1509">
        <v>45</v>
      </c>
      <c r="F1509">
        <v>134</v>
      </c>
      <c r="G1509">
        <f t="shared" si="23"/>
        <v>6030</v>
      </c>
    </row>
    <row r="1510" spans="1:7" x14ac:dyDescent="0.25">
      <c r="A1510">
        <v>2018</v>
      </c>
      <c r="B1510" t="s">
        <v>145</v>
      </c>
      <c r="C1510">
        <v>713003</v>
      </c>
      <c r="D1510" t="s">
        <v>118</v>
      </c>
      <c r="E1510">
        <v>2</v>
      </c>
      <c r="F1510">
        <v>1080</v>
      </c>
      <c r="G1510">
        <f t="shared" si="23"/>
        <v>2160</v>
      </c>
    </row>
    <row r="1511" spans="1:7" x14ac:dyDescent="0.25">
      <c r="A1511">
        <v>2018</v>
      </c>
      <c r="B1511" t="s">
        <v>145</v>
      </c>
      <c r="C1511">
        <v>716001</v>
      </c>
      <c r="D1511" t="s">
        <v>119</v>
      </c>
      <c r="E1511">
        <v>2.5</v>
      </c>
      <c r="F1511">
        <v>18082</v>
      </c>
      <c r="G1511">
        <f t="shared" si="23"/>
        <v>45205</v>
      </c>
    </row>
    <row r="1512" spans="1:7" x14ac:dyDescent="0.25">
      <c r="A1512">
        <v>2018</v>
      </c>
      <c r="B1512" t="s">
        <v>145</v>
      </c>
      <c r="C1512">
        <v>716002</v>
      </c>
      <c r="D1512" t="s">
        <v>120</v>
      </c>
      <c r="E1512">
        <v>2.5</v>
      </c>
      <c r="F1512">
        <v>18409</v>
      </c>
      <c r="G1512">
        <f t="shared" si="23"/>
        <v>46022.5</v>
      </c>
    </row>
    <row r="1513" spans="1:7" x14ac:dyDescent="0.25">
      <c r="A1513">
        <v>2018</v>
      </c>
      <c r="B1513" t="s">
        <v>145</v>
      </c>
      <c r="C1513">
        <v>716003</v>
      </c>
      <c r="D1513" t="s">
        <v>121</v>
      </c>
      <c r="E1513">
        <v>2</v>
      </c>
      <c r="F1513">
        <v>7910</v>
      </c>
      <c r="G1513">
        <f t="shared" si="23"/>
        <v>15820</v>
      </c>
    </row>
    <row r="1514" spans="1:7" x14ac:dyDescent="0.25">
      <c r="A1514">
        <v>2018</v>
      </c>
      <c r="B1514" t="s">
        <v>145</v>
      </c>
      <c r="C1514">
        <v>716004</v>
      </c>
      <c r="D1514" t="s">
        <v>122</v>
      </c>
      <c r="E1514">
        <v>2</v>
      </c>
      <c r="F1514">
        <v>9806</v>
      </c>
      <c r="G1514">
        <f t="shared" si="23"/>
        <v>19612</v>
      </c>
    </row>
    <row r="1515" spans="1:7" x14ac:dyDescent="0.25">
      <c r="A1515">
        <v>2018</v>
      </c>
      <c r="B1515" t="s">
        <v>145</v>
      </c>
      <c r="C1515">
        <v>716005</v>
      </c>
      <c r="D1515" t="s">
        <v>123</v>
      </c>
      <c r="E1515">
        <v>15</v>
      </c>
      <c r="F1515">
        <v>1010</v>
      </c>
      <c r="G1515">
        <f t="shared" si="23"/>
        <v>15150</v>
      </c>
    </row>
    <row r="1516" spans="1:7" x14ac:dyDescent="0.25">
      <c r="A1516">
        <v>2018</v>
      </c>
      <c r="B1516" t="s">
        <v>145</v>
      </c>
      <c r="C1516">
        <v>716006</v>
      </c>
      <c r="D1516" t="s">
        <v>197</v>
      </c>
      <c r="E1516">
        <v>15</v>
      </c>
      <c r="F1516">
        <v>845</v>
      </c>
      <c r="G1516">
        <f t="shared" si="23"/>
        <v>12675</v>
      </c>
    </row>
    <row r="1517" spans="1:7" x14ac:dyDescent="0.25">
      <c r="A1517">
        <v>2018</v>
      </c>
      <c r="B1517" t="s">
        <v>145</v>
      </c>
      <c r="C1517">
        <v>716008</v>
      </c>
      <c r="D1517" t="s">
        <v>124</v>
      </c>
      <c r="E1517">
        <v>4.5</v>
      </c>
      <c r="F1517">
        <v>1782</v>
      </c>
      <c r="G1517">
        <f t="shared" si="23"/>
        <v>8019</v>
      </c>
    </row>
    <row r="1518" spans="1:7" x14ac:dyDescent="0.25">
      <c r="A1518">
        <v>2018</v>
      </c>
      <c r="B1518" t="s">
        <v>145</v>
      </c>
      <c r="C1518">
        <v>716009</v>
      </c>
      <c r="D1518" t="s">
        <v>125</v>
      </c>
      <c r="E1518">
        <v>9</v>
      </c>
      <c r="F1518">
        <v>3769</v>
      </c>
      <c r="G1518">
        <f t="shared" si="23"/>
        <v>33921</v>
      </c>
    </row>
    <row r="1519" spans="1:7" x14ac:dyDescent="0.25">
      <c r="A1519">
        <v>2018</v>
      </c>
      <c r="B1519" t="s">
        <v>145</v>
      </c>
      <c r="C1519">
        <v>716010</v>
      </c>
      <c r="D1519" t="s">
        <v>126</v>
      </c>
      <c r="E1519">
        <v>23</v>
      </c>
      <c r="F1519">
        <v>520</v>
      </c>
      <c r="G1519">
        <f t="shared" si="23"/>
        <v>11960</v>
      </c>
    </row>
    <row r="1520" spans="1:7" x14ac:dyDescent="0.25">
      <c r="A1520">
        <v>2018</v>
      </c>
      <c r="B1520" t="s">
        <v>145</v>
      </c>
      <c r="C1520">
        <v>716011</v>
      </c>
      <c r="D1520" t="s">
        <v>200</v>
      </c>
      <c r="E1520">
        <v>33</v>
      </c>
      <c r="F1520">
        <v>253</v>
      </c>
      <c r="G1520">
        <f t="shared" si="23"/>
        <v>8349</v>
      </c>
    </row>
    <row r="1521" spans="1:7" x14ac:dyDescent="0.25">
      <c r="A1521">
        <v>2018</v>
      </c>
      <c r="B1521" t="s">
        <v>145</v>
      </c>
      <c r="C1521">
        <v>716013</v>
      </c>
      <c r="D1521" t="s">
        <v>127</v>
      </c>
      <c r="E1521">
        <v>12</v>
      </c>
      <c r="F1521">
        <v>2535</v>
      </c>
      <c r="G1521">
        <f t="shared" si="23"/>
        <v>30420</v>
      </c>
    </row>
    <row r="1522" spans="1:7" x14ac:dyDescent="0.25">
      <c r="A1522">
        <v>2018</v>
      </c>
      <c r="B1522" t="s">
        <v>145</v>
      </c>
      <c r="C1522">
        <v>716014</v>
      </c>
      <c r="D1522" t="s">
        <v>128</v>
      </c>
      <c r="E1522">
        <v>12</v>
      </c>
      <c r="F1522">
        <v>637</v>
      </c>
      <c r="G1522">
        <f t="shared" si="23"/>
        <v>7644</v>
      </c>
    </row>
    <row r="1523" spans="1:7" x14ac:dyDescent="0.25">
      <c r="A1523">
        <v>2018</v>
      </c>
      <c r="B1523" t="s">
        <v>145</v>
      </c>
      <c r="C1523">
        <v>716020</v>
      </c>
      <c r="D1523" t="s">
        <v>201</v>
      </c>
      <c r="E1523">
        <v>22</v>
      </c>
      <c r="F1523">
        <v>116</v>
      </c>
      <c r="G1523">
        <f t="shared" si="23"/>
        <v>2552</v>
      </c>
    </row>
    <row r="1524" spans="1:7" x14ac:dyDescent="0.25">
      <c r="A1524">
        <v>2018</v>
      </c>
      <c r="B1524" t="s">
        <v>145</v>
      </c>
      <c r="C1524">
        <v>716022</v>
      </c>
      <c r="D1524" t="s">
        <v>129</v>
      </c>
      <c r="E1524">
        <v>19</v>
      </c>
      <c r="F1524">
        <v>19984</v>
      </c>
      <c r="G1524">
        <f t="shared" si="23"/>
        <v>379696</v>
      </c>
    </row>
    <row r="1525" spans="1:7" x14ac:dyDescent="0.25">
      <c r="A1525">
        <v>2018</v>
      </c>
      <c r="B1525" t="s">
        <v>145</v>
      </c>
      <c r="C1525">
        <v>716023</v>
      </c>
      <c r="D1525" t="s">
        <v>130</v>
      </c>
      <c r="E1525">
        <v>65</v>
      </c>
      <c r="F1525">
        <v>1655</v>
      </c>
      <c r="G1525">
        <f t="shared" si="23"/>
        <v>107575</v>
      </c>
    </row>
    <row r="1526" spans="1:7" x14ac:dyDescent="0.25">
      <c r="A1526">
        <v>2018</v>
      </c>
      <c r="B1526" t="s">
        <v>145</v>
      </c>
      <c r="C1526">
        <v>716024</v>
      </c>
      <c r="D1526" t="s">
        <v>131</v>
      </c>
      <c r="E1526">
        <v>1.5</v>
      </c>
      <c r="F1526">
        <v>35344</v>
      </c>
      <c r="G1526">
        <f t="shared" si="23"/>
        <v>53016</v>
      </c>
    </row>
    <row r="1527" spans="1:7" x14ac:dyDescent="0.25">
      <c r="A1527">
        <v>2018</v>
      </c>
      <c r="B1527" t="s">
        <v>145</v>
      </c>
      <c r="C1527">
        <v>716025</v>
      </c>
      <c r="D1527" t="s">
        <v>132</v>
      </c>
      <c r="E1527">
        <v>3</v>
      </c>
      <c r="F1527">
        <v>25769</v>
      </c>
      <c r="G1527">
        <f t="shared" si="23"/>
        <v>77307</v>
      </c>
    </row>
    <row r="1528" spans="1:7" x14ac:dyDescent="0.25">
      <c r="A1528">
        <v>2018</v>
      </c>
      <c r="B1528" t="s">
        <v>145</v>
      </c>
      <c r="C1528">
        <v>716026</v>
      </c>
      <c r="D1528" t="s">
        <v>133</v>
      </c>
      <c r="E1528">
        <v>4.5</v>
      </c>
      <c r="F1528">
        <v>19019</v>
      </c>
      <c r="G1528">
        <f t="shared" si="23"/>
        <v>85585.5</v>
      </c>
    </row>
    <row r="1529" spans="1:7" x14ac:dyDescent="0.25">
      <c r="A1529">
        <v>2018</v>
      </c>
      <c r="B1529" t="s">
        <v>145</v>
      </c>
      <c r="C1529">
        <v>716027</v>
      </c>
      <c r="D1529" t="s">
        <v>134</v>
      </c>
      <c r="E1529">
        <v>6.5</v>
      </c>
      <c r="F1529">
        <v>10365</v>
      </c>
      <c r="G1529">
        <f t="shared" si="23"/>
        <v>67372.5</v>
      </c>
    </row>
    <row r="1530" spans="1:7" x14ac:dyDescent="0.25">
      <c r="A1530">
        <v>2018</v>
      </c>
      <c r="B1530" t="s">
        <v>145</v>
      </c>
      <c r="C1530">
        <v>716028</v>
      </c>
      <c r="D1530" t="s">
        <v>135</v>
      </c>
      <c r="E1530">
        <v>8.5</v>
      </c>
      <c r="F1530">
        <v>6319</v>
      </c>
      <c r="G1530">
        <f t="shared" si="23"/>
        <v>53711.5</v>
      </c>
    </row>
    <row r="1531" spans="1:7" x14ac:dyDescent="0.25">
      <c r="A1531">
        <v>2018</v>
      </c>
      <c r="B1531" t="s">
        <v>145</v>
      </c>
      <c r="C1531">
        <v>716029</v>
      </c>
      <c r="D1531" t="s">
        <v>136</v>
      </c>
      <c r="E1531">
        <v>12.5</v>
      </c>
      <c r="F1531">
        <v>2058</v>
      </c>
      <c r="G1531">
        <f t="shared" si="23"/>
        <v>25725</v>
      </c>
    </row>
    <row r="1532" spans="1:7" x14ac:dyDescent="0.25">
      <c r="A1532">
        <v>2018</v>
      </c>
      <c r="B1532" t="s">
        <v>145</v>
      </c>
      <c r="C1532">
        <v>716030</v>
      </c>
      <c r="D1532" t="s">
        <v>137</v>
      </c>
      <c r="E1532">
        <v>19</v>
      </c>
      <c r="F1532">
        <v>1105</v>
      </c>
      <c r="G1532">
        <f t="shared" si="23"/>
        <v>20995</v>
      </c>
    </row>
    <row r="1533" spans="1:7" x14ac:dyDescent="0.25">
      <c r="A1533">
        <v>2018</v>
      </c>
      <c r="B1533" t="s">
        <v>145</v>
      </c>
      <c r="C1533">
        <v>716031</v>
      </c>
      <c r="D1533" t="s">
        <v>138</v>
      </c>
      <c r="E1533">
        <v>25</v>
      </c>
      <c r="F1533">
        <v>758</v>
      </c>
      <c r="G1533">
        <f t="shared" si="23"/>
        <v>18950</v>
      </c>
    </row>
    <row r="1534" spans="1:7" x14ac:dyDescent="0.25">
      <c r="A1534">
        <v>2018</v>
      </c>
      <c r="B1534" t="s">
        <v>145</v>
      </c>
      <c r="C1534">
        <v>716032</v>
      </c>
      <c r="D1534" t="s">
        <v>139</v>
      </c>
      <c r="E1534">
        <v>32</v>
      </c>
      <c r="F1534">
        <v>459</v>
      </c>
      <c r="G1534">
        <f t="shared" si="23"/>
        <v>14688</v>
      </c>
    </row>
    <row r="1535" spans="1:7" x14ac:dyDescent="0.25">
      <c r="A1535">
        <v>2018</v>
      </c>
      <c r="B1535" t="s">
        <v>145</v>
      </c>
      <c r="C1535">
        <v>716033</v>
      </c>
      <c r="D1535" t="s">
        <v>140</v>
      </c>
      <c r="E1535">
        <v>42</v>
      </c>
      <c r="F1535">
        <v>661</v>
      </c>
      <c r="G1535">
        <f t="shared" si="23"/>
        <v>27762</v>
      </c>
    </row>
    <row r="1536" spans="1:7" x14ac:dyDescent="0.25">
      <c r="A1536">
        <v>2018</v>
      </c>
      <c r="B1536" t="s">
        <v>145</v>
      </c>
      <c r="C1536">
        <v>716038</v>
      </c>
      <c r="D1536" t="s">
        <v>141</v>
      </c>
      <c r="E1536">
        <v>19</v>
      </c>
      <c r="F1536">
        <v>115</v>
      </c>
      <c r="G1536">
        <f t="shared" si="23"/>
        <v>2185</v>
      </c>
    </row>
    <row r="1537" spans="1:7" x14ac:dyDescent="0.25">
      <c r="A1537">
        <v>2018</v>
      </c>
      <c r="B1537" t="s">
        <v>145</v>
      </c>
      <c r="C1537">
        <v>716039</v>
      </c>
      <c r="D1537" t="s">
        <v>142</v>
      </c>
      <c r="E1537">
        <v>35</v>
      </c>
      <c r="F1537">
        <v>318</v>
      </c>
      <c r="G1537">
        <f t="shared" si="23"/>
        <v>11130</v>
      </c>
    </row>
    <row r="1538" spans="1:7" x14ac:dyDescent="0.25">
      <c r="A1538">
        <v>2018</v>
      </c>
      <c r="B1538" t="s">
        <v>145</v>
      </c>
      <c r="C1538">
        <v>716040</v>
      </c>
      <c r="D1538" t="s">
        <v>143</v>
      </c>
      <c r="E1538">
        <v>29</v>
      </c>
      <c r="F1538">
        <v>4503</v>
      </c>
      <c r="G1538">
        <f t="shared" si="23"/>
        <v>130587</v>
      </c>
    </row>
    <row r="1539" spans="1:7" x14ac:dyDescent="0.25">
      <c r="A1539">
        <v>2018</v>
      </c>
      <c r="B1539" t="s">
        <v>145</v>
      </c>
      <c r="C1539">
        <v>716041</v>
      </c>
      <c r="D1539" t="s">
        <v>202</v>
      </c>
      <c r="E1539">
        <v>20</v>
      </c>
      <c r="F1539">
        <v>2375</v>
      </c>
      <c r="G1539">
        <f t="shared" ref="G1539:G1602" si="24">F1539*E1539</f>
        <v>47500</v>
      </c>
    </row>
    <row r="1540" spans="1:7" x14ac:dyDescent="0.25">
      <c r="A1540">
        <v>2018</v>
      </c>
      <c r="B1540" t="s">
        <v>145</v>
      </c>
      <c r="C1540">
        <v>720001</v>
      </c>
      <c r="D1540" t="s">
        <v>149</v>
      </c>
      <c r="E1540">
        <v>32</v>
      </c>
      <c r="F1540">
        <v>104</v>
      </c>
      <c r="G1540">
        <f t="shared" si="24"/>
        <v>3328</v>
      </c>
    </row>
    <row r="1541" spans="1:7" x14ac:dyDescent="0.25">
      <c r="A1541">
        <v>2018</v>
      </c>
      <c r="B1541" t="s">
        <v>145</v>
      </c>
      <c r="C1541">
        <v>720050</v>
      </c>
      <c r="D1541" t="s">
        <v>198</v>
      </c>
      <c r="E1541">
        <v>8.8000000000000007</v>
      </c>
      <c r="F1541">
        <v>300</v>
      </c>
      <c r="G1541">
        <f t="shared" si="24"/>
        <v>2640</v>
      </c>
    </row>
    <row r="1542" spans="1:7" x14ac:dyDescent="0.25">
      <c r="A1542">
        <v>2018</v>
      </c>
      <c r="B1542" t="s">
        <v>145</v>
      </c>
      <c r="C1542">
        <v>720052</v>
      </c>
      <c r="D1542" t="s">
        <v>203</v>
      </c>
      <c r="E1542">
        <v>8.8000000000000007</v>
      </c>
      <c r="F1542">
        <v>3000</v>
      </c>
      <c r="G1542">
        <f t="shared" si="24"/>
        <v>26400.000000000004</v>
      </c>
    </row>
    <row r="1543" spans="1:7" x14ac:dyDescent="0.25">
      <c r="A1543">
        <v>2018</v>
      </c>
      <c r="B1543" t="s">
        <v>145</v>
      </c>
      <c r="C1543">
        <v>730001</v>
      </c>
      <c r="D1543" t="s">
        <v>144</v>
      </c>
      <c r="E1543">
        <v>4.5</v>
      </c>
      <c r="F1543">
        <v>7209</v>
      </c>
      <c r="G1543">
        <f t="shared" si="24"/>
        <v>32440.5</v>
      </c>
    </row>
    <row r="1544" spans="1:7" x14ac:dyDescent="0.25">
      <c r="A1544">
        <v>2018</v>
      </c>
      <c r="B1544" t="s">
        <v>145</v>
      </c>
      <c r="C1544">
        <v>730015</v>
      </c>
      <c r="D1544" t="s">
        <v>151</v>
      </c>
      <c r="E1544">
        <v>25</v>
      </c>
      <c r="F1544">
        <v>55</v>
      </c>
      <c r="G1544">
        <f t="shared" si="24"/>
        <v>1375</v>
      </c>
    </row>
    <row r="1545" spans="1:7" x14ac:dyDescent="0.25">
      <c r="A1545">
        <v>2018</v>
      </c>
      <c r="B1545" t="s">
        <v>145</v>
      </c>
      <c r="C1545">
        <v>800010</v>
      </c>
      <c r="D1545" t="s">
        <v>163</v>
      </c>
      <c r="E1545">
        <v>1.5</v>
      </c>
      <c r="F1545">
        <v>4137</v>
      </c>
      <c r="G1545">
        <f t="shared" si="24"/>
        <v>6205.5</v>
      </c>
    </row>
    <row r="1546" spans="1:7" x14ac:dyDescent="0.25">
      <c r="A1546">
        <v>2018</v>
      </c>
      <c r="B1546" t="s">
        <v>146</v>
      </c>
      <c r="C1546">
        <v>701004</v>
      </c>
      <c r="D1546" t="s">
        <v>153</v>
      </c>
      <c r="E1546">
        <v>60</v>
      </c>
      <c r="F1546">
        <v>6</v>
      </c>
      <c r="G1546">
        <f t="shared" si="24"/>
        <v>360</v>
      </c>
    </row>
    <row r="1547" spans="1:7" x14ac:dyDescent="0.25">
      <c r="A1547">
        <v>2018</v>
      </c>
      <c r="B1547" t="s">
        <v>146</v>
      </c>
      <c r="C1547">
        <v>701012</v>
      </c>
      <c r="D1547" t="s">
        <v>5</v>
      </c>
      <c r="E1547">
        <v>10</v>
      </c>
      <c r="F1547">
        <v>619</v>
      </c>
      <c r="G1547">
        <f t="shared" si="24"/>
        <v>6190</v>
      </c>
    </row>
    <row r="1548" spans="1:7" x14ac:dyDescent="0.25">
      <c r="A1548">
        <v>2018</v>
      </c>
      <c r="B1548" t="s">
        <v>146</v>
      </c>
      <c r="C1548">
        <v>701022</v>
      </c>
      <c r="D1548" t="s">
        <v>7</v>
      </c>
      <c r="E1548">
        <v>75</v>
      </c>
      <c r="F1548">
        <v>36</v>
      </c>
      <c r="G1548">
        <f t="shared" si="24"/>
        <v>2700</v>
      </c>
    </row>
    <row r="1549" spans="1:7" x14ac:dyDescent="0.25">
      <c r="A1549">
        <v>2018</v>
      </c>
      <c r="B1549" t="s">
        <v>146</v>
      </c>
      <c r="C1549">
        <v>701023</v>
      </c>
      <c r="D1549" t="s">
        <v>8</v>
      </c>
      <c r="E1549">
        <v>35</v>
      </c>
      <c r="F1549">
        <v>67</v>
      </c>
      <c r="G1549">
        <f t="shared" si="24"/>
        <v>2345</v>
      </c>
    </row>
    <row r="1550" spans="1:7" x14ac:dyDescent="0.25">
      <c r="A1550">
        <v>2018</v>
      </c>
      <c r="B1550" t="s">
        <v>146</v>
      </c>
      <c r="C1550">
        <v>701025</v>
      </c>
      <c r="D1550" t="s">
        <v>10</v>
      </c>
      <c r="E1550">
        <v>29</v>
      </c>
      <c r="F1550">
        <v>293</v>
      </c>
      <c r="G1550">
        <f t="shared" si="24"/>
        <v>8497</v>
      </c>
    </row>
    <row r="1551" spans="1:7" x14ac:dyDescent="0.25">
      <c r="A1551">
        <v>2018</v>
      </c>
      <c r="B1551" t="s">
        <v>146</v>
      </c>
      <c r="C1551">
        <v>701028</v>
      </c>
      <c r="D1551" t="s">
        <v>12</v>
      </c>
      <c r="E1551">
        <v>40</v>
      </c>
      <c r="F1551">
        <v>96</v>
      </c>
      <c r="G1551">
        <f t="shared" si="24"/>
        <v>3840</v>
      </c>
    </row>
    <row r="1552" spans="1:7" x14ac:dyDescent="0.25">
      <c r="A1552">
        <v>2018</v>
      </c>
      <c r="B1552" t="s">
        <v>146</v>
      </c>
      <c r="C1552">
        <v>701032</v>
      </c>
      <c r="D1552" t="s">
        <v>16</v>
      </c>
      <c r="E1552">
        <v>39</v>
      </c>
      <c r="F1552">
        <v>10</v>
      </c>
      <c r="G1552">
        <f t="shared" si="24"/>
        <v>390</v>
      </c>
    </row>
    <row r="1553" spans="1:7" x14ac:dyDescent="0.25">
      <c r="A1553">
        <v>2018</v>
      </c>
      <c r="B1553" t="s">
        <v>146</v>
      </c>
      <c r="C1553">
        <v>701042</v>
      </c>
      <c r="D1553" t="s">
        <v>24</v>
      </c>
      <c r="E1553">
        <v>25</v>
      </c>
      <c r="F1553">
        <v>143</v>
      </c>
      <c r="G1553">
        <f t="shared" si="24"/>
        <v>3575</v>
      </c>
    </row>
    <row r="1554" spans="1:7" x14ac:dyDescent="0.25">
      <c r="A1554">
        <v>2018</v>
      </c>
      <c r="B1554" t="s">
        <v>146</v>
      </c>
      <c r="C1554">
        <v>701048</v>
      </c>
      <c r="D1554" t="s">
        <v>26</v>
      </c>
      <c r="E1554">
        <v>59</v>
      </c>
      <c r="F1554">
        <v>176</v>
      </c>
      <c r="G1554">
        <f t="shared" si="24"/>
        <v>10384</v>
      </c>
    </row>
    <row r="1555" spans="1:7" x14ac:dyDescent="0.25">
      <c r="A1555">
        <v>2018</v>
      </c>
      <c r="B1555" t="s">
        <v>146</v>
      </c>
      <c r="C1555">
        <v>701050</v>
      </c>
      <c r="D1555" t="s">
        <v>156</v>
      </c>
      <c r="E1555">
        <v>59</v>
      </c>
      <c r="F1555">
        <v>44</v>
      </c>
      <c r="G1555">
        <f t="shared" si="24"/>
        <v>2596</v>
      </c>
    </row>
    <row r="1556" spans="1:7" x14ac:dyDescent="0.25">
      <c r="A1556">
        <v>2018</v>
      </c>
      <c r="B1556" t="s">
        <v>146</v>
      </c>
      <c r="C1556">
        <v>701052</v>
      </c>
      <c r="D1556" t="s">
        <v>27</v>
      </c>
      <c r="E1556">
        <v>39</v>
      </c>
      <c r="F1556">
        <v>110</v>
      </c>
      <c r="G1556">
        <f t="shared" si="24"/>
        <v>4290</v>
      </c>
    </row>
    <row r="1557" spans="1:7" x14ac:dyDescent="0.25">
      <c r="A1557">
        <v>2018</v>
      </c>
      <c r="B1557" t="s">
        <v>146</v>
      </c>
      <c r="C1557">
        <v>701055</v>
      </c>
      <c r="D1557" t="s">
        <v>29</v>
      </c>
      <c r="E1557">
        <v>99</v>
      </c>
      <c r="F1557">
        <v>24</v>
      </c>
      <c r="G1557">
        <f t="shared" si="24"/>
        <v>2376</v>
      </c>
    </row>
    <row r="1558" spans="1:7" x14ac:dyDescent="0.25">
      <c r="A1558">
        <v>2018</v>
      </c>
      <c r="B1558" t="s">
        <v>146</v>
      </c>
      <c r="C1558">
        <v>701056</v>
      </c>
      <c r="D1558" t="s">
        <v>30</v>
      </c>
      <c r="E1558">
        <v>85</v>
      </c>
      <c r="F1558">
        <v>32</v>
      </c>
      <c r="G1558">
        <f t="shared" si="24"/>
        <v>2720</v>
      </c>
    </row>
    <row r="1559" spans="1:7" x14ac:dyDescent="0.25">
      <c r="A1559">
        <v>2018</v>
      </c>
      <c r="B1559" t="s">
        <v>146</v>
      </c>
      <c r="C1559">
        <v>701057</v>
      </c>
      <c r="D1559" t="s">
        <v>147</v>
      </c>
      <c r="E1559">
        <v>55</v>
      </c>
      <c r="F1559">
        <v>7</v>
      </c>
      <c r="G1559">
        <f t="shared" si="24"/>
        <v>385</v>
      </c>
    </row>
    <row r="1560" spans="1:7" x14ac:dyDescent="0.25">
      <c r="A1560">
        <v>2018</v>
      </c>
      <c r="B1560" t="s">
        <v>146</v>
      </c>
      <c r="C1560">
        <v>701083</v>
      </c>
      <c r="D1560" t="s">
        <v>37</v>
      </c>
      <c r="E1560">
        <v>42</v>
      </c>
      <c r="F1560">
        <v>4</v>
      </c>
      <c r="G1560">
        <f t="shared" si="24"/>
        <v>168</v>
      </c>
    </row>
    <row r="1561" spans="1:7" x14ac:dyDescent="0.25">
      <c r="A1561">
        <v>2018</v>
      </c>
      <c r="B1561" t="s">
        <v>146</v>
      </c>
      <c r="C1561">
        <v>702000</v>
      </c>
      <c r="D1561" t="s">
        <v>38</v>
      </c>
      <c r="E1561">
        <v>25</v>
      </c>
      <c r="F1561">
        <v>51</v>
      </c>
      <c r="G1561">
        <f t="shared" si="24"/>
        <v>1275</v>
      </c>
    </row>
    <row r="1562" spans="1:7" x14ac:dyDescent="0.25">
      <c r="A1562">
        <v>2018</v>
      </c>
      <c r="B1562" t="s">
        <v>146</v>
      </c>
      <c r="C1562">
        <v>702001</v>
      </c>
      <c r="D1562" t="s">
        <v>39</v>
      </c>
      <c r="E1562">
        <v>25</v>
      </c>
      <c r="F1562">
        <v>35</v>
      </c>
      <c r="G1562">
        <f t="shared" si="24"/>
        <v>875</v>
      </c>
    </row>
    <row r="1563" spans="1:7" x14ac:dyDescent="0.25">
      <c r="A1563">
        <v>2018</v>
      </c>
      <c r="B1563" t="s">
        <v>146</v>
      </c>
      <c r="C1563">
        <v>702002</v>
      </c>
      <c r="D1563" t="s">
        <v>40</v>
      </c>
      <c r="E1563">
        <v>25</v>
      </c>
      <c r="F1563">
        <v>57</v>
      </c>
      <c r="G1563">
        <f t="shared" si="24"/>
        <v>1425</v>
      </c>
    </row>
    <row r="1564" spans="1:7" x14ac:dyDescent="0.25">
      <c r="A1564">
        <v>2018</v>
      </c>
      <c r="B1564" t="s">
        <v>146</v>
      </c>
      <c r="C1564">
        <v>702003</v>
      </c>
      <c r="D1564" t="s">
        <v>41</v>
      </c>
      <c r="E1564">
        <v>25</v>
      </c>
      <c r="F1564">
        <v>5</v>
      </c>
      <c r="G1564">
        <f t="shared" si="24"/>
        <v>125</v>
      </c>
    </row>
    <row r="1565" spans="1:7" x14ac:dyDescent="0.25">
      <c r="A1565">
        <v>2018</v>
      </c>
      <c r="B1565" t="s">
        <v>146</v>
      </c>
      <c r="C1565">
        <v>702004</v>
      </c>
      <c r="D1565" t="s">
        <v>42</v>
      </c>
      <c r="E1565">
        <v>25</v>
      </c>
      <c r="F1565">
        <v>95</v>
      </c>
      <c r="G1565">
        <f t="shared" si="24"/>
        <v>2375</v>
      </c>
    </row>
    <row r="1566" spans="1:7" x14ac:dyDescent="0.25">
      <c r="A1566">
        <v>2018</v>
      </c>
      <c r="B1566" t="s">
        <v>146</v>
      </c>
      <c r="C1566">
        <v>702005</v>
      </c>
      <c r="D1566" t="s">
        <v>43</v>
      </c>
      <c r="E1566">
        <v>25</v>
      </c>
      <c r="F1566">
        <v>8</v>
      </c>
      <c r="G1566">
        <f t="shared" si="24"/>
        <v>200</v>
      </c>
    </row>
    <row r="1567" spans="1:7" x14ac:dyDescent="0.25">
      <c r="A1567">
        <v>2018</v>
      </c>
      <c r="B1567" t="s">
        <v>146</v>
      </c>
      <c r="C1567">
        <v>702006</v>
      </c>
      <c r="D1567" t="s">
        <v>44</v>
      </c>
      <c r="E1567">
        <v>25</v>
      </c>
      <c r="F1567">
        <v>31</v>
      </c>
      <c r="G1567">
        <f t="shared" si="24"/>
        <v>775</v>
      </c>
    </row>
    <row r="1568" spans="1:7" x14ac:dyDescent="0.25">
      <c r="A1568">
        <v>2018</v>
      </c>
      <c r="B1568" t="s">
        <v>146</v>
      </c>
      <c r="C1568">
        <v>703003</v>
      </c>
      <c r="D1568" t="s">
        <v>47</v>
      </c>
      <c r="E1568">
        <v>3.5</v>
      </c>
      <c r="F1568">
        <v>1253</v>
      </c>
      <c r="G1568">
        <f t="shared" si="24"/>
        <v>4385.5</v>
      </c>
    </row>
    <row r="1569" spans="1:7" x14ac:dyDescent="0.25">
      <c r="A1569">
        <v>2018</v>
      </c>
      <c r="B1569" t="s">
        <v>146</v>
      </c>
      <c r="C1569">
        <v>706000</v>
      </c>
      <c r="D1569" t="s">
        <v>48</v>
      </c>
      <c r="E1569">
        <v>14</v>
      </c>
      <c r="F1569">
        <v>578</v>
      </c>
      <c r="G1569">
        <f t="shared" si="24"/>
        <v>8092</v>
      </c>
    </row>
    <row r="1570" spans="1:7" x14ac:dyDescent="0.25">
      <c r="A1570">
        <v>2018</v>
      </c>
      <c r="B1570" t="s">
        <v>146</v>
      </c>
      <c r="C1570">
        <v>706002</v>
      </c>
      <c r="D1570" t="s">
        <v>50</v>
      </c>
      <c r="E1570">
        <v>14</v>
      </c>
      <c r="F1570">
        <v>1266</v>
      </c>
      <c r="G1570">
        <f t="shared" si="24"/>
        <v>17724</v>
      </c>
    </row>
    <row r="1571" spans="1:7" x14ac:dyDescent="0.25">
      <c r="A1571">
        <v>2018</v>
      </c>
      <c r="B1571" t="s">
        <v>146</v>
      </c>
      <c r="C1571">
        <v>706003</v>
      </c>
      <c r="D1571" t="s">
        <v>51</v>
      </c>
      <c r="E1571">
        <v>14</v>
      </c>
      <c r="F1571">
        <v>823</v>
      </c>
      <c r="G1571">
        <f t="shared" si="24"/>
        <v>11522</v>
      </c>
    </row>
    <row r="1572" spans="1:7" x14ac:dyDescent="0.25">
      <c r="A1572">
        <v>2018</v>
      </c>
      <c r="B1572" t="s">
        <v>146</v>
      </c>
      <c r="C1572">
        <v>706004</v>
      </c>
      <c r="D1572" t="s">
        <v>52</v>
      </c>
      <c r="E1572">
        <v>14</v>
      </c>
      <c r="F1572">
        <v>982</v>
      </c>
      <c r="G1572">
        <f t="shared" si="24"/>
        <v>13748</v>
      </c>
    </row>
    <row r="1573" spans="1:7" x14ac:dyDescent="0.25">
      <c r="A1573">
        <v>2018</v>
      </c>
      <c r="B1573" t="s">
        <v>146</v>
      </c>
      <c r="C1573">
        <v>706005</v>
      </c>
      <c r="D1573" t="s">
        <v>53</v>
      </c>
      <c r="E1573">
        <v>14</v>
      </c>
      <c r="F1573">
        <v>3130</v>
      </c>
      <c r="G1573">
        <f t="shared" si="24"/>
        <v>43820</v>
      </c>
    </row>
    <row r="1574" spans="1:7" x14ac:dyDescent="0.25">
      <c r="A1574">
        <v>2018</v>
      </c>
      <c r="B1574" t="s">
        <v>146</v>
      </c>
      <c r="C1574">
        <v>706006</v>
      </c>
      <c r="D1574" t="s">
        <v>54</v>
      </c>
      <c r="E1574">
        <v>14</v>
      </c>
      <c r="F1574">
        <v>462</v>
      </c>
      <c r="G1574">
        <f t="shared" si="24"/>
        <v>6468</v>
      </c>
    </row>
    <row r="1575" spans="1:7" x14ac:dyDescent="0.25">
      <c r="A1575">
        <v>2018</v>
      </c>
      <c r="B1575" t="s">
        <v>146</v>
      </c>
      <c r="C1575">
        <v>706007</v>
      </c>
      <c r="D1575" t="s">
        <v>55</v>
      </c>
      <c r="E1575">
        <v>14</v>
      </c>
      <c r="F1575">
        <v>1520</v>
      </c>
      <c r="G1575">
        <f t="shared" si="24"/>
        <v>21280</v>
      </c>
    </row>
    <row r="1576" spans="1:7" x14ac:dyDescent="0.25">
      <c r="A1576">
        <v>2018</v>
      </c>
      <c r="B1576" t="s">
        <v>146</v>
      </c>
      <c r="C1576">
        <v>706008</v>
      </c>
      <c r="D1576" t="s">
        <v>56</v>
      </c>
      <c r="E1576">
        <v>14</v>
      </c>
      <c r="F1576">
        <v>483</v>
      </c>
      <c r="G1576">
        <f t="shared" si="24"/>
        <v>6762</v>
      </c>
    </row>
    <row r="1577" spans="1:7" x14ac:dyDescent="0.25">
      <c r="A1577">
        <v>2018</v>
      </c>
      <c r="B1577" t="s">
        <v>146</v>
      </c>
      <c r="C1577">
        <v>706011</v>
      </c>
      <c r="D1577" t="s">
        <v>57</v>
      </c>
      <c r="E1577">
        <v>14</v>
      </c>
      <c r="F1577">
        <v>8</v>
      </c>
      <c r="G1577">
        <f t="shared" si="24"/>
        <v>112</v>
      </c>
    </row>
    <row r="1578" spans="1:7" x14ac:dyDescent="0.25">
      <c r="A1578">
        <v>2018</v>
      </c>
      <c r="B1578" t="s">
        <v>146</v>
      </c>
      <c r="C1578">
        <v>706012</v>
      </c>
      <c r="D1578" t="s">
        <v>58</v>
      </c>
      <c r="E1578">
        <v>18</v>
      </c>
      <c r="F1578">
        <v>35</v>
      </c>
      <c r="G1578">
        <f t="shared" si="24"/>
        <v>630</v>
      </c>
    </row>
    <row r="1579" spans="1:7" x14ac:dyDescent="0.25">
      <c r="A1579">
        <v>2018</v>
      </c>
      <c r="B1579" t="s">
        <v>146</v>
      </c>
      <c r="C1579">
        <v>706013</v>
      </c>
      <c r="D1579" t="s">
        <v>59</v>
      </c>
      <c r="E1579">
        <v>19</v>
      </c>
      <c r="F1579">
        <v>297</v>
      </c>
      <c r="G1579">
        <f t="shared" si="24"/>
        <v>5643</v>
      </c>
    </row>
    <row r="1580" spans="1:7" x14ac:dyDescent="0.25">
      <c r="A1580">
        <v>2018</v>
      </c>
      <c r="B1580" t="s">
        <v>146</v>
      </c>
      <c r="C1580">
        <v>706014</v>
      </c>
      <c r="D1580" t="s">
        <v>60</v>
      </c>
      <c r="E1580">
        <v>19</v>
      </c>
      <c r="F1580">
        <v>126</v>
      </c>
      <c r="G1580">
        <f t="shared" si="24"/>
        <v>2394</v>
      </c>
    </row>
    <row r="1581" spans="1:7" x14ac:dyDescent="0.25">
      <c r="A1581">
        <v>2018</v>
      </c>
      <c r="B1581" t="s">
        <v>146</v>
      </c>
      <c r="C1581">
        <v>706015</v>
      </c>
      <c r="D1581" t="s">
        <v>61</v>
      </c>
      <c r="E1581">
        <v>19</v>
      </c>
      <c r="F1581">
        <v>81</v>
      </c>
      <c r="G1581">
        <f t="shared" si="24"/>
        <v>1539</v>
      </c>
    </row>
    <row r="1582" spans="1:7" x14ac:dyDescent="0.25">
      <c r="A1582">
        <v>2018</v>
      </c>
      <c r="B1582" t="s">
        <v>146</v>
      </c>
      <c r="C1582">
        <v>706016</v>
      </c>
      <c r="D1582" t="s">
        <v>62</v>
      </c>
      <c r="E1582">
        <v>19</v>
      </c>
      <c r="F1582">
        <v>136</v>
      </c>
      <c r="G1582">
        <f t="shared" si="24"/>
        <v>2584</v>
      </c>
    </row>
    <row r="1583" spans="1:7" x14ac:dyDescent="0.25">
      <c r="A1583">
        <v>2018</v>
      </c>
      <c r="B1583" t="s">
        <v>146</v>
      </c>
      <c r="C1583">
        <v>706017</v>
      </c>
      <c r="D1583" t="s">
        <v>63</v>
      </c>
      <c r="E1583">
        <v>19</v>
      </c>
      <c r="F1583">
        <v>191</v>
      </c>
      <c r="G1583">
        <f t="shared" si="24"/>
        <v>3629</v>
      </c>
    </row>
    <row r="1584" spans="1:7" x14ac:dyDescent="0.25">
      <c r="A1584">
        <v>2018</v>
      </c>
      <c r="B1584" t="s">
        <v>146</v>
      </c>
      <c r="C1584">
        <v>706018</v>
      </c>
      <c r="D1584" t="s">
        <v>64</v>
      </c>
      <c r="E1584">
        <v>19</v>
      </c>
      <c r="F1584">
        <v>551</v>
      </c>
      <c r="G1584">
        <f t="shared" si="24"/>
        <v>10469</v>
      </c>
    </row>
    <row r="1585" spans="1:7" x14ac:dyDescent="0.25">
      <c r="A1585">
        <v>2018</v>
      </c>
      <c r="B1585" t="s">
        <v>146</v>
      </c>
      <c r="C1585">
        <v>706019</v>
      </c>
      <c r="D1585" t="s">
        <v>65</v>
      </c>
      <c r="E1585">
        <v>20</v>
      </c>
      <c r="F1585">
        <v>226</v>
      </c>
      <c r="G1585">
        <f t="shared" si="24"/>
        <v>4520</v>
      </c>
    </row>
    <row r="1586" spans="1:7" x14ac:dyDescent="0.25">
      <c r="A1586">
        <v>2018</v>
      </c>
      <c r="B1586" t="s">
        <v>146</v>
      </c>
      <c r="C1586">
        <v>706090</v>
      </c>
      <c r="D1586" t="s">
        <v>66</v>
      </c>
      <c r="E1586">
        <v>14</v>
      </c>
      <c r="F1586">
        <v>98</v>
      </c>
      <c r="G1586">
        <f t="shared" si="24"/>
        <v>1372</v>
      </c>
    </row>
    <row r="1587" spans="1:7" x14ac:dyDescent="0.25">
      <c r="A1587">
        <v>2018</v>
      </c>
      <c r="B1587" t="s">
        <v>146</v>
      </c>
      <c r="C1587">
        <v>707001</v>
      </c>
      <c r="D1587" t="s">
        <v>67</v>
      </c>
      <c r="E1587">
        <v>14</v>
      </c>
      <c r="F1587">
        <v>623</v>
      </c>
      <c r="G1587">
        <f t="shared" si="24"/>
        <v>8722</v>
      </c>
    </row>
    <row r="1588" spans="1:7" x14ac:dyDescent="0.25">
      <c r="A1588">
        <v>2018</v>
      </c>
      <c r="B1588" t="s">
        <v>146</v>
      </c>
      <c r="C1588">
        <v>707002</v>
      </c>
      <c r="D1588" t="s">
        <v>68</v>
      </c>
      <c r="E1588">
        <v>14</v>
      </c>
      <c r="F1588">
        <v>780</v>
      </c>
      <c r="G1588">
        <f t="shared" si="24"/>
        <v>10920</v>
      </c>
    </row>
    <row r="1589" spans="1:7" x14ac:dyDescent="0.25">
      <c r="A1589">
        <v>2018</v>
      </c>
      <c r="B1589" t="s">
        <v>146</v>
      </c>
      <c r="C1589">
        <v>707003</v>
      </c>
      <c r="D1589" t="s">
        <v>69</v>
      </c>
      <c r="E1589">
        <v>14</v>
      </c>
      <c r="F1589">
        <v>172</v>
      </c>
      <c r="G1589">
        <f t="shared" si="24"/>
        <v>2408</v>
      </c>
    </row>
    <row r="1590" spans="1:7" x14ac:dyDescent="0.25">
      <c r="A1590">
        <v>2018</v>
      </c>
      <c r="B1590" t="s">
        <v>146</v>
      </c>
      <c r="C1590">
        <v>707004</v>
      </c>
      <c r="D1590" t="s">
        <v>70</v>
      </c>
      <c r="E1590">
        <v>14</v>
      </c>
      <c r="F1590">
        <v>176</v>
      </c>
      <c r="G1590">
        <f t="shared" si="24"/>
        <v>2464</v>
      </c>
    </row>
    <row r="1591" spans="1:7" x14ac:dyDescent="0.25">
      <c r="A1591">
        <v>2018</v>
      </c>
      <c r="B1591" t="s">
        <v>146</v>
      </c>
      <c r="C1591">
        <v>707005</v>
      </c>
      <c r="D1591" t="s">
        <v>71</v>
      </c>
      <c r="E1591">
        <v>14</v>
      </c>
      <c r="F1591">
        <v>100</v>
      </c>
      <c r="G1591">
        <f t="shared" si="24"/>
        <v>1400</v>
      </c>
    </row>
    <row r="1592" spans="1:7" x14ac:dyDescent="0.25">
      <c r="A1592">
        <v>2018</v>
      </c>
      <c r="B1592" t="s">
        <v>146</v>
      </c>
      <c r="C1592">
        <v>707006</v>
      </c>
      <c r="D1592" t="s">
        <v>72</v>
      </c>
      <c r="E1592">
        <v>14</v>
      </c>
      <c r="F1592">
        <v>175</v>
      </c>
      <c r="G1592">
        <f t="shared" si="24"/>
        <v>2450</v>
      </c>
    </row>
    <row r="1593" spans="1:7" x14ac:dyDescent="0.25">
      <c r="A1593">
        <v>2018</v>
      </c>
      <c r="B1593" t="s">
        <v>146</v>
      </c>
      <c r="C1593">
        <v>707007</v>
      </c>
      <c r="D1593" t="s">
        <v>73</v>
      </c>
      <c r="E1593">
        <v>14</v>
      </c>
      <c r="F1593">
        <v>562</v>
      </c>
      <c r="G1593">
        <f t="shared" si="24"/>
        <v>7868</v>
      </c>
    </row>
    <row r="1594" spans="1:7" x14ac:dyDescent="0.25">
      <c r="A1594">
        <v>2018</v>
      </c>
      <c r="B1594" t="s">
        <v>146</v>
      </c>
      <c r="C1594">
        <v>707008</v>
      </c>
      <c r="D1594" t="s">
        <v>74</v>
      </c>
      <c r="E1594">
        <v>14</v>
      </c>
      <c r="F1594">
        <v>743</v>
      </c>
      <c r="G1594">
        <f t="shared" si="24"/>
        <v>10402</v>
      </c>
    </row>
    <row r="1595" spans="1:7" x14ac:dyDescent="0.25">
      <c r="A1595">
        <v>2018</v>
      </c>
      <c r="B1595" t="s">
        <v>146</v>
      </c>
      <c r="C1595">
        <v>707009</v>
      </c>
      <c r="D1595" t="s">
        <v>75</v>
      </c>
      <c r="E1595">
        <v>14</v>
      </c>
      <c r="F1595">
        <v>262</v>
      </c>
      <c r="G1595">
        <f t="shared" si="24"/>
        <v>3668</v>
      </c>
    </row>
    <row r="1596" spans="1:7" x14ac:dyDescent="0.25">
      <c r="A1596">
        <v>2018</v>
      </c>
      <c r="B1596" t="s">
        <v>146</v>
      </c>
      <c r="C1596">
        <v>707010</v>
      </c>
      <c r="D1596" t="s">
        <v>76</v>
      </c>
      <c r="E1596">
        <v>14</v>
      </c>
      <c r="F1596">
        <v>151</v>
      </c>
      <c r="G1596">
        <f t="shared" si="24"/>
        <v>2114</v>
      </c>
    </row>
    <row r="1597" spans="1:7" x14ac:dyDescent="0.25">
      <c r="A1597">
        <v>2018</v>
      </c>
      <c r="B1597" t="s">
        <v>146</v>
      </c>
      <c r="C1597">
        <v>707011</v>
      </c>
      <c r="D1597" t="s">
        <v>77</v>
      </c>
      <c r="E1597">
        <v>14</v>
      </c>
      <c r="F1597">
        <v>153</v>
      </c>
      <c r="G1597">
        <f t="shared" si="24"/>
        <v>2142</v>
      </c>
    </row>
    <row r="1598" spans="1:7" x14ac:dyDescent="0.25">
      <c r="A1598">
        <v>2018</v>
      </c>
      <c r="B1598" t="s">
        <v>146</v>
      </c>
      <c r="C1598">
        <v>707013</v>
      </c>
      <c r="D1598" t="s">
        <v>78</v>
      </c>
      <c r="E1598">
        <v>14</v>
      </c>
      <c r="F1598">
        <v>81</v>
      </c>
      <c r="G1598">
        <f t="shared" si="24"/>
        <v>1134</v>
      </c>
    </row>
    <row r="1599" spans="1:7" x14ac:dyDescent="0.25">
      <c r="A1599">
        <v>2018</v>
      </c>
      <c r="B1599" t="s">
        <v>146</v>
      </c>
      <c r="C1599">
        <v>707014</v>
      </c>
      <c r="D1599" t="s">
        <v>79</v>
      </c>
      <c r="E1599">
        <v>14</v>
      </c>
      <c r="F1599">
        <v>44</v>
      </c>
      <c r="G1599">
        <f t="shared" si="24"/>
        <v>616</v>
      </c>
    </row>
    <row r="1600" spans="1:7" x14ac:dyDescent="0.25">
      <c r="A1600">
        <v>2018</v>
      </c>
      <c r="B1600" t="s">
        <v>146</v>
      </c>
      <c r="C1600">
        <v>707015</v>
      </c>
      <c r="D1600" t="s">
        <v>80</v>
      </c>
      <c r="E1600">
        <v>14</v>
      </c>
      <c r="F1600">
        <v>53</v>
      </c>
      <c r="G1600">
        <f t="shared" si="24"/>
        <v>742</v>
      </c>
    </row>
    <row r="1601" spans="1:7" x14ac:dyDescent="0.25">
      <c r="A1601">
        <v>2018</v>
      </c>
      <c r="B1601" t="s">
        <v>146</v>
      </c>
      <c r="C1601">
        <v>707017</v>
      </c>
      <c r="D1601" t="s">
        <v>148</v>
      </c>
      <c r="E1601">
        <v>14</v>
      </c>
      <c r="F1601">
        <v>93</v>
      </c>
      <c r="G1601">
        <f t="shared" si="24"/>
        <v>1302</v>
      </c>
    </row>
    <row r="1602" spans="1:7" x14ac:dyDescent="0.25">
      <c r="A1602">
        <v>2018</v>
      </c>
      <c r="B1602" t="s">
        <v>146</v>
      </c>
      <c r="C1602">
        <v>708000</v>
      </c>
      <c r="D1602" t="s">
        <v>82</v>
      </c>
      <c r="E1602">
        <v>5</v>
      </c>
      <c r="F1602">
        <v>480</v>
      </c>
      <c r="G1602">
        <f t="shared" si="24"/>
        <v>2400</v>
      </c>
    </row>
    <row r="1603" spans="1:7" x14ac:dyDescent="0.25">
      <c r="A1603">
        <v>2018</v>
      </c>
      <c r="B1603" t="s">
        <v>146</v>
      </c>
      <c r="C1603">
        <v>708002</v>
      </c>
      <c r="D1603" t="s">
        <v>83</v>
      </c>
      <c r="E1603">
        <v>10</v>
      </c>
      <c r="F1603">
        <v>1097</v>
      </c>
      <c r="G1603">
        <f t="shared" ref="G1603:G1666" si="25">F1603*E1603</f>
        <v>10970</v>
      </c>
    </row>
    <row r="1604" spans="1:7" x14ac:dyDescent="0.25">
      <c r="A1604">
        <v>2018</v>
      </c>
      <c r="B1604" t="s">
        <v>146</v>
      </c>
      <c r="C1604">
        <v>708003</v>
      </c>
      <c r="D1604" t="s">
        <v>162</v>
      </c>
      <c r="E1604">
        <v>1.8</v>
      </c>
      <c r="F1604">
        <v>5000</v>
      </c>
      <c r="G1604">
        <f t="shared" si="25"/>
        <v>9000</v>
      </c>
    </row>
    <row r="1605" spans="1:7" x14ac:dyDescent="0.25">
      <c r="A1605">
        <v>2018</v>
      </c>
      <c r="B1605" t="s">
        <v>146</v>
      </c>
      <c r="C1605">
        <v>708004</v>
      </c>
      <c r="D1605" t="s">
        <v>84</v>
      </c>
      <c r="E1605">
        <v>2</v>
      </c>
      <c r="F1605">
        <v>3130</v>
      </c>
      <c r="G1605">
        <f t="shared" si="25"/>
        <v>6260</v>
      </c>
    </row>
    <row r="1606" spans="1:7" x14ac:dyDescent="0.25">
      <c r="A1606">
        <v>2018</v>
      </c>
      <c r="B1606" t="s">
        <v>146</v>
      </c>
      <c r="C1606">
        <v>708005</v>
      </c>
      <c r="D1606" t="s">
        <v>85</v>
      </c>
      <c r="E1606">
        <v>5</v>
      </c>
      <c r="F1606">
        <v>1034</v>
      </c>
      <c r="G1606">
        <f t="shared" si="25"/>
        <v>5170</v>
      </c>
    </row>
    <row r="1607" spans="1:7" x14ac:dyDescent="0.25">
      <c r="A1607">
        <v>2018</v>
      </c>
      <c r="B1607" t="s">
        <v>146</v>
      </c>
      <c r="C1607">
        <v>708007</v>
      </c>
      <c r="D1607" t="s">
        <v>87</v>
      </c>
      <c r="E1607">
        <v>5</v>
      </c>
      <c r="F1607">
        <v>471</v>
      </c>
      <c r="G1607">
        <f t="shared" si="25"/>
        <v>2355</v>
      </c>
    </row>
    <row r="1608" spans="1:7" x14ac:dyDescent="0.25">
      <c r="A1608">
        <v>2018</v>
      </c>
      <c r="B1608" t="s">
        <v>146</v>
      </c>
      <c r="C1608">
        <v>708008</v>
      </c>
      <c r="D1608" t="s">
        <v>88</v>
      </c>
      <c r="E1608">
        <v>14.4</v>
      </c>
      <c r="F1608">
        <v>17</v>
      </c>
      <c r="G1608">
        <f t="shared" si="25"/>
        <v>244.8</v>
      </c>
    </row>
    <row r="1609" spans="1:7" x14ac:dyDescent="0.25">
      <c r="A1609">
        <v>2018</v>
      </c>
      <c r="B1609" t="s">
        <v>146</v>
      </c>
      <c r="C1609">
        <v>708009</v>
      </c>
      <c r="D1609" t="s">
        <v>89</v>
      </c>
      <c r="E1609">
        <v>20.399999999999999</v>
      </c>
      <c r="F1609">
        <v>60</v>
      </c>
      <c r="G1609">
        <f t="shared" si="25"/>
        <v>1224</v>
      </c>
    </row>
    <row r="1610" spans="1:7" x14ac:dyDescent="0.25">
      <c r="A1610">
        <v>2018</v>
      </c>
      <c r="B1610" t="s">
        <v>146</v>
      </c>
      <c r="C1610">
        <v>708010</v>
      </c>
      <c r="D1610" t="s">
        <v>90</v>
      </c>
      <c r="E1610">
        <v>2</v>
      </c>
      <c r="F1610">
        <v>1086</v>
      </c>
      <c r="G1610">
        <f t="shared" si="25"/>
        <v>2172</v>
      </c>
    </row>
    <row r="1611" spans="1:7" x14ac:dyDescent="0.25">
      <c r="A1611">
        <v>2018</v>
      </c>
      <c r="B1611" t="s">
        <v>146</v>
      </c>
      <c r="C1611">
        <v>708013</v>
      </c>
      <c r="D1611" t="s">
        <v>91</v>
      </c>
      <c r="E1611">
        <v>1.6</v>
      </c>
      <c r="F1611">
        <v>175</v>
      </c>
      <c r="G1611">
        <f t="shared" si="25"/>
        <v>280</v>
      </c>
    </row>
    <row r="1612" spans="1:7" x14ac:dyDescent="0.25">
      <c r="A1612">
        <v>2018</v>
      </c>
      <c r="B1612" t="s">
        <v>146</v>
      </c>
      <c r="C1612">
        <v>708014</v>
      </c>
      <c r="D1612" t="s">
        <v>92</v>
      </c>
      <c r="E1612">
        <v>13</v>
      </c>
      <c r="F1612">
        <v>273</v>
      </c>
      <c r="G1612">
        <f t="shared" si="25"/>
        <v>3549</v>
      </c>
    </row>
    <row r="1613" spans="1:7" x14ac:dyDescent="0.25">
      <c r="A1613">
        <v>2018</v>
      </c>
      <c r="B1613" t="s">
        <v>146</v>
      </c>
      <c r="C1613">
        <v>708015</v>
      </c>
      <c r="D1613" t="s">
        <v>93</v>
      </c>
      <c r="E1613">
        <v>1.8</v>
      </c>
      <c r="F1613">
        <v>1102</v>
      </c>
      <c r="G1613">
        <f t="shared" si="25"/>
        <v>1983.6000000000001</v>
      </c>
    </row>
    <row r="1614" spans="1:7" x14ac:dyDescent="0.25">
      <c r="A1614">
        <v>2018</v>
      </c>
      <c r="B1614" t="s">
        <v>146</v>
      </c>
      <c r="C1614">
        <v>708016</v>
      </c>
      <c r="D1614" t="s">
        <v>94</v>
      </c>
      <c r="E1614">
        <v>5</v>
      </c>
      <c r="F1614">
        <v>4</v>
      </c>
      <c r="G1614">
        <f t="shared" si="25"/>
        <v>20</v>
      </c>
    </row>
    <row r="1615" spans="1:7" x14ac:dyDescent="0.25">
      <c r="A1615">
        <v>2018</v>
      </c>
      <c r="B1615" t="s">
        <v>146</v>
      </c>
      <c r="C1615">
        <v>708018</v>
      </c>
      <c r="D1615" t="s">
        <v>95</v>
      </c>
      <c r="E1615">
        <v>10</v>
      </c>
      <c r="F1615">
        <v>409</v>
      </c>
      <c r="G1615">
        <f t="shared" si="25"/>
        <v>4090</v>
      </c>
    </row>
    <row r="1616" spans="1:7" x14ac:dyDescent="0.25">
      <c r="A1616">
        <v>2018</v>
      </c>
      <c r="B1616" t="s">
        <v>146</v>
      </c>
      <c r="C1616">
        <v>708020</v>
      </c>
      <c r="D1616" t="s">
        <v>97</v>
      </c>
      <c r="E1616">
        <v>10</v>
      </c>
      <c r="F1616">
        <v>376</v>
      </c>
      <c r="G1616">
        <f t="shared" si="25"/>
        <v>3760</v>
      </c>
    </row>
    <row r="1617" spans="1:7" x14ac:dyDescent="0.25">
      <c r="A1617">
        <v>2018</v>
      </c>
      <c r="B1617" t="s">
        <v>146</v>
      </c>
      <c r="C1617">
        <v>708021</v>
      </c>
      <c r="D1617" t="s">
        <v>98</v>
      </c>
      <c r="E1617">
        <v>5</v>
      </c>
      <c r="F1617">
        <v>362</v>
      </c>
      <c r="G1617">
        <f t="shared" si="25"/>
        <v>1810</v>
      </c>
    </row>
    <row r="1618" spans="1:7" x14ac:dyDescent="0.25">
      <c r="A1618">
        <v>2018</v>
      </c>
      <c r="B1618" t="s">
        <v>146</v>
      </c>
      <c r="C1618">
        <v>708022</v>
      </c>
      <c r="D1618" t="s">
        <v>99</v>
      </c>
      <c r="E1618">
        <v>15</v>
      </c>
      <c r="F1618">
        <v>19</v>
      </c>
      <c r="G1618">
        <f t="shared" si="25"/>
        <v>285</v>
      </c>
    </row>
    <row r="1619" spans="1:7" x14ac:dyDescent="0.25">
      <c r="A1619">
        <v>2018</v>
      </c>
      <c r="B1619" t="s">
        <v>146</v>
      </c>
      <c r="C1619">
        <v>708023</v>
      </c>
      <c r="D1619" t="s">
        <v>100</v>
      </c>
      <c r="E1619">
        <v>15</v>
      </c>
      <c r="F1619">
        <v>19</v>
      </c>
      <c r="G1619">
        <f t="shared" si="25"/>
        <v>285</v>
      </c>
    </row>
    <row r="1620" spans="1:7" x14ac:dyDescent="0.25">
      <c r="A1620">
        <v>2018</v>
      </c>
      <c r="B1620" t="s">
        <v>146</v>
      </c>
      <c r="C1620">
        <v>708024</v>
      </c>
      <c r="D1620" t="s">
        <v>101</v>
      </c>
      <c r="E1620">
        <v>15</v>
      </c>
      <c r="F1620">
        <v>308</v>
      </c>
      <c r="G1620">
        <f t="shared" si="25"/>
        <v>4620</v>
      </c>
    </row>
    <row r="1621" spans="1:7" x14ac:dyDescent="0.25">
      <c r="A1621">
        <v>2018</v>
      </c>
      <c r="B1621" t="s">
        <v>146</v>
      </c>
      <c r="C1621">
        <v>708028</v>
      </c>
      <c r="D1621" t="s">
        <v>102</v>
      </c>
      <c r="E1621">
        <v>17</v>
      </c>
      <c r="F1621">
        <v>168</v>
      </c>
      <c r="G1621">
        <f t="shared" si="25"/>
        <v>2856</v>
      </c>
    </row>
    <row r="1622" spans="1:7" x14ac:dyDescent="0.25">
      <c r="A1622">
        <v>2018</v>
      </c>
      <c r="B1622" t="s">
        <v>146</v>
      </c>
      <c r="C1622">
        <v>708029</v>
      </c>
      <c r="D1622" t="s">
        <v>103</v>
      </c>
      <c r="E1622">
        <v>17</v>
      </c>
      <c r="F1622">
        <v>1</v>
      </c>
      <c r="G1622">
        <f t="shared" si="25"/>
        <v>17</v>
      </c>
    </row>
    <row r="1623" spans="1:7" x14ac:dyDescent="0.25">
      <c r="A1623">
        <v>2018</v>
      </c>
      <c r="B1623" t="s">
        <v>146</v>
      </c>
      <c r="C1623">
        <v>708036</v>
      </c>
      <c r="D1623" t="s">
        <v>169</v>
      </c>
      <c r="E1623">
        <v>10</v>
      </c>
      <c r="F1623">
        <v>10</v>
      </c>
      <c r="G1623">
        <f t="shared" si="25"/>
        <v>100</v>
      </c>
    </row>
    <row r="1624" spans="1:7" x14ac:dyDescent="0.25">
      <c r="A1624">
        <v>2018</v>
      </c>
      <c r="B1624" t="s">
        <v>146</v>
      </c>
      <c r="C1624">
        <v>708037</v>
      </c>
      <c r="D1624" t="s">
        <v>170</v>
      </c>
      <c r="E1624">
        <v>10</v>
      </c>
      <c r="F1624">
        <v>24</v>
      </c>
      <c r="G1624">
        <f t="shared" si="25"/>
        <v>240</v>
      </c>
    </row>
    <row r="1625" spans="1:7" x14ac:dyDescent="0.25">
      <c r="A1625">
        <v>2018</v>
      </c>
      <c r="B1625" t="s">
        <v>146</v>
      </c>
      <c r="C1625">
        <v>708038</v>
      </c>
      <c r="D1625" t="s">
        <v>171</v>
      </c>
      <c r="E1625">
        <v>10</v>
      </c>
      <c r="F1625">
        <v>46</v>
      </c>
      <c r="G1625">
        <f t="shared" si="25"/>
        <v>460</v>
      </c>
    </row>
    <row r="1626" spans="1:7" x14ac:dyDescent="0.25">
      <c r="A1626">
        <v>2018</v>
      </c>
      <c r="B1626" t="s">
        <v>146</v>
      </c>
      <c r="C1626">
        <v>708040</v>
      </c>
      <c r="D1626" t="s">
        <v>157</v>
      </c>
      <c r="E1626">
        <v>88</v>
      </c>
      <c r="F1626">
        <v>1</v>
      </c>
      <c r="G1626">
        <f t="shared" si="25"/>
        <v>88</v>
      </c>
    </row>
    <row r="1627" spans="1:7" x14ac:dyDescent="0.25">
      <c r="A1627">
        <v>2018</v>
      </c>
      <c r="B1627" t="s">
        <v>146</v>
      </c>
      <c r="C1627">
        <v>708041</v>
      </c>
      <c r="D1627" t="s">
        <v>104</v>
      </c>
      <c r="E1627">
        <v>60</v>
      </c>
      <c r="F1627">
        <v>26</v>
      </c>
      <c r="G1627">
        <f t="shared" si="25"/>
        <v>1560</v>
      </c>
    </row>
    <row r="1628" spans="1:7" x14ac:dyDescent="0.25">
      <c r="A1628">
        <v>2018</v>
      </c>
      <c r="B1628" t="s">
        <v>146</v>
      </c>
      <c r="C1628">
        <v>709001</v>
      </c>
      <c r="D1628" t="s">
        <v>105</v>
      </c>
      <c r="E1628">
        <v>20.5</v>
      </c>
      <c r="F1628">
        <v>324</v>
      </c>
      <c r="G1628">
        <f t="shared" si="25"/>
        <v>6642</v>
      </c>
    </row>
    <row r="1629" spans="1:7" x14ac:dyDescent="0.25">
      <c r="A1629">
        <v>2018</v>
      </c>
      <c r="B1629" t="s">
        <v>146</v>
      </c>
      <c r="C1629">
        <v>709005</v>
      </c>
      <c r="D1629" t="s">
        <v>106</v>
      </c>
      <c r="E1629">
        <v>20.5</v>
      </c>
      <c r="F1629">
        <v>514</v>
      </c>
      <c r="G1629">
        <f t="shared" si="25"/>
        <v>10537</v>
      </c>
    </row>
    <row r="1630" spans="1:7" x14ac:dyDescent="0.25">
      <c r="A1630">
        <v>2018</v>
      </c>
      <c r="B1630" t="s">
        <v>146</v>
      </c>
      <c r="C1630">
        <v>709007</v>
      </c>
      <c r="D1630" t="s">
        <v>107</v>
      </c>
      <c r="E1630">
        <v>20.5</v>
      </c>
      <c r="F1630">
        <v>460</v>
      </c>
      <c r="G1630">
        <f t="shared" si="25"/>
        <v>9430</v>
      </c>
    </row>
    <row r="1631" spans="1:7" x14ac:dyDescent="0.25">
      <c r="A1631">
        <v>2018</v>
      </c>
      <c r="B1631" t="s">
        <v>146</v>
      </c>
      <c r="C1631">
        <v>710003</v>
      </c>
      <c r="D1631" t="s">
        <v>108</v>
      </c>
      <c r="E1631">
        <v>13</v>
      </c>
      <c r="F1631">
        <v>513</v>
      </c>
      <c r="G1631">
        <f t="shared" si="25"/>
        <v>6669</v>
      </c>
    </row>
    <row r="1632" spans="1:7" x14ac:dyDescent="0.25">
      <c r="A1632">
        <v>2018</v>
      </c>
      <c r="B1632" t="s">
        <v>146</v>
      </c>
      <c r="C1632">
        <v>711001</v>
      </c>
      <c r="D1632" t="s">
        <v>109</v>
      </c>
      <c r="E1632">
        <v>20</v>
      </c>
      <c r="F1632">
        <v>1087</v>
      </c>
      <c r="G1632">
        <f t="shared" si="25"/>
        <v>21740</v>
      </c>
    </row>
    <row r="1633" spans="1:7" x14ac:dyDescent="0.25">
      <c r="A1633">
        <v>2018</v>
      </c>
      <c r="B1633" t="s">
        <v>146</v>
      </c>
      <c r="C1633">
        <v>711002</v>
      </c>
      <c r="D1633" t="s">
        <v>110</v>
      </c>
      <c r="E1633">
        <v>290</v>
      </c>
      <c r="F1633">
        <v>18</v>
      </c>
      <c r="G1633">
        <f t="shared" si="25"/>
        <v>5220</v>
      </c>
    </row>
    <row r="1634" spans="1:7" x14ac:dyDescent="0.25">
      <c r="A1634">
        <v>2018</v>
      </c>
      <c r="B1634" t="s">
        <v>146</v>
      </c>
      <c r="C1634">
        <v>711009</v>
      </c>
      <c r="D1634" t="s">
        <v>114</v>
      </c>
      <c r="E1634">
        <v>15</v>
      </c>
      <c r="F1634">
        <v>1008</v>
      </c>
      <c r="G1634">
        <f t="shared" si="25"/>
        <v>15120</v>
      </c>
    </row>
    <row r="1635" spans="1:7" x14ac:dyDescent="0.25">
      <c r="A1635">
        <v>2018</v>
      </c>
      <c r="B1635" t="s">
        <v>146</v>
      </c>
      <c r="C1635">
        <v>711010</v>
      </c>
      <c r="D1635" t="s">
        <v>115</v>
      </c>
      <c r="E1635">
        <v>265</v>
      </c>
      <c r="F1635">
        <v>2</v>
      </c>
      <c r="G1635">
        <f t="shared" si="25"/>
        <v>530</v>
      </c>
    </row>
    <row r="1636" spans="1:7" x14ac:dyDescent="0.25">
      <c r="A1636">
        <v>2018</v>
      </c>
      <c r="B1636" t="s">
        <v>146</v>
      </c>
      <c r="C1636">
        <v>712007</v>
      </c>
      <c r="D1636" t="s">
        <v>116</v>
      </c>
      <c r="E1636">
        <v>11</v>
      </c>
      <c r="F1636">
        <v>655</v>
      </c>
      <c r="G1636">
        <f t="shared" si="25"/>
        <v>7205</v>
      </c>
    </row>
    <row r="1637" spans="1:7" x14ac:dyDescent="0.25">
      <c r="A1637">
        <v>2018</v>
      </c>
      <c r="B1637" t="s">
        <v>146</v>
      </c>
      <c r="C1637">
        <v>713001</v>
      </c>
      <c r="D1637" t="s">
        <v>117</v>
      </c>
      <c r="E1637">
        <v>45</v>
      </c>
      <c r="F1637">
        <v>167</v>
      </c>
      <c r="G1637">
        <f t="shared" si="25"/>
        <v>7515</v>
      </c>
    </row>
    <row r="1638" spans="1:7" x14ac:dyDescent="0.25">
      <c r="A1638">
        <v>2018</v>
      </c>
      <c r="B1638" t="s">
        <v>146</v>
      </c>
      <c r="C1638">
        <v>713003</v>
      </c>
      <c r="D1638" t="s">
        <v>118</v>
      </c>
      <c r="E1638">
        <v>2</v>
      </c>
      <c r="F1638">
        <v>120</v>
      </c>
      <c r="G1638">
        <f t="shared" si="25"/>
        <v>240</v>
      </c>
    </row>
    <row r="1639" spans="1:7" x14ac:dyDescent="0.25">
      <c r="A1639">
        <v>2018</v>
      </c>
      <c r="B1639" t="s">
        <v>146</v>
      </c>
      <c r="C1639">
        <v>716023</v>
      </c>
      <c r="D1639" t="s">
        <v>130</v>
      </c>
      <c r="E1639">
        <v>65</v>
      </c>
      <c r="F1639">
        <v>1</v>
      </c>
      <c r="G1639">
        <f t="shared" si="25"/>
        <v>65</v>
      </c>
    </row>
    <row r="1640" spans="1:7" x14ac:dyDescent="0.25">
      <c r="A1640">
        <v>2018</v>
      </c>
      <c r="B1640" t="s">
        <v>146</v>
      </c>
      <c r="C1640">
        <v>716040</v>
      </c>
      <c r="D1640" t="s">
        <v>143</v>
      </c>
      <c r="E1640">
        <v>29</v>
      </c>
      <c r="F1640">
        <v>10</v>
      </c>
      <c r="G1640">
        <f t="shared" si="25"/>
        <v>290</v>
      </c>
    </row>
    <row r="1641" spans="1:7" x14ac:dyDescent="0.25">
      <c r="A1641">
        <v>2018</v>
      </c>
      <c r="B1641" t="s">
        <v>146</v>
      </c>
      <c r="C1641">
        <v>716041</v>
      </c>
      <c r="D1641" t="s">
        <v>202</v>
      </c>
      <c r="E1641">
        <v>20</v>
      </c>
      <c r="F1641">
        <v>570</v>
      </c>
      <c r="G1641">
        <f t="shared" si="25"/>
        <v>11400</v>
      </c>
    </row>
    <row r="1642" spans="1:7" x14ac:dyDescent="0.25">
      <c r="A1642">
        <v>2018</v>
      </c>
      <c r="B1642" t="s">
        <v>146</v>
      </c>
      <c r="C1642">
        <v>720001</v>
      </c>
      <c r="D1642" t="s">
        <v>149</v>
      </c>
      <c r="E1642">
        <v>32</v>
      </c>
      <c r="F1642">
        <v>11</v>
      </c>
      <c r="G1642">
        <f t="shared" si="25"/>
        <v>352</v>
      </c>
    </row>
    <row r="1643" spans="1:7" x14ac:dyDescent="0.25">
      <c r="A1643">
        <v>2018</v>
      </c>
      <c r="B1643" t="s">
        <v>146</v>
      </c>
      <c r="C1643">
        <v>720011</v>
      </c>
      <c r="D1643" t="s">
        <v>204</v>
      </c>
      <c r="E1643">
        <v>49</v>
      </c>
      <c r="F1643">
        <v>6</v>
      </c>
      <c r="G1643">
        <f t="shared" si="25"/>
        <v>294</v>
      </c>
    </row>
    <row r="1644" spans="1:7" x14ac:dyDescent="0.25">
      <c r="A1644">
        <v>2018</v>
      </c>
      <c r="B1644" t="s">
        <v>146</v>
      </c>
      <c r="C1644">
        <v>730001</v>
      </c>
      <c r="D1644" t="s">
        <v>144</v>
      </c>
      <c r="E1644">
        <v>4.5</v>
      </c>
      <c r="F1644">
        <v>7256</v>
      </c>
      <c r="G1644">
        <f t="shared" si="25"/>
        <v>32652</v>
      </c>
    </row>
    <row r="1645" spans="1:7" x14ac:dyDescent="0.25">
      <c r="A1645">
        <v>2018</v>
      </c>
      <c r="B1645" t="s">
        <v>146</v>
      </c>
      <c r="C1645">
        <v>730015</v>
      </c>
      <c r="D1645" t="s">
        <v>151</v>
      </c>
      <c r="E1645">
        <v>25</v>
      </c>
      <c r="F1645">
        <v>71</v>
      </c>
      <c r="G1645">
        <f t="shared" si="25"/>
        <v>1775</v>
      </c>
    </row>
    <row r="1646" spans="1:7" x14ac:dyDescent="0.25">
      <c r="A1646">
        <v>2018</v>
      </c>
      <c r="B1646" t="s">
        <v>146</v>
      </c>
      <c r="C1646">
        <v>800010</v>
      </c>
      <c r="D1646" t="s">
        <v>163</v>
      </c>
      <c r="E1646">
        <v>1.5</v>
      </c>
      <c r="F1646">
        <v>1420</v>
      </c>
      <c r="G1646">
        <f t="shared" si="25"/>
        <v>2130</v>
      </c>
    </row>
    <row r="1647" spans="1:7" x14ac:dyDescent="0.25">
      <c r="A1647">
        <v>2018</v>
      </c>
      <c r="B1647" t="s">
        <v>152</v>
      </c>
      <c r="C1647">
        <v>701004</v>
      </c>
      <c r="D1647" t="s">
        <v>153</v>
      </c>
      <c r="E1647">
        <v>60</v>
      </c>
      <c r="F1647">
        <v>18</v>
      </c>
      <c r="G1647">
        <f t="shared" si="25"/>
        <v>1080</v>
      </c>
    </row>
    <row r="1648" spans="1:7" x14ac:dyDescent="0.25">
      <c r="A1648">
        <v>2018</v>
      </c>
      <c r="B1648" t="s">
        <v>152</v>
      </c>
      <c r="C1648">
        <v>701012</v>
      </c>
      <c r="D1648" t="s">
        <v>5</v>
      </c>
      <c r="E1648">
        <v>10</v>
      </c>
      <c r="F1648">
        <v>3711</v>
      </c>
      <c r="G1648">
        <f t="shared" si="25"/>
        <v>37110</v>
      </c>
    </row>
    <row r="1649" spans="1:7" x14ac:dyDescent="0.25">
      <c r="A1649">
        <v>2018</v>
      </c>
      <c r="B1649" t="s">
        <v>152</v>
      </c>
      <c r="C1649">
        <v>701014</v>
      </c>
      <c r="D1649" t="s">
        <v>6</v>
      </c>
      <c r="E1649">
        <v>39</v>
      </c>
      <c r="F1649">
        <v>109</v>
      </c>
      <c r="G1649">
        <f t="shared" si="25"/>
        <v>4251</v>
      </c>
    </row>
    <row r="1650" spans="1:7" x14ac:dyDescent="0.25">
      <c r="A1650">
        <v>2018</v>
      </c>
      <c r="B1650" t="s">
        <v>152</v>
      </c>
      <c r="C1650">
        <v>701022</v>
      </c>
      <c r="D1650" t="s">
        <v>7</v>
      </c>
      <c r="E1650">
        <v>75</v>
      </c>
      <c r="F1650">
        <v>30</v>
      </c>
      <c r="G1650">
        <f t="shared" si="25"/>
        <v>2250</v>
      </c>
    </row>
    <row r="1651" spans="1:7" x14ac:dyDescent="0.25">
      <c r="A1651">
        <v>2018</v>
      </c>
      <c r="B1651" t="s">
        <v>152</v>
      </c>
      <c r="C1651">
        <v>701023</v>
      </c>
      <c r="D1651" t="s">
        <v>8</v>
      </c>
      <c r="E1651">
        <v>35</v>
      </c>
      <c r="F1651">
        <v>135</v>
      </c>
      <c r="G1651">
        <f t="shared" si="25"/>
        <v>4725</v>
      </c>
    </row>
    <row r="1652" spans="1:7" x14ac:dyDescent="0.25">
      <c r="A1652">
        <v>2018</v>
      </c>
      <c r="B1652" t="s">
        <v>152</v>
      </c>
      <c r="C1652">
        <v>701024</v>
      </c>
      <c r="D1652" t="s">
        <v>9</v>
      </c>
      <c r="E1652">
        <v>27</v>
      </c>
      <c r="F1652">
        <v>383</v>
      </c>
      <c r="G1652">
        <f t="shared" si="25"/>
        <v>10341</v>
      </c>
    </row>
    <row r="1653" spans="1:7" x14ac:dyDescent="0.25">
      <c r="A1653">
        <v>2018</v>
      </c>
      <c r="B1653" t="s">
        <v>152</v>
      </c>
      <c r="C1653">
        <v>701025</v>
      </c>
      <c r="D1653" t="s">
        <v>10</v>
      </c>
      <c r="E1653">
        <v>29</v>
      </c>
      <c r="F1653">
        <v>646</v>
      </c>
      <c r="G1653">
        <f t="shared" si="25"/>
        <v>18734</v>
      </c>
    </row>
    <row r="1654" spans="1:7" x14ac:dyDescent="0.25">
      <c r="A1654">
        <v>2018</v>
      </c>
      <c r="B1654" t="s">
        <v>152</v>
      </c>
      <c r="C1654">
        <v>701028</v>
      </c>
      <c r="D1654" t="s">
        <v>12</v>
      </c>
      <c r="E1654">
        <v>40</v>
      </c>
      <c r="F1654">
        <v>38</v>
      </c>
      <c r="G1654">
        <f t="shared" si="25"/>
        <v>1520</v>
      </c>
    </row>
    <row r="1655" spans="1:7" x14ac:dyDescent="0.25">
      <c r="A1655">
        <v>2018</v>
      </c>
      <c r="B1655" t="s">
        <v>152</v>
      </c>
      <c r="C1655">
        <v>701032</v>
      </c>
      <c r="D1655" t="s">
        <v>16</v>
      </c>
      <c r="E1655">
        <v>39</v>
      </c>
      <c r="F1655">
        <v>147</v>
      </c>
      <c r="G1655">
        <f t="shared" si="25"/>
        <v>5733</v>
      </c>
    </row>
    <row r="1656" spans="1:7" x14ac:dyDescent="0.25">
      <c r="A1656">
        <v>2018</v>
      </c>
      <c r="B1656" t="s">
        <v>152</v>
      </c>
      <c r="C1656">
        <v>701035</v>
      </c>
      <c r="D1656" t="s">
        <v>19</v>
      </c>
      <c r="E1656">
        <v>25</v>
      </c>
      <c r="F1656">
        <v>517</v>
      </c>
      <c r="G1656">
        <f t="shared" si="25"/>
        <v>12925</v>
      </c>
    </row>
    <row r="1657" spans="1:7" x14ac:dyDescent="0.25">
      <c r="A1657">
        <v>2018</v>
      </c>
      <c r="B1657" t="s">
        <v>152</v>
      </c>
      <c r="C1657">
        <v>701037</v>
      </c>
      <c r="D1657" t="s">
        <v>21</v>
      </c>
      <c r="E1657">
        <v>25</v>
      </c>
      <c r="F1657">
        <v>583</v>
      </c>
      <c r="G1657">
        <f t="shared" si="25"/>
        <v>14575</v>
      </c>
    </row>
    <row r="1658" spans="1:7" x14ac:dyDescent="0.25">
      <c r="A1658">
        <v>2018</v>
      </c>
      <c r="B1658" t="s">
        <v>152</v>
      </c>
      <c r="C1658">
        <v>701042</v>
      </c>
      <c r="D1658" t="s">
        <v>24</v>
      </c>
      <c r="E1658">
        <v>25</v>
      </c>
      <c r="F1658">
        <v>400</v>
      </c>
      <c r="G1658">
        <f t="shared" si="25"/>
        <v>10000</v>
      </c>
    </row>
    <row r="1659" spans="1:7" x14ac:dyDescent="0.25">
      <c r="A1659">
        <v>2018</v>
      </c>
      <c r="B1659" t="s">
        <v>152</v>
      </c>
      <c r="C1659">
        <v>701048</v>
      </c>
      <c r="D1659" t="s">
        <v>26</v>
      </c>
      <c r="E1659">
        <v>59</v>
      </c>
      <c r="F1659">
        <v>324</v>
      </c>
      <c r="G1659">
        <f t="shared" si="25"/>
        <v>19116</v>
      </c>
    </row>
    <row r="1660" spans="1:7" x14ac:dyDescent="0.25">
      <c r="A1660">
        <v>2018</v>
      </c>
      <c r="B1660" t="s">
        <v>152</v>
      </c>
      <c r="C1660">
        <v>701050</v>
      </c>
      <c r="D1660" t="s">
        <v>156</v>
      </c>
      <c r="E1660">
        <v>59</v>
      </c>
      <c r="F1660">
        <v>52</v>
      </c>
      <c r="G1660">
        <f t="shared" si="25"/>
        <v>3068</v>
      </c>
    </row>
    <row r="1661" spans="1:7" x14ac:dyDescent="0.25">
      <c r="A1661">
        <v>2018</v>
      </c>
      <c r="B1661" t="s">
        <v>152</v>
      </c>
      <c r="C1661">
        <v>701052</v>
      </c>
      <c r="D1661" t="s">
        <v>27</v>
      </c>
      <c r="E1661">
        <v>39</v>
      </c>
      <c r="F1661">
        <v>89</v>
      </c>
      <c r="G1661">
        <f t="shared" si="25"/>
        <v>3471</v>
      </c>
    </row>
    <row r="1662" spans="1:7" x14ac:dyDescent="0.25">
      <c r="A1662">
        <v>2018</v>
      </c>
      <c r="B1662" t="s">
        <v>152</v>
      </c>
      <c r="C1662">
        <v>701055</v>
      </c>
      <c r="D1662" t="s">
        <v>29</v>
      </c>
      <c r="E1662">
        <v>99</v>
      </c>
      <c r="F1662">
        <v>55</v>
      </c>
      <c r="G1662">
        <f t="shared" si="25"/>
        <v>5445</v>
      </c>
    </row>
    <row r="1663" spans="1:7" x14ac:dyDescent="0.25">
      <c r="A1663">
        <v>2018</v>
      </c>
      <c r="B1663" t="s">
        <v>152</v>
      </c>
      <c r="C1663">
        <v>701056</v>
      </c>
      <c r="D1663" t="s">
        <v>30</v>
      </c>
      <c r="E1663">
        <v>85</v>
      </c>
      <c r="F1663">
        <v>148</v>
      </c>
      <c r="G1663">
        <f t="shared" si="25"/>
        <v>12580</v>
      </c>
    </row>
    <row r="1664" spans="1:7" x14ac:dyDescent="0.25">
      <c r="A1664">
        <v>2018</v>
      </c>
      <c r="B1664" t="s">
        <v>152</v>
      </c>
      <c r="C1664">
        <v>701057</v>
      </c>
      <c r="D1664" t="s">
        <v>147</v>
      </c>
      <c r="E1664">
        <v>55</v>
      </c>
      <c r="F1664">
        <v>5</v>
      </c>
      <c r="G1664">
        <f t="shared" si="25"/>
        <v>275</v>
      </c>
    </row>
    <row r="1665" spans="1:7" x14ac:dyDescent="0.25">
      <c r="A1665">
        <v>2018</v>
      </c>
      <c r="B1665" t="s">
        <v>152</v>
      </c>
      <c r="C1665">
        <v>701058</v>
      </c>
      <c r="D1665" t="s">
        <v>31</v>
      </c>
      <c r="E1665">
        <v>99</v>
      </c>
      <c r="F1665">
        <v>8</v>
      </c>
      <c r="G1665">
        <f t="shared" si="25"/>
        <v>792</v>
      </c>
    </row>
    <row r="1666" spans="1:7" x14ac:dyDescent="0.25">
      <c r="A1666">
        <v>2018</v>
      </c>
      <c r="B1666" t="s">
        <v>152</v>
      </c>
      <c r="C1666">
        <v>701061</v>
      </c>
      <c r="D1666" t="s">
        <v>33</v>
      </c>
      <c r="E1666">
        <v>99</v>
      </c>
      <c r="F1666">
        <v>10</v>
      </c>
      <c r="G1666">
        <f t="shared" si="25"/>
        <v>990</v>
      </c>
    </row>
    <row r="1667" spans="1:7" x14ac:dyDescent="0.25">
      <c r="A1667">
        <v>2018</v>
      </c>
      <c r="B1667" t="s">
        <v>152</v>
      </c>
      <c r="C1667">
        <v>701083</v>
      </c>
      <c r="D1667" t="s">
        <v>37</v>
      </c>
      <c r="E1667">
        <v>42</v>
      </c>
      <c r="F1667">
        <v>4</v>
      </c>
      <c r="G1667">
        <f t="shared" ref="G1667:G1730" si="26">F1667*E1667</f>
        <v>168</v>
      </c>
    </row>
    <row r="1668" spans="1:7" x14ac:dyDescent="0.25">
      <c r="A1668">
        <v>2018</v>
      </c>
      <c r="B1668" t="s">
        <v>152</v>
      </c>
      <c r="C1668">
        <v>702000</v>
      </c>
      <c r="D1668" t="s">
        <v>38</v>
      </c>
      <c r="E1668">
        <v>25</v>
      </c>
      <c r="F1668">
        <v>76</v>
      </c>
      <c r="G1668">
        <f t="shared" si="26"/>
        <v>1900</v>
      </c>
    </row>
    <row r="1669" spans="1:7" x14ac:dyDescent="0.25">
      <c r="A1669">
        <v>2018</v>
      </c>
      <c r="B1669" t="s">
        <v>152</v>
      </c>
      <c r="C1669">
        <v>702001</v>
      </c>
      <c r="D1669" t="s">
        <v>39</v>
      </c>
      <c r="E1669">
        <v>25</v>
      </c>
      <c r="F1669">
        <v>42</v>
      </c>
      <c r="G1669">
        <f t="shared" si="26"/>
        <v>1050</v>
      </c>
    </row>
    <row r="1670" spans="1:7" x14ac:dyDescent="0.25">
      <c r="A1670">
        <v>2018</v>
      </c>
      <c r="B1670" t="s">
        <v>152</v>
      </c>
      <c r="C1670">
        <v>702002</v>
      </c>
      <c r="D1670" t="s">
        <v>40</v>
      </c>
      <c r="E1670">
        <v>25</v>
      </c>
      <c r="F1670">
        <v>60</v>
      </c>
      <c r="G1670">
        <f t="shared" si="26"/>
        <v>1500</v>
      </c>
    </row>
    <row r="1671" spans="1:7" x14ac:dyDescent="0.25">
      <c r="A1671">
        <v>2018</v>
      </c>
      <c r="B1671" t="s">
        <v>152</v>
      </c>
      <c r="C1671">
        <v>702003</v>
      </c>
      <c r="D1671" t="s">
        <v>41</v>
      </c>
      <c r="E1671">
        <v>25</v>
      </c>
      <c r="F1671">
        <v>32</v>
      </c>
      <c r="G1671">
        <f t="shared" si="26"/>
        <v>800</v>
      </c>
    </row>
    <row r="1672" spans="1:7" x14ac:dyDescent="0.25">
      <c r="A1672">
        <v>2018</v>
      </c>
      <c r="B1672" t="s">
        <v>152</v>
      </c>
      <c r="C1672">
        <v>702004</v>
      </c>
      <c r="D1672" t="s">
        <v>42</v>
      </c>
      <c r="E1672">
        <v>25</v>
      </c>
      <c r="F1672">
        <v>174</v>
      </c>
      <c r="G1672">
        <f t="shared" si="26"/>
        <v>4350</v>
      </c>
    </row>
    <row r="1673" spans="1:7" x14ac:dyDescent="0.25">
      <c r="A1673">
        <v>2018</v>
      </c>
      <c r="B1673" t="s">
        <v>152</v>
      </c>
      <c r="C1673">
        <v>702005</v>
      </c>
      <c r="D1673" t="s">
        <v>43</v>
      </c>
      <c r="E1673">
        <v>25</v>
      </c>
      <c r="F1673">
        <v>60</v>
      </c>
      <c r="G1673">
        <f t="shared" si="26"/>
        <v>1500</v>
      </c>
    </row>
    <row r="1674" spans="1:7" x14ac:dyDescent="0.25">
      <c r="A1674">
        <v>2018</v>
      </c>
      <c r="B1674" t="s">
        <v>152</v>
      </c>
      <c r="C1674">
        <v>702006</v>
      </c>
      <c r="D1674" t="s">
        <v>44</v>
      </c>
      <c r="E1674">
        <v>25</v>
      </c>
      <c r="F1674">
        <v>32</v>
      </c>
      <c r="G1674">
        <f t="shared" si="26"/>
        <v>800</v>
      </c>
    </row>
    <row r="1675" spans="1:7" x14ac:dyDescent="0.25">
      <c r="A1675">
        <v>2018</v>
      </c>
      <c r="B1675" t="s">
        <v>152</v>
      </c>
      <c r="C1675">
        <v>703003</v>
      </c>
      <c r="D1675" t="s">
        <v>47</v>
      </c>
      <c r="E1675">
        <v>3.5</v>
      </c>
      <c r="F1675">
        <v>1280</v>
      </c>
      <c r="G1675">
        <f t="shared" si="26"/>
        <v>4480</v>
      </c>
    </row>
    <row r="1676" spans="1:7" x14ac:dyDescent="0.25">
      <c r="A1676">
        <v>2018</v>
      </c>
      <c r="B1676" t="s">
        <v>152</v>
      </c>
      <c r="C1676">
        <v>706000</v>
      </c>
      <c r="D1676" t="s">
        <v>48</v>
      </c>
      <c r="E1676">
        <v>14</v>
      </c>
      <c r="F1676">
        <v>422</v>
      </c>
      <c r="G1676">
        <f t="shared" si="26"/>
        <v>5908</v>
      </c>
    </row>
    <row r="1677" spans="1:7" x14ac:dyDescent="0.25">
      <c r="A1677">
        <v>2018</v>
      </c>
      <c r="B1677" t="s">
        <v>152</v>
      </c>
      <c r="C1677">
        <v>706001</v>
      </c>
      <c r="D1677" t="s">
        <v>49</v>
      </c>
      <c r="E1677">
        <v>18</v>
      </c>
      <c r="F1677">
        <v>1</v>
      </c>
      <c r="G1677">
        <f t="shared" si="26"/>
        <v>18</v>
      </c>
    </row>
    <row r="1678" spans="1:7" x14ac:dyDescent="0.25">
      <c r="A1678">
        <v>2018</v>
      </c>
      <c r="B1678" t="s">
        <v>152</v>
      </c>
      <c r="C1678">
        <v>706002</v>
      </c>
      <c r="D1678" t="s">
        <v>50</v>
      </c>
      <c r="E1678">
        <v>14</v>
      </c>
      <c r="F1678">
        <v>1718</v>
      </c>
      <c r="G1678">
        <f t="shared" si="26"/>
        <v>24052</v>
      </c>
    </row>
    <row r="1679" spans="1:7" x14ac:dyDescent="0.25">
      <c r="A1679">
        <v>2018</v>
      </c>
      <c r="B1679" t="s">
        <v>152</v>
      </c>
      <c r="C1679">
        <v>706003</v>
      </c>
      <c r="D1679" t="s">
        <v>51</v>
      </c>
      <c r="E1679">
        <v>14</v>
      </c>
      <c r="F1679">
        <v>1577</v>
      </c>
      <c r="G1679">
        <f t="shared" si="26"/>
        <v>22078</v>
      </c>
    </row>
    <row r="1680" spans="1:7" x14ac:dyDescent="0.25">
      <c r="A1680">
        <v>2018</v>
      </c>
      <c r="B1680" t="s">
        <v>152</v>
      </c>
      <c r="C1680">
        <v>706004</v>
      </c>
      <c r="D1680" t="s">
        <v>52</v>
      </c>
      <c r="E1680">
        <v>14</v>
      </c>
      <c r="F1680">
        <v>65</v>
      </c>
      <c r="G1680">
        <f t="shared" si="26"/>
        <v>910</v>
      </c>
    </row>
    <row r="1681" spans="1:7" x14ac:dyDescent="0.25">
      <c r="A1681">
        <v>2018</v>
      </c>
      <c r="B1681" t="s">
        <v>152</v>
      </c>
      <c r="C1681">
        <v>706005</v>
      </c>
      <c r="D1681" t="s">
        <v>53</v>
      </c>
      <c r="E1681">
        <v>14</v>
      </c>
      <c r="F1681">
        <v>6199</v>
      </c>
      <c r="G1681">
        <f t="shared" si="26"/>
        <v>86786</v>
      </c>
    </row>
    <row r="1682" spans="1:7" x14ac:dyDescent="0.25">
      <c r="A1682">
        <v>2018</v>
      </c>
      <c r="B1682" t="s">
        <v>152</v>
      </c>
      <c r="C1682">
        <v>706006</v>
      </c>
      <c r="D1682" t="s">
        <v>54</v>
      </c>
      <c r="E1682">
        <v>14</v>
      </c>
      <c r="F1682">
        <v>1038</v>
      </c>
      <c r="G1682">
        <f t="shared" si="26"/>
        <v>14532</v>
      </c>
    </row>
    <row r="1683" spans="1:7" x14ac:dyDescent="0.25">
      <c r="A1683">
        <v>2018</v>
      </c>
      <c r="B1683" t="s">
        <v>152</v>
      </c>
      <c r="C1683">
        <v>706007</v>
      </c>
      <c r="D1683" t="s">
        <v>55</v>
      </c>
      <c r="E1683">
        <v>14</v>
      </c>
      <c r="F1683">
        <v>1089</v>
      </c>
      <c r="G1683">
        <f t="shared" si="26"/>
        <v>15246</v>
      </c>
    </row>
    <row r="1684" spans="1:7" x14ac:dyDescent="0.25">
      <c r="A1684">
        <v>2018</v>
      </c>
      <c r="B1684" t="s">
        <v>152</v>
      </c>
      <c r="C1684">
        <v>706008</v>
      </c>
      <c r="D1684" t="s">
        <v>56</v>
      </c>
      <c r="E1684">
        <v>14</v>
      </c>
      <c r="F1684">
        <v>516</v>
      </c>
      <c r="G1684">
        <f t="shared" si="26"/>
        <v>7224</v>
      </c>
    </row>
    <row r="1685" spans="1:7" x14ac:dyDescent="0.25">
      <c r="A1685">
        <v>2018</v>
      </c>
      <c r="B1685" t="s">
        <v>152</v>
      </c>
      <c r="C1685">
        <v>706009</v>
      </c>
      <c r="D1685" t="s">
        <v>205</v>
      </c>
      <c r="E1685">
        <v>25</v>
      </c>
      <c r="F1685">
        <v>10</v>
      </c>
      <c r="G1685">
        <f t="shared" si="26"/>
        <v>250</v>
      </c>
    </row>
    <row r="1686" spans="1:7" x14ac:dyDescent="0.25">
      <c r="A1686">
        <v>2018</v>
      </c>
      <c r="B1686" t="s">
        <v>152</v>
      </c>
      <c r="C1686">
        <v>706010</v>
      </c>
      <c r="D1686" t="s">
        <v>206</v>
      </c>
      <c r="E1686">
        <v>14</v>
      </c>
      <c r="F1686">
        <v>50</v>
      </c>
      <c r="G1686">
        <f t="shared" si="26"/>
        <v>700</v>
      </c>
    </row>
    <row r="1687" spans="1:7" x14ac:dyDescent="0.25">
      <c r="A1687">
        <v>2018</v>
      </c>
      <c r="B1687" t="s">
        <v>152</v>
      </c>
      <c r="C1687">
        <v>706012</v>
      </c>
      <c r="D1687" t="s">
        <v>58</v>
      </c>
      <c r="E1687">
        <v>18</v>
      </c>
      <c r="F1687">
        <v>212</v>
      </c>
      <c r="G1687">
        <f t="shared" si="26"/>
        <v>3816</v>
      </c>
    </row>
    <row r="1688" spans="1:7" x14ac:dyDescent="0.25">
      <c r="A1688">
        <v>2018</v>
      </c>
      <c r="B1688" t="s">
        <v>152</v>
      </c>
      <c r="C1688">
        <v>706013</v>
      </c>
      <c r="D1688" t="s">
        <v>59</v>
      </c>
      <c r="E1688">
        <v>19</v>
      </c>
      <c r="F1688">
        <v>742</v>
      </c>
      <c r="G1688">
        <f t="shared" si="26"/>
        <v>14098</v>
      </c>
    </row>
    <row r="1689" spans="1:7" x14ac:dyDescent="0.25">
      <c r="A1689">
        <v>2018</v>
      </c>
      <c r="B1689" t="s">
        <v>152</v>
      </c>
      <c r="C1689">
        <v>706014</v>
      </c>
      <c r="D1689" t="s">
        <v>60</v>
      </c>
      <c r="E1689">
        <v>19</v>
      </c>
      <c r="F1689">
        <v>174</v>
      </c>
      <c r="G1689">
        <f t="shared" si="26"/>
        <v>3306</v>
      </c>
    </row>
    <row r="1690" spans="1:7" x14ac:dyDescent="0.25">
      <c r="A1690">
        <v>2018</v>
      </c>
      <c r="B1690" t="s">
        <v>152</v>
      </c>
      <c r="C1690">
        <v>706015</v>
      </c>
      <c r="D1690" t="s">
        <v>61</v>
      </c>
      <c r="E1690">
        <v>19</v>
      </c>
      <c r="F1690">
        <v>176</v>
      </c>
      <c r="G1690">
        <f t="shared" si="26"/>
        <v>3344</v>
      </c>
    </row>
    <row r="1691" spans="1:7" x14ac:dyDescent="0.25">
      <c r="A1691">
        <v>2018</v>
      </c>
      <c r="B1691" t="s">
        <v>152</v>
      </c>
      <c r="C1691">
        <v>706016</v>
      </c>
      <c r="D1691" t="s">
        <v>62</v>
      </c>
      <c r="E1691">
        <v>19</v>
      </c>
      <c r="F1691">
        <v>267</v>
      </c>
      <c r="G1691">
        <f t="shared" si="26"/>
        <v>5073</v>
      </c>
    </row>
    <row r="1692" spans="1:7" x14ac:dyDescent="0.25">
      <c r="A1692">
        <v>2018</v>
      </c>
      <c r="B1692" t="s">
        <v>152</v>
      </c>
      <c r="C1692">
        <v>706017</v>
      </c>
      <c r="D1692" t="s">
        <v>63</v>
      </c>
      <c r="E1692">
        <v>19</v>
      </c>
      <c r="F1692">
        <v>243</v>
      </c>
      <c r="G1692">
        <f t="shared" si="26"/>
        <v>4617</v>
      </c>
    </row>
    <row r="1693" spans="1:7" x14ac:dyDescent="0.25">
      <c r="A1693">
        <v>2018</v>
      </c>
      <c r="B1693" t="s">
        <v>152</v>
      </c>
      <c r="C1693">
        <v>706018</v>
      </c>
      <c r="D1693" t="s">
        <v>64</v>
      </c>
      <c r="E1693">
        <v>19</v>
      </c>
      <c r="F1693">
        <v>625</v>
      </c>
      <c r="G1693">
        <f t="shared" si="26"/>
        <v>11875</v>
      </c>
    </row>
    <row r="1694" spans="1:7" x14ac:dyDescent="0.25">
      <c r="A1694">
        <v>2018</v>
      </c>
      <c r="B1694" t="s">
        <v>152</v>
      </c>
      <c r="C1694">
        <v>706019</v>
      </c>
      <c r="D1694" t="s">
        <v>65</v>
      </c>
      <c r="E1694">
        <v>20</v>
      </c>
      <c r="F1694">
        <v>407</v>
      </c>
      <c r="G1694">
        <f t="shared" si="26"/>
        <v>8140</v>
      </c>
    </row>
    <row r="1695" spans="1:7" x14ac:dyDescent="0.25">
      <c r="A1695">
        <v>2018</v>
      </c>
      <c r="B1695" t="s">
        <v>152</v>
      </c>
      <c r="C1695">
        <v>706090</v>
      </c>
      <c r="D1695" t="s">
        <v>66</v>
      </c>
      <c r="E1695">
        <v>14</v>
      </c>
      <c r="F1695">
        <v>210</v>
      </c>
      <c r="G1695">
        <f t="shared" si="26"/>
        <v>2940</v>
      </c>
    </row>
    <row r="1696" spans="1:7" x14ac:dyDescent="0.25">
      <c r="A1696">
        <v>2018</v>
      </c>
      <c r="B1696" t="s">
        <v>152</v>
      </c>
      <c r="C1696">
        <v>707001</v>
      </c>
      <c r="D1696" t="s">
        <v>67</v>
      </c>
      <c r="E1696">
        <v>14</v>
      </c>
      <c r="F1696">
        <v>1030</v>
      </c>
      <c r="G1696">
        <f t="shared" si="26"/>
        <v>14420</v>
      </c>
    </row>
    <row r="1697" spans="1:7" x14ac:dyDescent="0.25">
      <c r="A1697">
        <v>2018</v>
      </c>
      <c r="B1697" t="s">
        <v>152</v>
      </c>
      <c r="C1697">
        <v>707002</v>
      </c>
      <c r="D1697" t="s">
        <v>68</v>
      </c>
      <c r="E1697">
        <v>14</v>
      </c>
      <c r="F1697">
        <v>961</v>
      </c>
      <c r="G1697">
        <f t="shared" si="26"/>
        <v>13454</v>
      </c>
    </row>
    <row r="1698" spans="1:7" x14ac:dyDescent="0.25">
      <c r="A1698">
        <v>2018</v>
      </c>
      <c r="B1698" t="s">
        <v>152</v>
      </c>
      <c r="C1698">
        <v>707003</v>
      </c>
      <c r="D1698" t="s">
        <v>69</v>
      </c>
      <c r="E1698">
        <v>14</v>
      </c>
      <c r="F1698">
        <v>511</v>
      </c>
      <c r="G1698">
        <f t="shared" si="26"/>
        <v>7154</v>
      </c>
    </row>
    <row r="1699" spans="1:7" x14ac:dyDescent="0.25">
      <c r="A1699">
        <v>2018</v>
      </c>
      <c r="B1699" t="s">
        <v>152</v>
      </c>
      <c r="C1699">
        <v>707004</v>
      </c>
      <c r="D1699" t="s">
        <v>70</v>
      </c>
      <c r="E1699">
        <v>14</v>
      </c>
      <c r="F1699">
        <v>635</v>
      </c>
      <c r="G1699">
        <f t="shared" si="26"/>
        <v>8890</v>
      </c>
    </row>
    <row r="1700" spans="1:7" x14ac:dyDescent="0.25">
      <c r="A1700">
        <v>2018</v>
      </c>
      <c r="B1700" t="s">
        <v>152</v>
      </c>
      <c r="C1700">
        <v>707005</v>
      </c>
      <c r="D1700" t="s">
        <v>71</v>
      </c>
      <c r="E1700">
        <v>14</v>
      </c>
      <c r="F1700">
        <v>290</v>
      </c>
      <c r="G1700">
        <f t="shared" si="26"/>
        <v>4060</v>
      </c>
    </row>
    <row r="1701" spans="1:7" x14ac:dyDescent="0.25">
      <c r="A1701">
        <v>2018</v>
      </c>
      <c r="B1701" t="s">
        <v>152</v>
      </c>
      <c r="C1701">
        <v>707006</v>
      </c>
      <c r="D1701" t="s">
        <v>72</v>
      </c>
      <c r="E1701">
        <v>14</v>
      </c>
      <c r="F1701">
        <v>263</v>
      </c>
      <c r="G1701">
        <f t="shared" si="26"/>
        <v>3682</v>
      </c>
    </row>
    <row r="1702" spans="1:7" x14ac:dyDescent="0.25">
      <c r="A1702">
        <v>2018</v>
      </c>
      <c r="B1702" t="s">
        <v>152</v>
      </c>
      <c r="C1702">
        <v>707007</v>
      </c>
      <c r="D1702" t="s">
        <v>73</v>
      </c>
      <c r="E1702">
        <v>14</v>
      </c>
      <c r="F1702">
        <v>1151</v>
      </c>
      <c r="G1702">
        <f t="shared" si="26"/>
        <v>16114</v>
      </c>
    </row>
    <row r="1703" spans="1:7" x14ac:dyDescent="0.25">
      <c r="A1703">
        <v>2018</v>
      </c>
      <c r="B1703" t="s">
        <v>152</v>
      </c>
      <c r="C1703">
        <v>707008</v>
      </c>
      <c r="D1703" t="s">
        <v>74</v>
      </c>
      <c r="E1703">
        <v>14</v>
      </c>
      <c r="F1703">
        <v>791</v>
      </c>
      <c r="G1703">
        <f t="shared" si="26"/>
        <v>11074</v>
      </c>
    </row>
    <row r="1704" spans="1:7" x14ac:dyDescent="0.25">
      <c r="A1704">
        <v>2018</v>
      </c>
      <c r="B1704" t="s">
        <v>152</v>
      </c>
      <c r="C1704">
        <v>707009</v>
      </c>
      <c r="D1704" t="s">
        <v>75</v>
      </c>
      <c r="E1704">
        <v>14</v>
      </c>
      <c r="F1704">
        <v>542</v>
      </c>
      <c r="G1704">
        <f t="shared" si="26"/>
        <v>7588</v>
      </c>
    </row>
    <row r="1705" spans="1:7" x14ac:dyDescent="0.25">
      <c r="A1705">
        <v>2018</v>
      </c>
      <c r="B1705" t="s">
        <v>152</v>
      </c>
      <c r="C1705">
        <v>707010</v>
      </c>
      <c r="D1705" t="s">
        <v>76</v>
      </c>
      <c r="E1705">
        <v>14</v>
      </c>
      <c r="F1705">
        <v>476</v>
      </c>
      <c r="G1705">
        <f t="shared" si="26"/>
        <v>6664</v>
      </c>
    </row>
    <row r="1706" spans="1:7" x14ac:dyDescent="0.25">
      <c r="A1706">
        <v>2018</v>
      </c>
      <c r="B1706" t="s">
        <v>152</v>
      </c>
      <c r="C1706">
        <v>707011</v>
      </c>
      <c r="D1706" t="s">
        <v>77</v>
      </c>
      <c r="E1706">
        <v>14</v>
      </c>
      <c r="F1706">
        <v>520</v>
      </c>
      <c r="G1706">
        <f t="shared" si="26"/>
        <v>7280</v>
      </c>
    </row>
    <row r="1707" spans="1:7" x14ac:dyDescent="0.25">
      <c r="A1707">
        <v>2018</v>
      </c>
      <c r="B1707" t="s">
        <v>152</v>
      </c>
      <c r="C1707">
        <v>707013</v>
      </c>
      <c r="D1707" t="s">
        <v>78</v>
      </c>
      <c r="E1707">
        <v>14</v>
      </c>
      <c r="F1707">
        <v>217</v>
      </c>
      <c r="G1707">
        <f t="shared" si="26"/>
        <v>3038</v>
      </c>
    </row>
    <row r="1708" spans="1:7" x14ac:dyDescent="0.25">
      <c r="A1708">
        <v>2018</v>
      </c>
      <c r="B1708" t="s">
        <v>152</v>
      </c>
      <c r="C1708">
        <v>707014</v>
      </c>
      <c r="D1708" t="s">
        <v>79</v>
      </c>
      <c r="E1708">
        <v>14</v>
      </c>
      <c r="F1708">
        <v>438</v>
      </c>
      <c r="G1708">
        <f t="shared" si="26"/>
        <v>6132</v>
      </c>
    </row>
    <row r="1709" spans="1:7" x14ac:dyDescent="0.25">
      <c r="A1709">
        <v>2018</v>
      </c>
      <c r="B1709" t="s">
        <v>152</v>
      </c>
      <c r="C1709">
        <v>707015</v>
      </c>
      <c r="D1709" t="s">
        <v>80</v>
      </c>
      <c r="E1709">
        <v>14</v>
      </c>
      <c r="F1709">
        <v>179</v>
      </c>
      <c r="G1709">
        <f t="shared" si="26"/>
        <v>2506</v>
      </c>
    </row>
    <row r="1710" spans="1:7" x14ac:dyDescent="0.25">
      <c r="A1710">
        <v>2018</v>
      </c>
      <c r="B1710" t="s">
        <v>152</v>
      </c>
      <c r="C1710">
        <v>707017</v>
      </c>
      <c r="D1710" t="s">
        <v>148</v>
      </c>
      <c r="E1710">
        <v>14</v>
      </c>
      <c r="F1710">
        <v>207</v>
      </c>
      <c r="G1710">
        <f t="shared" si="26"/>
        <v>2898</v>
      </c>
    </row>
    <row r="1711" spans="1:7" x14ac:dyDescent="0.25">
      <c r="A1711">
        <v>2018</v>
      </c>
      <c r="B1711" t="s">
        <v>152</v>
      </c>
      <c r="C1711">
        <v>708000</v>
      </c>
      <c r="D1711" t="s">
        <v>82</v>
      </c>
      <c r="E1711">
        <v>5</v>
      </c>
      <c r="F1711">
        <v>482</v>
      </c>
      <c r="G1711">
        <f t="shared" si="26"/>
        <v>2410</v>
      </c>
    </row>
    <row r="1712" spans="1:7" x14ac:dyDescent="0.25">
      <c r="A1712">
        <v>2018</v>
      </c>
      <c r="B1712" t="s">
        <v>152</v>
      </c>
      <c r="C1712">
        <v>708002</v>
      </c>
      <c r="D1712" t="s">
        <v>83</v>
      </c>
      <c r="E1712">
        <v>10</v>
      </c>
      <c r="F1712">
        <v>921</v>
      </c>
      <c r="G1712">
        <f t="shared" si="26"/>
        <v>9210</v>
      </c>
    </row>
    <row r="1713" spans="1:7" x14ac:dyDescent="0.25">
      <c r="A1713">
        <v>2018</v>
      </c>
      <c r="B1713" t="s">
        <v>152</v>
      </c>
      <c r="C1713">
        <v>708003</v>
      </c>
      <c r="D1713" t="s">
        <v>162</v>
      </c>
      <c r="E1713">
        <v>1.8</v>
      </c>
      <c r="F1713">
        <v>5913</v>
      </c>
      <c r="G1713">
        <f t="shared" si="26"/>
        <v>10643.4</v>
      </c>
    </row>
    <row r="1714" spans="1:7" x14ac:dyDescent="0.25">
      <c r="A1714">
        <v>2018</v>
      </c>
      <c r="B1714" t="s">
        <v>152</v>
      </c>
      <c r="C1714">
        <v>708004</v>
      </c>
      <c r="D1714" t="s">
        <v>84</v>
      </c>
      <c r="E1714">
        <v>2</v>
      </c>
      <c r="F1714">
        <v>5028</v>
      </c>
      <c r="G1714">
        <f t="shared" si="26"/>
        <v>10056</v>
      </c>
    </row>
    <row r="1715" spans="1:7" x14ac:dyDescent="0.25">
      <c r="A1715">
        <v>2018</v>
      </c>
      <c r="B1715" t="s">
        <v>152</v>
      </c>
      <c r="C1715">
        <v>708005</v>
      </c>
      <c r="D1715" t="s">
        <v>85</v>
      </c>
      <c r="E1715">
        <v>5</v>
      </c>
      <c r="F1715">
        <v>1360</v>
      </c>
      <c r="G1715">
        <f t="shared" si="26"/>
        <v>6800</v>
      </c>
    </row>
    <row r="1716" spans="1:7" x14ac:dyDescent="0.25">
      <c r="A1716">
        <v>2018</v>
      </c>
      <c r="B1716" t="s">
        <v>152</v>
      </c>
      <c r="C1716">
        <v>708007</v>
      </c>
      <c r="D1716" t="s">
        <v>87</v>
      </c>
      <c r="E1716">
        <v>5</v>
      </c>
      <c r="F1716">
        <v>801</v>
      </c>
      <c r="G1716">
        <f t="shared" si="26"/>
        <v>4005</v>
      </c>
    </row>
    <row r="1717" spans="1:7" x14ac:dyDescent="0.25">
      <c r="A1717">
        <v>2018</v>
      </c>
      <c r="B1717" t="s">
        <v>152</v>
      </c>
      <c r="C1717">
        <v>708008</v>
      </c>
      <c r="D1717" t="s">
        <v>88</v>
      </c>
      <c r="E1717">
        <v>14.4</v>
      </c>
      <c r="F1717">
        <v>93</v>
      </c>
      <c r="G1717">
        <f t="shared" si="26"/>
        <v>1339.2</v>
      </c>
    </row>
    <row r="1718" spans="1:7" x14ac:dyDescent="0.25">
      <c r="A1718">
        <v>2018</v>
      </c>
      <c r="B1718" t="s">
        <v>152</v>
      </c>
      <c r="C1718">
        <v>708010</v>
      </c>
      <c r="D1718" t="s">
        <v>90</v>
      </c>
      <c r="E1718">
        <v>2</v>
      </c>
      <c r="F1718">
        <v>1235</v>
      </c>
      <c r="G1718">
        <f t="shared" si="26"/>
        <v>2470</v>
      </c>
    </row>
    <row r="1719" spans="1:7" x14ac:dyDescent="0.25">
      <c r="A1719">
        <v>2018</v>
      </c>
      <c r="B1719" t="s">
        <v>152</v>
      </c>
      <c r="C1719">
        <v>708013</v>
      </c>
      <c r="D1719" t="s">
        <v>91</v>
      </c>
      <c r="E1719">
        <v>1.6</v>
      </c>
      <c r="F1719">
        <v>22</v>
      </c>
      <c r="G1719">
        <f t="shared" si="26"/>
        <v>35.200000000000003</v>
      </c>
    </row>
    <row r="1720" spans="1:7" x14ac:dyDescent="0.25">
      <c r="A1720">
        <v>2018</v>
      </c>
      <c r="B1720" t="s">
        <v>152</v>
      </c>
      <c r="C1720">
        <v>708014</v>
      </c>
      <c r="D1720" t="s">
        <v>92</v>
      </c>
      <c r="E1720">
        <v>13</v>
      </c>
      <c r="F1720">
        <v>282</v>
      </c>
      <c r="G1720">
        <f t="shared" si="26"/>
        <v>3666</v>
      </c>
    </row>
    <row r="1721" spans="1:7" x14ac:dyDescent="0.25">
      <c r="A1721">
        <v>2018</v>
      </c>
      <c r="B1721" t="s">
        <v>152</v>
      </c>
      <c r="C1721">
        <v>708015</v>
      </c>
      <c r="D1721" t="s">
        <v>93</v>
      </c>
      <c r="E1721">
        <v>1.8</v>
      </c>
      <c r="F1721">
        <v>2220</v>
      </c>
      <c r="G1721">
        <f t="shared" si="26"/>
        <v>3996</v>
      </c>
    </row>
    <row r="1722" spans="1:7" x14ac:dyDescent="0.25">
      <c r="A1722">
        <v>2018</v>
      </c>
      <c r="B1722" t="s">
        <v>152</v>
      </c>
      <c r="C1722">
        <v>708016</v>
      </c>
      <c r="D1722" t="s">
        <v>94</v>
      </c>
      <c r="E1722">
        <v>5</v>
      </c>
      <c r="F1722">
        <v>156</v>
      </c>
      <c r="G1722">
        <f t="shared" si="26"/>
        <v>780</v>
      </c>
    </row>
    <row r="1723" spans="1:7" x14ac:dyDescent="0.25">
      <c r="A1723">
        <v>2018</v>
      </c>
      <c r="B1723" t="s">
        <v>152</v>
      </c>
      <c r="C1723">
        <v>708018</v>
      </c>
      <c r="D1723" t="s">
        <v>95</v>
      </c>
      <c r="E1723">
        <v>10</v>
      </c>
      <c r="F1723">
        <v>461</v>
      </c>
      <c r="G1723">
        <f t="shared" si="26"/>
        <v>4610</v>
      </c>
    </row>
    <row r="1724" spans="1:7" x14ac:dyDescent="0.25">
      <c r="A1724">
        <v>2018</v>
      </c>
      <c r="B1724" t="s">
        <v>152</v>
      </c>
      <c r="C1724">
        <v>708019</v>
      </c>
      <c r="D1724" t="s">
        <v>96</v>
      </c>
      <c r="E1724">
        <v>15</v>
      </c>
      <c r="F1724">
        <v>15</v>
      </c>
      <c r="G1724">
        <f t="shared" si="26"/>
        <v>225</v>
      </c>
    </row>
    <row r="1725" spans="1:7" x14ac:dyDescent="0.25">
      <c r="A1725">
        <v>2018</v>
      </c>
      <c r="B1725" t="s">
        <v>152</v>
      </c>
      <c r="C1725">
        <v>708020</v>
      </c>
      <c r="D1725" t="s">
        <v>97</v>
      </c>
      <c r="E1725">
        <v>10</v>
      </c>
      <c r="F1725">
        <v>233</v>
      </c>
      <c r="G1725">
        <f t="shared" si="26"/>
        <v>2330</v>
      </c>
    </row>
    <row r="1726" spans="1:7" x14ac:dyDescent="0.25">
      <c r="A1726">
        <v>2018</v>
      </c>
      <c r="B1726" t="s">
        <v>152</v>
      </c>
      <c r="C1726">
        <v>708021</v>
      </c>
      <c r="D1726" t="s">
        <v>98</v>
      </c>
      <c r="E1726">
        <v>5</v>
      </c>
      <c r="F1726">
        <v>159</v>
      </c>
      <c r="G1726">
        <f t="shared" si="26"/>
        <v>795</v>
      </c>
    </row>
    <row r="1727" spans="1:7" x14ac:dyDescent="0.25">
      <c r="A1727">
        <v>2018</v>
      </c>
      <c r="B1727" t="s">
        <v>152</v>
      </c>
      <c r="C1727">
        <v>708022</v>
      </c>
      <c r="D1727" t="s">
        <v>99</v>
      </c>
      <c r="E1727">
        <v>15</v>
      </c>
      <c r="F1727">
        <v>148</v>
      </c>
      <c r="G1727">
        <f t="shared" si="26"/>
        <v>2220</v>
      </c>
    </row>
    <row r="1728" spans="1:7" x14ac:dyDescent="0.25">
      <c r="A1728">
        <v>2018</v>
      </c>
      <c r="B1728" t="s">
        <v>152</v>
      </c>
      <c r="C1728">
        <v>708023</v>
      </c>
      <c r="D1728" t="s">
        <v>100</v>
      </c>
      <c r="E1728">
        <v>15</v>
      </c>
      <c r="F1728">
        <v>78</v>
      </c>
      <c r="G1728">
        <f t="shared" si="26"/>
        <v>1170</v>
      </c>
    </row>
    <row r="1729" spans="1:7" x14ac:dyDescent="0.25">
      <c r="A1729">
        <v>2018</v>
      </c>
      <c r="B1729" t="s">
        <v>152</v>
      </c>
      <c r="C1729">
        <v>708024</v>
      </c>
      <c r="D1729" t="s">
        <v>101</v>
      </c>
      <c r="E1729">
        <v>15</v>
      </c>
      <c r="F1729">
        <v>240</v>
      </c>
      <c r="G1729">
        <f t="shared" si="26"/>
        <v>3600</v>
      </c>
    </row>
    <row r="1730" spans="1:7" x14ac:dyDescent="0.25">
      <c r="A1730">
        <v>2018</v>
      </c>
      <c r="B1730" t="s">
        <v>152</v>
      </c>
      <c r="C1730">
        <v>708028</v>
      </c>
      <c r="D1730" t="s">
        <v>102</v>
      </c>
      <c r="E1730">
        <v>17</v>
      </c>
      <c r="F1730">
        <v>153</v>
      </c>
      <c r="G1730">
        <f t="shared" si="26"/>
        <v>2601</v>
      </c>
    </row>
    <row r="1731" spans="1:7" x14ac:dyDescent="0.25">
      <c r="A1731">
        <v>2018</v>
      </c>
      <c r="B1731" t="s">
        <v>152</v>
      </c>
      <c r="C1731">
        <v>708036</v>
      </c>
      <c r="D1731" t="s">
        <v>169</v>
      </c>
      <c r="E1731">
        <v>10</v>
      </c>
      <c r="F1731">
        <v>53</v>
      </c>
      <c r="G1731">
        <f t="shared" ref="G1731:G1794" si="27">F1731*E1731</f>
        <v>530</v>
      </c>
    </row>
    <row r="1732" spans="1:7" x14ac:dyDescent="0.25">
      <c r="A1732">
        <v>2018</v>
      </c>
      <c r="B1732" t="s">
        <v>152</v>
      </c>
      <c r="C1732">
        <v>708037</v>
      </c>
      <c r="D1732" t="s">
        <v>170</v>
      </c>
      <c r="E1732">
        <v>10</v>
      </c>
      <c r="F1732">
        <v>85</v>
      </c>
      <c r="G1732">
        <f t="shared" si="27"/>
        <v>850</v>
      </c>
    </row>
    <row r="1733" spans="1:7" x14ac:dyDescent="0.25">
      <c r="A1733">
        <v>2018</v>
      </c>
      <c r="B1733" t="s">
        <v>152</v>
      </c>
      <c r="C1733">
        <v>708038</v>
      </c>
      <c r="D1733" t="s">
        <v>171</v>
      </c>
      <c r="E1733">
        <v>10</v>
      </c>
      <c r="F1733">
        <v>112</v>
      </c>
      <c r="G1733">
        <f t="shared" si="27"/>
        <v>1120</v>
      </c>
    </row>
    <row r="1734" spans="1:7" x14ac:dyDescent="0.25">
      <c r="A1734">
        <v>2018</v>
      </c>
      <c r="B1734" t="s">
        <v>152</v>
      </c>
      <c r="C1734">
        <v>708041</v>
      </c>
      <c r="D1734" t="s">
        <v>104</v>
      </c>
      <c r="E1734">
        <v>60</v>
      </c>
      <c r="F1734">
        <v>49</v>
      </c>
      <c r="G1734">
        <f t="shared" si="27"/>
        <v>2940</v>
      </c>
    </row>
    <row r="1735" spans="1:7" x14ac:dyDescent="0.25">
      <c r="A1735">
        <v>2018</v>
      </c>
      <c r="B1735" t="s">
        <v>152</v>
      </c>
      <c r="C1735">
        <v>709001</v>
      </c>
      <c r="D1735" t="s">
        <v>105</v>
      </c>
      <c r="E1735">
        <v>20.5</v>
      </c>
      <c r="F1735">
        <v>178</v>
      </c>
      <c r="G1735">
        <f t="shared" si="27"/>
        <v>3649</v>
      </c>
    </row>
    <row r="1736" spans="1:7" x14ac:dyDescent="0.25">
      <c r="A1736">
        <v>2018</v>
      </c>
      <c r="B1736" t="s">
        <v>152</v>
      </c>
      <c r="C1736">
        <v>709005</v>
      </c>
      <c r="D1736" t="s">
        <v>106</v>
      </c>
      <c r="E1736">
        <v>20.5</v>
      </c>
      <c r="F1736">
        <v>331</v>
      </c>
      <c r="G1736">
        <f t="shared" si="27"/>
        <v>6785.5</v>
      </c>
    </row>
    <row r="1737" spans="1:7" x14ac:dyDescent="0.25">
      <c r="A1737">
        <v>2018</v>
      </c>
      <c r="B1737" t="s">
        <v>152</v>
      </c>
      <c r="C1737">
        <v>709007</v>
      </c>
      <c r="D1737" t="s">
        <v>107</v>
      </c>
      <c r="E1737">
        <v>20.5</v>
      </c>
      <c r="F1737">
        <v>224</v>
      </c>
      <c r="G1737">
        <f t="shared" si="27"/>
        <v>4592</v>
      </c>
    </row>
    <row r="1738" spans="1:7" x14ac:dyDescent="0.25">
      <c r="A1738">
        <v>2018</v>
      </c>
      <c r="B1738" t="s">
        <v>152</v>
      </c>
      <c r="C1738">
        <v>710003</v>
      </c>
      <c r="D1738" t="s">
        <v>108</v>
      </c>
      <c r="E1738">
        <v>13</v>
      </c>
      <c r="F1738">
        <v>507</v>
      </c>
      <c r="G1738">
        <f t="shared" si="27"/>
        <v>6591</v>
      </c>
    </row>
    <row r="1739" spans="1:7" x14ac:dyDescent="0.25">
      <c r="A1739">
        <v>2018</v>
      </c>
      <c r="B1739" t="s">
        <v>152</v>
      </c>
      <c r="C1739">
        <v>711001</v>
      </c>
      <c r="D1739" t="s">
        <v>109</v>
      </c>
      <c r="E1739">
        <v>20</v>
      </c>
      <c r="F1739">
        <v>1246</v>
      </c>
      <c r="G1739">
        <f t="shared" si="27"/>
        <v>24920</v>
      </c>
    </row>
    <row r="1740" spans="1:7" x14ac:dyDescent="0.25">
      <c r="A1740">
        <v>2018</v>
      </c>
      <c r="B1740" t="s">
        <v>152</v>
      </c>
      <c r="C1740">
        <v>711002</v>
      </c>
      <c r="D1740" t="s">
        <v>110</v>
      </c>
      <c r="E1740">
        <v>290</v>
      </c>
      <c r="F1740">
        <v>30</v>
      </c>
      <c r="G1740">
        <f t="shared" si="27"/>
        <v>8700</v>
      </c>
    </row>
    <row r="1741" spans="1:7" x14ac:dyDescent="0.25">
      <c r="A1741">
        <v>2018</v>
      </c>
      <c r="B1741" t="s">
        <v>152</v>
      </c>
      <c r="C1741">
        <v>711009</v>
      </c>
      <c r="D1741" t="s">
        <v>114</v>
      </c>
      <c r="E1741">
        <v>15</v>
      </c>
      <c r="F1741">
        <v>526</v>
      </c>
      <c r="G1741">
        <f t="shared" si="27"/>
        <v>7890</v>
      </c>
    </row>
    <row r="1742" spans="1:7" x14ac:dyDescent="0.25">
      <c r="A1742">
        <v>2018</v>
      </c>
      <c r="B1742" t="s">
        <v>152</v>
      </c>
      <c r="C1742">
        <v>711010</v>
      </c>
      <c r="D1742" t="s">
        <v>115</v>
      </c>
      <c r="E1742">
        <v>265</v>
      </c>
      <c r="F1742">
        <v>6</v>
      </c>
      <c r="G1742">
        <f t="shared" si="27"/>
        <v>1590</v>
      </c>
    </row>
    <row r="1743" spans="1:7" x14ac:dyDescent="0.25">
      <c r="A1743">
        <v>2018</v>
      </c>
      <c r="B1743" t="s">
        <v>152</v>
      </c>
      <c r="C1743">
        <v>712007</v>
      </c>
      <c r="D1743" t="s">
        <v>116</v>
      </c>
      <c r="E1743">
        <v>11</v>
      </c>
      <c r="F1743">
        <v>937</v>
      </c>
      <c r="G1743">
        <f t="shared" si="27"/>
        <v>10307</v>
      </c>
    </row>
    <row r="1744" spans="1:7" x14ac:dyDescent="0.25">
      <c r="A1744">
        <v>2018</v>
      </c>
      <c r="B1744" t="s">
        <v>152</v>
      </c>
      <c r="C1744">
        <v>713001</v>
      </c>
      <c r="D1744" t="s">
        <v>117</v>
      </c>
      <c r="E1744">
        <v>45</v>
      </c>
      <c r="F1744">
        <v>218</v>
      </c>
      <c r="G1744">
        <f t="shared" si="27"/>
        <v>9810</v>
      </c>
    </row>
    <row r="1745" spans="1:7" x14ac:dyDescent="0.25">
      <c r="A1745">
        <v>2018</v>
      </c>
      <c r="B1745" t="s">
        <v>152</v>
      </c>
      <c r="C1745">
        <v>713003</v>
      </c>
      <c r="D1745" t="s">
        <v>118</v>
      </c>
      <c r="E1745">
        <v>2</v>
      </c>
      <c r="F1745">
        <v>965</v>
      </c>
      <c r="G1745">
        <f t="shared" si="27"/>
        <v>1930</v>
      </c>
    </row>
    <row r="1746" spans="1:7" x14ac:dyDescent="0.25">
      <c r="A1746">
        <v>2018</v>
      </c>
      <c r="B1746" t="s">
        <v>152</v>
      </c>
      <c r="C1746">
        <v>720001</v>
      </c>
      <c r="D1746" t="s">
        <v>149</v>
      </c>
      <c r="E1746">
        <v>32</v>
      </c>
      <c r="F1746">
        <v>20</v>
      </c>
      <c r="G1746">
        <f t="shared" si="27"/>
        <v>640</v>
      </c>
    </row>
    <row r="1747" spans="1:7" x14ac:dyDescent="0.25">
      <c r="A1747">
        <v>2018</v>
      </c>
      <c r="B1747" t="s">
        <v>152</v>
      </c>
      <c r="C1747">
        <v>720011</v>
      </c>
      <c r="D1747" t="s">
        <v>204</v>
      </c>
      <c r="E1747">
        <v>49</v>
      </c>
      <c r="F1747">
        <v>2</v>
      </c>
      <c r="G1747">
        <f t="shared" si="27"/>
        <v>98</v>
      </c>
    </row>
    <row r="1748" spans="1:7" x14ac:dyDescent="0.25">
      <c r="A1748">
        <v>2018</v>
      </c>
      <c r="B1748" t="s">
        <v>152</v>
      </c>
      <c r="C1748">
        <v>730001</v>
      </c>
      <c r="D1748" t="s">
        <v>144</v>
      </c>
      <c r="E1748">
        <v>4.5</v>
      </c>
      <c r="F1748">
        <v>9399</v>
      </c>
      <c r="G1748">
        <f t="shared" si="27"/>
        <v>42295.5</v>
      </c>
    </row>
    <row r="1749" spans="1:7" x14ac:dyDescent="0.25">
      <c r="A1749">
        <v>2018</v>
      </c>
      <c r="B1749" t="s">
        <v>152</v>
      </c>
      <c r="C1749">
        <v>730015</v>
      </c>
      <c r="D1749" t="s">
        <v>151</v>
      </c>
      <c r="E1749">
        <v>25</v>
      </c>
      <c r="F1749">
        <v>46</v>
      </c>
      <c r="G1749">
        <f t="shared" si="27"/>
        <v>1150</v>
      </c>
    </row>
    <row r="1750" spans="1:7" x14ac:dyDescent="0.25">
      <c r="A1750">
        <v>2018</v>
      </c>
      <c r="B1750" t="s">
        <v>152</v>
      </c>
      <c r="C1750">
        <v>800010</v>
      </c>
      <c r="D1750" t="s">
        <v>163</v>
      </c>
      <c r="E1750">
        <v>1.5</v>
      </c>
      <c r="F1750">
        <v>4680</v>
      </c>
      <c r="G1750">
        <f t="shared" si="27"/>
        <v>7020</v>
      </c>
    </row>
    <row r="1751" spans="1:7" x14ac:dyDescent="0.25">
      <c r="A1751">
        <v>2018</v>
      </c>
      <c r="B1751" t="s">
        <v>152</v>
      </c>
      <c r="C1751">
        <v>800011</v>
      </c>
      <c r="D1751" t="s">
        <v>207</v>
      </c>
      <c r="E1751">
        <v>3</v>
      </c>
      <c r="F1751">
        <v>727</v>
      </c>
      <c r="G1751">
        <f t="shared" si="27"/>
        <v>2181</v>
      </c>
    </row>
    <row r="1752" spans="1:7" x14ac:dyDescent="0.25">
      <c r="A1752">
        <v>2018</v>
      </c>
      <c r="B1752" t="s">
        <v>152</v>
      </c>
      <c r="C1752">
        <v>800020</v>
      </c>
      <c r="D1752" t="s">
        <v>208</v>
      </c>
      <c r="E1752">
        <v>2.5499999999999998</v>
      </c>
      <c r="F1752">
        <v>2942</v>
      </c>
      <c r="G1752">
        <f t="shared" si="27"/>
        <v>7502.0999999999995</v>
      </c>
    </row>
    <row r="1753" spans="1:7" x14ac:dyDescent="0.25">
      <c r="A1753">
        <v>2018</v>
      </c>
      <c r="B1753" t="s">
        <v>152</v>
      </c>
      <c r="C1753">
        <v>800040</v>
      </c>
      <c r="D1753" t="s">
        <v>209</v>
      </c>
      <c r="E1753">
        <v>2</v>
      </c>
      <c r="F1753">
        <v>2046</v>
      </c>
      <c r="G1753">
        <f t="shared" si="27"/>
        <v>4092</v>
      </c>
    </row>
    <row r="1754" spans="1:7" x14ac:dyDescent="0.25">
      <c r="A1754">
        <v>2018</v>
      </c>
      <c r="B1754" t="s">
        <v>152</v>
      </c>
      <c r="C1754">
        <v>800050</v>
      </c>
      <c r="D1754" t="s">
        <v>210</v>
      </c>
      <c r="E1754">
        <v>3.9</v>
      </c>
      <c r="F1754">
        <v>2202</v>
      </c>
      <c r="G1754">
        <f t="shared" si="27"/>
        <v>8587.7999999999993</v>
      </c>
    </row>
    <row r="1755" spans="1:7" x14ac:dyDescent="0.25">
      <c r="A1755">
        <v>2018</v>
      </c>
      <c r="B1755" t="s">
        <v>152</v>
      </c>
      <c r="C1755">
        <v>800051</v>
      </c>
      <c r="D1755" t="s">
        <v>211</v>
      </c>
      <c r="E1755">
        <v>3.9</v>
      </c>
      <c r="F1755">
        <v>137</v>
      </c>
      <c r="G1755">
        <f t="shared" si="27"/>
        <v>534.29999999999995</v>
      </c>
    </row>
    <row r="1756" spans="1:7" x14ac:dyDescent="0.25">
      <c r="A1756">
        <v>2018</v>
      </c>
      <c r="B1756" t="s">
        <v>152</v>
      </c>
      <c r="C1756">
        <v>800060</v>
      </c>
      <c r="D1756" t="s">
        <v>212</v>
      </c>
      <c r="E1756">
        <v>1.8</v>
      </c>
      <c r="F1756">
        <v>2776</v>
      </c>
      <c r="G1756">
        <f t="shared" si="27"/>
        <v>4996.8</v>
      </c>
    </row>
    <row r="1757" spans="1:7" x14ac:dyDescent="0.25">
      <c r="A1757">
        <v>2018</v>
      </c>
      <c r="B1757" t="s">
        <v>152</v>
      </c>
      <c r="C1757">
        <v>800062</v>
      </c>
      <c r="D1757" t="s">
        <v>213</v>
      </c>
      <c r="E1757">
        <v>1.8</v>
      </c>
      <c r="F1757">
        <v>356</v>
      </c>
      <c r="G1757">
        <f t="shared" si="27"/>
        <v>640.80000000000007</v>
      </c>
    </row>
    <row r="1758" spans="1:7" x14ac:dyDescent="0.25">
      <c r="A1758">
        <v>2018</v>
      </c>
      <c r="B1758" t="s">
        <v>159</v>
      </c>
      <c r="C1758">
        <v>701012</v>
      </c>
      <c r="D1758" t="s">
        <v>5</v>
      </c>
      <c r="E1758">
        <v>10</v>
      </c>
      <c r="F1758">
        <v>206</v>
      </c>
      <c r="G1758">
        <f t="shared" si="27"/>
        <v>2060</v>
      </c>
    </row>
    <row r="1759" spans="1:7" x14ac:dyDescent="0.25">
      <c r="A1759">
        <v>2018</v>
      </c>
      <c r="B1759" t="s">
        <v>159</v>
      </c>
      <c r="C1759">
        <v>701022</v>
      </c>
      <c r="D1759" t="s">
        <v>7</v>
      </c>
      <c r="E1759">
        <v>75</v>
      </c>
      <c r="F1759">
        <v>27</v>
      </c>
      <c r="G1759">
        <f t="shared" si="27"/>
        <v>2025</v>
      </c>
    </row>
    <row r="1760" spans="1:7" x14ac:dyDescent="0.25">
      <c r="A1760">
        <v>2018</v>
      </c>
      <c r="B1760" t="s">
        <v>159</v>
      </c>
      <c r="C1760">
        <v>701023</v>
      </c>
      <c r="D1760" t="s">
        <v>8</v>
      </c>
      <c r="E1760">
        <v>35</v>
      </c>
      <c r="F1760">
        <v>44</v>
      </c>
      <c r="G1760">
        <f t="shared" si="27"/>
        <v>1540</v>
      </c>
    </row>
    <row r="1761" spans="1:7" x14ac:dyDescent="0.25">
      <c r="A1761">
        <v>2018</v>
      </c>
      <c r="B1761" t="s">
        <v>159</v>
      </c>
      <c r="C1761">
        <v>701024</v>
      </c>
      <c r="D1761" t="s">
        <v>9</v>
      </c>
      <c r="E1761">
        <v>27</v>
      </c>
      <c r="F1761">
        <v>214</v>
      </c>
      <c r="G1761">
        <f t="shared" si="27"/>
        <v>5778</v>
      </c>
    </row>
    <row r="1762" spans="1:7" x14ac:dyDescent="0.25">
      <c r="A1762">
        <v>2018</v>
      </c>
      <c r="B1762" t="s">
        <v>159</v>
      </c>
      <c r="C1762">
        <v>701025</v>
      </c>
      <c r="D1762" t="s">
        <v>10</v>
      </c>
      <c r="E1762">
        <v>29</v>
      </c>
      <c r="F1762">
        <v>410</v>
      </c>
      <c r="G1762">
        <f t="shared" si="27"/>
        <v>11890</v>
      </c>
    </row>
    <row r="1763" spans="1:7" x14ac:dyDescent="0.25">
      <c r="A1763">
        <v>2018</v>
      </c>
      <c r="B1763" t="s">
        <v>159</v>
      </c>
      <c r="C1763">
        <v>701030</v>
      </c>
      <c r="D1763" t="s">
        <v>14</v>
      </c>
      <c r="E1763">
        <v>35</v>
      </c>
      <c r="F1763">
        <v>34</v>
      </c>
      <c r="G1763">
        <f t="shared" si="27"/>
        <v>1190</v>
      </c>
    </row>
    <row r="1764" spans="1:7" x14ac:dyDescent="0.25">
      <c r="A1764">
        <v>2018</v>
      </c>
      <c r="B1764" t="s">
        <v>159</v>
      </c>
      <c r="C1764">
        <v>701031</v>
      </c>
      <c r="D1764" t="s">
        <v>15</v>
      </c>
      <c r="E1764">
        <v>35</v>
      </c>
      <c r="F1764">
        <v>98</v>
      </c>
      <c r="G1764">
        <f t="shared" si="27"/>
        <v>3430</v>
      </c>
    </row>
    <row r="1765" spans="1:7" x14ac:dyDescent="0.25">
      <c r="A1765">
        <v>2018</v>
      </c>
      <c r="B1765" t="s">
        <v>159</v>
      </c>
      <c r="C1765">
        <v>701032</v>
      </c>
      <c r="D1765" t="s">
        <v>16</v>
      </c>
      <c r="E1765">
        <v>39</v>
      </c>
      <c r="F1765">
        <v>9</v>
      </c>
      <c r="G1765">
        <f t="shared" si="27"/>
        <v>351</v>
      </c>
    </row>
    <row r="1766" spans="1:7" x14ac:dyDescent="0.25">
      <c r="A1766">
        <v>2018</v>
      </c>
      <c r="B1766" t="s">
        <v>159</v>
      </c>
      <c r="C1766">
        <v>701035</v>
      </c>
      <c r="D1766" t="s">
        <v>19</v>
      </c>
      <c r="E1766">
        <v>25</v>
      </c>
      <c r="F1766">
        <v>88</v>
      </c>
      <c r="G1766">
        <f t="shared" si="27"/>
        <v>2200</v>
      </c>
    </row>
    <row r="1767" spans="1:7" x14ac:dyDescent="0.25">
      <c r="A1767">
        <v>2018</v>
      </c>
      <c r="B1767" t="s">
        <v>159</v>
      </c>
      <c r="C1767">
        <v>701037</v>
      </c>
      <c r="D1767" t="s">
        <v>21</v>
      </c>
      <c r="E1767">
        <v>25</v>
      </c>
      <c r="F1767">
        <v>114</v>
      </c>
      <c r="G1767">
        <f t="shared" si="27"/>
        <v>2850</v>
      </c>
    </row>
    <row r="1768" spans="1:7" x14ac:dyDescent="0.25">
      <c r="A1768">
        <v>2018</v>
      </c>
      <c r="B1768" t="s">
        <v>159</v>
      </c>
      <c r="C1768">
        <v>701042</v>
      </c>
      <c r="D1768" t="s">
        <v>24</v>
      </c>
      <c r="E1768">
        <v>25</v>
      </c>
      <c r="F1768">
        <v>75</v>
      </c>
      <c r="G1768">
        <f t="shared" si="27"/>
        <v>1875</v>
      </c>
    </row>
    <row r="1769" spans="1:7" x14ac:dyDescent="0.25">
      <c r="A1769">
        <v>2018</v>
      </c>
      <c r="B1769" t="s">
        <v>159</v>
      </c>
      <c r="C1769">
        <v>701048</v>
      </c>
      <c r="D1769" t="s">
        <v>26</v>
      </c>
      <c r="E1769">
        <v>59</v>
      </c>
      <c r="F1769">
        <v>138</v>
      </c>
      <c r="G1769">
        <f t="shared" si="27"/>
        <v>8142</v>
      </c>
    </row>
    <row r="1770" spans="1:7" x14ac:dyDescent="0.25">
      <c r="A1770">
        <v>2018</v>
      </c>
      <c r="B1770" t="s">
        <v>159</v>
      </c>
      <c r="C1770">
        <v>701050</v>
      </c>
      <c r="D1770" t="s">
        <v>156</v>
      </c>
      <c r="E1770">
        <v>59</v>
      </c>
      <c r="F1770">
        <v>42</v>
      </c>
      <c r="G1770">
        <f t="shared" si="27"/>
        <v>2478</v>
      </c>
    </row>
    <row r="1771" spans="1:7" x14ac:dyDescent="0.25">
      <c r="A1771">
        <v>2018</v>
      </c>
      <c r="B1771" t="s">
        <v>159</v>
      </c>
      <c r="C1771">
        <v>701052</v>
      </c>
      <c r="D1771" t="s">
        <v>27</v>
      </c>
      <c r="E1771">
        <v>39</v>
      </c>
      <c r="F1771">
        <v>140</v>
      </c>
      <c r="G1771">
        <f t="shared" si="27"/>
        <v>5460</v>
      </c>
    </row>
    <row r="1772" spans="1:7" x14ac:dyDescent="0.25">
      <c r="A1772">
        <v>2018</v>
      </c>
      <c r="B1772" t="s">
        <v>159</v>
      </c>
      <c r="C1772">
        <v>701055</v>
      </c>
      <c r="D1772" t="s">
        <v>29</v>
      </c>
      <c r="E1772">
        <v>99</v>
      </c>
      <c r="F1772">
        <v>34</v>
      </c>
      <c r="G1772">
        <f t="shared" si="27"/>
        <v>3366</v>
      </c>
    </row>
    <row r="1773" spans="1:7" x14ac:dyDescent="0.25">
      <c r="A1773">
        <v>2018</v>
      </c>
      <c r="B1773" t="s">
        <v>159</v>
      </c>
      <c r="C1773">
        <v>701056</v>
      </c>
      <c r="D1773" t="s">
        <v>30</v>
      </c>
      <c r="E1773">
        <v>85</v>
      </c>
      <c r="F1773">
        <v>41</v>
      </c>
      <c r="G1773">
        <f t="shared" si="27"/>
        <v>3485</v>
      </c>
    </row>
    <row r="1774" spans="1:7" x14ac:dyDescent="0.25">
      <c r="A1774">
        <v>2018</v>
      </c>
      <c r="B1774" t="s">
        <v>159</v>
      </c>
      <c r="C1774">
        <v>701057</v>
      </c>
      <c r="D1774" t="s">
        <v>147</v>
      </c>
      <c r="E1774">
        <v>55</v>
      </c>
      <c r="F1774">
        <v>5</v>
      </c>
      <c r="G1774">
        <f t="shared" si="27"/>
        <v>275</v>
      </c>
    </row>
    <row r="1775" spans="1:7" x14ac:dyDescent="0.25">
      <c r="A1775">
        <v>2018</v>
      </c>
      <c r="B1775" t="s">
        <v>159</v>
      </c>
      <c r="C1775">
        <v>701061</v>
      </c>
      <c r="D1775" t="s">
        <v>33</v>
      </c>
      <c r="E1775">
        <v>99</v>
      </c>
      <c r="F1775">
        <v>3</v>
      </c>
      <c r="G1775">
        <f t="shared" si="27"/>
        <v>297</v>
      </c>
    </row>
    <row r="1776" spans="1:7" x14ac:dyDescent="0.25">
      <c r="A1776">
        <v>2018</v>
      </c>
      <c r="B1776" t="s">
        <v>159</v>
      </c>
      <c r="C1776">
        <v>701083</v>
      </c>
      <c r="D1776" t="s">
        <v>37</v>
      </c>
      <c r="E1776">
        <v>42</v>
      </c>
      <c r="F1776">
        <v>60</v>
      </c>
      <c r="G1776">
        <f t="shared" si="27"/>
        <v>2520</v>
      </c>
    </row>
    <row r="1777" spans="1:7" x14ac:dyDescent="0.25">
      <c r="A1777">
        <v>2018</v>
      </c>
      <c r="B1777" t="s">
        <v>159</v>
      </c>
      <c r="C1777">
        <v>702000</v>
      </c>
      <c r="D1777" t="s">
        <v>38</v>
      </c>
      <c r="E1777">
        <v>25</v>
      </c>
      <c r="F1777">
        <v>134</v>
      </c>
      <c r="G1777">
        <f t="shared" si="27"/>
        <v>3350</v>
      </c>
    </row>
    <row r="1778" spans="1:7" x14ac:dyDescent="0.25">
      <c r="A1778">
        <v>2018</v>
      </c>
      <c r="B1778" t="s">
        <v>159</v>
      </c>
      <c r="C1778">
        <v>702001</v>
      </c>
      <c r="D1778" t="s">
        <v>39</v>
      </c>
      <c r="E1778">
        <v>25</v>
      </c>
      <c r="F1778">
        <v>36</v>
      </c>
      <c r="G1778">
        <f t="shared" si="27"/>
        <v>900</v>
      </c>
    </row>
    <row r="1779" spans="1:7" x14ac:dyDescent="0.25">
      <c r="A1779">
        <v>2018</v>
      </c>
      <c r="B1779" t="s">
        <v>159</v>
      </c>
      <c r="C1779">
        <v>702002</v>
      </c>
      <c r="D1779" t="s">
        <v>40</v>
      </c>
      <c r="E1779">
        <v>25</v>
      </c>
      <c r="F1779">
        <v>100</v>
      </c>
      <c r="G1779">
        <f t="shared" si="27"/>
        <v>2500</v>
      </c>
    </row>
    <row r="1780" spans="1:7" x14ac:dyDescent="0.25">
      <c r="A1780">
        <v>2018</v>
      </c>
      <c r="B1780" t="s">
        <v>159</v>
      </c>
      <c r="C1780">
        <v>702003</v>
      </c>
      <c r="D1780" t="s">
        <v>41</v>
      </c>
      <c r="E1780">
        <v>25</v>
      </c>
      <c r="F1780">
        <v>2</v>
      </c>
      <c r="G1780">
        <f t="shared" si="27"/>
        <v>50</v>
      </c>
    </row>
    <row r="1781" spans="1:7" x14ac:dyDescent="0.25">
      <c r="A1781">
        <v>2018</v>
      </c>
      <c r="B1781" t="s">
        <v>159</v>
      </c>
      <c r="C1781">
        <v>702004</v>
      </c>
      <c r="D1781" t="s">
        <v>42</v>
      </c>
      <c r="E1781">
        <v>25</v>
      </c>
      <c r="F1781">
        <v>12</v>
      </c>
      <c r="G1781">
        <f t="shared" si="27"/>
        <v>300</v>
      </c>
    </row>
    <row r="1782" spans="1:7" x14ac:dyDescent="0.25">
      <c r="A1782">
        <v>2018</v>
      </c>
      <c r="B1782" t="s">
        <v>159</v>
      </c>
      <c r="C1782">
        <v>702005</v>
      </c>
      <c r="D1782" t="s">
        <v>43</v>
      </c>
      <c r="E1782">
        <v>25</v>
      </c>
      <c r="F1782">
        <v>61</v>
      </c>
      <c r="G1782">
        <f t="shared" si="27"/>
        <v>1525</v>
      </c>
    </row>
    <row r="1783" spans="1:7" x14ac:dyDescent="0.25">
      <c r="A1783">
        <v>2018</v>
      </c>
      <c r="B1783" t="s">
        <v>159</v>
      </c>
      <c r="C1783">
        <v>702006</v>
      </c>
      <c r="D1783" t="s">
        <v>44</v>
      </c>
      <c r="E1783">
        <v>25</v>
      </c>
      <c r="F1783">
        <v>30</v>
      </c>
      <c r="G1783">
        <f t="shared" si="27"/>
        <v>750</v>
      </c>
    </row>
    <row r="1784" spans="1:7" x14ac:dyDescent="0.25">
      <c r="A1784">
        <v>2018</v>
      </c>
      <c r="B1784" t="s">
        <v>159</v>
      </c>
      <c r="C1784">
        <v>703003</v>
      </c>
      <c r="D1784" t="s">
        <v>47</v>
      </c>
      <c r="E1784">
        <v>3.5</v>
      </c>
      <c r="F1784">
        <v>1224</v>
      </c>
      <c r="G1784">
        <f t="shared" si="27"/>
        <v>4284</v>
      </c>
    </row>
    <row r="1785" spans="1:7" x14ac:dyDescent="0.25">
      <c r="A1785">
        <v>2018</v>
      </c>
      <c r="B1785" t="s">
        <v>159</v>
      </c>
      <c r="C1785">
        <v>706000</v>
      </c>
      <c r="D1785" t="s">
        <v>48</v>
      </c>
      <c r="E1785">
        <v>14</v>
      </c>
      <c r="F1785">
        <v>456</v>
      </c>
      <c r="G1785">
        <f t="shared" si="27"/>
        <v>6384</v>
      </c>
    </row>
    <row r="1786" spans="1:7" x14ac:dyDescent="0.25">
      <c r="A1786">
        <v>2018</v>
      </c>
      <c r="B1786" t="s">
        <v>159</v>
      </c>
      <c r="C1786">
        <v>706001</v>
      </c>
      <c r="D1786" t="s">
        <v>49</v>
      </c>
      <c r="E1786">
        <v>18</v>
      </c>
      <c r="F1786">
        <v>3</v>
      </c>
      <c r="G1786">
        <f t="shared" si="27"/>
        <v>54</v>
      </c>
    </row>
    <row r="1787" spans="1:7" x14ac:dyDescent="0.25">
      <c r="A1787">
        <v>2018</v>
      </c>
      <c r="B1787" t="s">
        <v>159</v>
      </c>
      <c r="C1787">
        <v>706002</v>
      </c>
      <c r="D1787" t="s">
        <v>50</v>
      </c>
      <c r="E1787">
        <v>14</v>
      </c>
      <c r="F1787">
        <v>1589</v>
      </c>
      <c r="G1787">
        <f t="shared" si="27"/>
        <v>22246</v>
      </c>
    </row>
    <row r="1788" spans="1:7" x14ac:dyDescent="0.25">
      <c r="A1788">
        <v>2018</v>
      </c>
      <c r="B1788" t="s">
        <v>159</v>
      </c>
      <c r="C1788">
        <v>706003</v>
      </c>
      <c r="D1788" t="s">
        <v>51</v>
      </c>
      <c r="E1788">
        <v>14</v>
      </c>
      <c r="F1788">
        <v>1237</v>
      </c>
      <c r="G1788">
        <f t="shared" si="27"/>
        <v>17318</v>
      </c>
    </row>
    <row r="1789" spans="1:7" x14ac:dyDescent="0.25">
      <c r="A1789">
        <v>2018</v>
      </c>
      <c r="B1789" t="s">
        <v>159</v>
      </c>
      <c r="C1789">
        <v>706004</v>
      </c>
      <c r="D1789" t="s">
        <v>52</v>
      </c>
      <c r="E1789">
        <v>14</v>
      </c>
      <c r="F1789">
        <v>1556</v>
      </c>
      <c r="G1789">
        <f t="shared" si="27"/>
        <v>21784</v>
      </c>
    </row>
    <row r="1790" spans="1:7" x14ac:dyDescent="0.25">
      <c r="A1790">
        <v>2018</v>
      </c>
      <c r="B1790" t="s">
        <v>159</v>
      </c>
      <c r="C1790">
        <v>706005</v>
      </c>
      <c r="D1790" t="s">
        <v>53</v>
      </c>
      <c r="E1790">
        <v>14</v>
      </c>
      <c r="F1790">
        <v>4171</v>
      </c>
      <c r="G1790">
        <f t="shared" si="27"/>
        <v>58394</v>
      </c>
    </row>
    <row r="1791" spans="1:7" x14ac:dyDescent="0.25">
      <c r="A1791">
        <v>2018</v>
      </c>
      <c r="B1791" t="s">
        <v>159</v>
      </c>
      <c r="C1791">
        <v>706006</v>
      </c>
      <c r="D1791" t="s">
        <v>54</v>
      </c>
      <c r="E1791">
        <v>14</v>
      </c>
      <c r="F1791">
        <v>425</v>
      </c>
      <c r="G1791">
        <f t="shared" si="27"/>
        <v>5950</v>
      </c>
    </row>
    <row r="1792" spans="1:7" x14ac:dyDescent="0.25">
      <c r="A1792">
        <v>2018</v>
      </c>
      <c r="B1792" t="s">
        <v>159</v>
      </c>
      <c r="C1792">
        <v>706007</v>
      </c>
      <c r="D1792" t="s">
        <v>55</v>
      </c>
      <c r="E1792">
        <v>14</v>
      </c>
      <c r="F1792">
        <v>744</v>
      </c>
      <c r="G1792">
        <f t="shared" si="27"/>
        <v>10416</v>
      </c>
    </row>
    <row r="1793" spans="1:7" x14ac:dyDescent="0.25">
      <c r="A1793">
        <v>2018</v>
      </c>
      <c r="B1793" t="s">
        <v>159</v>
      </c>
      <c r="C1793">
        <v>706008</v>
      </c>
      <c r="D1793" t="s">
        <v>56</v>
      </c>
      <c r="E1793">
        <v>14</v>
      </c>
      <c r="F1793">
        <v>296</v>
      </c>
      <c r="G1793">
        <f t="shared" si="27"/>
        <v>4144</v>
      </c>
    </row>
    <row r="1794" spans="1:7" x14ac:dyDescent="0.25">
      <c r="A1794">
        <v>2018</v>
      </c>
      <c r="B1794" t="s">
        <v>159</v>
      </c>
      <c r="C1794">
        <v>706009</v>
      </c>
      <c r="D1794" t="s">
        <v>205</v>
      </c>
      <c r="E1794">
        <v>25</v>
      </c>
      <c r="F1794">
        <v>60</v>
      </c>
      <c r="G1794">
        <f t="shared" si="27"/>
        <v>1500</v>
      </c>
    </row>
    <row r="1795" spans="1:7" x14ac:dyDescent="0.25">
      <c r="A1795">
        <v>2018</v>
      </c>
      <c r="B1795" t="s">
        <v>159</v>
      </c>
      <c r="C1795">
        <v>706010</v>
      </c>
      <c r="D1795" t="s">
        <v>206</v>
      </c>
      <c r="E1795">
        <v>14</v>
      </c>
      <c r="F1795">
        <v>52</v>
      </c>
      <c r="G1795">
        <f t="shared" ref="G1795:G1858" si="28">F1795*E1795</f>
        <v>728</v>
      </c>
    </row>
    <row r="1796" spans="1:7" x14ac:dyDescent="0.25">
      <c r="A1796">
        <v>2018</v>
      </c>
      <c r="B1796" t="s">
        <v>159</v>
      </c>
      <c r="C1796">
        <v>706011</v>
      </c>
      <c r="D1796" t="s">
        <v>57</v>
      </c>
      <c r="E1796">
        <v>14</v>
      </c>
      <c r="F1796">
        <v>293</v>
      </c>
      <c r="G1796">
        <f t="shared" si="28"/>
        <v>4102</v>
      </c>
    </row>
    <row r="1797" spans="1:7" x14ac:dyDescent="0.25">
      <c r="A1797">
        <v>2018</v>
      </c>
      <c r="B1797" t="s">
        <v>159</v>
      </c>
      <c r="C1797">
        <v>706012</v>
      </c>
      <c r="D1797" t="s">
        <v>58</v>
      </c>
      <c r="E1797">
        <v>18</v>
      </c>
      <c r="F1797">
        <v>141</v>
      </c>
      <c r="G1797">
        <f t="shared" si="28"/>
        <v>2538</v>
      </c>
    </row>
    <row r="1798" spans="1:7" x14ac:dyDescent="0.25">
      <c r="A1798">
        <v>2018</v>
      </c>
      <c r="B1798" t="s">
        <v>159</v>
      </c>
      <c r="C1798">
        <v>706013</v>
      </c>
      <c r="D1798" t="s">
        <v>59</v>
      </c>
      <c r="E1798">
        <v>19</v>
      </c>
      <c r="F1798">
        <v>403</v>
      </c>
      <c r="G1798">
        <f t="shared" si="28"/>
        <v>7657</v>
      </c>
    </row>
    <row r="1799" spans="1:7" x14ac:dyDescent="0.25">
      <c r="A1799">
        <v>2018</v>
      </c>
      <c r="B1799" t="s">
        <v>159</v>
      </c>
      <c r="C1799">
        <v>706014</v>
      </c>
      <c r="D1799" t="s">
        <v>60</v>
      </c>
      <c r="E1799">
        <v>19</v>
      </c>
      <c r="F1799">
        <v>176</v>
      </c>
      <c r="G1799">
        <f t="shared" si="28"/>
        <v>3344</v>
      </c>
    </row>
    <row r="1800" spans="1:7" x14ac:dyDescent="0.25">
      <c r="A1800">
        <v>2018</v>
      </c>
      <c r="B1800" t="s">
        <v>159</v>
      </c>
      <c r="C1800">
        <v>706015</v>
      </c>
      <c r="D1800" t="s">
        <v>61</v>
      </c>
      <c r="E1800">
        <v>19</v>
      </c>
      <c r="F1800">
        <v>130</v>
      </c>
      <c r="G1800">
        <f t="shared" si="28"/>
        <v>2470</v>
      </c>
    </row>
    <row r="1801" spans="1:7" x14ac:dyDescent="0.25">
      <c r="A1801">
        <v>2018</v>
      </c>
      <c r="B1801" t="s">
        <v>159</v>
      </c>
      <c r="C1801">
        <v>706016</v>
      </c>
      <c r="D1801" t="s">
        <v>62</v>
      </c>
      <c r="E1801">
        <v>19</v>
      </c>
      <c r="F1801">
        <v>190</v>
      </c>
      <c r="G1801">
        <f t="shared" si="28"/>
        <v>3610</v>
      </c>
    </row>
    <row r="1802" spans="1:7" x14ac:dyDescent="0.25">
      <c r="A1802">
        <v>2018</v>
      </c>
      <c r="B1802" t="s">
        <v>159</v>
      </c>
      <c r="C1802">
        <v>706017</v>
      </c>
      <c r="D1802" t="s">
        <v>63</v>
      </c>
      <c r="E1802">
        <v>19</v>
      </c>
      <c r="F1802">
        <v>161</v>
      </c>
      <c r="G1802">
        <f t="shared" si="28"/>
        <v>3059</v>
      </c>
    </row>
    <row r="1803" spans="1:7" x14ac:dyDescent="0.25">
      <c r="A1803">
        <v>2018</v>
      </c>
      <c r="B1803" t="s">
        <v>159</v>
      </c>
      <c r="C1803">
        <v>706018</v>
      </c>
      <c r="D1803" t="s">
        <v>64</v>
      </c>
      <c r="E1803">
        <v>19</v>
      </c>
      <c r="F1803">
        <v>459</v>
      </c>
      <c r="G1803">
        <f t="shared" si="28"/>
        <v>8721</v>
      </c>
    </row>
    <row r="1804" spans="1:7" x14ac:dyDescent="0.25">
      <c r="A1804">
        <v>2018</v>
      </c>
      <c r="B1804" t="s">
        <v>159</v>
      </c>
      <c r="C1804">
        <v>706019</v>
      </c>
      <c r="D1804" t="s">
        <v>65</v>
      </c>
      <c r="E1804">
        <v>20</v>
      </c>
      <c r="F1804">
        <v>136</v>
      </c>
      <c r="G1804">
        <f t="shared" si="28"/>
        <v>2720</v>
      </c>
    </row>
    <row r="1805" spans="1:7" x14ac:dyDescent="0.25">
      <c r="A1805">
        <v>2018</v>
      </c>
      <c r="B1805" t="s">
        <v>159</v>
      </c>
      <c r="C1805">
        <v>706027</v>
      </c>
      <c r="D1805" t="s">
        <v>214</v>
      </c>
      <c r="E1805">
        <v>25</v>
      </c>
      <c r="F1805">
        <v>28</v>
      </c>
      <c r="G1805">
        <f t="shared" si="28"/>
        <v>700</v>
      </c>
    </row>
    <row r="1806" spans="1:7" x14ac:dyDescent="0.25">
      <c r="A1806">
        <v>2018</v>
      </c>
      <c r="B1806" t="s">
        <v>159</v>
      </c>
      <c r="C1806">
        <v>706028</v>
      </c>
      <c r="D1806" t="s">
        <v>215</v>
      </c>
      <c r="E1806">
        <v>25</v>
      </c>
      <c r="F1806">
        <v>23</v>
      </c>
      <c r="G1806">
        <f t="shared" si="28"/>
        <v>575</v>
      </c>
    </row>
    <row r="1807" spans="1:7" x14ac:dyDescent="0.25">
      <c r="A1807">
        <v>2018</v>
      </c>
      <c r="B1807" t="s">
        <v>159</v>
      </c>
      <c r="C1807">
        <v>706029</v>
      </c>
      <c r="D1807" t="s">
        <v>216</v>
      </c>
      <c r="E1807">
        <v>25</v>
      </c>
      <c r="F1807">
        <v>24</v>
      </c>
      <c r="G1807">
        <f t="shared" si="28"/>
        <v>600</v>
      </c>
    </row>
    <row r="1808" spans="1:7" x14ac:dyDescent="0.25">
      <c r="A1808">
        <v>2018</v>
      </c>
      <c r="B1808" t="s">
        <v>159</v>
      </c>
      <c r="C1808">
        <v>706090</v>
      </c>
      <c r="D1808" t="s">
        <v>66</v>
      </c>
      <c r="E1808">
        <v>14</v>
      </c>
      <c r="F1808">
        <v>190</v>
      </c>
      <c r="G1808">
        <f t="shared" si="28"/>
        <v>2660</v>
      </c>
    </row>
    <row r="1809" spans="1:7" x14ac:dyDescent="0.25">
      <c r="A1809">
        <v>2018</v>
      </c>
      <c r="B1809" t="s">
        <v>159</v>
      </c>
      <c r="C1809">
        <v>707001</v>
      </c>
      <c r="D1809" t="s">
        <v>67</v>
      </c>
      <c r="E1809">
        <v>14</v>
      </c>
      <c r="F1809">
        <v>849</v>
      </c>
      <c r="G1809">
        <f t="shared" si="28"/>
        <v>11886</v>
      </c>
    </row>
    <row r="1810" spans="1:7" x14ac:dyDescent="0.25">
      <c r="A1810">
        <v>2018</v>
      </c>
      <c r="B1810" t="s">
        <v>159</v>
      </c>
      <c r="C1810">
        <v>707002</v>
      </c>
      <c r="D1810" t="s">
        <v>68</v>
      </c>
      <c r="E1810">
        <v>14</v>
      </c>
      <c r="F1810">
        <v>934</v>
      </c>
      <c r="G1810">
        <f t="shared" si="28"/>
        <v>13076</v>
      </c>
    </row>
    <row r="1811" spans="1:7" x14ac:dyDescent="0.25">
      <c r="A1811">
        <v>2018</v>
      </c>
      <c r="B1811" t="s">
        <v>159</v>
      </c>
      <c r="C1811">
        <v>707003</v>
      </c>
      <c r="D1811" t="s">
        <v>69</v>
      </c>
      <c r="E1811">
        <v>14</v>
      </c>
      <c r="F1811">
        <v>492</v>
      </c>
      <c r="G1811">
        <f t="shared" si="28"/>
        <v>6888</v>
      </c>
    </row>
    <row r="1812" spans="1:7" x14ac:dyDescent="0.25">
      <c r="A1812">
        <v>2018</v>
      </c>
      <c r="B1812" t="s">
        <v>159</v>
      </c>
      <c r="C1812">
        <v>707004</v>
      </c>
      <c r="D1812" t="s">
        <v>70</v>
      </c>
      <c r="E1812">
        <v>14</v>
      </c>
      <c r="F1812">
        <v>555</v>
      </c>
      <c r="G1812">
        <f t="shared" si="28"/>
        <v>7770</v>
      </c>
    </row>
    <row r="1813" spans="1:7" x14ac:dyDescent="0.25">
      <c r="A1813">
        <v>2018</v>
      </c>
      <c r="B1813" t="s">
        <v>159</v>
      </c>
      <c r="C1813">
        <v>707005</v>
      </c>
      <c r="D1813" t="s">
        <v>71</v>
      </c>
      <c r="E1813">
        <v>14</v>
      </c>
      <c r="F1813">
        <v>324</v>
      </c>
      <c r="G1813">
        <f t="shared" si="28"/>
        <v>4536</v>
      </c>
    </row>
    <row r="1814" spans="1:7" x14ac:dyDescent="0.25">
      <c r="A1814">
        <v>2018</v>
      </c>
      <c r="B1814" t="s">
        <v>159</v>
      </c>
      <c r="C1814">
        <v>707006</v>
      </c>
      <c r="D1814" t="s">
        <v>72</v>
      </c>
      <c r="E1814">
        <v>14</v>
      </c>
      <c r="F1814">
        <v>384</v>
      </c>
      <c r="G1814">
        <f t="shared" si="28"/>
        <v>5376</v>
      </c>
    </row>
    <row r="1815" spans="1:7" x14ac:dyDescent="0.25">
      <c r="A1815">
        <v>2018</v>
      </c>
      <c r="B1815" t="s">
        <v>159</v>
      </c>
      <c r="C1815">
        <v>707007</v>
      </c>
      <c r="D1815" t="s">
        <v>73</v>
      </c>
      <c r="E1815">
        <v>14</v>
      </c>
      <c r="F1815">
        <v>971</v>
      </c>
      <c r="G1815">
        <f t="shared" si="28"/>
        <v>13594</v>
      </c>
    </row>
    <row r="1816" spans="1:7" x14ac:dyDescent="0.25">
      <c r="A1816">
        <v>2018</v>
      </c>
      <c r="B1816" t="s">
        <v>159</v>
      </c>
      <c r="C1816">
        <v>707008</v>
      </c>
      <c r="D1816" t="s">
        <v>74</v>
      </c>
      <c r="E1816">
        <v>14</v>
      </c>
      <c r="F1816">
        <v>497</v>
      </c>
      <c r="G1816">
        <f t="shared" si="28"/>
        <v>6958</v>
      </c>
    </row>
    <row r="1817" spans="1:7" x14ac:dyDescent="0.25">
      <c r="A1817">
        <v>2018</v>
      </c>
      <c r="B1817" t="s">
        <v>159</v>
      </c>
      <c r="C1817">
        <v>707009</v>
      </c>
      <c r="D1817" t="s">
        <v>75</v>
      </c>
      <c r="E1817">
        <v>14</v>
      </c>
      <c r="F1817">
        <v>678</v>
      </c>
      <c r="G1817">
        <f t="shared" si="28"/>
        <v>9492</v>
      </c>
    </row>
    <row r="1818" spans="1:7" x14ac:dyDescent="0.25">
      <c r="A1818">
        <v>2018</v>
      </c>
      <c r="B1818" t="s">
        <v>159</v>
      </c>
      <c r="C1818">
        <v>707010</v>
      </c>
      <c r="D1818" t="s">
        <v>76</v>
      </c>
      <c r="E1818">
        <v>14</v>
      </c>
      <c r="F1818">
        <v>498</v>
      </c>
      <c r="G1818">
        <f t="shared" si="28"/>
        <v>6972</v>
      </c>
    </row>
    <row r="1819" spans="1:7" x14ac:dyDescent="0.25">
      <c r="A1819">
        <v>2018</v>
      </c>
      <c r="B1819" t="s">
        <v>159</v>
      </c>
      <c r="C1819">
        <v>707011</v>
      </c>
      <c r="D1819" t="s">
        <v>77</v>
      </c>
      <c r="E1819">
        <v>14</v>
      </c>
      <c r="F1819">
        <v>366</v>
      </c>
      <c r="G1819">
        <f t="shared" si="28"/>
        <v>5124</v>
      </c>
    </row>
    <row r="1820" spans="1:7" x14ac:dyDescent="0.25">
      <c r="A1820">
        <v>2018</v>
      </c>
      <c r="B1820" t="s">
        <v>159</v>
      </c>
      <c r="C1820">
        <v>707013</v>
      </c>
      <c r="D1820" t="s">
        <v>78</v>
      </c>
      <c r="E1820">
        <v>14</v>
      </c>
      <c r="F1820">
        <v>196</v>
      </c>
      <c r="G1820">
        <f t="shared" si="28"/>
        <v>2744</v>
      </c>
    </row>
    <row r="1821" spans="1:7" x14ac:dyDescent="0.25">
      <c r="A1821">
        <v>2018</v>
      </c>
      <c r="B1821" t="s">
        <v>159</v>
      </c>
      <c r="C1821">
        <v>707014</v>
      </c>
      <c r="D1821" t="s">
        <v>79</v>
      </c>
      <c r="E1821">
        <v>14</v>
      </c>
      <c r="F1821">
        <v>343</v>
      </c>
      <c r="G1821">
        <f t="shared" si="28"/>
        <v>4802</v>
      </c>
    </row>
    <row r="1822" spans="1:7" x14ac:dyDescent="0.25">
      <c r="A1822">
        <v>2018</v>
      </c>
      <c r="B1822" t="s">
        <v>159</v>
      </c>
      <c r="C1822">
        <v>707015</v>
      </c>
      <c r="D1822" t="s">
        <v>80</v>
      </c>
      <c r="E1822">
        <v>14</v>
      </c>
      <c r="F1822">
        <v>210</v>
      </c>
      <c r="G1822">
        <f t="shared" si="28"/>
        <v>2940</v>
      </c>
    </row>
    <row r="1823" spans="1:7" x14ac:dyDescent="0.25">
      <c r="A1823">
        <v>2018</v>
      </c>
      <c r="B1823" t="s">
        <v>159</v>
      </c>
      <c r="C1823">
        <v>707017</v>
      </c>
      <c r="D1823" t="s">
        <v>148</v>
      </c>
      <c r="E1823">
        <v>14</v>
      </c>
      <c r="F1823">
        <v>114</v>
      </c>
      <c r="G1823">
        <f t="shared" si="28"/>
        <v>1596</v>
      </c>
    </row>
    <row r="1824" spans="1:7" x14ac:dyDescent="0.25">
      <c r="A1824">
        <v>2018</v>
      </c>
      <c r="B1824" t="s">
        <v>159</v>
      </c>
      <c r="C1824">
        <v>708000</v>
      </c>
      <c r="D1824" t="s">
        <v>82</v>
      </c>
      <c r="E1824">
        <v>5</v>
      </c>
      <c r="F1824">
        <v>205</v>
      </c>
      <c r="G1824">
        <f t="shared" si="28"/>
        <v>1025</v>
      </c>
    </row>
    <row r="1825" spans="1:7" x14ac:dyDescent="0.25">
      <c r="A1825">
        <v>2018</v>
      </c>
      <c r="B1825" t="s">
        <v>159</v>
      </c>
      <c r="C1825">
        <v>708002</v>
      </c>
      <c r="D1825" t="s">
        <v>83</v>
      </c>
      <c r="E1825">
        <v>10</v>
      </c>
      <c r="F1825">
        <v>853</v>
      </c>
      <c r="G1825">
        <f t="shared" si="28"/>
        <v>8530</v>
      </c>
    </row>
    <row r="1826" spans="1:7" x14ac:dyDescent="0.25">
      <c r="A1826">
        <v>2018</v>
      </c>
      <c r="B1826" t="s">
        <v>159</v>
      </c>
      <c r="C1826">
        <v>708003</v>
      </c>
      <c r="D1826" t="s">
        <v>162</v>
      </c>
      <c r="E1826">
        <v>1.8</v>
      </c>
      <c r="F1826">
        <v>5560</v>
      </c>
      <c r="G1826">
        <f t="shared" si="28"/>
        <v>10008</v>
      </c>
    </row>
    <row r="1827" spans="1:7" x14ac:dyDescent="0.25">
      <c r="A1827">
        <v>2018</v>
      </c>
      <c r="B1827" t="s">
        <v>159</v>
      </c>
      <c r="C1827">
        <v>708004</v>
      </c>
      <c r="D1827" t="s">
        <v>84</v>
      </c>
      <c r="E1827">
        <v>2</v>
      </c>
      <c r="F1827">
        <v>4598</v>
      </c>
      <c r="G1827">
        <f t="shared" si="28"/>
        <v>9196</v>
      </c>
    </row>
    <row r="1828" spans="1:7" x14ac:dyDescent="0.25">
      <c r="A1828">
        <v>2018</v>
      </c>
      <c r="B1828" t="s">
        <v>159</v>
      </c>
      <c r="C1828">
        <v>708005</v>
      </c>
      <c r="D1828" t="s">
        <v>85</v>
      </c>
      <c r="E1828">
        <v>5</v>
      </c>
      <c r="F1828">
        <v>679</v>
      </c>
      <c r="G1828">
        <f t="shared" si="28"/>
        <v>3395</v>
      </c>
    </row>
    <row r="1829" spans="1:7" x14ac:dyDescent="0.25">
      <c r="A1829">
        <v>2018</v>
      </c>
      <c r="B1829" t="s">
        <v>159</v>
      </c>
      <c r="C1829">
        <v>708007</v>
      </c>
      <c r="D1829" t="s">
        <v>87</v>
      </c>
      <c r="E1829">
        <v>5</v>
      </c>
      <c r="F1829">
        <v>621</v>
      </c>
      <c r="G1829">
        <f t="shared" si="28"/>
        <v>3105</v>
      </c>
    </row>
    <row r="1830" spans="1:7" x14ac:dyDescent="0.25">
      <c r="A1830">
        <v>2018</v>
      </c>
      <c r="B1830" t="s">
        <v>159</v>
      </c>
      <c r="C1830">
        <v>708008</v>
      </c>
      <c r="D1830" t="s">
        <v>88</v>
      </c>
      <c r="E1830">
        <v>14.4</v>
      </c>
      <c r="F1830">
        <v>103</v>
      </c>
      <c r="G1830">
        <f t="shared" si="28"/>
        <v>1483.2</v>
      </c>
    </row>
    <row r="1831" spans="1:7" x14ac:dyDescent="0.25">
      <c r="A1831">
        <v>2018</v>
      </c>
      <c r="B1831" t="s">
        <v>159</v>
      </c>
      <c r="C1831">
        <v>708010</v>
      </c>
      <c r="D1831" t="s">
        <v>90</v>
      </c>
      <c r="E1831">
        <v>2</v>
      </c>
      <c r="F1831">
        <v>1610</v>
      </c>
      <c r="G1831">
        <f t="shared" si="28"/>
        <v>3220</v>
      </c>
    </row>
    <row r="1832" spans="1:7" x14ac:dyDescent="0.25">
      <c r="A1832">
        <v>2018</v>
      </c>
      <c r="B1832" t="s">
        <v>159</v>
      </c>
      <c r="C1832">
        <v>708013</v>
      </c>
      <c r="D1832" t="s">
        <v>91</v>
      </c>
      <c r="E1832">
        <v>1.6</v>
      </c>
      <c r="F1832">
        <v>15</v>
      </c>
      <c r="G1832">
        <f t="shared" si="28"/>
        <v>24</v>
      </c>
    </row>
    <row r="1833" spans="1:7" x14ac:dyDescent="0.25">
      <c r="A1833">
        <v>2018</v>
      </c>
      <c r="B1833" t="s">
        <v>159</v>
      </c>
      <c r="C1833">
        <v>708014</v>
      </c>
      <c r="D1833" t="s">
        <v>92</v>
      </c>
      <c r="E1833">
        <v>13</v>
      </c>
      <c r="F1833">
        <v>334</v>
      </c>
      <c r="G1833">
        <f t="shared" si="28"/>
        <v>4342</v>
      </c>
    </row>
    <row r="1834" spans="1:7" x14ac:dyDescent="0.25">
      <c r="A1834">
        <v>2018</v>
      </c>
      <c r="B1834" t="s">
        <v>159</v>
      </c>
      <c r="C1834">
        <v>708015</v>
      </c>
      <c r="D1834" t="s">
        <v>93</v>
      </c>
      <c r="E1834">
        <v>1.8</v>
      </c>
      <c r="F1834">
        <v>970</v>
      </c>
      <c r="G1834">
        <f t="shared" si="28"/>
        <v>1746</v>
      </c>
    </row>
    <row r="1835" spans="1:7" x14ac:dyDescent="0.25">
      <c r="A1835">
        <v>2018</v>
      </c>
      <c r="B1835" t="s">
        <v>159</v>
      </c>
      <c r="C1835">
        <v>708016</v>
      </c>
      <c r="D1835" t="s">
        <v>94</v>
      </c>
      <c r="E1835">
        <v>5</v>
      </c>
      <c r="F1835">
        <v>257</v>
      </c>
      <c r="G1835">
        <f t="shared" si="28"/>
        <v>1285</v>
      </c>
    </row>
    <row r="1836" spans="1:7" x14ac:dyDescent="0.25">
      <c r="A1836">
        <v>2018</v>
      </c>
      <c r="B1836" t="s">
        <v>159</v>
      </c>
      <c r="C1836">
        <v>708018</v>
      </c>
      <c r="D1836" t="s">
        <v>95</v>
      </c>
      <c r="E1836">
        <v>10</v>
      </c>
      <c r="F1836">
        <v>435</v>
      </c>
      <c r="G1836">
        <f t="shared" si="28"/>
        <v>4350</v>
      </c>
    </row>
    <row r="1837" spans="1:7" x14ac:dyDescent="0.25">
      <c r="A1837">
        <v>2018</v>
      </c>
      <c r="B1837" t="s">
        <v>159</v>
      </c>
      <c r="C1837">
        <v>708019</v>
      </c>
      <c r="D1837" t="s">
        <v>96</v>
      </c>
      <c r="E1837">
        <v>15</v>
      </c>
      <c r="F1837">
        <v>5</v>
      </c>
      <c r="G1837">
        <f t="shared" si="28"/>
        <v>75</v>
      </c>
    </row>
    <row r="1838" spans="1:7" x14ac:dyDescent="0.25">
      <c r="A1838">
        <v>2018</v>
      </c>
      <c r="B1838" t="s">
        <v>159</v>
      </c>
      <c r="C1838">
        <v>708020</v>
      </c>
      <c r="D1838" t="s">
        <v>97</v>
      </c>
      <c r="E1838">
        <v>10</v>
      </c>
      <c r="F1838">
        <v>265</v>
      </c>
      <c r="G1838">
        <f t="shared" si="28"/>
        <v>2650</v>
      </c>
    </row>
    <row r="1839" spans="1:7" x14ac:dyDescent="0.25">
      <c r="A1839">
        <v>2018</v>
      </c>
      <c r="B1839" t="s">
        <v>159</v>
      </c>
      <c r="C1839">
        <v>708021</v>
      </c>
      <c r="D1839" t="s">
        <v>98</v>
      </c>
      <c r="E1839">
        <v>5</v>
      </c>
      <c r="F1839">
        <v>161</v>
      </c>
      <c r="G1839">
        <f t="shared" si="28"/>
        <v>805</v>
      </c>
    </row>
    <row r="1840" spans="1:7" x14ac:dyDescent="0.25">
      <c r="A1840">
        <v>2018</v>
      </c>
      <c r="B1840" t="s">
        <v>159</v>
      </c>
      <c r="C1840">
        <v>708022</v>
      </c>
      <c r="D1840" t="s">
        <v>99</v>
      </c>
      <c r="E1840">
        <v>15</v>
      </c>
      <c r="F1840">
        <v>230</v>
      </c>
      <c r="G1840">
        <f t="shared" si="28"/>
        <v>3450</v>
      </c>
    </row>
    <row r="1841" spans="1:7" x14ac:dyDescent="0.25">
      <c r="A1841">
        <v>2018</v>
      </c>
      <c r="B1841" t="s">
        <v>159</v>
      </c>
      <c r="C1841">
        <v>708023</v>
      </c>
      <c r="D1841" t="s">
        <v>100</v>
      </c>
      <c r="E1841">
        <v>15</v>
      </c>
      <c r="F1841">
        <v>169</v>
      </c>
      <c r="G1841">
        <f t="shared" si="28"/>
        <v>2535</v>
      </c>
    </row>
    <row r="1842" spans="1:7" x14ac:dyDescent="0.25">
      <c r="A1842">
        <v>2018</v>
      </c>
      <c r="B1842" t="s">
        <v>159</v>
      </c>
      <c r="C1842">
        <v>708024</v>
      </c>
      <c r="D1842" t="s">
        <v>101</v>
      </c>
      <c r="E1842">
        <v>15</v>
      </c>
      <c r="F1842">
        <v>67</v>
      </c>
      <c r="G1842">
        <f t="shared" si="28"/>
        <v>1005</v>
      </c>
    </row>
    <row r="1843" spans="1:7" x14ac:dyDescent="0.25">
      <c r="A1843">
        <v>2018</v>
      </c>
      <c r="B1843" t="s">
        <v>159</v>
      </c>
      <c r="C1843">
        <v>708028</v>
      </c>
      <c r="D1843" t="s">
        <v>102</v>
      </c>
      <c r="E1843">
        <v>17</v>
      </c>
      <c r="F1843">
        <v>291</v>
      </c>
      <c r="G1843">
        <f t="shared" si="28"/>
        <v>4947</v>
      </c>
    </row>
    <row r="1844" spans="1:7" x14ac:dyDescent="0.25">
      <c r="A1844">
        <v>2018</v>
      </c>
      <c r="B1844" t="s">
        <v>159</v>
      </c>
      <c r="C1844">
        <v>708036</v>
      </c>
      <c r="D1844" t="s">
        <v>169</v>
      </c>
      <c r="E1844">
        <v>10</v>
      </c>
      <c r="F1844">
        <v>36</v>
      </c>
      <c r="G1844">
        <f t="shared" si="28"/>
        <v>360</v>
      </c>
    </row>
    <row r="1845" spans="1:7" x14ac:dyDescent="0.25">
      <c r="A1845">
        <v>2018</v>
      </c>
      <c r="B1845" t="s">
        <v>159</v>
      </c>
      <c r="C1845">
        <v>708037</v>
      </c>
      <c r="D1845" t="s">
        <v>170</v>
      </c>
      <c r="E1845">
        <v>10</v>
      </c>
      <c r="F1845">
        <v>41</v>
      </c>
      <c r="G1845">
        <f t="shared" si="28"/>
        <v>410</v>
      </c>
    </row>
    <row r="1846" spans="1:7" x14ac:dyDescent="0.25">
      <c r="A1846">
        <v>2018</v>
      </c>
      <c r="B1846" t="s">
        <v>159</v>
      </c>
      <c r="C1846">
        <v>708038</v>
      </c>
      <c r="D1846" t="s">
        <v>171</v>
      </c>
      <c r="E1846">
        <v>10</v>
      </c>
      <c r="F1846">
        <v>76</v>
      </c>
      <c r="G1846">
        <f t="shared" si="28"/>
        <v>760</v>
      </c>
    </row>
    <row r="1847" spans="1:7" x14ac:dyDescent="0.25">
      <c r="A1847">
        <v>2018</v>
      </c>
      <c r="B1847" t="s">
        <v>159</v>
      </c>
      <c r="C1847">
        <v>708041</v>
      </c>
      <c r="D1847" t="s">
        <v>104</v>
      </c>
      <c r="E1847">
        <v>60</v>
      </c>
      <c r="F1847">
        <v>39</v>
      </c>
      <c r="G1847">
        <f t="shared" si="28"/>
        <v>2340</v>
      </c>
    </row>
    <row r="1848" spans="1:7" x14ac:dyDescent="0.25">
      <c r="A1848">
        <v>2018</v>
      </c>
      <c r="B1848" t="s">
        <v>159</v>
      </c>
      <c r="C1848">
        <v>709001</v>
      </c>
      <c r="D1848" t="s">
        <v>105</v>
      </c>
      <c r="E1848">
        <v>20.5</v>
      </c>
      <c r="F1848">
        <v>259</v>
      </c>
      <c r="G1848">
        <f t="shared" si="28"/>
        <v>5309.5</v>
      </c>
    </row>
    <row r="1849" spans="1:7" x14ac:dyDescent="0.25">
      <c r="A1849">
        <v>2018</v>
      </c>
      <c r="B1849" t="s">
        <v>159</v>
      </c>
      <c r="C1849">
        <v>709005</v>
      </c>
      <c r="D1849" t="s">
        <v>106</v>
      </c>
      <c r="E1849">
        <v>20.5</v>
      </c>
      <c r="F1849">
        <v>201</v>
      </c>
      <c r="G1849">
        <f t="shared" si="28"/>
        <v>4120.5</v>
      </c>
    </row>
    <row r="1850" spans="1:7" x14ac:dyDescent="0.25">
      <c r="A1850">
        <v>2018</v>
      </c>
      <c r="B1850" t="s">
        <v>159</v>
      </c>
      <c r="C1850">
        <v>709007</v>
      </c>
      <c r="D1850" t="s">
        <v>107</v>
      </c>
      <c r="E1850">
        <v>20.5</v>
      </c>
      <c r="F1850">
        <v>246</v>
      </c>
      <c r="G1850">
        <f t="shared" si="28"/>
        <v>5043</v>
      </c>
    </row>
    <row r="1851" spans="1:7" x14ac:dyDescent="0.25">
      <c r="A1851">
        <v>2018</v>
      </c>
      <c r="B1851" t="s">
        <v>159</v>
      </c>
      <c r="C1851">
        <v>710003</v>
      </c>
      <c r="D1851" t="s">
        <v>108</v>
      </c>
      <c r="E1851">
        <v>13</v>
      </c>
      <c r="F1851">
        <v>190</v>
      </c>
      <c r="G1851">
        <f t="shared" si="28"/>
        <v>2470</v>
      </c>
    </row>
    <row r="1852" spans="1:7" x14ac:dyDescent="0.25">
      <c r="A1852">
        <v>2018</v>
      </c>
      <c r="B1852" t="s">
        <v>159</v>
      </c>
      <c r="C1852">
        <v>711001</v>
      </c>
      <c r="D1852" t="s">
        <v>109</v>
      </c>
      <c r="E1852">
        <v>20</v>
      </c>
      <c r="F1852">
        <v>1038</v>
      </c>
      <c r="G1852">
        <f t="shared" si="28"/>
        <v>20760</v>
      </c>
    </row>
    <row r="1853" spans="1:7" x14ac:dyDescent="0.25">
      <c r="A1853">
        <v>2018</v>
      </c>
      <c r="B1853" t="s">
        <v>159</v>
      </c>
      <c r="C1853">
        <v>711002</v>
      </c>
      <c r="D1853" t="s">
        <v>110</v>
      </c>
      <c r="E1853">
        <v>290</v>
      </c>
      <c r="F1853">
        <v>18</v>
      </c>
      <c r="G1853">
        <f t="shared" si="28"/>
        <v>5220</v>
      </c>
    </row>
    <row r="1854" spans="1:7" x14ac:dyDescent="0.25">
      <c r="A1854">
        <v>2018</v>
      </c>
      <c r="B1854" t="s">
        <v>159</v>
      </c>
      <c r="C1854">
        <v>711009</v>
      </c>
      <c r="D1854" t="s">
        <v>114</v>
      </c>
      <c r="E1854">
        <v>15</v>
      </c>
      <c r="F1854">
        <v>1186</v>
      </c>
      <c r="G1854">
        <f t="shared" si="28"/>
        <v>17790</v>
      </c>
    </row>
    <row r="1855" spans="1:7" x14ac:dyDescent="0.25">
      <c r="A1855">
        <v>2018</v>
      </c>
      <c r="B1855" t="s">
        <v>159</v>
      </c>
      <c r="C1855">
        <v>711010</v>
      </c>
      <c r="D1855" t="s">
        <v>115</v>
      </c>
      <c r="E1855">
        <v>265</v>
      </c>
      <c r="F1855">
        <v>4</v>
      </c>
      <c r="G1855">
        <f t="shared" si="28"/>
        <v>1060</v>
      </c>
    </row>
    <row r="1856" spans="1:7" x14ac:dyDescent="0.25">
      <c r="A1856">
        <v>2018</v>
      </c>
      <c r="B1856" t="s">
        <v>159</v>
      </c>
      <c r="C1856">
        <v>712007</v>
      </c>
      <c r="D1856" t="s">
        <v>116</v>
      </c>
      <c r="E1856">
        <v>11</v>
      </c>
      <c r="F1856">
        <v>298</v>
      </c>
      <c r="G1856">
        <f t="shared" si="28"/>
        <v>3278</v>
      </c>
    </row>
    <row r="1857" spans="1:7" x14ac:dyDescent="0.25">
      <c r="A1857">
        <v>2018</v>
      </c>
      <c r="B1857" t="s">
        <v>159</v>
      </c>
      <c r="C1857">
        <v>713001</v>
      </c>
      <c r="D1857" t="s">
        <v>117</v>
      </c>
      <c r="E1857">
        <v>45</v>
      </c>
      <c r="F1857">
        <v>259</v>
      </c>
      <c r="G1857">
        <f t="shared" si="28"/>
        <v>11655</v>
      </c>
    </row>
    <row r="1858" spans="1:7" x14ac:dyDescent="0.25">
      <c r="A1858">
        <v>2018</v>
      </c>
      <c r="B1858" t="s">
        <v>159</v>
      </c>
      <c r="C1858">
        <v>713003</v>
      </c>
      <c r="D1858" t="s">
        <v>118</v>
      </c>
      <c r="E1858">
        <v>2</v>
      </c>
      <c r="F1858">
        <v>345</v>
      </c>
      <c r="G1858">
        <f t="shared" si="28"/>
        <v>690</v>
      </c>
    </row>
    <row r="1859" spans="1:7" x14ac:dyDescent="0.25">
      <c r="A1859">
        <v>2018</v>
      </c>
      <c r="B1859" t="s">
        <v>159</v>
      </c>
      <c r="C1859">
        <v>720001</v>
      </c>
      <c r="D1859" t="s">
        <v>149</v>
      </c>
      <c r="E1859">
        <v>32</v>
      </c>
      <c r="F1859">
        <v>13</v>
      </c>
      <c r="G1859">
        <f t="shared" ref="G1859:G1922" si="29">F1859*E1859</f>
        <v>416</v>
      </c>
    </row>
    <row r="1860" spans="1:7" x14ac:dyDescent="0.25">
      <c r="A1860">
        <v>2018</v>
      </c>
      <c r="B1860" t="s">
        <v>159</v>
      </c>
      <c r="C1860">
        <v>730001</v>
      </c>
      <c r="D1860" t="s">
        <v>144</v>
      </c>
      <c r="E1860">
        <v>4.5</v>
      </c>
      <c r="F1860">
        <v>4507</v>
      </c>
      <c r="G1860">
        <f t="shared" si="29"/>
        <v>20281.5</v>
      </c>
    </row>
    <row r="1861" spans="1:7" x14ac:dyDescent="0.25">
      <c r="A1861">
        <v>2018</v>
      </c>
      <c r="B1861" t="s">
        <v>159</v>
      </c>
      <c r="C1861">
        <v>730015</v>
      </c>
      <c r="D1861" t="s">
        <v>151</v>
      </c>
      <c r="E1861">
        <v>25</v>
      </c>
      <c r="F1861">
        <v>35</v>
      </c>
      <c r="G1861">
        <f t="shared" si="29"/>
        <v>875</v>
      </c>
    </row>
    <row r="1862" spans="1:7" x14ac:dyDescent="0.25">
      <c r="A1862">
        <v>2018</v>
      </c>
      <c r="B1862" t="s">
        <v>159</v>
      </c>
      <c r="C1862">
        <v>800010</v>
      </c>
      <c r="D1862" t="s">
        <v>163</v>
      </c>
      <c r="E1862">
        <v>1.5</v>
      </c>
      <c r="F1862">
        <v>2535</v>
      </c>
      <c r="G1862">
        <f t="shared" si="29"/>
        <v>3802.5</v>
      </c>
    </row>
    <row r="1863" spans="1:7" x14ac:dyDescent="0.25">
      <c r="A1863">
        <v>2018</v>
      </c>
      <c r="B1863" t="s">
        <v>159</v>
      </c>
      <c r="C1863">
        <v>800011</v>
      </c>
      <c r="D1863" t="s">
        <v>207</v>
      </c>
      <c r="E1863">
        <v>3</v>
      </c>
      <c r="F1863">
        <v>709</v>
      </c>
      <c r="G1863">
        <f t="shared" si="29"/>
        <v>2127</v>
      </c>
    </row>
    <row r="1864" spans="1:7" x14ac:dyDescent="0.25">
      <c r="A1864">
        <v>2018</v>
      </c>
      <c r="B1864" t="s">
        <v>159</v>
      </c>
      <c r="C1864">
        <v>800020</v>
      </c>
      <c r="D1864" t="s">
        <v>208</v>
      </c>
      <c r="E1864">
        <v>2.5499999999999998</v>
      </c>
      <c r="F1864">
        <v>580</v>
      </c>
      <c r="G1864">
        <f t="shared" si="29"/>
        <v>1479</v>
      </c>
    </row>
    <row r="1865" spans="1:7" x14ac:dyDescent="0.25">
      <c r="A1865">
        <v>2018</v>
      </c>
      <c r="B1865" t="s">
        <v>159</v>
      </c>
      <c r="C1865">
        <v>800040</v>
      </c>
      <c r="D1865" t="s">
        <v>209</v>
      </c>
      <c r="E1865">
        <v>2</v>
      </c>
      <c r="F1865">
        <v>395</v>
      </c>
      <c r="G1865">
        <f t="shared" si="29"/>
        <v>790</v>
      </c>
    </row>
    <row r="1866" spans="1:7" x14ac:dyDescent="0.25">
      <c r="A1866">
        <v>2018</v>
      </c>
      <c r="B1866" t="s">
        <v>159</v>
      </c>
      <c r="C1866">
        <v>800050</v>
      </c>
      <c r="D1866" t="s">
        <v>210</v>
      </c>
      <c r="E1866">
        <v>3.9</v>
      </c>
      <c r="F1866">
        <v>762</v>
      </c>
      <c r="G1866">
        <f t="shared" si="29"/>
        <v>2971.7999999999997</v>
      </c>
    </row>
    <row r="1867" spans="1:7" x14ac:dyDescent="0.25">
      <c r="A1867">
        <v>2018</v>
      </c>
      <c r="B1867" t="s">
        <v>159</v>
      </c>
      <c r="C1867">
        <v>800051</v>
      </c>
      <c r="D1867" t="s">
        <v>211</v>
      </c>
      <c r="E1867">
        <v>3.9</v>
      </c>
      <c r="F1867">
        <v>971</v>
      </c>
      <c r="G1867">
        <f t="shared" si="29"/>
        <v>3786.9</v>
      </c>
    </row>
    <row r="1868" spans="1:7" x14ac:dyDescent="0.25">
      <c r="A1868">
        <v>2018</v>
      </c>
      <c r="B1868" t="s">
        <v>159</v>
      </c>
      <c r="C1868">
        <v>800060</v>
      </c>
      <c r="D1868" t="s">
        <v>212</v>
      </c>
      <c r="E1868">
        <v>1.8</v>
      </c>
      <c r="F1868">
        <v>360</v>
      </c>
      <c r="G1868">
        <f t="shared" si="29"/>
        <v>648</v>
      </c>
    </row>
    <row r="1869" spans="1:7" x14ac:dyDescent="0.25">
      <c r="A1869">
        <v>2018</v>
      </c>
      <c r="B1869" t="s">
        <v>159</v>
      </c>
      <c r="C1869">
        <v>800062</v>
      </c>
      <c r="D1869" t="s">
        <v>213</v>
      </c>
      <c r="E1869">
        <v>1.8</v>
      </c>
      <c r="F1869">
        <v>470</v>
      </c>
      <c r="G1869">
        <f t="shared" si="29"/>
        <v>846</v>
      </c>
    </row>
    <row r="1870" spans="1:7" x14ac:dyDescent="0.25">
      <c r="A1870">
        <v>2018</v>
      </c>
      <c r="B1870" t="s">
        <v>161</v>
      </c>
      <c r="C1870">
        <v>701004</v>
      </c>
      <c r="D1870" t="s">
        <v>153</v>
      </c>
      <c r="E1870">
        <v>60</v>
      </c>
      <c r="F1870">
        <v>8</v>
      </c>
      <c r="G1870">
        <f t="shared" si="29"/>
        <v>480</v>
      </c>
    </row>
    <row r="1871" spans="1:7" x14ac:dyDescent="0.25">
      <c r="A1871">
        <v>2018</v>
      </c>
      <c r="B1871" t="s">
        <v>161</v>
      </c>
      <c r="C1871">
        <v>701012</v>
      </c>
      <c r="D1871" t="s">
        <v>5</v>
      </c>
      <c r="E1871">
        <v>10</v>
      </c>
      <c r="F1871">
        <v>306</v>
      </c>
      <c r="G1871">
        <f t="shared" si="29"/>
        <v>3060</v>
      </c>
    </row>
    <row r="1872" spans="1:7" x14ac:dyDescent="0.25">
      <c r="A1872">
        <v>2018</v>
      </c>
      <c r="B1872" t="s">
        <v>161</v>
      </c>
      <c r="C1872">
        <v>701022</v>
      </c>
      <c r="D1872" t="s">
        <v>7</v>
      </c>
      <c r="E1872">
        <v>75</v>
      </c>
      <c r="F1872">
        <v>9</v>
      </c>
      <c r="G1872">
        <f t="shared" si="29"/>
        <v>675</v>
      </c>
    </row>
    <row r="1873" spans="1:7" x14ac:dyDescent="0.25">
      <c r="A1873">
        <v>2018</v>
      </c>
      <c r="B1873" t="s">
        <v>161</v>
      </c>
      <c r="C1873">
        <v>701023</v>
      </c>
      <c r="D1873" t="s">
        <v>8</v>
      </c>
      <c r="E1873">
        <v>35</v>
      </c>
      <c r="F1873">
        <v>34</v>
      </c>
      <c r="G1873">
        <f t="shared" si="29"/>
        <v>1190</v>
      </c>
    </row>
    <row r="1874" spans="1:7" x14ac:dyDescent="0.25">
      <c r="A1874">
        <v>2018</v>
      </c>
      <c r="B1874" t="s">
        <v>161</v>
      </c>
      <c r="C1874">
        <v>701024</v>
      </c>
      <c r="D1874" t="s">
        <v>9</v>
      </c>
      <c r="E1874">
        <v>27</v>
      </c>
      <c r="F1874">
        <v>91</v>
      </c>
      <c r="G1874">
        <f t="shared" si="29"/>
        <v>2457</v>
      </c>
    </row>
    <row r="1875" spans="1:7" x14ac:dyDescent="0.25">
      <c r="A1875">
        <v>2018</v>
      </c>
      <c r="B1875" t="s">
        <v>161</v>
      </c>
      <c r="C1875">
        <v>701025</v>
      </c>
      <c r="D1875" t="s">
        <v>10</v>
      </c>
      <c r="E1875">
        <v>29</v>
      </c>
      <c r="F1875">
        <v>249</v>
      </c>
      <c r="G1875">
        <f t="shared" si="29"/>
        <v>7221</v>
      </c>
    </row>
    <row r="1876" spans="1:7" x14ac:dyDescent="0.25">
      <c r="A1876">
        <v>2018</v>
      </c>
      <c r="B1876" t="s">
        <v>161</v>
      </c>
      <c r="C1876">
        <v>701030</v>
      </c>
      <c r="D1876" t="s">
        <v>14</v>
      </c>
      <c r="E1876">
        <v>35</v>
      </c>
      <c r="F1876">
        <v>60</v>
      </c>
      <c r="G1876">
        <f t="shared" si="29"/>
        <v>2100</v>
      </c>
    </row>
    <row r="1877" spans="1:7" x14ac:dyDescent="0.25">
      <c r="A1877">
        <v>2018</v>
      </c>
      <c r="B1877" t="s">
        <v>161</v>
      </c>
      <c r="C1877">
        <v>701031</v>
      </c>
      <c r="D1877" t="s">
        <v>15</v>
      </c>
      <c r="E1877">
        <v>35</v>
      </c>
      <c r="F1877">
        <v>58</v>
      </c>
      <c r="G1877">
        <f t="shared" si="29"/>
        <v>2030</v>
      </c>
    </row>
    <row r="1878" spans="1:7" x14ac:dyDescent="0.25">
      <c r="A1878">
        <v>2018</v>
      </c>
      <c r="B1878" t="s">
        <v>161</v>
      </c>
      <c r="C1878">
        <v>701035</v>
      </c>
      <c r="D1878" t="s">
        <v>19</v>
      </c>
      <c r="E1878">
        <v>25</v>
      </c>
      <c r="F1878">
        <v>65</v>
      </c>
      <c r="G1878">
        <f t="shared" si="29"/>
        <v>1625</v>
      </c>
    </row>
    <row r="1879" spans="1:7" x14ac:dyDescent="0.25">
      <c r="A1879">
        <v>2018</v>
      </c>
      <c r="B1879" t="s">
        <v>161</v>
      </c>
      <c r="C1879">
        <v>701037</v>
      </c>
      <c r="D1879" t="s">
        <v>21</v>
      </c>
      <c r="E1879">
        <v>25</v>
      </c>
      <c r="F1879">
        <v>83</v>
      </c>
      <c r="G1879">
        <f t="shared" si="29"/>
        <v>2075</v>
      </c>
    </row>
    <row r="1880" spans="1:7" x14ac:dyDescent="0.25">
      <c r="A1880">
        <v>2018</v>
      </c>
      <c r="B1880" t="s">
        <v>161</v>
      </c>
      <c r="C1880">
        <v>701042</v>
      </c>
      <c r="D1880" t="s">
        <v>24</v>
      </c>
      <c r="E1880">
        <v>25</v>
      </c>
      <c r="F1880">
        <v>56</v>
      </c>
      <c r="G1880">
        <f t="shared" si="29"/>
        <v>1400</v>
      </c>
    </row>
    <row r="1881" spans="1:7" x14ac:dyDescent="0.25">
      <c r="A1881">
        <v>2018</v>
      </c>
      <c r="B1881" t="s">
        <v>161</v>
      </c>
      <c r="C1881">
        <v>701048</v>
      </c>
      <c r="D1881" t="s">
        <v>26</v>
      </c>
      <c r="E1881">
        <v>59</v>
      </c>
      <c r="F1881">
        <v>103</v>
      </c>
      <c r="G1881">
        <f t="shared" si="29"/>
        <v>6077</v>
      </c>
    </row>
    <row r="1882" spans="1:7" x14ac:dyDescent="0.25">
      <c r="A1882">
        <v>2018</v>
      </c>
      <c r="B1882" t="s">
        <v>161</v>
      </c>
      <c r="C1882">
        <v>701050</v>
      </c>
      <c r="D1882" t="s">
        <v>156</v>
      </c>
      <c r="E1882">
        <v>59</v>
      </c>
      <c r="F1882">
        <v>17</v>
      </c>
      <c r="G1882">
        <f t="shared" si="29"/>
        <v>1003</v>
      </c>
    </row>
    <row r="1883" spans="1:7" x14ac:dyDescent="0.25">
      <c r="A1883">
        <v>2018</v>
      </c>
      <c r="B1883" t="s">
        <v>161</v>
      </c>
      <c r="C1883">
        <v>701052</v>
      </c>
      <c r="D1883" t="s">
        <v>27</v>
      </c>
      <c r="E1883">
        <v>39</v>
      </c>
      <c r="F1883">
        <v>71</v>
      </c>
      <c r="G1883">
        <f t="shared" si="29"/>
        <v>2769</v>
      </c>
    </row>
    <row r="1884" spans="1:7" x14ac:dyDescent="0.25">
      <c r="A1884">
        <v>2018</v>
      </c>
      <c r="B1884" t="s">
        <v>161</v>
      </c>
      <c r="C1884">
        <v>701055</v>
      </c>
      <c r="D1884" t="s">
        <v>29</v>
      </c>
      <c r="E1884">
        <v>99</v>
      </c>
      <c r="F1884">
        <v>12</v>
      </c>
      <c r="G1884">
        <f t="shared" si="29"/>
        <v>1188</v>
      </c>
    </row>
    <row r="1885" spans="1:7" x14ac:dyDescent="0.25">
      <c r="A1885">
        <v>2018</v>
      </c>
      <c r="B1885" t="s">
        <v>161</v>
      </c>
      <c r="C1885">
        <v>701056</v>
      </c>
      <c r="D1885" t="s">
        <v>30</v>
      </c>
      <c r="E1885">
        <v>85</v>
      </c>
      <c r="F1885">
        <v>36</v>
      </c>
      <c r="G1885">
        <f t="shared" si="29"/>
        <v>3060</v>
      </c>
    </row>
    <row r="1886" spans="1:7" x14ac:dyDescent="0.25">
      <c r="A1886">
        <v>2018</v>
      </c>
      <c r="B1886" t="s">
        <v>161</v>
      </c>
      <c r="C1886">
        <v>701083</v>
      </c>
      <c r="D1886" t="s">
        <v>37</v>
      </c>
      <c r="E1886">
        <v>42</v>
      </c>
      <c r="F1886">
        <v>8</v>
      </c>
      <c r="G1886">
        <f t="shared" si="29"/>
        <v>336</v>
      </c>
    </row>
    <row r="1887" spans="1:7" x14ac:dyDescent="0.25">
      <c r="A1887">
        <v>2018</v>
      </c>
      <c r="B1887" t="s">
        <v>161</v>
      </c>
      <c r="C1887">
        <v>702000</v>
      </c>
      <c r="D1887" t="s">
        <v>38</v>
      </c>
      <c r="E1887">
        <v>25</v>
      </c>
      <c r="F1887">
        <v>110</v>
      </c>
      <c r="G1887">
        <f t="shared" si="29"/>
        <v>2750</v>
      </c>
    </row>
    <row r="1888" spans="1:7" x14ac:dyDescent="0.25">
      <c r="A1888">
        <v>2018</v>
      </c>
      <c r="B1888" t="s">
        <v>161</v>
      </c>
      <c r="C1888">
        <v>702002</v>
      </c>
      <c r="D1888" t="s">
        <v>40</v>
      </c>
      <c r="E1888">
        <v>25</v>
      </c>
      <c r="F1888">
        <v>54</v>
      </c>
      <c r="G1888">
        <f t="shared" si="29"/>
        <v>1350</v>
      </c>
    </row>
    <row r="1889" spans="1:7" x14ac:dyDescent="0.25">
      <c r="A1889">
        <v>2018</v>
      </c>
      <c r="B1889" t="s">
        <v>161</v>
      </c>
      <c r="C1889">
        <v>702003</v>
      </c>
      <c r="D1889" t="s">
        <v>41</v>
      </c>
      <c r="E1889">
        <v>25</v>
      </c>
      <c r="F1889">
        <v>3</v>
      </c>
      <c r="G1889">
        <f t="shared" si="29"/>
        <v>75</v>
      </c>
    </row>
    <row r="1890" spans="1:7" x14ac:dyDescent="0.25">
      <c r="A1890">
        <v>2018</v>
      </c>
      <c r="B1890" t="s">
        <v>161</v>
      </c>
      <c r="C1890">
        <v>702004</v>
      </c>
      <c r="D1890" t="s">
        <v>42</v>
      </c>
      <c r="E1890">
        <v>25</v>
      </c>
      <c r="F1890">
        <v>64</v>
      </c>
      <c r="G1890">
        <f t="shared" si="29"/>
        <v>1600</v>
      </c>
    </row>
    <row r="1891" spans="1:7" x14ac:dyDescent="0.25">
      <c r="A1891">
        <v>2018</v>
      </c>
      <c r="B1891" t="s">
        <v>161</v>
      </c>
      <c r="C1891">
        <v>702006</v>
      </c>
      <c r="D1891" t="s">
        <v>44</v>
      </c>
      <c r="E1891">
        <v>25</v>
      </c>
      <c r="F1891">
        <v>13</v>
      </c>
      <c r="G1891">
        <f t="shared" si="29"/>
        <v>325</v>
      </c>
    </row>
    <row r="1892" spans="1:7" x14ac:dyDescent="0.25">
      <c r="A1892">
        <v>2018</v>
      </c>
      <c r="B1892" t="s">
        <v>161</v>
      </c>
      <c r="C1892">
        <v>703003</v>
      </c>
      <c r="D1892" t="s">
        <v>47</v>
      </c>
      <c r="E1892">
        <v>3.5</v>
      </c>
      <c r="F1892">
        <v>1324</v>
      </c>
      <c r="G1892">
        <f t="shared" si="29"/>
        <v>4634</v>
      </c>
    </row>
    <row r="1893" spans="1:7" x14ac:dyDescent="0.25">
      <c r="A1893">
        <v>2018</v>
      </c>
      <c r="B1893" t="s">
        <v>161</v>
      </c>
      <c r="C1893">
        <v>706001</v>
      </c>
      <c r="D1893" t="s">
        <v>49</v>
      </c>
      <c r="E1893">
        <v>18</v>
      </c>
      <c r="F1893">
        <v>13</v>
      </c>
      <c r="G1893">
        <f t="shared" si="29"/>
        <v>234</v>
      </c>
    </row>
    <row r="1894" spans="1:7" x14ac:dyDescent="0.25">
      <c r="A1894">
        <v>2018</v>
      </c>
      <c r="B1894" t="s">
        <v>161</v>
      </c>
      <c r="C1894">
        <v>706002</v>
      </c>
      <c r="D1894" t="s">
        <v>50</v>
      </c>
      <c r="E1894">
        <v>14</v>
      </c>
      <c r="F1894">
        <v>1864</v>
      </c>
      <c r="G1894">
        <f t="shared" si="29"/>
        <v>26096</v>
      </c>
    </row>
    <row r="1895" spans="1:7" x14ac:dyDescent="0.25">
      <c r="A1895">
        <v>2018</v>
      </c>
      <c r="B1895" t="s">
        <v>161</v>
      </c>
      <c r="C1895">
        <v>706003</v>
      </c>
      <c r="D1895" t="s">
        <v>51</v>
      </c>
      <c r="E1895">
        <v>14</v>
      </c>
      <c r="F1895">
        <v>1750</v>
      </c>
      <c r="G1895">
        <f t="shared" si="29"/>
        <v>24500</v>
      </c>
    </row>
    <row r="1896" spans="1:7" x14ac:dyDescent="0.25">
      <c r="A1896">
        <v>2018</v>
      </c>
      <c r="B1896" t="s">
        <v>161</v>
      </c>
      <c r="C1896">
        <v>706004</v>
      </c>
      <c r="D1896" t="s">
        <v>52</v>
      </c>
      <c r="E1896">
        <v>14</v>
      </c>
      <c r="F1896">
        <v>2016</v>
      </c>
      <c r="G1896">
        <f t="shared" si="29"/>
        <v>28224</v>
      </c>
    </row>
    <row r="1897" spans="1:7" x14ac:dyDescent="0.25">
      <c r="A1897">
        <v>2018</v>
      </c>
      <c r="B1897" t="s">
        <v>161</v>
      </c>
      <c r="C1897">
        <v>706005</v>
      </c>
      <c r="D1897" t="s">
        <v>53</v>
      </c>
      <c r="E1897">
        <v>14</v>
      </c>
      <c r="F1897">
        <v>5042</v>
      </c>
      <c r="G1897">
        <f t="shared" si="29"/>
        <v>70588</v>
      </c>
    </row>
    <row r="1898" spans="1:7" x14ac:dyDescent="0.25">
      <c r="A1898">
        <v>2018</v>
      </c>
      <c r="B1898" t="s">
        <v>161</v>
      </c>
      <c r="C1898">
        <v>706006</v>
      </c>
      <c r="D1898" t="s">
        <v>54</v>
      </c>
      <c r="E1898">
        <v>14</v>
      </c>
      <c r="F1898">
        <v>166</v>
      </c>
      <c r="G1898">
        <f t="shared" si="29"/>
        <v>2324</v>
      </c>
    </row>
    <row r="1899" spans="1:7" x14ac:dyDescent="0.25">
      <c r="A1899">
        <v>2018</v>
      </c>
      <c r="B1899" t="s">
        <v>161</v>
      </c>
      <c r="C1899">
        <v>706007</v>
      </c>
      <c r="D1899" t="s">
        <v>55</v>
      </c>
      <c r="E1899">
        <v>14</v>
      </c>
      <c r="F1899">
        <v>701</v>
      </c>
      <c r="G1899">
        <f t="shared" si="29"/>
        <v>9814</v>
      </c>
    </row>
    <row r="1900" spans="1:7" x14ac:dyDescent="0.25">
      <c r="A1900">
        <v>2018</v>
      </c>
      <c r="B1900" t="s">
        <v>161</v>
      </c>
      <c r="C1900">
        <v>706008</v>
      </c>
      <c r="D1900" t="s">
        <v>56</v>
      </c>
      <c r="E1900">
        <v>14</v>
      </c>
      <c r="F1900">
        <v>523</v>
      </c>
      <c r="G1900">
        <f t="shared" si="29"/>
        <v>7322</v>
      </c>
    </row>
    <row r="1901" spans="1:7" x14ac:dyDescent="0.25">
      <c r="A1901">
        <v>2018</v>
      </c>
      <c r="B1901" t="s">
        <v>161</v>
      </c>
      <c r="C1901">
        <v>706010</v>
      </c>
      <c r="D1901" t="s">
        <v>206</v>
      </c>
      <c r="E1901">
        <v>14</v>
      </c>
      <c r="F1901">
        <v>61</v>
      </c>
      <c r="G1901">
        <f t="shared" si="29"/>
        <v>854</v>
      </c>
    </row>
    <row r="1902" spans="1:7" x14ac:dyDescent="0.25">
      <c r="A1902">
        <v>2018</v>
      </c>
      <c r="B1902" t="s">
        <v>161</v>
      </c>
      <c r="C1902">
        <v>706011</v>
      </c>
      <c r="D1902" t="s">
        <v>57</v>
      </c>
      <c r="E1902">
        <v>14</v>
      </c>
      <c r="F1902">
        <v>2224</v>
      </c>
      <c r="G1902">
        <f t="shared" si="29"/>
        <v>31136</v>
      </c>
    </row>
    <row r="1903" spans="1:7" x14ac:dyDescent="0.25">
      <c r="A1903">
        <v>2018</v>
      </c>
      <c r="B1903" t="s">
        <v>161</v>
      </c>
      <c r="C1903">
        <v>706012</v>
      </c>
      <c r="D1903" t="s">
        <v>58</v>
      </c>
      <c r="E1903">
        <v>18</v>
      </c>
      <c r="F1903">
        <v>130</v>
      </c>
      <c r="G1903">
        <f t="shared" si="29"/>
        <v>2340</v>
      </c>
    </row>
    <row r="1904" spans="1:7" x14ac:dyDescent="0.25">
      <c r="A1904">
        <v>2018</v>
      </c>
      <c r="B1904" t="s">
        <v>161</v>
      </c>
      <c r="C1904">
        <v>706013</v>
      </c>
      <c r="D1904" t="s">
        <v>59</v>
      </c>
      <c r="E1904">
        <v>19</v>
      </c>
      <c r="F1904">
        <v>394</v>
      </c>
      <c r="G1904">
        <f t="shared" si="29"/>
        <v>7486</v>
      </c>
    </row>
    <row r="1905" spans="1:7" x14ac:dyDescent="0.25">
      <c r="A1905">
        <v>2018</v>
      </c>
      <c r="B1905" t="s">
        <v>161</v>
      </c>
      <c r="C1905">
        <v>706014</v>
      </c>
      <c r="D1905" t="s">
        <v>60</v>
      </c>
      <c r="E1905">
        <v>19</v>
      </c>
      <c r="F1905">
        <v>251</v>
      </c>
      <c r="G1905">
        <f t="shared" si="29"/>
        <v>4769</v>
      </c>
    </row>
    <row r="1906" spans="1:7" x14ac:dyDescent="0.25">
      <c r="A1906">
        <v>2018</v>
      </c>
      <c r="B1906" t="s">
        <v>161</v>
      </c>
      <c r="C1906">
        <v>706015</v>
      </c>
      <c r="D1906" t="s">
        <v>61</v>
      </c>
      <c r="E1906">
        <v>19</v>
      </c>
      <c r="F1906">
        <v>162</v>
      </c>
      <c r="G1906">
        <f t="shared" si="29"/>
        <v>3078</v>
      </c>
    </row>
    <row r="1907" spans="1:7" x14ac:dyDescent="0.25">
      <c r="A1907">
        <v>2018</v>
      </c>
      <c r="B1907" t="s">
        <v>161</v>
      </c>
      <c r="C1907">
        <v>706016</v>
      </c>
      <c r="D1907" t="s">
        <v>62</v>
      </c>
      <c r="E1907">
        <v>19</v>
      </c>
      <c r="F1907">
        <v>227</v>
      </c>
      <c r="G1907">
        <f t="shared" si="29"/>
        <v>4313</v>
      </c>
    </row>
    <row r="1908" spans="1:7" x14ac:dyDescent="0.25">
      <c r="A1908">
        <v>2018</v>
      </c>
      <c r="B1908" t="s">
        <v>161</v>
      </c>
      <c r="C1908">
        <v>706017</v>
      </c>
      <c r="D1908" t="s">
        <v>63</v>
      </c>
      <c r="E1908">
        <v>19</v>
      </c>
      <c r="F1908">
        <v>223</v>
      </c>
      <c r="G1908">
        <f t="shared" si="29"/>
        <v>4237</v>
      </c>
    </row>
    <row r="1909" spans="1:7" x14ac:dyDescent="0.25">
      <c r="A1909">
        <v>2018</v>
      </c>
      <c r="B1909" t="s">
        <v>161</v>
      </c>
      <c r="C1909">
        <v>706018</v>
      </c>
      <c r="D1909" t="s">
        <v>64</v>
      </c>
      <c r="E1909">
        <v>19</v>
      </c>
      <c r="F1909">
        <v>341</v>
      </c>
      <c r="G1909">
        <f t="shared" si="29"/>
        <v>6479</v>
      </c>
    </row>
    <row r="1910" spans="1:7" x14ac:dyDescent="0.25">
      <c r="A1910">
        <v>2018</v>
      </c>
      <c r="B1910" t="s">
        <v>161</v>
      </c>
      <c r="C1910">
        <v>706019</v>
      </c>
      <c r="D1910" t="s">
        <v>65</v>
      </c>
      <c r="E1910">
        <v>20</v>
      </c>
      <c r="F1910">
        <v>200</v>
      </c>
      <c r="G1910">
        <f t="shared" si="29"/>
        <v>4000</v>
      </c>
    </row>
    <row r="1911" spans="1:7" x14ac:dyDescent="0.25">
      <c r="A1911">
        <v>2018</v>
      </c>
      <c r="B1911" t="s">
        <v>161</v>
      </c>
      <c r="C1911">
        <v>706027</v>
      </c>
      <c r="D1911" t="s">
        <v>214</v>
      </c>
      <c r="E1911">
        <v>25</v>
      </c>
      <c r="F1911">
        <v>90</v>
      </c>
      <c r="G1911">
        <f t="shared" si="29"/>
        <v>2250</v>
      </c>
    </row>
    <row r="1912" spans="1:7" x14ac:dyDescent="0.25">
      <c r="A1912">
        <v>2018</v>
      </c>
      <c r="B1912" t="s">
        <v>161</v>
      </c>
      <c r="C1912">
        <v>706028</v>
      </c>
      <c r="D1912" t="s">
        <v>215</v>
      </c>
      <c r="E1912">
        <v>25</v>
      </c>
      <c r="F1912">
        <v>90</v>
      </c>
      <c r="G1912">
        <f t="shared" si="29"/>
        <v>2250</v>
      </c>
    </row>
    <row r="1913" spans="1:7" x14ac:dyDescent="0.25">
      <c r="A1913">
        <v>2018</v>
      </c>
      <c r="B1913" t="s">
        <v>161</v>
      </c>
      <c r="C1913">
        <v>706029</v>
      </c>
      <c r="D1913" t="s">
        <v>216</v>
      </c>
      <c r="E1913">
        <v>25</v>
      </c>
      <c r="F1913">
        <v>85</v>
      </c>
      <c r="G1913">
        <f t="shared" si="29"/>
        <v>2125</v>
      </c>
    </row>
    <row r="1914" spans="1:7" x14ac:dyDescent="0.25">
      <c r="A1914">
        <v>2018</v>
      </c>
      <c r="B1914" t="s">
        <v>161</v>
      </c>
      <c r="C1914">
        <v>706090</v>
      </c>
      <c r="D1914" t="s">
        <v>66</v>
      </c>
      <c r="E1914">
        <v>14</v>
      </c>
      <c r="F1914">
        <v>110</v>
      </c>
      <c r="G1914">
        <f t="shared" si="29"/>
        <v>1540</v>
      </c>
    </row>
    <row r="1915" spans="1:7" x14ac:dyDescent="0.25">
      <c r="A1915">
        <v>2018</v>
      </c>
      <c r="B1915" t="s">
        <v>161</v>
      </c>
      <c r="C1915">
        <v>707001</v>
      </c>
      <c r="D1915" t="s">
        <v>67</v>
      </c>
      <c r="E1915">
        <v>14</v>
      </c>
      <c r="F1915">
        <v>1111</v>
      </c>
      <c r="G1915">
        <f t="shared" si="29"/>
        <v>15554</v>
      </c>
    </row>
    <row r="1916" spans="1:7" x14ac:dyDescent="0.25">
      <c r="A1916">
        <v>2018</v>
      </c>
      <c r="B1916" t="s">
        <v>161</v>
      </c>
      <c r="C1916">
        <v>707002</v>
      </c>
      <c r="D1916" t="s">
        <v>68</v>
      </c>
      <c r="E1916">
        <v>14</v>
      </c>
      <c r="F1916">
        <v>803</v>
      </c>
      <c r="G1916">
        <f t="shared" si="29"/>
        <v>11242</v>
      </c>
    </row>
    <row r="1917" spans="1:7" x14ac:dyDescent="0.25">
      <c r="A1917">
        <v>2018</v>
      </c>
      <c r="B1917" t="s">
        <v>161</v>
      </c>
      <c r="C1917">
        <v>707003</v>
      </c>
      <c r="D1917" t="s">
        <v>69</v>
      </c>
      <c r="E1917">
        <v>14</v>
      </c>
      <c r="F1917">
        <v>283</v>
      </c>
      <c r="G1917">
        <f t="shared" si="29"/>
        <v>3962</v>
      </c>
    </row>
    <row r="1918" spans="1:7" x14ac:dyDescent="0.25">
      <c r="A1918">
        <v>2018</v>
      </c>
      <c r="B1918" t="s">
        <v>161</v>
      </c>
      <c r="C1918">
        <v>707004</v>
      </c>
      <c r="D1918" t="s">
        <v>70</v>
      </c>
      <c r="E1918">
        <v>14</v>
      </c>
      <c r="F1918">
        <v>393</v>
      </c>
      <c r="G1918">
        <f t="shared" si="29"/>
        <v>5502</v>
      </c>
    </row>
    <row r="1919" spans="1:7" x14ac:dyDescent="0.25">
      <c r="A1919">
        <v>2018</v>
      </c>
      <c r="B1919" t="s">
        <v>161</v>
      </c>
      <c r="C1919">
        <v>707005</v>
      </c>
      <c r="D1919" t="s">
        <v>71</v>
      </c>
      <c r="E1919">
        <v>14</v>
      </c>
      <c r="F1919">
        <v>274</v>
      </c>
      <c r="G1919">
        <f t="shared" si="29"/>
        <v>3836</v>
      </c>
    </row>
    <row r="1920" spans="1:7" x14ac:dyDescent="0.25">
      <c r="A1920">
        <v>2018</v>
      </c>
      <c r="B1920" t="s">
        <v>161</v>
      </c>
      <c r="C1920">
        <v>707006</v>
      </c>
      <c r="D1920" t="s">
        <v>72</v>
      </c>
      <c r="E1920">
        <v>14</v>
      </c>
      <c r="F1920">
        <v>395</v>
      </c>
      <c r="G1920">
        <f t="shared" si="29"/>
        <v>5530</v>
      </c>
    </row>
    <row r="1921" spans="1:7" x14ac:dyDescent="0.25">
      <c r="A1921">
        <v>2018</v>
      </c>
      <c r="B1921" t="s">
        <v>161</v>
      </c>
      <c r="C1921">
        <v>707007</v>
      </c>
      <c r="D1921" t="s">
        <v>73</v>
      </c>
      <c r="E1921">
        <v>14</v>
      </c>
      <c r="F1921">
        <v>876</v>
      </c>
      <c r="G1921">
        <f t="shared" si="29"/>
        <v>12264</v>
      </c>
    </row>
    <row r="1922" spans="1:7" x14ac:dyDescent="0.25">
      <c r="A1922">
        <v>2018</v>
      </c>
      <c r="B1922" t="s">
        <v>161</v>
      </c>
      <c r="C1922">
        <v>707008</v>
      </c>
      <c r="D1922" t="s">
        <v>74</v>
      </c>
      <c r="E1922">
        <v>14</v>
      </c>
      <c r="F1922">
        <v>750</v>
      </c>
      <c r="G1922">
        <f t="shared" si="29"/>
        <v>10500</v>
      </c>
    </row>
    <row r="1923" spans="1:7" x14ac:dyDescent="0.25">
      <c r="A1923">
        <v>2018</v>
      </c>
      <c r="B1923" t="s">
        <v>161</v>
      </c>
      <c r="C1923">
        <v>707009</v>
      </c>
      <c r="D1923" t="s">
        <v>75</v>
      </c>
      <c r="E1923">
        <v>14</v>
      </c>
      <c r="F1923">
        <v>374</v>
      </c>
      <c r="G1923">
        <f t="shared" ref="G1923:G1986" si="30">F1923*E1923</f>
        <v>5236</v>
      </c>
    </row>
    <row r="1924" spans="1:7" x14ac:dyDescent="0.25">
      <c r="A1924">
        <v>2018</v>
      </c>
      <c r="B1924" t="s">
        <v>161</v>
      </c>
      <c r="C1924">
        <v>707010</v>
      </c>
      <c r="D1924" t="s">
        <v>76</v>
      </c>
      <c r="E1924">
        <v>14</v>
      </c>
      <c r="F1924">
        <v>208</v>
      </c>
      <c r="G1924">
        <f t="shared" si="30"/>
        <v>2912</v>
      </c>
    </row>
    <row r="1925" spans="1:7" x14ac:dyDescent="0.25">
      <c r="A1925">
        <v>2018</v>
      </c>
      <c r="B1925" t="s">
        <v>161</v>
      </c>
      <c r="C1925">
        <v>707011</v>
      </c>
      <c r="D1925" t="s">
        <v>77</v>
      </c>
      <c r="E1925">
        <v>14</v>
      </c>
      <c r="F1925">
        <v>281</v>
      </c>
      <c r="G1925">
        <f t="shared" si="30"/>
        <v>3934</v>
      </c>
    </row>
    <row r="1926" spans="1:7" x14ac:dyDescent="0.25">
      <c r="A1926">
        <v>2018</v>
      </c>
      <c r="B1926" t="s">
        <v>161</v>
      </c>
      <c r="C1926">
        <v>707013</v>
      </c>
      <c r="D1926" t="s">
        <v>78</v>
      </c>
      <c r="E1926">
        <v>14</v>
      </c>
      <c r="F1926">
        <v>206</v>
      </c>
      <c r="G1926">
        <f t="shared" si="30"/>
        <v>2884</v>
      </c>
    </row>
    <row r="1927" spans="1:7" x14ac:dyDescent="0.25">
      <c r="A1927">
        <v>2018</v>
      </c>
      <c r="B1927" t="s">
        <v>161</v>
      </c>
      <c r="C1927">
        <v>707014</v>
      </c>
      <c r="D1927" t="s">
        <v>79</v>
      </c>
      <c r="E1927">
        <v>14</v>
      </c>
      <c r="F1927">
        <v>418</v>
      </c>
      <c r="G1927">
        <f t="shared" si="30"/>
        <v>5852</v>
      </c>
    </row>
    <row r="1928" spans="1:7" x14ac:dyDescent="0.25">
      <c r="A1928">
        <v>2018</v>
      </c>
      <c r="B1928" t="s">
        <v>161</v>
      </c>
      <c r="C1928">
        <v>707015</v>
      </c>
      <c r="D1928" t="s">
        <v>80</v>
      </c>
      <c r="E1928">
        <v>14</v>
      </c>
      <c r="F1928">
        <v>138</v>
      </c>
      <c r="G1928">
        <f t="shared" si="30"/>
        <v>1932</v>
      </c>
    </row>
    <row r="1929" spans="1:7" x14ac:dyDescent="0.25">
      <c r="A1929">
        <v>2018</v>
      </c>
      <c r="B1929" t="s">
        <v>161</v>
      </c>
      <c r="C1929">
        <v>707016</v>
      </c>
      <c r="D1929" t="s">
        <v>81</v>
      </c>
      <c r="E1929">
        <v>14</v>
      </c>
      <c r="F1929">
        <v>788</v>
      </c>
      <c r="G1929">
        <f t="shared" si="30"/>
        <v>11032</v>
      </c>
    </row>
    <row r="1930" spans="1:7" x14ac:dyDescent="0.25">
      <c r="A1930">
        <v>2018</v>
      </c>
      <c r="B1930" t="s">
        <v>161</v>
      </c>
      <c r="C1930">
        <v>707017</v>
      </c>
      <c r="D1930" t="s">
        <v>148</v>
      </c>
      <c r="E1930">
        <v>14</v>
      </c>
      <c r="F1930">
        <v>78</v>
      </c>
      <c r="G1930">
        <f t="shared" si="30"/>
        <v>1092</v>
      </c>
    </row>
    <row r="1931" spans="1:7" x14ac:dyDescent="0.25">
      <c r="A1931">
        <v>2018</v>
      </c>
      <c r="B1931" t="s">
        <v>161</v>
      </c>
      <c r="C1931">
        <v>708000</v>
      </c>
      <c r="D1931" t="s">
        <v>82</v>
      </c>
      <c r="E1931">
        <v>5</v>
      </c>
      <c r="F1931">
        <v>261</v>
      </c>
      <c r="G1931">
        <f t="shared" si="30"/>
        <v>1305</v>
      </c>
    </row>
    <row r="1932" spans="1:7" x14ac:dyDescent="0.25">
      <c r="A1932">
        <v>2018</v>
      </c>
      <c r="B1932" t="s">
        <v>161</v>
      </c>
      <c r="C1932">
        <v>708002</v>
      </c>
      <c r="D1932" t="s">
        <v>83</v>
      </c>
      <c r="E1932">
        <v>10</v>
      </c>
      <c r="F1932">
        <v>564</v>
      </c>
      <c r="G1932">
        <f t="shared" si="30"/>
        <v>5640</v>
      </c>
    </row>
    <row r="1933" spans="1:7" x14ac:dyDescent="0.25">
      <c r="A1933">
        <v>2018</v>
      </c>
      <c r="B1933" t="s">
        <v>161</v>
      </c>
      <c r="C1933">
        <v>708003</v>
      </c>
      <c r="D1933" t="s">
        <v>162</v>
      </c>
      <c r="E1933">
        <v>1.8</v>
      </c>
      <c r="F1933">
        <v>3680</v>
      </c>
      <c r="G1933">
        <f t="shared" si="30"/>
        <v>6624</v>
      </c>
    </row>
    <row r="1934" spans="1:7" x14ac:dyDescent="0.25">
      <c r="A1934">
        <v>2018</v>
      </c>
      <c r="B1934" t="s">
        <v>161</v>
      </c>
      <c r="C1934">
        <v>708004</v>
      </c>
      <c r="D1934" t="s">
        <v>84</v>
      </c>
      <c r="E1934">
        <v>2</v>
      </c>
      <c r="F1934">
        <v>1784</v>
      </c>
      <c r="G1934">
        <f t="shared" si="30"/>
        <v>3568</v>
      </c>
    </row>
    <row r="1935" spans="1:7" x14ac:dyDescent="0.25">
      <c r="A1935">
        <v>2018</v>
      </c>
      <c r="B1935" t="s">
        <v>161</v>
      </c>
      <c r="C1935">
        <v>708005</v>
      </c>
      <c r="D1935" t="s">
        <v>85</v>
      </c>
      <c r="E1935">
        <v>5</v>
      </c>
      <c r="F1935">
        <v>731</v>
      </c>
      <c r="G1935">
        <f t="shared" si="30"/>
        <v>3655</v>
      </c>
    </row>
    <row r="1936" spans="1:7" x14ac:dyDescent="0.25">
      <c r="A1936">
        <v>2018</v>
      </c>
      <c r="B1936" t="s">
        <v>161</v>
      </c>
      <c r="C1936">
        <v>708007</v>
      </c>
      <c r="D1936" t="s">
        <v>87</v>
      </c>
      <c r="E1936">
        <v>5</v>
      </c>
      <c r="F1936">
        <v>653</v>
      </c>
      <c r="G1936">
        <f t="shared" si="30"/>
        <v>3265</v>
      </c>
    </row>
    <row r="1937" spans="1:7" x14ac:dyDescent="0.25">
      <c r="A1937">
        <v>2018</v>
      </c>
      <c r="B1937" t="s">
        <v>161</v>
      </c>
      <c r="C1937">
        <v>708008</v>
      </c>
      <c r="D1937" t="s">
        <v>88</v>
      </c>
      <c r="E1937">
        <v>14.4</v>
      </c>
      <c r="F1937">
        <v>64</v>
      </c>
      <c r="G1937">
        <f t="shared" si="30"/>
        <v>921.6</v>
      </c>
    </row>
    <row r="1938" spans="1:7" x14ac:dyDescent="0.25">
      <c r="A1938">
        <v>2018</v>
      </c>
      <c r="B1938" t="s">
        <v>161</v>
      </c>
      <c r="C1938">
        <v>708009</v>
      </c>
      <c r="D1938" t="s">
        <v>89</v>
      </c>
      <c r="E1938">
        <v>20.399999999999999</v>
      </c>
      <c r="F1938">
        <v>11</v>
      </c>
      <c r="G1938">
        <f t="shared" si="30"/>
        <v>224.39999999999998</v>
      </c>
    </row>
    <row r="1939" spans="1:7" x14ac:dyDescent="0.25">
      <c r="A1939">
        <v>2018</v>
      </c>
      <c r="B1939" t="s">
        <v>161</v>
      </c>
      <c r="C1939">
        <v>708010</v>
      </c>
      <c r="D1939" t="s">
        <v>90</v>
      </c>
      <c r="E1939">
        <v>2</v>
      </c>
      <c r="F1939">
        <v>1228</v>
      </c>
      <c r="G1939">
        <f t="shared" si="30"/>
        <v>2456</v>
      </c>
    </row>
    <row r="1940" spans="1:7" x14ac:dyDescent="0.25">
      <c r="A1940">
        <v>2018</v>
      </c>
      <c r="B1940" t="s">
        <v>161</v>
      </c>
      <c r="C1940">
        <v>708013</v>
      </c>
      <c r="D1940" t="s">
        <v>91</v>
      </c>
      <c r="E1940">
        <v>1.6</v>
      </c>
      <c r="F1940">
        <v>50</v>
      </c>
      <c r="G1940">
        <f t="shared" si="30"/>
        <v>80</v>
      </c>
    </row>
    <row r="1941" spans="1:7" x14ac:dyDescent="0.25">
      <c r="A1941">
        <v>2018</v>
      </c>
      <c r="B1941" t="s">
        <v>161</v>
      </c>
      <c r="C1941">
        <v>708014</v>
      </c>
      <c r="D1941" t="s">
        <v>92</v>
      </c>
      <c r="E1941">
        <v>13</v>
      </c>
      <c r="F1941">
        <v>272</v>
      </c>
      <c r="G1941">
        <f t="shared" si="30"/>
        <v>3536</v>
      </c>
    </row>
    <row r="1942" spans="1:7" x14ac:dyDescent="0.25">
      <c r="A1942">
        <v>2018</v>
      </c>
      <c r="B1942" t="s">
        <v>161</v>
      </c>
      <c r="C1942">
        <v>708015</v>
      </c>
      <c r="D1942" t="s">
        <v>93</v>
      </c>
      <c r="E1942">
        <v>1.8</v>
      </c>
      <c r="F1942">
        <v>1600</v>
      </c>
      <c r="G1942">
        <f t="shared" si="30"/>
        <v>2880</v>
      </c>
    </row>
    <row r="1943" spans="1:7" x14ac:dyDescent="0.25">
      <c r="A1943">
        <v>2018</v>
      </c>
      <c r="B1943" t="s">
        <v>161</v>
      </c>
      <c r="C1943">
        <v>708016</v>
      </c>
      <c r="D1943" t="s">
        <v>94</v>
      </c>
      <c r="E1943">
        <v>5</v>
      </c>
      <c r="F1943">
        <v>155</v>
      </c>
      <c r="G1943">
        <f t="shared" si="30"/>
        <v>775</v>
      </c>
    </row>
    <row r="1944" spans="1:7" x14ac:dyDescent="0.25">
      <c r="A1944">
        <v>2018</v>
      </c>
      <c r="B1944" t="s">
        <v>161</v>
      </c>
      <c r="C1944">
        <v>708018</v>
      </c>
      <c r="D1944" t="s">
        <v>95</v>
      </c>
      <c r="E1944">
        <v>10</v>
      </c>
      <c r="F1944">
        <v>391</v>
      </c>
      <c r="G1944">
        <f t="shared" si="30"/>
        <v>3910</v>
      </c>
    </row>
    <row r="1945" spans="1:7" x14ac:dyDescent="0.25">
      <c r="A1945">
        <v>2018</v>
      </c>
      <c r="B1945" t="s">
        <v>161</v>
      </c>
      <c r="C1945">
        <v>708020</v>
      </c>
      <c r="D1945" t="s">
        <v>97</v>
      </c>
      <c r="E1945">
        <v>10</v>
      </c>
      <c r="F1945">
        <v>325</v>
      </c>
      <c r="G1945">
        <f t="shared" si="30"/>
        <v>3250</v>
      </c>
    </row>
    <row r="1946" spans="1:7" x14ac:dyDescent="0.25">
      <c r="A1946">
        <v>2018</v>
      </c>
      <c r="B1946" t="s">
        <v>161</v>
      </c>
      <c r="C1946">
        <v>708021</v>
      </c>
      <c r="D1946" t="s">
        <v>98</v>
      </c>
      <c r="E1946">
        <v>5</v>
      </c>
      <c r="F1946">
        <v>198</v>
      </c>
      <c r="G1946">
        <f t="shared" si="30"/>
        <v>990</v>
      </c>
    </row>
    <row r="1947" spans="1:7" x14ac:dyDescent="0.25">
      <c r="A1947">
        <v>2018</v>
      </c>
      <c r="B1947" t="s">
        <v>161</v>
      </c>
      <c r="C1947">
        <v>708022</v>
      </c>
      <c r="D1947" t="s">
        <v>99</v>
      </c>
      <c r="E1947">
        <v>15</v>
      </c>
      <c r="F1947">
        <v>115</v>
      </c>
      <c r="G1947">
        <f t="shared" si="30"/>
        <v>1725</v>
      </c>
    </row>
    <row r="1948" spans="1:7" x14ac:dyDescent="0.25">
      <c r="A1948">
        <v>2018</v>
      </c>
      <c r="B1948" t="s">
        <v>161</v>
      </c>
      <c r="C1948">
        <v>708023</v>
      </c>
      <c r="D1948" t="s">
        <v>100</v>
      </c>
      <c r="E1948">
        <v>15</v>
      </c>
      <c r="F1948">
        <v>128</v>
      </c>
      <c r="G1948">
        <f t="shared" si="30"/>
        <v>1920</v>
      </c>
    </row>
    <row r="1949" spans="1:7" x14ac:dyDescent="0.25">
      <c r="A1949">
        <v>2018</v>
      </c>
      <c r="B1949" t="s">
        <v>161</v>
      </c>
      <c r="C1949">
        <v>708024</v>
      </c>
      <c r="D1949" t="s">
        <v>101</v>
      </c>
      <c r="E1949">
        <v>15</v>
      </c>
      <c r="F1949">
        <v>49</v>
      </c>
      <c r="G1949">
        <f t="shared" si="30"/>
        <v>735</v>
      </c>
    </row>
    <row r="1950" spans="1:7" x14ac:dyDescent="0.25">
      <c r="A1950">
        <v>2018</v>
      </c>
      <c r="B1950" t="s">
        <v>161</v>
      </c>
      <c r="C1950">
        <v>708028</v>
      </c>
      <c r="D1950" t="s">
        <v>102</v>
      </c>
      <c r="E1950">
        <v>17</v>
      </c>
      <c r="F1950">
        <v>160</v>
      </c>
      <c r="G1950">
        <f t="shared" si="30"/>
        <v>2720</v>
      </c>
    </row>
    <row r="1951" spans="1:7" x14ac:dyDescent="0.25">
      <c r="A1951">
        <v>2018</v>
      </c>
      <c r="B1951" t="s">
        <v>161</v>
      </c>
      <c r="C1951">
        <v>708036</v>
      </c>
      <c r="D1951" t="s">
        <v>169</v>
      </c>
      <c r="E1951">
        <v>10</v>
      </c>
      <c r="F1951">
        <v>29</v>
      </c>
      <c r="G1951">
        <f t="shared" si="30"/>
        <v>290</v>
      </c>
    </row>
    <row r="1952" spans="1:7" x14ac:dyDescent="0.25">
      <c r="A1952">
        <v>2018</v>
      </c>
      <c r="B1952" t="s">
        <v>161</v>
      </c>
      <c r="C1952">
        <v>708037</v>
      </c>
      <c r="D1952" t="s">
        <v>170</v>
      </c>
      <c r="E1952">
        <v>10</v>
      </c>
      <c r="F1952">
        <v>33</v>
      </c>
      <c r="G1952">
        <f t="shared" si="30"/>
        <v>330</v>
      </c>
    </row>
    <row r="1953" spans="1:7" x14ac:dyDescent="0.25">
      <c r="A1953">
        <v>2018</v>
      </c>
      <c r="B1953" t="s">
        <v>161</v>
      </c>
      <c r="C1953">
        <v>708038</v>
      </c>
      <c r="D1953" t="s">
        <v>171</v>
      </c>
      <c r="E1953">
        <v>10</v>
      </c>
      <c r="F1953">
        <v>3</v>
      </c>
      <c r="G1953">
        <f t="shared" si="30"/>
        <v>30</v>
      </c>
    </row>
    <row r="1954" spans="1:7" x14ac:dyDescent="0.25">
      <c r="A1954">
        <v>2018</v>
      </c>
      <c r="B1954" t="s">
        <v>161</v>
      </c>
      <c r="C1954">
        <v>708041</v>
      </c>
      <c r="D1954" t="s">
        <v>104</v>
      </c>
      <c r="E1954">
        <v>60</v>
      </c>
      <c r="F1954">
        <v>33</v>
      </c>
      <c r="G1954">
        <f t="shared" si="30"/>
        <v>1980</v>
      </c>
    </row>
    <row r="1955" spans="1:7" x14ac:dyDescent="0.25">
      <c r="A1955">
        <v>2018</v>
      </c>
      <c r="B1955" t="s">
        <v>161</v>
      </c>
      <c r="C1955">
        <v>709001</v>
      </c>
      <c r="D1955" t="s">
        <v>105</v>
      </c>
      <c r="E1955">
        <v>20.5</v>
      </c>
      <c r="F1955">
        <v>300</v>
      </c>
      <c r="G1955">
        <f t="shared" si="30"/>
        <v>6150</v>
      </c>
    </row>
    <row r="1956" spans="1:7" x14ac:dyDescent="0.25">
      <c r="A1956">
        <v>2018</v>
      </c>
      <c r="B1956" t="s">
        <v>161</v>
      </c>
      <c r="C1956">
        <v>709005</v>
      </c>
      <c r="D1956" t="s">
        <v>106</v>
      </c>
      <c r="E1956">
        <v>20.5</v>
      </c>
      <c r="F1956">
        <v>223</v>
      </c>
      <c r="G1956">
        <f t="shared" si="30"/>
        <v>4571.5</v>
      </c>
    </row>
    <row r="1957" spans="1:7" x14ac:dyDescent="0.25">
      <c r="A1957">
        <v>2018</v>
      </c>
      <c r="B1957" t="s">
        <v>161</v>
      </c>
      <c r="C1957">
        <v>709007</v>
      </c>
      <c r="D1957" t="s">
        <v>107</v>
      </c>
      <c r="E1957">
        <v>20.5</v>
      </c>
      <c r="F1957">
        <v>304</v>
      </c>
      <c r="G1957">
        <f t="shared" si="30"/>
        <v>6232</v>
      </c>
    </row>
    <row r="1958" spans="1:7" x14ac:dyDescent="0.25">
      <c r="A1958">
        <v>2018</v>
      </c>
      <c r="B1958" t="s">
        <v>161</v>
      </c>
      <c r="C1958">
        <v>710003</v>
      </c>
      <c r="D1958" t="s">
        <v>108</v>
      </c>
      <c r="E1958">
        <v>13</v>
      </c>
      <c r="F1958">
        <v>331</v>
      </c>
      <c r="G1958">
        <f t="shared" si="30"/>
        <v>4303</v>
      </c>
    </row>
    <row r="1959" spans="1:7" x14ac:dyDescent="0.25">
      <c r="A1959">
        <v>2018</v>
      </c>
      <c r="B1959" t="s">
        <v>161</v>
      </c>
      <c r="C1959">
        <v>711001</v>
      </c>
      <c r="D1959" t="s">
        <v>109</v>
      </c>
      <c r="E1959">
        <v>20</v>
      </c>
      <c r="F1959">
        <v>1040</v>
      </c>
      <c r="G1959">
        <f t="shared" si="30"/>
        <v>20800</v>
      </c>
    </row>
    <row r="1960" spans="1:7" x14ac:dyDescent="0.25">
      <c r="A1960">
        <v>2018</v>
      </c>
      <c r="B1960" t="s">
        <v>161</v>
      </c>
      <c r="C1960">
        <v>711002</v>
      </c>
      <c r="D1960" t="s">
        <v>110</v>
      </c>
      <c r="E1960">
        <v>290</v>
      </c>
      <c r="F1960">
        <v>26</v>
      </c>
      <c r="G1960">
        <f t="shared" si="30"/>
        <v>7540</v>
      </c>
    </row>
    <row r="1961" spans="1:7" x14ac:dyDescent="0.25">
      <c r="A1961">
        <v>2018</v>
      </c>
      <c r="B1961" t="s">
        <v>161</v>
      </c>
      <c r="C1961">
        <v>711009</v>
      </c>
      <c r="D1961" t="s">
        <v>114</v>
      </c>
      <c r="E1961">
        <v>15</v>
      </c>
      <c r="F1961">
        <v>849</v>
      </c>
      <c r="G1961">
        <f t="shared" si="30"/>
        <v>12735</v>
      </c>
    </row>
    <row r="1962" spans="1:7" x14ac:dyDescent="0.25">
      <c r="A1962">
        <v>2018</v>
      </c>
      <c r="B1962" t="s">
        <v>161</v>
      </c>
      <c r="C1962">
        <v>711010</v>
      </c>
      <c r="D1962" t="s">
        <v>115</v>
      </c>
      <c r="E1962">
        <v>265</v>
      </c>
      <c r="F1962">
        <v>3</v>
      </c>
      <c r="G1962">
        <f t="shared" si="30"/>
        <v>795</v>
      </c>
    </row>
    <row r="1963" spans="1:7" x14ac:dyDescent="0.25">
      <c r="A1963">
        <v>2018</v>
      </c>
      <c r="B1963" t="s">
        <v>161</v>
      </c>
      <c r="C1963">
        <v>712007</v>
      </c>
      <c r="D1963" t="s">
        <v>116</v>
      </c>
      <c r="E1963">
        <v>11</v>
      </c>
      <c r="F1963">
        <v>416</v>
      </c>
      <c r="G1963">
        <f t="shared" si="30"/>
        <v>4576</v>
      </c>
    </row>
    <row r="1964" spans="1:7" x14ac:dyDescent="0.25">
      <c r="A1964">
        <v>2018</v>
      </c>
      <c r="B1964" t="s">
        <v>161</v>
      </c>
      <c r="C1964">
        <v>713001</v>
      </c>
      <c r="D1964" t="s">
        <v>117</v>
      </c>
      <c r="E1964">
        <v>45</v>
      </c>
      <c r="F1964">
        <v>198</v>
      </c>
      <c r="G1964">
        <f t="shared" si="30"/>
        <v>8910</v>
      </c>
    </row>
    <row r="1965" spans="1:7" x14ac:dyDescent="0.25">
      <c r="A1965">
        <v>2018</v>
      </c>
      <c r="B1965" t="s">
        <v>161</v>
      </c>
      <c r="C1965">
        <v>713003</v>
      </c>
      <c r="D1965" t="s">
        <v>118</v>
      </c>
      <c r="E1965">
        <v>2</v>
      </c>
      <c r="F1965">
        <v>861</v>
      </c>
      <c r="G1965">
        <f t="shared" si="30"/>
        <v>1722</v>
      </c>
    </row>
    <row r="1966" spans="1:7" x14ac:dyDescent="0.25">
      <c r="A1966">
        <v>2018</v>
      </c>
      <c r="B1966" t="s">
        <v>161</v>
      </c>
      <c r="C1966">
        <v>720001</v>
      </c>
      <c r="D1966" t="s">
        <v>149</v>
      </c>
      <c r="E1966">
        <v>32</v>
      </c>
      <c r="F1966">
        <v>3</v>
      </c>
      <c r="G1966">
        <f t="shared" si="30"/>
        <v>96</v>
      </c>
    </row>
    <row r="1967" spans="1:7" x14ac:dyDescent="0.25">
      <c r="A1967">
        <v>2018</v>
      </c>
      <c r="B1967" t="s">
        <v>161</v>
      </c>
      <c r="C1967">
        <v>730001</v>
      </c>
      <c r="D1967" t="s">
        <v>144</v>
      </c>
      <c r="E1967">
        <v>4.5</v>
      </c>
      <c r="F1967">
        <v>6599</v>
      </c>
      <c r="G1967">
        <f t="shared" si="30"/>
        <v>29695.5</v>
      </c>
    </row>
    <row r="1968" spans="1:7" x14ac:dyDescent="0.25">
      <c r="A1968">
        <v>2018</v>
      </c>
      <c r="B1968" t="s">
        <v>161</v>
      </c>
      <c r="C1968">
        <v>730015</v>
      </c>
      <c r="D1968" t="s">
        <v>151</v>
      </c>
      <c r="E1968">
        <v>25</v>
      </c>
      <c r="F1968">
        <v>94</v>
      </c>
      <c r="G1968">
        <f t="shared" si="30"/>
        <v>2350</v>
      </c>
    </row>
    <row r="1969" spans="1:7" x14ac:dyDescent="0.25">
      <c r="A1969">
        <v>2018</v>
      </c>
      <c r="B1969" t="s">
        <v>161</v>
      </c>
      <c r="C1969">
        <v>800010</v>
      </c>
      <c r="D1969" t="s">
        <v>163</v>
      </c>
      <c r="E1969">
        <v>1.5</v>
      </c>
      <c r="F1969">
        <v>2380</v>
      </c>
      <c r="G1969">
        <f t="shared" si="30"/>
        <v>3570</v>
      </c>
    </row>
    <row r="1970" spans="1:7" x14ac:dyDescent="0.25">
      <c r="A1970">
        <v>2018</v>
      </c>
      <c r="B1970" t="s">
        <v>161</v>
      </c>
      <c r="C1970">
        <v>800011</v>
      </c>
      <c r="D1970" t="s">
        <v>207</v>
      </c>
      <c r="E1970">
        <v>3</v>
      </c>
      <c r="F1970">
        <v>609</v>
      </c>
      <c r="G1970">
        <f t="shared" si="30"/>
        <v>1827</v>
      </c>
    </row>
    <row r="1971" spans="1:7" x14ac:dyDescent="0.25">
      <c r="A1971">
        <v>2018</v>
      </c>
      <c r="B1971" t="s">
        <v>161</v>
      </c>
      <c r="C1971">
        <v>800020</v>
      </c>
      <c r="D1971" t="s">
        <v>208</v>
      </c>
      <c r="E1971">
        <v>2.5499999999999998</v>
      </c>
      <c r="F1971">
        <v>110</v>
      </c>
      <c r="G1971">
        <f t="shared" si="30"/>
        <v>280.5</v>
      </c>
    </row>
    <row r="1972" spans="1:7" x14ac:dyDescent="0.25">
      <c r="A1972">
        <v>2018</v>
      </c>
      <c r="B1972" t="s">
        <v>161</v>
      </c>
      <c r="C1972">
        <v>800040</v>
      </c>
      <c r="D1972" t="s">
        <v>209</v>
      </c>
      <c r="E1972">
        <v>2</v>
      </c>
      <c r="F1972">
        <v>160</v>
      </c>
      <c r="G1972">
        <f t="shared" si="30"/>
        <v>320</v>
      </c>
    </row>
    <row r="1973" spans="1:7" x14ac:dyDescent="0.25">
      <c r="A1973">
        <v>2018</v>
      </c>
      <c r="B1973" t="s">
        <v>161</v>
      </c>
      <c r="C1973">
        <v>800050</v>
      </c>
      <c r="D1973" t="s">
        <v>210</v>
      </c>
      <c r="E1973">
        <v>3.9</v>
      </c>
      <c r="F1973">
        <v>352</v>
      </c>
      <c r="G1973">
        <f t="shared" si="30"/>
        <v>1372.8</v>
      </c>
    </row>
    <row r="1974" spans="1:7" x14ac:dyDescent="0.25">
      <c r="A1974">
        <v>2018</v>
      </c>
      <c r="B1974" t="s">
        <v>161</v>
      </c>
      <c r="C1974">
        <v>800051</v>
      </c>
      <c r="D1974" t="s">
        <v>211</v>
      </c>
      <c r="E1974">
        <v>3.9</v>
      </c>
      <c r="F1974">
        <v>484</v>
      </c>
      <c r="G1974">
        <f t="shared" si="30"/>
        <v>1887.6</v>
      </c>
    </row>
    <row r="1975" spans="1:7" x14ac:dyDescent="0.25">
      <c r="A1975">
        <v>2018</v>
      </c>
      <c r="B1975" t="s">
        <v>161</v>
      </c>
      <c r="C1975">
        <v>800060</v>
      </c>
      <c r="D1975" t="s">
        <v>212</v>
      </c>
      <c r="E1975">
        <v>1.8</v>
      </c>
      <c r="F1975">
        <v>130</v>
      </c>
      <c r="G1975">
        <f t="shared" si="30"/>
        <v>234</v>
      </c>
    </row>
    <row r="1976" spans="1:7" x14ac:dyDescent="0.25">
      <c r="A1976">
        <v>2018</v>
      </c>
      <c r="B1976" t="s">
        <v>161</v>
      </c>
      <c r="C1976">
        <v>800062</v>
      </c>
      <c r="D1976" t="s">
        <v>213</v>
      </c>
      <c r="E1976">
        <v>1.8</v>
      </c>
      <c r="F1976">
        <v>260</v>
      </c>
      <c r="G1976">
        <f t="shared" si="30"/>
        <v>468</v>
      </c>
    </row>
    <row r="1977" spans="1:7" x14ac:dyDescent="0.25">
      <c r="A1977">
        <v>2018</v>
      </c>
      <c r="B1977" t="s">
        <v>164</v>
      </c>
      <c r="C1977">
        <v>701004</v>
      </c>
      <c r="D1977" t="s">
        <v>153</v>
      </c>
      <c r="E1977">
        <v>60</v>
      </c>
      <c r="F1977">
        <v>28</v>
      </c>
      <c r="G1977">
        <f t="shared" si="30"/>
        <v>1680</v>
      </c>
    </row>
    <row r="1978" spans="1:7" x14ac:dyDescent="0.25">
      <c r="A1978">
        <v>2018</v>
      </c>
      <c r="B1978" t="s">
        <v>164</v>
      </c>
      <c r="C1978">
        <v>701012</v>
      </c>
      <c r="D1978" t="s">
        <v>5</v>
      </c>
      <c r="E1978">
        <v>10</v>
      </c>
      <c r="F1978">
        <v>502</v>
      </c>
      <c r="G1978">
        <f t="shared" si="30"/>
        <v>5020</v>
      </c>
    </row>
    <row r="1979" spans="1:7" x14ac:dyDescent="0.25">
      <c r="A1979">
        <v>2018</v>
      </c>
      <c r="B1979" t="s">
        <v>164</v>
      </c>
      <c r="C1979">
        <v>701014</v>
      </c>
      <c r="D1979" t="s">
        <v>6</v>
      </c>
      <c r="E1979">
        <v>39</v>
      </c>
      <c r="F1979">
        <v>72</v>
      </c>
      <c r="G1979">
        <f t="shared" si="30"/>
        <v>2808</v>
      </c>
    </row>
    <row r="1980" spans="1:7" x14ac:dyDescent="0.25">
      <c r="A1980">
        <v>2018</v>
      </c>
      <c r="B1980" t="s">
        <v>164</v>
      </c>
      <c r="C1980">
        <v>701022</v>
      </c>
      <c r="D1980" t="s">
        <v>7</v>
      </c>
      <c r="E1980">
        <v>75</v>
      </c>
      <c r="F1980">
        <v>26</v>
      </c>
      <c r="G1980">
        <f t="shared" si="30"/>
        <v>1950</v>
      </c>
    </row>
    <row r="1981" spans="1:7" x14ac:dyDescent="0.25">
      <c r="A1981">
        <v>2018</v>
      </c>
      <c r="B1981" t="s">
        <v>164</v>
      </c>
      <c r="C1981">
        <v>701023</v>
      </c>
      <c r="D1981" t="s">
        <v>8</v>
      </c>
      <c r="E1981">
        <v>35</v>
      </c>
      <c r="F1981">
        <v>35</v>
      </c>
      <c r="G1981">
        <f t="shared" si="30"/>
        <v>1225</v>
      </c>
    </row>
    <row r="1982" spans="1:7" x14ac:dyDescent="0.25">
      <c r="A1982">
        <v>2018</v>
      </c>
      <c r="B1982" t="s">
        <v>164</v>
      </c>
      <c r="C1982">
        <v>701024</v>
      </c>
      <c r="D1982" t="s">
        <v>9</v>
      </c>
      <c r="E1982">
        <v>27</v>
      </c>
      <c r="F1982">
        <v>116</v>
      </c>
      <c r="G1982">
        <f t="shared" si="30"/>
        <v>3132</v>
      </c>
    </row>
    <row r="1983" spans="1:7" x14ac:dyDescent="0.25">
      <c r="A1983">
        <v>2018</v>
      </c>
      <c r="B1983" t="s">
        <v>164</v>
      </c>
      <c r="C1983">
        <v>701025</v>
      </c>
      <c r="D1983" t="s">
        <v>10</v>
      </c>
      <c r="E1983">
        <v>29</v>
      </c>
      <c r="F1983">
        <v>206</v>
      </c>
      <c r="G1983">
        <f t="shared" si="30"/>
        <v>5974</v>
      </c>
    </row>
    <row r="1984" spans="1:7" x14ac:dyDescent="0.25">
      <c r="A1984">
        <v>2018</v>
      </c>
      <c r="B1984" t="s">
        <v>164</v>
      </c>
      <c r="C1984">
        <v>701030</v>
      </c>
      <c r="D1984" t="s">
        <v>14</v>
      </c>
      <c r="E1984">
        <v>35</v>
      </c>
      <c r="F1984">
        <v>73</v>
      </c>
      <c r="G1984">
        <f t="shared" si="30"/>
        <v>2555</v>
      </c>
    </row>
    <row r="1985" spans="1:7" x14ac:dyDescent="0.25">
      <c r="A1985">
        <v>2018</v>
      </c>
      <c r="B1985" t="s">
        <v>164</v>
      </c>
      <c r="C1985">
        <v>701031</v>
      </c>
      <c r="D1985" t="s">
        <v>15</v>
      </c>
      <c r="E1985">
        <v>35</v>
      </c>
      <c r="F1985">
        <v>79</v>
      </c>
      <c r="G1985">
        <f t="shared" si="30"/>
        <v>2765</v>
      </c>
    </row>
    <row r="1986" spans="1:7" x14ac:dyDescent="0.25">
      <c r="A1986">
        <v>2018</v>
      </c>
      <c r="B1986" t="s">
        <v>164</v>
      </c>
      <c r="C1986">
        <v>701035</v>
      </c>
      <c r="D1986" t="s">
        <v>19</v>
      </c>
      <c r="E1986">
        <v>25</v>
      </c>
      <c r="F1986">
        <v>130</v>
      </c>
      <c r="G1986">
        <f t="shared" si="30"/>
        <v>3250</v>
      </c>
    </row>
    <row r="1987" spans="1:7" x14ac:dyDescent="0.25">
      <c r="A1987">
        <v>2018</v>
      </c>
      <c r="B1987" t="s">
        <v>164</v>
      </c>
      <c r="C1987">
        <v>701037</v>
      </c>
      <c r="D1987" t="s">
        <v>21</v>
      </c>
      <c r="E1987">
        <v>25</v>
      </c>
      <c r="F1987">
        <v>149</v>
      </c>
      <c r="G1987">
        <f t="shared" ref="G1987:G2050" si="31">F1987*E1987</f>
        <v>3725</v>
      </c>
    </row>
    <row r="1988" spans="1:7" x14ac:dyDescent="0.25">
      <c r="A1988">
        <v>2018</v>
      </c>
      <c r="B1988" t="s">
        <v>164</v>
      </c>
      <c r="C1988">
        <v>701042</v>
      </c>
      <c r="D1988" t="s">
        <v>24</v>
      </c>
      <c r="E1988">
        <v>25</v>
      </c>
      <c r="F1988">
        <v>60</v>
      </c>
      <c r="G1988">
        <f t="shared" si="31"/>
        <v>1500</v>
      </c>
    </row>
    <row r="1989" spans="1:7" x14ac:dyDescent="0.25">
      <c r="A1989">
        <v>2018</v>
      </c>
      <c r="B1989" t="s">
        <v>164</v>
      </c>
      <c r="C1989">
        <v>701048</v>
      </c>
      <c r="D1989" t="s">
        <v>26</v>
      </c>
      <c r="E1989">
        <v>59</v>
      </c>
      <c r="F1989">
        <v>149</v>
      </c>
      <c r="G1989">
        <f t="shared" si="31"/>
        <v>8791</v>
      </c>
    </row>
    <row r="1990" spans="1:7" x14ac:dyDescent="0.25">
      <c r="A1990">
        <v>2018</v>
      </c>
      <c r="B1990" t="s">
        <v>164</v>
      </c>
      <c r="C1990">
        <v>701050</v>
      </c>
      <c r="D1990" t="s">
        <v>156</v>
      </c>
      <c r="E1990">
        <v>59</v>
      </c>
      <c r="F1990">
        <v>47</v>
      </c>
      <c r="G1990">
        <f t="shared" si="31"/>
        <v>2773</v>
      </c>
    </row>
    <row r="1991" spans="1:7" x14ac:dyDescent="0.25">
      <c r="A1991">
        <v>2018</v>
      </c>
      <c r="B1991" t="s">
        <v>164</v>
      </c>
      <c r="C1991">
        <v>701052</v>
      </c>
      <c r="D1991" t="s">
        <v>27</v>
      </c>
      <c r="E1991">
        <v>39</v>
      </c>
      <c r="F1991">
        <v>149</v>
      </c>
      <c r="G1991">
        <f t="shared" si="31"/>
        <v>5811</v>
      </c>
    </row>
    <row r="1992" spans="1:7" x14ac:dyDescent="0.25">
      <c r="A1992">
        <v>2018</v>
      </c>
      <c r="B1992" t="s">
        <v>164</v>
      </c>
      <c r="C1992">
        <v>701055</v>
      </c>
      <c r="D1992" t="s">
        <v>29</v>
      </c>
      <c r="E1992">
        <v>99</v>
      </c>
      <c r="F1992">
        <v>55</v>
      </c>
      <c r="G1992">
        <f t="shared" si="31"/>
        <v>5445</v>
      </c>
    </row>
    <row r="1993" spans="1:7" x14ac:dyDescent="0.25">
      <c r="A1993">
        <v>2018</v>
      </c>
      <c r="B1993" t="s">
        <v>164</v>
      </c>
      <c r="C1993">
        <v>701056</v>
      </c>
      <c r="D1993" t="s">
        <v>30</v>
      </c>
      <c r="E1993">
        <v>85</v>
      </c>
      <c r="F1993">
        <v>72</v>
      </c>
      <c r="G1993">
        <f t="shared" si="31"/>
        <v>6120</v>
      </c>
    </row>
    <row r="1994" spans="1:7" x14ac:dyDescent="0.25">
      <c r="A1994">
        <v>2018</v>
      </c>
      <c r="B1994" t="s">
        <v>164</v>
      </c>
      <c r="C1994">
        <v>701057</v>
      </c>
      <c r="D1994" t="s">
        <v>147</v>
      </c>
      <c r="E1994">
        <v>55</v>
      </c>
      <c r="F1994">
        <v>5</v>
      </c>
      <c r="G1994">
        <f t="shared" si="31"/>
        <v>275</v>
      </c>
    </row>
    <row r="1995" spans="1:7" x14ac:dyDescent="0.25">
      <c r="A1995">
        <v>2018</v>
      </c>
      <c r="B1995" t="s">
        <v>164</v>
      </c>
      <c r="C1995">
        <v>701058</v>
      </c>
      <c r="D1995" t="s">
        <v>31</v>
      </c>
      <c r="E1995">
        <v>99</v>
      </c>
      <c r="F1995">
        <v>2</v>
      </c>
      <c r="G1995">
        <f t="shared" si="31"/>
        <v>198</v>
      </c>
    </row>
    <row r="1996" spans="1:7" x14ac:dyDescent="0.25">
      <c r="A1996">
        <v>2018</v>
      </c>
      <c r="B1996" t="s">
        <v>164</v>
      </c>
      <c r="C1996">
        <v>701061</v>
      </c>
      <c r="D1996" t="s">
        <v>33</v>
      </c>
      <c r="E1996">
        <v>99</v>
      </c>
      <c r="F1996">
        <v>6</v>
      </c>
      <c r="G1996">
        <f t="shared" si="31"/>
        <v>594</v>
      </c>
    </row>
    <row r="1997" spans="1:7" x14ac:dyDescent="0.25">
      <c r="A1997">
        <v>2018</v>
      </c>
      <c r="B1997" t="s">
        <v>164</v>
      </c>
      <c r="C1997">
        <v>701083</v>
      </c>
      <c r="D1997" t="s">
        <v>37</v>
      </c>
      <c r="E1997">
        <v>42</v>
      </c>
      <c r="F1997">
        <v>12</v>
      </c>
      <c r="G1997">
        <f t="shared" si="31"/>
        <v>504</v>
      </c>
    </row>
    <row r="1998" spans="1:7" x14ac:dyDescent="0.25">
      <c r="A1998">
        <v>2018</v>
      </c>
      <c r="B1998" t="s">
        <v>164</v>
      </c>
      <c r="C1998">
        <v>702000</v>
      </c>
      <c r="D1998" t="s">
        <v>38</v>
      </c>
      <c r="E1998">
        <v>25</v>
      </c>
      <c r="F1998">
        <v>90</v>
      </c>
      <c r="G1998">
        <f t="shared" si="31"/>
        <v>2250</v>
      </c>
    </row>
    <row r="1999" spans="1:7" x14ac:dyDescent="0.25">
      <c r="A1999">
        <v>2018</v>
      </c>
      <c r="B1999" t="s">
        <v>164</v>
      </c>
      <c r="C1999">
        <v>702001</v>
      </c>
      <c r="D1999" t="s">
        <v>39</v>
      </c>
      <c r="E1999">
        <v>25</v>
      </c>
      <c r="F1999">
        <v>69</v>
      </c>
      <c r="G1999">
        <f t="shared" si="31"/>
        <v>1725</v>
      </c>
    </row>
    <row r="2000" spans="1:7" x14ac:dyDescent="0.25">
      <c r="A2000">
        <v>2018</v>
      </c>
      <c r="B2000" t="s">
        <v>164</v>
      </c>
      <c r="C2000">
        <v>702002</v>
      </c>
      <c r="D2000" t="s">
        <v>40</v>
      </c>
      <c r="E2000">
        <v>25</v>
      </c>
      <c r="F2000">
        <v>99</v>
      </c>
      <c r="G2000">
        <f t="shared" si="31"/>
        <v>2475</v>
      </c>
    </row>
    <row r="2001" spans="1:7" x14ac:dyDescent="0.25">
      <c r="A2001">
        <v>2018</v>
      </c>
      <c r="B2001" t="s">
        <v>164</v>
      </c>
      <c r="C2001">
        <v>702003</v>
      </c>
      <c r="D2001" t="s">
        <v>41</v>
      </c>
      <c r="E2001">
        <v>25</v>
      </c>
      <c r="F2001">
        <v>33</v>
      </c>
      <c r="G2001">
        <f t="shared" si="31"/>
        <v>825</v>
      </c>
    </row>
    <row r="2002" spans="1:7" x14ac:dyDescent="0.25">
      <c r="A2002">
        <v>2018</v>
      </c>
      <c r="B2002" t="s">
        <v>164</v>
      </c>
      <c r="C2002">
        <v>702004</v>
      </c>
      <c r="D2002" t="s">
        <v>42</v>
      </c>
      <c r="E2002">
        <v>25</v>
      </c>
      <c r="F2002">
        <v>61</v>
      </c>
      <c r="G2002">
        <f t="shared" si="31"/>
        <v>1525</v>
      </c>
    </row>
    <row r="2003" spans="1:7" x14ac:dyDescent="0.25">
      <c r="A2003">
        <v>2018</v>
      </c>
      <c r="B2003" t="s">
        <v>164</v>
      </c>
      <c r="C2003">
        <v>702005</v>
      </c>
      <c r="D2003" t="s">
        <v>43</v>
      </c>
      <c r="E2003">
        <v>25</v>
      </c>
      <c r="F2003">
        <v>69</v>
      </c>
      <c r="G2003">
        <f t="shared" si="31"/>
        <v>1725</v>
      </c>
    </row>
    <row r="2004" spans="1:7" x14ac:dyDescent="0.25">
      <c r="A2004">
        <v>2018</v>
      </c>
      <c r="B2004" t="s">
        <v>164</v>
      </c>
      <c r="C2004">
        <v>702006</v>
      </c>
      <c r="D2004" t="s">
        <v>44</v>
      </c>
      <c r="E2004">
        <v>25</v>
      </c>
      <c r="F2004">
        <v>15</v>
      </c>
      <c r="G2004">
        <f t="shared" si="31"/>
        <v>375</v>
      </c>
    </row>
    <row r="2005" spans="1:7" x14ac:dyDescent="0.25">
      <c r="A2005">
        <v>2018</v>
      </c>
      <c r="B2005" t="s">
        <v>164</v>
      </c>
      <c r="C2005">
        <v>703003</v>
      </c>
      <c r="D2005" t="s">
        <v>47</v>
      </c>
      <c r="E2005">
        <v>3.5</v>
      </c>
      <c r="F2005">
        <v>1274</v>
      </c>
      <c r="G2005">
        <f t="shared" si="31"/>
        <v>4459</v>
      </c>
    </row>
    <row r="2006" spans="1:7" x14ac:dyDescent="0.25">
      <c r="A2006">
        <v>2018</v>
      </c>
      <c r="B2006" t="s">
        <v>164</v>
      </c>
      <c r="C2006">
        <v>706001</v>
      </c>
      <c r="D2006" t="s">
        <v>49</v>
      </c>
      <c r="E2006">
        <v>18</v>
      </c>
      <c r="F2006">
        <v>22</v>
      </c>
      <c r="G2006">
        <f t="shared" si="31"/>
        <v>396</v>
      </c>
    </row>
    <row r="2007" spans="1:7" x14ac:dyDescent="0.25">
      <c r="A2007">
        <v>2018</v>
      </c>
      <c r="B2007" t="s">
        <v>164</v>
      </c>
      <c r="C2007">
        <v>706002</v>
      </c>
      <c r="D2007" t="s">
        <v>50</v>
      </c>
      <c r="E2007">
        <v>14</v>
      </c>
      <c r="F2007">
        <v>1659</v>
      </c>
      <c r="G2007">
        <f t="shared" si="31"/>
        <v>23226</v>
      </c>
    </row>
    <row r="2008" spans="1:7" x14ac:dyDescent="0.25">
      <c r="A2008">
        <v>2018</v>
      </c>
      <c r="B2008" t="s">
        <v>164</v>
      </c>
      <c r="C2008">
        <v>706003</v>
      </c>
      <c r="D2008" t="s">
        <v>51</v>
      </c>
      <c r="E2008">
        <v>14</v>
      </c>
      <c r="F2008">
        <v>1919</v>
      </c>
      <c r="G2008">
        <f t="shared" si="31"/>
        <v>26866</v>
      </c>
    </row>
    <row r="2009" spans="1:7" x14ac:dyDescent="0.25">
      <c r="A2009">
        <v>2018</v>
      </c>
      <c r="B2009" t="s">
        <v>164</v>
      </c>
      <c r="C2009">
        <v>706004</v>
      </c>
      <c r="D2009" t="s">
        <v>52</v>
      </c>
      <c r="E2009">
        <v>14</v>
      </c>
      <c r="F2009">
        <v>2058</v>
      </c>
      <c r="G2009">
        <f t="shared" si="31"/>
        <v>28812</v>
      </c>
    </row>
    <row r="2010" spans="1:7" x14ac:dyDescent="0.25">
      <c r="A2010">
        <v>2018</v>
      </c>
      <c r="B2010" t="s">
        <v>164</v>
      </c>
      <c r="C2010">
        <v>706005</v>
      </c>
      <c r="D2010" t="s">
        <v>53</v>
      </c>
      <c r="E2010">
        <v>14</v>
      </c>
      <c r="F2010">
        <v>5184</v>
      </c>
      <c r="G2010">
        <f t="shared" si="31"/>
        <v>72576</v>
      </c>
    </row>
    <row r="2011" spans="1:7" x14ac:dyDescent="0.25">
      <c r="A2011">
        <v>2018</v>
      </c>
      <c r="B2011" t="s">
        <v>164</v>
      </c>
      <c r="C2011">
        <v>706006</v>
      </c>
      <c r="D2011" t="s">
        <v>54</v>
      </c>
      <c r="E2011">
        <v>14</v>
      </c>
      <c r="F2011">
        <v>200</v>
      </c>
      <c r="G2011">
        <f t="shared" si="31"/>
        <v>2800</v>
      </c>
    </row>
    <row r="2012" spans="1:7" x14ac:dyDescent="0.25">
      <c r="A2012">
        <v>2018</v>
      </c>
      <c r="B2012" t="s">
        <v>164</v>
      </c>
      <c r="C2012">
        <v>706007</v>
      </c>
      <c r="D2012" t="s">
        <v>55</v>
      </c>
      <c r="E2012">
        <v>14</v>
      </c>
      <c r="F2012">
        <v>529</v>
      </c>
      <c r="G2012">
        <f t="shared" si="31"/>
        <v>7406</v>
      </c>
    </row>
    <row r="2013" spans="1:7" x14ac:dyDescent="0.25">
      <c r="A2013">
        <v>2018</v>
      </c>
      <c r="B2013" t="s">
        <v>164</v>
      </c>
      <c r="C2013">
        <v>706008</v>
      </c>
      <c r="D2013" t="s">
        <v>56</v>
      </c>
      <c r="E2013">
        <v>14</v>
      </c>
      <c r="F2013">
        <v>201</v>
      </c>
      <c r="G2013">
        <f t="shared" si="31"/>
        <v>2814</v>
      </c>
    </row>
    <row r="2014" spans="1:7" x14ac:dyDescent="0.25">
      <c r="A2014">
        <v>2018</v>
      </c>
      <c r="B2014" t="s">
        <v>164</v>
      </c>
      <c r="C2014">
        <v>706011</v>
      </c>
      <c r="D2014" t="s">
        <v>57</v>
      </c>
      <c r="E2014">
        <v>14</v>
      </c>
      <c r="F2014">
        <v>971</v>
      </c>
      <c r="G2014">
        <f t="shared" si="31"/>
        <v>13594</v>
      </c>
    </row>
    <row r="2015" spans="1:7" x14ac:dyDescent="0.25">
      <c r="A2015">
        <v>2018</v>
      </c>
      <c r="B2015" t="s">
        <v>164</v>
      </c>
      <c r="C2015">
        <v>706012</v>
      </c>
      <c r="D2015" t="s">
        <v>58</v>
      </c>
      <c r="E2015">
        <v>18</v>
      </c>
      <c r="F2015">
        <v>267</v>
      </c>
      <c r="G2015">
        <f t="shared" si="31"/>
        <v>4806</v>
      </c>
    </row>
    <row r="2016" spans="1:7" x14ac:dyDescent="0.25">
      <c r="A2016">
        <v>2018</v>
      </c>
      <c r="B2016" t="s">
        <v>164</v>
      </c>
      <c r="C2016">
        <v>706013</v>
      </c>
      <c r="D2016" t="s">
        <v>59</v>
      </c>
      <c r="E2016">
        <v>19</v>
      </c>
      <c r="F2016">
        <v>555</v>
      </c>
      <c r="G2016">
        <f t="shared" si="31"/>
        <v>10545</v>
      </c>
    </row>
    <row r="2017" spans="1:7" x14ac:dyDescent="0.25">
      <c r="A2017">
        <v>2018</v>
      </c>
      <c r="B2017" t="s">
        <v>164</v>
      </c>
      <c r="C2017">
        <v>706014</v>
      </c>
      <c r="D2017" t="s">
        <v>60</v>
      </c>
      <c r="E2017">
        <v>19</v>
      </c>
      <c r="F2017">
        <v>134</v>
      </c>
      <c r="G2017">
        <f t="shared" si="31"/>
        <v>2546</v>
      </c>
    </row>
    <row r="2018" spans="1:7" x14ac:dyDescent="0.25">
      <c r="A2018">
        <v>2018</v>
      </c>
      <c r="B2018" t="s">
        <v>164</v>
      </c>
      <c r="C2018">
        <v>706015</v>
      </c>
      <c r="D2018" t="s">
        <v>61</v>
      </c>
      <c r="E2018">
        <v>19</v>
      </c>
      <c r="F2018">
        <v>115</v>
      </c>
      <c r="G2018">
        <f t="shared" si="31"/>
        <v>2185</v>
      </c>
    </row>
    <row r="2019" spans="1:7" x14ac:dyDescent="0.25">
      <c r="A2019">
        <v>2018</v>
      </c>
      <c r="B2019" t="s">
        <v>164</v>
      </c>
      <c r="C2019">
        <v>706016</v>
      </c>
      <c r="D2019" t="s">
        <v>62</v>
      </c>
      <c r="E2019">
        <v>19</v>
      </c>
      <c r="F2019">
        <v>11</v>
      </c>
      <c r="G2019">
        <f t="shared" si="31"/>
        <v>209</v>
      </c>
    </row>
    <row r="2020" spans="1:7" x14ac:dyDescent="0.25">
      <c r="A2020">
        <v>2018</v>
      </c>
      <c r="B2020" t="s">
        <v>164</v>
      </c>
      <c r="C2020">
        <v>706017</v>
      </c>
      <c r="D2020" t="s">
        <v>63</v>
      </c>
      <c r="E2020">
        <v>19</v>
      </c>
      <c r="F2020">
        <v>252</v>
      </c>
      <c r="G2020">
        <f t="shared" si="31"/>
        <v>4788</v>
      </c>
    </row>
    <row r="2021" spans="1:7" x14ac:dyDescent="0.25">
      <c r="A2021">
        <v>2018</v>
      </c>
      <c r="B2021" t="s">
        <v>164</v>
      </c>
      <c r="C2021">
        <v>706018</v>
      </c>
      <c r="D2021" t="s">
        <v>64</v>
      </c>
      <c r="E2021">
        <v>19</v>
      </c>
      <c r="F2021">
        <v>551</v>
      </c>
      <c r="G2021">
        <f t="shared" si="31"/>
        <v>10469</v>
      </c>
    </row>
    <row r="2022" spans="1:7" x14ac:dyDescent="0.25">
      <c r="A2022">
        <v>2018</v>
      </c>
      <c r="B2022" t="s">
        <v>164</v>
      </c>
      <c r="C2022">
        <v>706019</v>
      </c>
      <c r="D2022" t="s">
        <v>65</v>
      </c>
      <c r="E2022">
        <v>20</v>
      </c>
      <c r="F2022">
        <v>281</v>
      </c>
      <c r="G2022">
        <f t="shared" si="31"/>
        <v>5620</v>
      </c>
    </row>
    <row r="2023" spans="1:7" x14ac:dyDescent="0.25">
      <c r="A2023">
        <v>2018</v>
      </c>
      <c r="B2023" t="s">
        <v>164</v>
      </c>
      <c r="C2023">
        <v>706027</v>
      </c>
      <c r="D2023" t="s">
        <v>214</v>
      </c>
      <c r="E2023">
        <v>25</v>
      </c>
      <c r="F2023">
        <v>34</v>
      </c>
      <c r="G2023">
        <f t="shared" si="31"/>
        <v>850</v>
      </c>
    </row>
    <row r="2024" spans="1:7" x14ac:dyDescent="0.25">
      <c r="A2024">
        <v>2018</v>
      </c>
      <c r="B2024" t="s">
        <v>164</v>
      </c>
      <c r="C2024">
        <v>706028</v>
      </c>
      <c r="D2024" t="s">
        <v>215</v>
      </c>
      <c r="E2024">
        <v>25</v>
      </c>
      <c r="F2024">
        <v>33</v>
      </c>
      <c r="G2024">
        <f t="shared" si="31"/>
        <v>825</v>
      </c>
    </row>
    <row r="2025" spans="1:7" x14ac:dyDescent="0.25">
      <c r="A2025">
        <v>2018</v>
      </c>
      <c r="B2025" t="s">
        <v>164</v>
      </c>
      <c r="C2025">
        <v>706029</v>
      </c>
      <c r="D2025" t="s">
        <v>216</v>
      </c>
      <c r="E2025">
        <v>25</v>
      </c>
      <c r="F2025">
        <v>33</v>
      </c>
      <c r="G2025">
        <f t="shared" si="31"/>
        <v>825</v>
      </c>
    </row>
    <row r="2026" spans="1:7" x14ac:dyDescent="0.25">
      <c r="A2026">
        <v>2018</v>
      </c>
      <c r="B2026" t="s">
        <v>164</v>
      </c>
      <c r="C2026">
        <v>706090</v>
      </c>
      <c r="D2026" t="s">
        <v>66</v>
      </c>
      <c r="E2026">
        <v>14</v>
      </c>
      <c r="F2026">
        <v>245</v>
      </c>
      <c r="G2026">
        <f t="shared" si="31"/>
        <v>3430</v>
      </c>
    </row>
    <row r="2027" spans="1:7" x14ac:dyDescent="0.25">
      <c r="A2027">
        <v>2018</v>
      </c>
      <c r="B2027" t="s">
        <v>164</v>
      </c>
      <c r="C2027">
        <v>707001</v>
      </c>
      <c r="D2027" t="s">
        <v>67</v>
      </c>
      <c r="E2027">
        <v>14</v>
      </c>
      <c r="F2027">
        <v>847</v>
      </c>
      <c r="G2027">
        <f t="shared" si="31"/>
        <v>11858</v>
      </c>
    </row>
    <row r="2028" spans="1:7" x14ac:dyDescent="0.25">
      <c r="A2028">
        <v>2018</v>
      </c>
      <c r="B2028" t="s">
        <v>164</v>
      </c>
      <c r="C2028">
        <v>707002</v>
      </c>
      <c r="D2028" t="s">
        <v>68</v>
      </c>
      <c r="E2028">
        <v>14</v>
      </c>
      <c r="F2028">
        <v>992</v>
      </c>
      <c r="G2028">
        <f t="shared" si="31"/>
        <v>13888</v>
      </c>
    </row>
    <row r="2029" spans="1:7" x14ac:dyDescent="0.25">
      <c r="A2029">
        <v>2018</v>
      </c>
      <c r="B2029" t="s">
        <v>164</v>
      </c>
      <c r="C2029">
        <v>707003</v>
      </c>
      <c r="D2029" t="s">
        <v>69</v>
      </c>
      <c r="E2029">
        <v>14</v>
      </c>
      <c r="F2029">
        <v>281</v>
      </c>
      <c r="G2029">
        <f t="shared" si="31"/>
        <v>3934</v>
      </c>
    </row>
    <row r="2030" spans="1:7" x14ac:dyDescent="0.25">
      <c r="A2030">
        <v>2018</v>
      </c>
      <c r="B2030" t="s">
        <v>164</v>
      </c>
      <c r="C2030">
        <v>707004</v>
      </c>
      <c r="D2030" t="s">
        <v>70</v>
      </c>
      <c r="E2030">
        <v>14</v>
      </c>
      <c r="F2030">
        <v>276</v>
      </c>
      <c r="G2030">
        <f t="shared" si="31"/>
        <v>3864</v>
      </c>
    </row>
    <row r="2031" spans="1:7" x14ac:dyDescent="0.25">
      <c r="A2031">
        <v>2018</v>
      </c>
      <c r="B2031" t="s">
        <v>164</v>
      </c>
      <c r="C2031">
        <v>707005</v>
      </c>
      <c r="D2031" t="s">
        <v>71</v>
      </c>
      <c r="E2031">
        <v>14</v>
      </c>
      <c r="F2031">
        <v>168</v>
      </c>
      <c r="G2031">
        <f t="shared" si="31"/>
        <v>2352</v>
      </c>
    </row>
    <row r="2032" spans="1:7" x14ac:dyDescent="0.25">
      <c r="A2032">
        <v>2018</v>
      </c>
      <c r="B2032" t="s">
        <v>164</v>
      </c>
      <c r="C2032">
        <v>707006</v>
      </c>
      <c r="D2032" t="s">
        <v>72</v>
      </c>
      <c r="E2032">
        <v>14</v>
      </c>
      <c r="F2032">
        <v>263</v>
      </c>
      <c r="G2032">
        <f t="shared" si="31"/>
        <v>3682</v>
      </c>
    </row>
    <row r="2033" spans="1:7" x14ac:dyDescent="0.25">
      <c r="A2033">
        <v>2018</v>
      </c>
      <c r="B2033" t="s">
        <v>164</v>
      </c>
      <c r="C2033">
        <v>707007</v>
      </c>
      <c r="D2033" t="s">
        <v>73</v>
      </c>
      <c r="E2033">
        <v>14</v>
      </c>
      <c r="F2033">
        <v>1227</v>
      </c>
      <c r="G2033">
        <f t="shared" si="31"/>
        <v>17178</v>
      </c>
    </row>
    <row r="2034" spans="1:7" x14ac:dyDescent="0.25">
      <c r="A2034">
        <v>2018</v>
      </c>
      <c r="B2034" t="s">
        <v>164</v>
      </c>
      <c r="C2034">
        <v>707008</v>
      </c>
      <c r="D2034" t="s">
        <v>74</v>
      </c>
      <c r="E2034">
        <v>14</v>
      </c>
      <c r="F2034">
        <v>604</v>
      </c>
      <c r="G2034">
        <f t="shared" si="31"/>
        <v>8456</v>
      </c>
    </row>
    <row r="2035" spans="1:7" x14ac:dyDescent="0.25">
      <c r="A2035">
        <v>2018</v>
      </c>
      <c r="B2035" t="s">
        <v>164</v>
      </c>
      <c r="C2035">
        <v>707009</v>
      </c>
      <c r="D2035" t="s">
        <v>75</v>
      </c>
      <c r="E2035">
        <v>14</v>
      </c>
      <c r="F2035">
        <v>810</v>
      </c>
      <c r="G2035">
        <f t="shared" si="31"/>
        <v>11340</v>
      </c>
    </row>
    <row r="2036" spans="1:7" x14ac:dyDescent="0.25">
      <c r="A2036">
        <v>2018</v>
      </c>
      <c r="B2036" t="s">
        <v>164</v>
      </c>
      <c r="C2036">
        <v>707010</v>
      </c>
      <c r="D2036" t="s">
        <v>76</v>
      </c>
      <c r="E2036">
        <v>14</v>
      </c>
      <c r="F2036">
        <v>241</v>
      </c>
      <c r="G2036">
        <f t="shared" si="31"/>
        <v>3374</v>
      </c>
    </row>
    <row r="2037" spans="1:7" x14ac:dyDescent="0.25">
      <c r="A2037">
        <v>2018</v>
      </c>
      <c r="B2037" t="s">
        <v>164</v>
      </c>
      <c r="C2037">
        <v>707011</v>
      </c>
      <c r="D2037" t="s">
        <v>77</v>
      </c>
      <c r="E2037">
        <v>14</v>
      </c>
      <c r="F2037">
        <v>190</v>
      </c>
      <c r="G2037">
        <f t="shared" si="31"/>
        <v>2660</v>
      </c>
    </row>
    <row r="2038" spans="1:7" x14ac:dyDescent="0.25">
      <c r="A2038">
        <v>2018</v>
      </c>
      <c r="B2038" t="s">
        <v>164</v>
      </c>
      <c r="C2038">
        <v>707013</v>
      </c>
      <c r="D2038" t="s">
        <v>78</v>
      </c>
      <c r="E2038">
        <v>14</v>
      </c>
      <c r="F2038">
        <v>131</v>
      </c>
      <c r="G2038">
        <f t="shared" si="31"/>
        <v>1834</v>
      </c>
    </row>
    <row r="2039" spans="1:7" x14ac:dyDescent="0.25">
      <c r="A2039">
        <v>2018</v>
      </c>
      <c r="B2039" t="s">
        <v>164</v>
      </c>
      <c r="C2039">
        <v>707014</v>
      </c>
      <c r="D2039" t="s">
        <v>79</v>
      </c>
      <c r="E2039">
        <v>14</v>
      </c>
      <c r="F2039">
        <v>247</v>
      </c>
      <c r="G2039">
        <f t="shared" si="31"/>
        <v>3458</v>
      </c>
    </row>
    <row r="2040" spans="1:7" x14ac:dyDescent="0.25">
      <c r="A2040">
        <v>2018</v>
      </c>
      <c r="B2040" t="s">
        <v>164</v>
      </c>
      <c r="C2040">
        <v>707015</v>
      </c>
      <c r="D2040" t="s">
        <v>80</v>
      </c>
      <c r="E2040">
        <v>14</v>
      </c>
      <c r="F2040">
        <v>124</v>
      </c>
      <c r="G2040">
        <f t="shared" si="31"/>
        <v>1736</v>
      </c>
    </row>
    <row r="2041" spans="1:7" x14ac:dyDescent="0.25">
      <c r="A2041">
        <v>2018</v>
      </c>
      <c r="B2041" t="s">
        <v>164</v>
      </c>
      <c r="C2041">
        <v>707016</v>
      </c>
      <c r="D2041" t="s">
        <v>81</v>
      </c>
      <c r="E2041">
        <v>14</v>
      </c>
      <c r="F2041">
        <v>266</v>
      </c>
      <c r="G2041">
        <f t="shared" si="31"/>
        <v>3724</v>
      </c>
    </row>
    <row r="2042" spans="1:7" x14ac:dyDescent="0.25">
      <c r="A2042">
        <v>2018</v>
      </c>
      <c r="B2042" t="s">
        <v>164</v>
      </c>
      <c r="C2042">
        <v>707017</v>
      </c>
      <c r="D2042" t="s">
        <v>148</v>
      </c>
      <c r="E2042">
        <v>14</v>
      </c>
      <c r="F2042">
        <v>131</v>
      </c>
      <c r="G2042">
        <f t="shared" si="31"/>
        <v>1834</v>
      </c>
    </row>
    <row r="2043" spans="1:7" x14ac:dyDescent="0.25">
      <c r="A2043">
        <v>2018</v>
      </c>
      <c r="B2043" t="s">
        <v>164</v>
      </c>
      <c r="C2043">
        <v>708000</v>
      </c>
      <c r="D2043" t="s">
        <v>82</v>
      </c>
      <c r="E2043">
        <v>5</v>
      </c>
      <c r="F2043">
        <v>326</v>
      </c>
      <c r="G2043">
        <f t="shared" si="31"/>
        <v>1630</v>
      </c>
    </row>
    <row r="2044" spans="1:7" x14ac:dyDescent="0.25">
      <c r="A2044">
        <v>2018</v>
      </c>
      <c r="B2044" t="s">
        <v>164</v>
      </c>
      <c r="C2044">
        <v>708002</v>
      </c>
      <c r="D2044" t="s">
        <v>83</v>
      </c>
      <c r="E2044">
        <v>10</v>
      </c>
      <c r="F2044">
        <v>795</v>
      </c>
      <c r="G2044">
        <f t="shared" si="31"/>
        <v>7950</v>
      </c>
    </row>
    <row r="2045" spans="1:7" x14ac:dyDescent="0.25">
      <c r="A2045">
        <v>2018</v>
      </c>
      <c r="B2045" t="s">
        <v>164</v>
      </c>
      <c r="C2045">
        <v>708003</v>
      </c>
      <c r="D2045" t="s">
        <v>162</v>
      </c>
      <c r="E2045">
        <v>1.8</v>
      </c>
      <c r="F2045">
        <v>7321</v>
      </c>
      <c r="G2045">
        <f t="shared" si="31"/>
        <v>13177.800000000001</v>
      </c>
    </row>
    <row r="2046" spans="1:7" x14ac:dyDescent="0.25">
      <c r="A2046">
        <v>2018</v>
      </c>
      <c r="B2046" t="s">
        <v>164</v>
      </c>
      <c r="C2046">
        <v>708004</v>
      </c>
      <c r="D2046" t="s">
        <v>84</v>
      </c>
      <c r="E2046">
        <v>2</v>
      </c>
      <c r="F2046">
        <v>7883</v>
      </c>
      <c r="G2046">
        <f t="shared" si="31"/>
        <v>15766</v>
      </c>
    </row>
    <row r="2047" spans="1:7" x14ac:dyDescent="0.25">
      <c r="A2047">
        <v>2018</v>
      </c>
      <c r="B2047" t="s">
        <v>164</v>
      </c>
      <c r="C2047">
        <v>708005</v>
      </c>
      <c r="D2047" t="s">
        <v>85</v>
      </c>
      <c r="E2047">
        <v>5</v>
      </c>
      <c r="F2047">
        <v>857</v>
      </c>
      <c r="G2047">
        <f t="shared" si="31"/>
        <v>4285</v>
      </c>
    </row>
    <row r="2048" spans="1:7" x14ac:dyDescent="0.25">
      <c r="A2048">
        <v>2018</v>
      </c>
      <c r="B2048" t="s">
        <v>164</v>
      </c>
      <c r="C2048">
        <v>708007</v>
      </c>
      <c r="D2048" t="s">
        <v>87</v>
      </c>
      <c r="E2048">
        <v>5</v>
      </c>
      <c r="F2048">
        <v>452</v>
      </c>
      <c r="G2048">
        <f t="shared" si="31"/>
        <v>2260</v>
      </c>
    </row>
    <row r="2049" spans="1:7" x14ac:dyDescent="0.25">
      <c r="A2049">
        <v>2018</v>
      </c>
      <c r="B2049" t="s">
        <v>164</v>
      </c>
      <c r="C2049">
        <v>708008</v>
      </c>
      <c r="D2049" t="s">
        <v>88</v>
      </c>
      <c r="E2049">
        <v>14.4</v>
      </c>
      <c r="F2049">
        <v>80</v>
      </c>
      <c r="G2049">
        <f t="shared" si="31"/>
        <v>1152</v>
      </c>
    </row>
    <row r="2050" spans="1:7" x14ac:dyDescent="0.25">
      <c r="A2050">
        <v>2018</v>
      </c>
      <c r="B2050" t="s">
        <v>164</v>
      </c>
      <c r="C2050">
        <v>708009</v>
      </c>
      <c r="D2050" t="s">
        <v>89</v>
      </c>
      <c r="E2050">
        <v>20.399999999999999</v>
      </c>
      <c r="F2050">
        <v>217</v>
      </c>
      <c r="G2050">
        <f t="shared" si="31"/>
        <v>4426.7999999999993</v>
      </c>
    </row>
    <row r="2051" spans="1:7" x14ac:dyDescent="0.25">
      <c r="A2051">
        <v>2018</v>
      </c>
      <c r="B2051" t="s">
        <v>164</v>
      </c>
      <c r="C2051">
        <v>708010</v>
      </c>
      <c r="D2051" t="s">
        <v>90</v>
      </c>
      <c r="E2051">
        <v>2</v>
      </c>
      <c r="F2051">
        <v>3578</v>
      </c>
      <c r="G2051">
        <f t="shared" ref="G2051:G2114" si="32">F2051*E2051</f>
        <v>7156</v>
      </c>
    </row>
    <row r="2052" spans="1:7" x14ac:dyDescent="0.25">
      <c r="A2052">
        <v>2018</v>
      </c>
      <c r="B2052" t="s">
        <v>164</v>
      </c>
      <c r="C2052">
        <v>708014</v>
      </c>
      <c r="D2052" t="s">
        <v>92</v>
      </c>
      <c r="E2052">
        <v>13</v>
      </c>
      <c r="F2052">
        <v>226</v>
      </c>
      <c r="G2052">
        <f t="shared" si="32"/>
        <v>2938</v>
      </c>
    </row>
    <row r="2053" spans="1:7" x14ac:dyDescent="0.25">
      <c r="A2053">
        <v>2018</v>
      </c>
      <c r="B2053" t="s">
        <v>164</v>
      </c>
      <c r="C2053">
        <v>708015</v>
      </c>
      <c r="D2053" t="s">
        <v>93</v>
      </c>
      <c r="E2053">
        <v>1.8</v>
      </c>
      <c r="F2053">
        <v>2410</v>
      </c>
      <c r="G2053">
        <f t="shared" si="32"/>
        <v>4338</v>
      </c>
    </row>
    <row r="2054" spans="1:7" x14ac:dyDescent="0.25">
      <c r="A2054">
        <v>2018</v>
      </c>
      <c r="B2054" t="s">
        <v>164</v>
      </c>
      <c r="C2054">
        <v>708016</v>
      </c>
      <c r="D2054" t="s">
        <v>94</v>
      </c>
      <c r="E2054">
        <v>5</v>
      </c>
      <c r="F2054">
        <v>28</v>
      </c>
      <c r="G2054">
        <f t="shared" si="32"/>
        <v>140</v>
      </c>
    </row>
    <row r="2055" spans="1:7" x14ac:dyDescent="0.25">
      <c r="A2055">
        <v>2018</v>
      </c>
      <c r="B2055" t="s">
        <v>164</v>
      </c>
      <c r="C2055">
        <v>708018</v>
      </c>
      <c r="D2055" t="s">
        <v>95</v>
      </c>
      <c r="E2055">
        <v>10</v>
      </c>
      <c r="F2055">
        <v>422</v>
      </c>
      <c r="G2055">
        <f t="shared" si="32"/>
        <v>4220</v>
      </c>
    </row>
    <row r="2056" spans="1:7" x14ac:dyDescent="0.25">
      <c r="A2056">
        <v>2018</v>
      </c>
      <c r="B2056" t="s">
        <v>164</v>
      </c>
      <c r="C2056">
        <v>708019</v>
      </c>
      <c r="D2056" t="s">
        <v>96</v>
      </c>
      <c r="E2056">
        <v>15</v>
      </c>
      <c r="F2056">
        <v>78</v>
      </c>
      <c r="G2056">
        <f t="shared" si="32"/>
        <v>1170</v>
      </c>
    </row>
    <row r="2057" spans="1:7" x14ac:dyDescent="0.25">
      <c r="A2057">
        <v>2018</v>
      </c>
      <c r="B2057" t="s">
        <v>164</v>
      </c>
      <c r="C2057">
        <v>708020</v>
      </c>
      <c r="D2057" t="s">
        <v>97</v>
      </c>
      <c r="E2057">
        <v>10</v>
      </c>
      <c r="F2057">
        <v>345</v>
      </c>
      <c r="G2057">
        <f t="shared" si="32"/>
        <v>3450</v>
      </c>
    </row>
    <row r="2058" spans="1:7" x14ac:dyDescent="0.25">
      <c r="A2058">
        <v>2018</v>
      </c>
      <c r="B2058" t="s">
        <v>164</v>
      </c>
      <c r="C2058">
        <v>708021</v>
      </c>
      <c r="D2058" t="s">
        <v>98</v>
      </c>
      <c r="E2058">
        <v>5</v>
      </c>
      <c r="F2058">
        <v>384</v>
      </c>
      <c r="G2058">
        <f t="shared" si="32"/>
        <v>1920</v>
      </c>
    </row>
    <row r="2059" spans="1:7" x14ac:dyDescent="0.25">
      <c r="A2059">
        <v>2018</v>
      </c>
      <c r="B2059" t="s">
        <v>164</v>
      </c>
      <c r="C2059">
        <v>708022</v>
      </c>
      <c r="D2059" t="s">
        <v>99</v>
      </c>
      <c r="E2059">
        <v>15</v>
      </c>
      <c r="F2059">
        <v>213</v>
      </c>
      <c r="G2059">
        <f t="shared" si="32"/>
        <v>3195</v>
      </c>
    </row>
    <row r="2060" spans="1:7" x14ac:dyDescent="0.25">
      <c r="A2060">
        <v>2018</v>
      </c>
      <c r="B2060" t="s">
        <v>164</v>
      </c>
      <c r="C2060">
        <v>708023</v>
      </c>
      <c r="D2060" t="s">
        <v>100</v>
      </c>
      <c r="E2060">
        <v>15</v>
      </c>
      <c r="F2060">
        <v>159</v>
      </c>
      <c r="G2060">
        <f t="shared" si="32"/>
        <v>2385</v>
      </c>
    </row>
    <row r="2061" spans="1:7" x14ac:dyDescent="0.25">
      <c r="A2061">
        <v>2018</v>
      </c>
      <c r="B2061" t="s">
        <v>164</v>
      </c>
      <c r="C2061">
        <v>708024</v>
      </c>
      <c r="D2061" t="s">
        <v>101</v>
      </c>
      <c r="E2061">
        <v>15</v>
      </c>
      <c r="F2061">
        <v>292</v>
      </c>
      <c r="G2061">
        <f t="shared" si="32"/>
        <v>4380</v>
      </c>
    </row>
    <row r="2062" spans="1:7" x14ac:dyDescent="0.25">
      <c r="A2062">
        <v>2018</v>
      </c>
      <c r="B2062" t="s">
        <v>164</v>
      </c>
      <c r="C2062">
        <v>708029</v>
      </c>
      <c r="D2062" t="s">
        <v>103</v>
      </c>
      <c r="E2062">
        <v>17</v>
      </c>
      <c r="F2062">
        <v>258</v>
      </c>
      <c r="G2062">
        <f t="shared" si="32"/>
        <v>4386</v>
      </c>
    </row>
    <row r="2063" spans="1:7" x14ac:dyDescent="0.25">
      <c r="A2063">
        <v>2018</v>
      </c>
      <c r="B2063" t="s">
        <v>164</v>
      </c>
      <c r="C2063">
        <v>708036</v>
      </c>
      <c r="D2063" t="s">
        <v>169</v>
      </c>
      <c r="E2063">
        <v>10</v>
      </c>
      <c r="F2063">
        <v>28</v>
      </c>
      <c r="G2063">
        <f t="shared" si="32"/>
        <v>280</v>
      </c>
    </row>
    <row r="2064" spans="1:7" x14ac:dyDescent="0.25">
      <c r="A2064">
        <v>2018</v>
      </c>
      <c r="B2064" t="s">
        <v>164</v>
      </c>
      <c r="C2064">
        <v>708037</v>
      </c>
      <c r="D2064" t="s">
        <v>170</v>
      </c>
      <c r="E2064">
        <v>10</v>
      </c>
      <c r="F2064">
        <v>15</v>
      </c>
      <c r="G2064">
        <f t="shared" si="32"/>
        <v>150</v>
      </c>
    </row>
    <row r="2065" spans="1:7" x14ac:dyDescent="0.25">
      <c r="A2065">
        <v>2018</v>
      </c>
      <c r="B2065" t="s">
        <v>164</v>
      </c>
      <c r="C2065">
        <v>708041</v>
      </c>
      <c r="D2065" t="s">
        <v>104</v>
      </c>
      <c r="E2065">
        <v>60</v>
      </c>
      <c r="F2065">
        <v>63</v>
      </c>
      <c r="G2065">
        <f t="shared" si="32"/>
        <v>3780</v>
      </c>
    </row>
    <row r="2066" spans="1:7" x14ac:dyDescent="0.25">
      <c r="A2066">
        <v>2018</v>
      </c>
      <c r="B2066" t="s">
        <v>164</v>
      </c>
      <c r="C2066">
        <v>708046</v>
      </c>
      <c r="D2066" t="s">
        <v>217</v>
      </c>
      <c r="E2066">
        <v>11</v>
      </c>
      <c r="F2066">
        <v>260</v>
      </c>
      <c r="G2066">
        <f t="shared" si="32"/>
        <v>2860</v>
      </c>
    </row>
    <row r="2067" spans="1:7" x14ac:dyDescent="0.25">
      <c r="A2067">
        <v>2018</v>
      </c>
      <c r="B2067" t="s">
        <v>164</v>
      </c>
      <c r="C2067">
        <v>709001</v>
      </c>
      <c r="D2067" t="s">
        <v>105</v>
      </c>
      <c r="E2067">
        <v>20.5</v>
      </c>
      <c r="F2067">
        <v>184</v>
      </c>
      <c r="G2067">
        <f t="shared" si="32"/>
        <v>3772</v>
      </c>
    </row>
    <row r="2068" spans="1:7" x14ac:dyDescent="0.25">
      <c r="A2068">
        <v>2018</v>
      </c>
      <c r="B2068" t="s">
        <v>164</v>
      </c>
      <c r="C2068">
        <v>709005</v>
      </c>
      <c r="D2068" t="s">
        <v>106</v>
      </c>
      <c r="E2068">
        <v>20.5</v>
      </c>
      <c r="F2068">
        <v>176</v>
      </c>
      <c r="G2068">
        <f t="shared" si="32"/>
        <v>3608</v>
      </c>
    </row>
    <row r="2069" spans="1:7" x14ac:dyDescent="0.25">
      <c r="A2069">
        <v>2018</v>
      </c>
      <c r="B2069" t="s">
        <v>164</v>
      </c>
      <c r="C2069">
        <v>709007</v>
      </c>
      <c r="D2069" t="s">
        <v>107</v>
      </c>
      <c r="E2069">
        <v>20.5</v>
      </c>
      <c r="F2069">
        <v>300</v>
      </c>
      <c r="G2069">
        <f t="shared" si="32"/>
        <v>6150</v>
      </c>
    </row>
    <row r="2070" spans="1:7" x14ac:dyDescent="0.25">
      <c r="A2070">
        <v>2018</v>
      </c>
      <c r="B2070" t="s">
        <v>164</v>
      </c>
      <c r="C2070">
        <v>710003</v>
      </c>
      <c r="D2070" t="s">
        <v>108</v>
      </c>
      <c r="E2070">
        <v>13</v>
      </c>
      <c r="F2070">
        <v>304</v>
      </c>
      <c r="G2070">
        <f t="shared" si="32"/>
        <v>3952</v>
      </c>
    </row>
    <row r="2071" spans="1:7" x14ac:dyDescent="0.25">
      <c r="A2071">
        <v>2018</v>
      </c>
      <c r="B2071" t="s">
        <v>164</v>
      </c>
      <c r="C2071">
        <v>711001</v>
      </c>
      <c r="D2071" t="s">
        <v>109</v>
      </c>
      <c r="E2071">
        <v>20</v>
      </c>
      <c r="F2071">
        <v>1760</v>
      </c>
      <c r="G2071">
        <f t="shared" si="32"/>
        <v>35200</v>
      </c>
    </row>
    <row r="2072" spans="1:7" x14ac:dyDescent="0.25">
      <c r="A2072">
        <v>2018</v>
      </c>
      <c r="B2072" t="s">
        <v>164</v>
      </c>
      <c r="C2072">
        <v>711002</v>
      </c>
      <c r="D2072" t="s">
        <v>110</v>
      </c>
      <c r="E2072">
        <v>290</v>
      </c>
      <c r="F2072">
        <v>29</v>
      </c>
      <c r="G2072">
        <f t="shared" si="32"/>
        <v>8410</v>
      </c>
    </row>
    <row r="2073" spans="1:7" x14ac:dyDescent="0.25">
      <c r="A2073">
        <v>2018</v>
      </c>
      <c r="B2073" t="s">
        <v>164</v>
      </c>
      <c r="C2073">
        <v>711009</v>
      </c>
      <c r="D2073" t="s">
        <v>114</v>
      </c>
      <c r="E2073">
        <v>15</v>
      </c>
      <c r="F2073">
        <v>835</v>
      </c>
      <c r="G2073">
        <f t="shared" si="32"/>
        <v>12525</v>
      </c>
    </row>
    <row r="2074" spans="1:7" x14ac:dyDescent="0.25">
      <c r="A2074">
        <v>2018</v>
      </c>
      <c r="B2074" t="s">
        <v>164</v>
      </c>
      <c r="C2074">
        <v>711010</v>
      </c>
      <c r="D2074" t="s">
        <v>115</v>
      </c>
      <c r="E2074">
        <v>265</v>
      </c>
      <c r="F2074">
        <v>4</v>
      </c>
      <c r="G2074">
        <f t="shared" si="32"/>
        <v>1060</v>
      </c>
    </row>
    <row r="2075" spans="1:7" x14ac:dyDescent="0.25">
      <c r="A2075">
        <v>2018</v>
      </c>
      <c r="B2075" t="s">
        <v>164</v>
      </c>
      <c r="C2075">
        <v>712007</v>
      </c>
      <c r="D2075" t="s">
        <v>116</v>
      </c>
      <c r="E2075">
        <v>11</v>
      </c>
      <c r="F2075">
        <v>560</v>
      </c>
      <c r="G2075">
        <f t="shared" si="32"/>
        <v>6160</v>
      </c>
    </row>
    <row r="2076" spans="1:7" x14ac:dyDescent="0.25">
      <c r="A2076">
        <v>2018</v>
      </c>
      <c r="B2076" t="s">
        <v>164</v>
      </c>
      <c r="C2076">
        <v>713001</v>
      </c>
      <c r="D2076" t="s">
        <v>117</v>
      </c>
      <c r="E2076">
        <v>45</v>
      </c>
      <c r="F2076">
        <v>247</v>
      </c>
      <c r="G2076">
        <f t="shared" si="32"/>
        <v>11115</v>
      </c>
    </row>
    <row r="2077" spans="1:7" x14ac:dyDescent="0.25">
      <c r="A2077">
        <v>2018</v>
      </c>
      <c r="B2077" t="s">
        <v>164</v>
      </c>
      <c r="C2077">
        <v>713003</v>
      </c>
      <c r="D2077" t="s">
        <v>118</v>
      </c>
      <c r="E2077">
        <v>2</v>
      </c>
      <c r="F2077">
        <v>40</v>
      </c>
      <c r="G2077">
        <f t="shared" si="32"/>
        <v>80</v>
      </c>
    </row>
    <row r="2078" spans="1:7" x14ac:dyDescent="0.25">
      <c r="A2078">
        <v>2018</v>
      </c>
      <c r="B2078" t="s">
        <v>164</v>
      </c>
      <c r="C2078">
        <v>720001</v>
      </c>
      <c r="D2078" t="s">
        <v>149</v>
      </c>
      <c r="E2078">
        <v>32</v>
      </c>
      <c r="F2078">
        <v>14</v>
      </c>
      <c r="G2078">
        <f t="shared" si="32"/>
        <v>448</v>
      </c>
    </row>
    <row r="2079" spans="1:7" x14ac:dyDescent="0.25">
      <c r="A2079">
        <v>2018</v>
      </c>
      <c r="B2079" t="s">
        <v>164</v>
      </c>
      <c r="C2079">
        <v>730001</v>
      </c>
      <c r="D2079" t="s">
        <v>144</v>
      </c>
      <c r="E2079">
        <v>4.5</v>
      </c>
      <c r="F2079">
        <v>8237</v>
      </c>
      <c r="G2079">
        <f t="shared" si="32"/>
        <v>37066.5</v>
      </c>
    </row>
    <row r="2080" spans="1:7" x14ac:dyDescent="0.25">
      <c r="A2080">
        <v>2018</v>
      </c>
      <c r="B2080" t="s">
        <v>164</v>
      </c>
      <c r="C2080">
        <v>730015</v>
      </c>
      <c r="D2080" t="s">
        <v>151</v>
      </c>
      <c r="E2080">
        <v>25</v>
      </c>
      <c r="F2080">
        <v>58</v>
      </c>
      <c r="G2080">
        <f t="shared" si="32"/>
        <v>1450</v>
      </c>
    </row>
    <row r="2081" spans="1:7" x14ac:dyDescent="0.25">
      <c r="A2081">
        <v>2018</v>
      </c>
      <c r="B2081" t="s">
        <v>164</v>
      </c>
      <c r="C2081">
        <v>800010</v>
      </c>
      <c r="D2081" t="s">
        <v>163</v>
      </c>
      <c r="E2081">
        <v>1.5</v>
      </c>
      <c r="F2081">
        <v>2466</v>
      </c>
      <c r="G2081">
        <f t="shared" si="32"/>
        <v>3699</v>
      </c>
    </row>
    <row r="2082" spans="1:7" x14ac:dyDescent="0.25">
      <c r="A2082">
        <v>2018</v>
      </c>
      <c r="B2082" t="s">
        <v>164</v>
      </c>
      <c r="C2082">
        <v>800011</v>
      </c>
      <c r="D2082" t="s">
        <v>207</v>
      </c>
      <c r="E2082">
        <v>3</v>
      </c>
      <c r="F2082">
        <v>572</v>
      </c>
      <c r="G2082">
        <f t="shared" si="32"/>
        <v>1716</v>
      </c>
    </row>
    <row r="2083" spans="1:7" x14ac:dyDescent="0.25">
      <c r="A2083">
        <v>2018</v>
      </c>
      <c r="B2083" t="s">
        <v>164</v>
      </c>
      <c r="C2083">
        <v>800020</v>
      </c>
      <c r="D2083" t="s">
        <v>208</v>
      </c>
      <c r="E2083">
        <v>2.5499999999999998</v>
      </c>
      <c r="F2083">
        <v>131</v>
      </c>
      <c r="G2083">
        <f t="shared" si="32"/>
        <v>334.04999999999995</v>
      </c>
    </row>
    <row r="2084" spans="1:7" x14ac:dyDescent="0.25">
      <c r="A2084">
        <v>2018</v>
      </c>
      <c r="B2084" t="s">
        <v>164</v>
      </c>
      <c r="C2084">
        <v>800040</v>
      </c>
      <c r="D2084" t="s">
        <v>209</v>
      </c>
      <c r="E2084">
        <v>2</v>
      </c>
      <c r="F2084">
        <v>271</v>
      </c>
      <c r="G2084">
        <f t="shared" si="32"/>
        <v>542</v>
      </c>
    </row>
    <row r="2085" spans="1:7" x14ac:dyDescent="0.25">
      <c r="A2085">
        <v>2018</v>
      </c>
      <c r="B2085" t="s">
        <v>164</v>
      </c>
      <c r="C2085">
        <v>800050</v>
      </c>
      <c r="D2085" t="s">
        <v>210</v>
      </c>
      <c r="E2085">
        <v>3.9</v>
      </c>
      <c r="F2085">
        <v>449</v>
      </c>
      <c r="G2085">
        <f t="shared" si="32"/>
        <v>1751.1</v>
      </c>
    </row>
    <row r="2086" spans="1:7" x14ac:dyDescent="0.25">
      <c r="A2086">
        <v>2018</v>
      </c>
      <c r="B2086" t="s">
        <v>164</v>
      </c>
      <c r="C2086">
        <v>800051</v>
      </c>
      <c r="D2086" t="s">
        <v>211</v>
      </c>
      <c r="E2086">
        <v>3.9</v>
      </c>
      <c r="F2086">
        <v>543</v>
      </c>
      <c r="G2086">
        <f t="shared" si="32"/>
        <v>2117.6999999999998</v>
      </c>
    </row>
    <row r="2087" spans="1:7" x14ac:dyDescent="0.25">
      <c r="A2087">
        <v>2018</v>
      </c>
      <c r="B2087" t="s">
        <v>164</v>
      </c>
      <c r="C2087">
        <v>800060</v>
      </c>
      <c r="D2087" t="s">
        <v>212</v>
      </c>
      <c r="E2087">
        <v>1.8</v>
      </c>
      <c r="F2087">
        <v>256</v>
      </c>
      <c r="G2087">
        <f t="shared" si="32"/>
        <v>460.8</v>
      </c>
    </row>
    <row r="2088" spans="1:7" x14ac:dyDescent="0.25">
      <c r="A2088">
        <v>2018</v>
      </c>
      <c r="B2088" t="s">
        <v>164</v>
      </c>
      <c r="C2088">
        <v>800062</v>
      </c>
      <c r="D2088" t="s">
        <v>213</v>
      </c>
      <c r="E2088">
        <v>1.8</v>
      </c>
      <c r="F2088">
        <v>182</v>
      </c>
      <c r="G2088">
        <f t="shared" si="32"/>
        <v>327.60000000000002</v>
      </c>
    </row>
    <row r="2089" spans="1:7" x14ac:dyDescent="0.25">
      <c r="A2089">
        <v>2018</v>
      </c>
      <c r="B2089" t="s">
        <v>168</v>
      </c>
      <c r="C2089">
        <v>701002</v>
      </c>
      <c r="D2089" t="s">
        <v>218</v>
      </c>
      <c r="E2089">
        <v>2.8</v>
      </c>
      <c r="F2089">
        <v>1992</v>
      </c>
      <c r="G2089">
        <f t="shared" si="32"/>
        <v>5577.5999999999995</v>
      </c>
    </row>
    <row r="2090" spans="1:7" x14ac:dyDescent="0.25">
      <c r="A2090">
        <v>2018</v>
      </c>
      <c r="B2090" t="s">
        <v>168</v>
      </c>
      <c r="C2090">
        <v>701003</v>
      </c>
      <c r="D2090" t="s">
        <v>219</v>
      </c>
      <c r="E2090">
        <v>3</v>
      </c>
      <c r="F2090">
        <v>2060</v>
      </c>
      <c r="G2090">
        <f t="shared" si="32"/>
        <v>6180</v>
      </c>
    </row>
    <row r="2091" spans="1:7" x14ac:dyDescent="0.25">
      <c r="A2091">
        <v>2018</v>
      </c>
      <c r="B2091" t="s">
        <v>168</v>
      </c>
      <c r="C2091">
        <v>701004</v>
      </c>
      <c r="D2091" t="s">
        <v>153</v>
      </c>
      <c r="E2091">
        <v>60</v>
      </c>
      <c r="F2091">
        <v>43</v>
      </c>
      <c r="G2091">
        <f t="shared" si="32"/>
        <v>2580</v>
      </c>
    </row>
    <row r="2092" spans="1:7" x14ac:dyDescent="0.25">
      <c r="A2092">
        <v>2018</v>
      </c>
      <c r="B2092" t="s">
        <v>168</v>
      </c>
      <c r="C2092">
        <v>701007</v>
      </c>
      <c r="D2092" t="s">
        <v>220</v>
      </c>
      <c r="E2092">
        <v>4</v>
      </c>
      <c r="F2092">
        <v>1490</v>
      </c>
      <c r="G2092">
        <f t="shared" si="32"/>
        <v>5960</v>
      </c>
    </row>
    <row r="2093" spans="1:7" x14ac:dyDescent="0.25">
      <c r="A2093">
        <v>2018</v>
      </c>
      <c r="B2093" t="s">
        <v>168</v>
      </c>
      <c r="C2093">
        <v>701012</v>
      </c>
      <c r="D2093" t="s">
        <v>5</v>
      </c>
      <c r="E2093">
        <v>10</v>
      </c>
      <c r="F2093">
        <v>1525</v>
      </c>
      <c r="G2093">
        <f t="shared" si="32"/>
        <v>15250</v>
      </c>
    </row>
    <row r="2094" spans="1:7" x14ac:dyDescent="0.25">
      <c r="A2094">
        <v>2018</v>
      </c>
      <c r="B2094" t="s">
        <v>168</v>
      </c>
      <c r="C2094">
        <v>701014</v>
      </c>
      <c r="D2094" t="s">
        <v>6</v>
      </c>
      <c r="E2094">
        <v>39</v>
      </c>
      <c r="F2094">
        <v>224</v>
      </c>
      <c r="G2094">
        <f t="shared" si="32"/>
        <v>8736</v>
      </c>
    </row>
    <row r="2095" spans="1:7" x14ac:dyDescent="0.25">
      <c r="A2095">
        <v>2018</v>
      </c>
      <c r="B2095" t="s">
        <v>168</v>
      </c>
      <c r="C2095">
        <v>701022</v>
      </c>
      <c r="D2095" t="s">
        <v>7</v>
      </c>
      <c r="E2095">
        <v>75</v>
      </c>
      <c r="F2095">
        <v>19</v>
      </c>
      <c r="G2095">
        <f t="shared" si="32"/>
        <v>1425</v>
      </c>
    </row>
    <row r="2096" spans="1:7" x14ac:dyDescent="0.25">
      <c r="A2096">
        <v>2018</v>
      </c>
      <c r="B2096" t="s">
        <v>168</v>
      </c>
      <c r="C2096">
        <v>701023</v>
      </c>
      <c r="D2096" t="s">
        <v>8</v>
      </c>
      <c r="E2096">
        <v>35</v>
      </c>
      <c r="F2096">
        <v>45</v>
      </c>
      <c r="G2096">
        <f t="shared" si="32"/>
        <v>1575</v>
      </c>
    </row>
    <row r="2097" spans="1:7" x14ac:dyDescent="0.25">
      <c r="A2097">
        <v>2018</v>
      </c>
      <c r="B2097" t="s">
        <v>168</v>
      </c>
      <c r="C2097">
        <v>701024</v>
      </c>
      <c r="D2097" t="s">
        <v>9</v>
      </c>
      <c r="E2097">
        <v>27</v>
      </c>
      <c r="F2097">
        <v>286</v>
      </c>
      <c r="G2097">
        <f t="shared" si="32"/>
        <v>7722</v>
      </c>
    </row>
    <row r="2098" spans="1:7" x14ac:dyDescent="0.25">
      <c r="A2098">
        <v>2018</v>
      </c>
      <c r="B2098" t="s">
        <v>168</v>
      </c>
      <c r="C2098">
        <v>701025</v>
      </c>
      <c r="D2098" t="s">
        <v>10</v>
      </c>
      <c r="E2098">
        <v>29</v>
      </c>
      <c r="F2098">
        <v>588</v>
      </c>
      <c r="G2098">
        <f t="shared" si="32"/>
        <v>17052</v>
      </c>
    </row>
    <row r="2099" spans="1:7" x14ac:dyDescent="0.25">
      <c r="A2099">
        <v>2018</v>
      </c>
      <c r="B2099" t="s">
        <v>168</v>
      </c>
      <c r="C2099">
        <v>701030</v>
      </c>
      <c r="D2099" t="s">
        <v>14</v>
      </c>
      <c r="E2099">
        <v>35</v>
      </c>
      <c r="F2099">
        <v>153</v>
      </c>
      <c r="G2099">
        <f t="shared" si="32"/>
        <v>5355</v>
      </c>
    </row>
    <row r="2100" spans="1:7" x14ac:dyDescent="0.25">
      <c r="A2100">
        <v>2018</v>
      </c>
      <c r="B2100" t="s">
        <v>168</v>
      </c>
      <c r="C2100">
        <v>701031</v>
      </c>
      <c r="D2100" t="s">
        <v>15</v>
      </c>
      <c r="E2100">
        <v>35</v>
      </c>
      <c r="F2100">
        <v>175</v>
      </c>
      <c r="G2100">
        <f t="shared" si="32"/>
        <v>6125</v>
      </c>
    </row>
    <row r="2101" spans="1:7" x14ac:dyDescent="0.25">
      <c r="A2101">
        <v>2018</v>
      </c>
      <c r="B2101" t="s">
        <v>168</v>
      </c>
      <c r="C2101">
        <v>701035</v>
      </c>
      <c r="D2101" t="s">
        <v>19</v>
      </c>
      <c r="E2101">
        <v>25</v>
      </c>
      <c r="F2101">
        <v>335</v>
      </c>
      <c r="G2101">
        <f t="shared" si="32"/>
        <v>8375</v>
      </c>
    </row>
    <row r="2102" spans="1:7" x14ac:dyDescent="0.25">
      <c r="A2102">
        <v>2018</v>
      </c>
      <c r="B2102" t="s">
        <v>168</v>
      </c>
      <c r="C2102">
        <v>701037</v>
      </c>
      <c r="D2102" t="s">
        <v>21</v>
      </c>
      <c r="E2102">
        <v>25</v>
      </c>
      <c r="F2102">
        <v>390</v>
      </c>
      <c r="G2102">
        <f t="shared" si="32"/>
        <v>9750</v>
      </c>
    </row>
    <row r="2103" spans="1:7" x14ac:dyDescent="0.25">
      <c r="A2103">
        <v>2018</v>
      </c>
      <c r="B2103" t="s">
        <v>168</v>
      </c>
      <c r="C2103">
        <v>701042</v>
      </c>
      <c r="D2103" t="s">
        <v>24</v>
      </c>
      <c r="E2103">
        <v>25</v>
      </c>
      <c r="F2103">
        <v>424</v>
      </c>
      <c r="G2103">
        <f t="shared" si="32"/>
        <v>10600</v>
      </c>
    </row>
    <row r="2104" spans="1:7" x14ac:dyDescent="0.25">
      <c r="A2104">
        <v>2018</v>
      </c>
      <c r="B2104" t="s">
        <v>168</v>
      </c>
      <c r="C2104">
        <v>701048</v>
      </c>
      <c r="D2104" t="s">
        <v>26</v>
      </c>
      <c r="E2104">
        <v>59</v>
      </c>
      <c r="F2104">
        <v>369</v>
      </c>
      <c r="G2104">
        <f t="shared" si="32"/>
        <v>21771</v>
      </c>
    </row>
    <row r="2105" spans="1:7" x14ac:dyDescent="0.25">
      <c r="A2105">
        <v>2018</v>
      </c>
      <c r="B2105" t="s">
        <v>168</v>
      </c>
      <c r="C2105">
        <v>701050</v>
      </c>
      <c r="D2105" t="s">
        <v>156</v>
      </c>
      <c r="E2105">
        <v>59</v>
      </c>
      <c r="F2105">
        <v>47</v>
      </c>
      <c r="G2105">
        <f t="shared" si="32"/>
        <v>2773</v>
      </c>
    </row>
    <row r="2106" spans="1:7" x14ac:dyDescent="0.25">
      <c r="A2106">
        <v>2018</v>
      </c>
      <c r="B2106" t="s">
        <v>168</v>
      </c>
      <c r="C2106">
        <v>701052</v>
      </c>
      <c r="D2106" t="s">
        <v>27</v>
      </c>
      <c r="E2106">
        <v>39</v>
      </c>
      <c r="F2106">
        <v>269</v>
      </c>
      <c r="G2106">
        <f t="shared" si="32"/>
        <v>10491</v>
      </c>
    </row>
    <row r="2107" spans="1:7" x14ac:dyDescent="0.25">
      <c r="A2107">
        <v>2018</v>
      </c>
      <c r="B2107" t="s">
        <v>168</v>
      </c>
      <c r="C2107">
        <v>701054</v>
      </c>
      <c r="D2107" t="s">
        <v>28</v>
      </c>
      <c r="E2107">
        <v>79</v>
      </c>
      <c r="F2107">
        <v>13</v>
      </c>
      <c r="G2107">
        <f t="shared" si="32"/>
        <v>1027</v>
      </c>
    </row>
    <row r="2108" spans="1:7" x14ac:dyDescent="0.25">
      <c r="A2108">
        <v>2018</v>
      </c>
      <c r="B2108" t="s">
        <v>168</v>
      </c>
      <c r="C2108">
        <v>701055</v>
      </c>
      <c r="D2108" t="s">
        <v>29</v>
      </c>
      <c r="E2108">
        <v>99</v>
      </c>
      <c r="F2108">
        <v>21</v>
      </c>
      <c r="G2108">
        <f t="shared" si="32"/>
        <v>2079</v>
      </c>
    </row>
    <row r="2109" spans="1:7" x14ac:dyDescent="0.25">
      <c r="A2109">
        <v>2018</v>
      </c>
      <c r="B2109" t="s">
        <v>168</v>
      </c>
      <c r="C2109">
        <v>701056</v>
      </c>
      <c r="D2109" t="s">
        <v>30</v>
      </c>
      <c r="E2109">
        <v>85</v>
      </c>
      <c r="F2109">
        <v>150</v>
      </c>
      <c r="G2109">
        <f t="shared" si="32"/>
        <v>12750</v>
      </c>
    </row>
    <row r="2110" spans="1:7" x14ac:dyDescent="0.25">
      <c r="A2110">
        <v>2018</v>
      </c>
      <c r="B2110" t="s">
        <v>168</v>
      </c>
      <c r="C2110">
        <v>701057</v>
      </c>
      <c r="D2110" t="s">
        <v>147</v>
      </c>
      <c r="E2110">
        <v>55</v>
      </c>
      <c r="F2110">
        <v>21</v>
      </c>
      <c r="G2110">
        <f t="shared" si="32"/>
        <v>1155</v>
      </c>
    </row>
    <row r="2111" spans="1:7" x14ac:dyDescent="0.25">
      <c r="A2111">
        <v>2018</v>
      </c>
      <c r="B2111" t="s">
        <v>168</v>
      </c>
      <c r="C2111">
        <v>701058</v>
      </c>
      <c r="D2111" t="s">
        <v>31</v>
      </c>
      <c r="E2111">
        <v>99</v>
      </c>
      <c r="F2111">
        <v>15</v>
      </c>
      <c r="G2111">
        <f t="shared" si="32"/>
        <v>1485</v>
      </c>
    </row>
    <row r="2112" spans="1:7" x14ac:dyDescent="0.25">
      <c r="A2112">
        <v>2018</v>
      </c>
      <c r="B2112" t="s">
        <v>168</v>
      </c>
      <c r="C2112">
        <v>701059</v>
      </c>
      <c r="D2112" t="s">
        <v>221</v>
      </c>
      <c r="E2112">
        <v>45</v>
      </c>
      <c r="F2112">
        <v>47</v>
      </c>
      <c r="G2112">
        <f t="shared" si="32"/>
        <v>2115</v>
      </c>
    </row>
    <row r="2113" spans="1:7" x14ac:dyDescent="0.25">
      <c r="A2113">
        <v>2018</v>
      </c>
      <c r="B2113" t="s">
        <v>168</v>
      </c>
      <c r="C2113">
        <v>701061</v>
      </c>
      <c r="D2113" t="s">
        <v>33</v>
      </c>
      <c r="E2113">
        <v>99</v>
      </c>
      <c r="F2113">
        <v>26</v>
      </c>
      <c r="G2113">
        <f t="shared" si="32"/>
        <v>2574</v>
      </c>
    </row>
    <row r="2114" spans="1:7" x14ac:dyDescent="0.25">
      <c r="A2114">
        <v>2018</v>
      </c>
      <c r="B2114" t="s">
        <v>168</v>
      </c>
      <c r="C2114">
        <v>701083</v>
      </c>
      <c r="D2114" t="s">
        <v>37</v>
      </c>
      <c r="E2114">
        <v>42</v>
      </c>
      <c r="F2114">
        <v>23</v>
      </c>
      <c r="G2114">
        <f t="shared" si="32"/>
        <v>966</v>
      </c>
    </row>
    <row r="2115" spans="1:7" x14ac:dyDescent="0.25">
      <c r="A2115">
        <v>2018</v>
      </c>
      <c r="B2115" t="s">
        <v>168</v>
      </c>
      <c r="C2115">
        <v>702000</v>
      </c>
      <c r="D2115" t="s">
        <v>38</v>
      </c>
      <c r="E2115">
        <v>25</v>
      </c>
      <c r="F2115">
        <v>194</v>
      </c>
      <c r="G2115">
        <f t="shared" ref="G2115:G2178" si="33">F2115*E2115</f>
        <v>4850</v>
      </c>
    </row>
    <row r="2116" spans="1:7" x14ac:dyDescent="0.25">
      <c r="A2116">
        <v>2018</v>
      </c>
      <c r="B2116" t="s">
        <v>168</v>
      </c>
      <c r="C2116">
        <v>702001</v>
      </c>
      <c r="D2116" t="s">
        <v>39</v>
      </c>
      <c r="E2116">
        <v>25</v>
      </c>
      <c r="F2116">
        <v>120</v>
      </c>
      <c r="G2116">
        <f t="shared" si="33"/>
        <v>3000</v>
      </c>
    </row>
    <row r="2117" spans="1:7" x14ac:dyDescent="0.25">
      <c r="A2117">
        <v>2018</v>
      </c>
      <c r="B2117" t="s">
        <v>168</v>
      </c>
      <c r="C2117">
        <v>702002</v>
      </c>
      <c r="D2117" t="s">
        <v>40</v>
      </c>
      <c r="E2117">
        <v>25</v>
      </c>
      <c r="F2117">
        <v>36</v>
      </c>
      <c r="G2117">
        <f t="shared" si="33"/>
        <v>900</v>
      </c>
    </row>
    <row r="2118" spans="1:7" x14ac:dyDescent="0.25">
      <c r="A2118">
        <v>2018</v>
      </c>
      <c r="B2118" t="s">
        <v>168</v>
      </c>
      <c r="C2118">
        <v>702003</v>
      </c>
      <c r="D2118" t="s">
        <v>41</v>
      </c>
      <c r="E2118">
        <v>25</v>
      </c>
      <c r="F2118">
        <v>123</v>
      </c>
      <c r="G2118">
        <f t="shared" si="33"/>
        <v>3075</v>
      </c>
    </row>
    <row r="2119" spans="1:7" x14ac:dyDescent="0.25">
      <c r="A2119">
        <v>2018</v>
      </c>
      <c r="B2119" t="s">
        <v>168</v>
      </c>
      <c r="C2119">
        <v>702004</v>
      </c>
      <c r="D2119" t="s">
        <v>42</v>
      </c>
      <c r="E2119">
        <v>25</v>
      </c>
      <c r="F2119">
        <v>125</v>
      </c>
      <c r="G2119">
        <f t="shared" si="33"/>
        <v>3125</v>
      </c>
    </row>
    <row r="2120" spans="1:7" x14ac:dyDescent="0.25">
      <c r="A2120">
        <v>2018</v>
      </c>
      <c r="B2120" t="s">
        <v>168</v>
      </c>
      <c r="C2120">
        <v>702005</v>
      </c>
      <c r="D2120" t="s">
        <v>43</v>
      </c>
      <c r="E2120">
        <v>25</v>
      </c>
      <c r="F2120">
        <v>156</v>
      </c>
      <c r="G2120">
        <f t="shared" si="33"/>
        <v>3900</v>
      </c>
    </row>
    <row r="2121" spans="1:7" x14ac:dyDescent="0.25">
      <c r="A2121">
        <v>2018</v>
      </c>
      <c r="B2121" t="s">
        <v>168</v>
      </c>
      <c r="C2121">
        <v>702006</v>
      </c>
      <c r="D2121" t="s">
        <v>44</v>
      </c>
      <c r="E2121">
        <v>25</v>
      </c>
      <c r="F2121">
        <v>126</v>
      </c>
      <c r="G2121">
        <f t="shared" si="33"/>
        <v>3150</v>
      </c>
    </row>
    <row r="2122" spans="1:7" x14ac:dyDescent="0.25">
      <c r="A2122">
        <v>2018</v>
      </c>
      <c r="B2122" t="s">
        <v>168</v>
      </c>
      <c r="C2122">
        <v>703003</v>
      </c>
      <c r="D2122" t="s">
        <v>47</v>
      </c>
      <c r="E2122">
        <v>3.5</v>
      </c>
      <c r="F2122">
        <v>1270</v>
      </c>
      <c r="G2122">
        <f t="shared" si="33"/>
        <v>4445</v>
      </c>
    </row>
    <row r="2123" spans="1:7" x14ac:dyDescent="0.25">
      <c r="A2123">
        <v>2018</v>
      </c>
      <c r="B2123" t="s">
        <v>168</v>
      </c>
      <c r="C2123">
        <v>706000</v>
      </c>
      <c r="D2123" t="s">
        <v>48</v>
      </c>
      <c r="E2123">
        <v>14</v>
      </c>
      <c r="F2123">
        <v>1705</v>
      </c>
      <c r="G2123">
        <f t="shared" si="33"/>
        <v>23870</v>
      </c>
    </row>
    <row r="2124" spans="1:7" x14ac:dyDescent="0.25">
      <c r="A2124">
        <v>2018</v>
      </c>
      <c r="B2124" t="s">
        <v>168</v>
      </c>
      <c r="C2124">
        <v>706001</v>
      </c>
      <c r="D2124" t="s">
        <v>49</v>
      </c>
      <c r="E2124">
        <v>18</v>
      </c>
      <c r="F2124">
        <v>399</v>
      </c>
      <c r="G2124">
        <f t="shared" si="33"/>
        <v>7182</v>
      </c>
    </row>
    <row r="2125" spans="1:7" x14ac:dyDescent="0.25">
      <c r="A2125">
        <v>2018</v>
      </c>
      <c r="B2125" t="s">
        <v>168</v>
      </c>
      <c r="C2125">
        <v>706002</v>
      </c>
      <c r="D2125" t="s">
        <v>50</v>
      </c>
      <c r="E2125">
        <v>14</v>
      </c>
      <c r="F2125">
        <v>3097</v>
      </c>
      <c r="G2125">
        <f t="shared" si="33"/>
        <v>43358</v>
      </c>
    </row>
    <row r="2126" spans="1:7" x14ac:dyDescent="0.25">
      <c r="A2126">
        <v>2018</v>
      </c>
      <c r="B2126" t="s">
        <v>168</v>
      </c>
      <c r="C2126">
        <v>706003</v>
      </c>
      <c r="D2126" t="s">
        <v>51</v>
      </c>
      <c r="E2126">
        <v>14</v>
      </c>
      <c r="F2126">
        <v>3243</v>
      </c>
      <c r="G2126">
        <f t="shared" si="33"/>
        <v>45402</v>
      </c>
    </row>
    <row r="2127" spans="1:7" x14ac:dyDescent="0.25">
      <c r="A2127">
        <v>2018</v>
      </c>
      <c r="B2127" t="s">
        <v>168</v>
      </c>
      <c r="C2127">
        <v>706004</v>
      </c>
      <c r="D2127" t="s">
        <v>52</v>
      </c>
      <c r="E2127">
        <v>14</v>
      </c>
      <c r="F2127">
        <v>1563</v>
      </c>
      <c r="G2127">
        <f t="shared" si="33"/>
        <v>21882</v>
      </c>
    </row>
    <row r="2128" spans="1:7" x14ac:dyDescent="0.25">
      <c r="A2128">
        <v>2018</v>
      </c>
      <c r="B2128" t="s">
        <v>168</v>
      </c>
      <c r="C2128">
        <v>706005</v>
      </c>
      <c r="D2128" t="s">
        <v>53</v>
      </c>
      <c r="E2128">
        <v>14</v>
      </c>
      <c r="F2128">
        <v>9188</v>
      </c>
      <c r="G2128">
        <f t="shared" si="33"/>
        <v>128632</v>
      </c>
    </row>
    <row r="2129" spans="1:7" x14ac:dyDescent="0.25">
      <c r="A2129">
        <v>2018</v>
      </c>
      <c r="B2129" t="s">
        <v>168</v>
      </c>
      <c r="C2129">
        <v>706006</v>
      </c>
      <c r="D2129" t="s">
        <v>54</v>
      </c>
      <c r="E2129">
        <v>14</v>
      </c>
      <c r="F2129">
        <v>562</v>
      </c>
      <c r="G2129">
        <f t="shared" si="33"/>
        <v>7868</v>
      </c>
    </row>
    <row r="2130" spans="1:7" x14ac:dyDescent="0.25">
      <c r="A2130">
        <v>2018</v>
      </c>
      <c r="B2130" t="s">
        <v>168</v>
      </c>
      <c r="C2130">
        <v>706007</v>
      </c>
      <c r="D2130" t="s">
        <v>55</v>
      </c>
      <c r="E2130">
        <v>14</v>
      </c>
      <c r="F2130">
        <v>941</v>
      </c>
      <c r="G2130">
        <f t="shared" si="33"/>
        <v>13174</v>
      </c>
    </row>
    <row r="2131" spans="1:7" x14ac:dyDescent="0.25">
      <c r="A2131">
        <v>2018</v>
      </c>
      <c r="B2131" t="s">
        <v>168</v>
      </c>
      <c r="C2131">
        <v>706008</v>
      </c>
      <c r="D2131" t="s">
        <v>56</v>
      </c>
      <c r="E2131">
        <v>14</v>
      </c>
      <c r="F2131">
        <v>367</v>
      </c>
      <c r="G2131">
        <f t="shared" si="33"/>
        <v>5138</v>
      </c>
    </row>
    <row r="2132" spans="1:7" x14ac:dyDescent="0.25">
      <c r="A2132">
        <v>2018</v>
      </c>
      <c r="B2132" t="s">
        <v>168</v>
      </c>
      <c r="C2132">
        <v>706010</v>
      </c>
      <c r="D2132" t="s">
        <v>206</v>
      </c>
      <c r="E2132">
        <v>14</v>
      </c>
      <c r="F2132">
        <v>5</v>
      </c>
      <c r="G2132">
        <f t="shared" si="33"/>
        <v>70</v>
      </c>
    </row>
    <row r="2133" spans="1:7" x14ac:dyDescent="0.25">
      <c r="A2133">
        <v>2018</v>
      </c>
      <c r="B2133" t="s">
        <v>168</v>
      </c>
      <c r="C2133">
        <v>706011</v>
      </c>
      <c r="D2133" t="s">
        <v>57</v>
      </c>
      <c r="E2133">
        <v>14</v>
      </c>
      <c r="F2133">
        <v>1342</v>
      </c>
      <c r="G2133">
        <f t="shared" si="33"/>
        <v>18788</v>
      </c>
    </row>
    <row r="2134" spans="1:7" x14ac:dyDescent="0.25">
      <c r="A2134">
        <v>2018</v>
      </c>
      <c r="B2134" t="s">
        <v>168</v>
      </c>
      <c r="C2134">
        <v>706012</v>
      </c>
      <c r="D2134" t="s">
        <v>58</v>
      </c>
      <c r="E2134">
        <v>18</v>
      </c>
      <c r="F2134">
        <v>252</v>
      </c>
      <c r="G2134">
        <f t="shared" si="33"/>
        <v>4536</v>
      </c>
    </row>
    <row r="2135" spans="1:7" x14ac:dyDescent="0.25">
      <c r="A2135">
        <v>2018</v>
      </c>
      <c r="B2135" t="s">
        <v>168</v>
      </c>
      <c r="C2135">
        <v>706013</v>
      </c>
      <c r="D2135" t="s">
        <v>59</v>
      </c>
      <c r="E2135">
        <v>19</v>
      </c>
      <c r="F2135">
        <v>829</v>
      </c>
      <c r="G2135">
        <f t="shared" si="33"/>
        <v>15751</v>
      </c>
    </row>
    <row r="2136" spans="1:7" x14ac:dyDescent="0.25">
      <c r="A2136">
        <v>2018</v>
      </c>
      <c r="B2136" t="s">
        <v>168</v>
      </c>
      <c r="C2136">
        <v>706014</v>
      </c>
      <c r="D2136" t="s">
        <v>60</v>
      </c>
      <c r="E2136">
        <v>19</v>
      </c>
      <c r="F2136">
        <v>565</v>
      </c>
      <c r="G2136">
        <f t="shared" si="33"/>
        <v>10735</v>
      </c>
    </row>
    <row r="2137" spans="1:7" x14ac:dyDescent="0.25">
      <c r="A2137">
        <v>2018</v>
      </c>
      <c r="B2137" t="s">
        <v>168</v>
      </c>
      <c r="C2137">
        <v>706015</v>
      </c>
      <c r="D2137" t="s">
        <v>61</v>
      </c>
      <c r="E2137">
        <v>19</v>
      </c>
      <c r="F2137">
        <v>133</v>
      </c>
      <c r="G2137">
        <f t="shared" si="33"/>
        <v>2527</v>
      </c>
    </row>
    <row r="2138" spans="1:7" x14ac:dyDescent="0.25">
      <c r="A2138">
        <v>2018</v>
      </c>
      <c r="B2138" t="s">
        <v>168</v>
      </c>
      <c r="C2138">
        <v>706016</v>
      </c>
      <c r="D2138" t="s">
        <v>62</v>
      </c>
      <c r="E2138">
        <v>19</v>
      </c>
      <c r="F2138">
        <v>436</v>
      </c>
      <c r="G2138">
        <f t="shared" si="33"/>
        <v>8284</v>
      </c>
    </row>
    <row r="2139" spans="1:7" x14ac:dyDescent="0.25">
      <c r="A2139">
        <v>2018</v>
      </c>
      <c r="B2139" t="s">
        <v>168</v>
      </c>
      <c r="C2139">
        <v>706017</v>
      </c>
      <c r="D2139" t="s">
        <v>63</v>
      </c>
      <c r="E2139">
        <v>19</v>
      </c>
      <c r="F2139">
        <v>383</v>
      </c>
      <c r="G2139">
        <f t="shared" si="33"/>
        <v>7277</v>
      </c>
    </row>
    <row r="2140" spans="1:7" x14ac:dyDescent="0.25">
      <c r="A2140">
        <v>2018</v>
      </c>
      <c r="B2140" t="s">
        <v>168</v>
      </c>
      <c r="C2140">
        <v>706018</v>
      </c>
      <c r="D2140" t="s">
        <v>64</v>
      </c>
      <c r="E2140">
        <v>19</v>
      </c>
      <c r="F2140">
        <v>720</v>
      </c>
      <c r="G2140">
        <f t="shared" si="33"/>
        <v>13680</v>
      </c>
    </row>
    <row r="2141" spans="1:7" x14ac:dyDescent="0.25">
      <c r="A2141">
        <v>2018</v>
      </c>
      <c r="B2141" t="s">
        <v>168</v>
      </c>
      <c r="C2141">
        <v>706019</v>
      </c>
      <c r="D2141" t="s">
        <v>65</v>
      </c>
      <c r="E2141">
        <v>20</v>
      </c>
      <c r="F2141">
        <v>565</v>
      </c>
      <c r="G2141">
        <f t="shared" si="33"/>
        <v>11300</v>
      </c>
    </row>
    <row r="2142" spans="1:7" x14ac:dyDescent="0.25">
      <c r="A2142">
        <v>2018</v>
      </c>
      <c r="B2142" t="s">
        <v>168</v>
      </c>
      <c r="C2142">
        <v>706027</v>
      </c>
      <c r="D2142" t="s">
        <v>214</v>
      </c>
      <c r="E2142">
        <v>25</v>
      </c>
      <c r="F2142">
        <v>42</v>
      </c>
      <c r="G2142">
        <f t="shared" si="33"/>
        <v>1050</v>
      </c>
    </row>
    <row r="2143" spans="1:7" x14ac:dyDescent="0.25">
      <c r="A2143">
        <v>2018</v>
      </c>
      <c r="B2143" t="s">
        <v>168</v>
      </c>
      <c r="C2143">
        <v>706028</v>
      </c>
      <c r="D2143" t="s">
        <v>215</v>
      </c>
      <c r="E2143">
        <v>25</v>
      </c>
      <c r="F2143">
        <v>42</v>
      </c>
      <c r="G2143">
        <f t="shared" si="33"/>
        <v>1050</v>
      </c>
    </row>
    <row r="2144" spans="1:7" x14ac:dyDescent="0.25">
      <c r="A2144">
        <v>2018</v>
      </c>
      <c r="B2144" t="s">
        <v>168</v>
      </c>
      <c r="C2144">
        <v>706029</v>
      </c>
      <c r="D2144" t="s">
        <v>216</v>
      </c>
      <c r="E2144">
        <v>25</v>
      </c>
      <c r="F2144">
        <v>33</v>
      </c>
      <c r="G2144">
        <f t="shared" si="33"/>
        <v>825</v>
      </c>
    </row>
    <row r="2145" spans="1:7" x14ac:dyDescent="0.25">
      <c r="A2145">
        <v>2018</v>
      </c>
      <c r="B2145" t="s">
        <v>168</v>
      </c>
      <c r="C2145">
        <v>706090</v>
      </c>
      <c r="D2145" t="s">
        <v>66</v>
      </c>
      <c r="E2145">
        <v>14</v>
      </c>
      <c r="F2145">
        <v>226</v>
      </c>
      <c r="G2145">
        <f t="shared" si="33"/>
        <v>3164</v>
      </c>
    </row>
    <row r="2146" spans="1:7" x14ac:dyDescent="0.25">
      <c r="A2146">
        <v>2018</v>
      </c>
      <c r="B2146" t="s">
        <v>168</v>
      </c>
      <c r="C2146">
        <v>707001</v>
      </c>
      <c r="D2146" t="s">
        <v>67</v>
      </c>
      <c r="E2146">
        <v>14</v>
      </c>
      <c r="F2146">
        <v>1637</v>
      </c>
      <c r="G2146">
        <f t="shared" si="33"/>
        <v>22918</v>
      </c>
    </row>
    <row r="2147" spans="1:7" x14ac:dyDescent="0.25">
      <c r="A2147">
        <v>2018</v>
      </c>
      <c r="B2147" t="s">
        <v>168</v>
      </c>
      <c r="C2147">
        <v>707002</v>
      </c>
      <c r="D2147" t="s">
        <v>68</v>
      </c>
      <c r="E2147">
        <v>14</v>
      </c>
      <c r="F2147">
        <v>1454</v>
      </c>
      <c r="G2147">
        <f t="shared" si="33"/>
        <v>20356</v>
      </c>
    </row>
    <row r="2148" spans="1:7" x14ac:dyDescent="0.25">
      <c r="A2148">
        <v>2018</v>
      </c>
      <c r="B2148" t="s">
        <v>168</v>
      </c>
      <c r="C2148">
        <v>707003</v>
      </c>
      <c r="D2148" t="s">
        <v>69</v>
      </c>
      <c r="E2148">
        <v>14</v>
      </c>
      <c r="F2148">
        <v>701</v>
      </c>
      <c r="G2148">
        <f t="shared" si="33"/>
        <v>9814</v>
      </c>
    </row>
    <row r="2149" spans="1:7" x14ac:dyDescent="0.25">
      <c r="A2149">
        <v>2018</v>
      </c>
      <c r="B2149" t="s">
        <v>168</v>
      </c>
      <c r="C2149">
        <v>707004</v>
      </c>
      <c r="D2149" t="s">
        <v>70</v>
      </c>
      <c r="E2149">
        <v>14</v>
      </c>
      <c r="F2149">
        <v>676</v>
      </c>
      <c r="G2149">
        <f t="shared" si="33"/>
        <v>9464</v>
      </c>
    </row>
    <row r="2150" spans="1:7" x14ac:dyDescent="0.25">
      <c r="A2150">
        <v>2018</v>
      </c>
      <c r="B2150" t="s">
        <v>168</v>
      </c>
      <c r="C2150">
        <v>707005</v>
      </c>
      <c r="D2150" t="s">
        <v>71</v>
      </c>
      <c r="E2150">
        <v>14</v>
      </c>
      <c r="F2150">
        <v>464</v>
      </c>
      <c r="G2150">
        <f t="shared" si="33"/>
        <v>6496</v>
      </c>
    </row>
    <row r="2151" spans="1:7" x14ac:dyDescent="0.25">
      <c r="A2151">
        <v>2018</v>
      </c>
      <c r="B2151" t="s">
        <v>168</v>
      </c>
      <c r="C2151">
        <v>707006</v>
      </c>
      <c r="D2151" t="s">
        <v>72</v>
      </c>
      <c r="E2151">
        <v>14</v>
      </c>
      <c r="F2151">
        <v>691</v>
      </c>
      <c r="G2151">
        <f t="shared" si="33"/>
        <v>9674</v>
      </c>
    </row>
    <row r="2152" spans="1:7" x14ac:dyDescent="0.25">
      <c r="A2152">
        <v>2018</v>
      </c>
      <c r="B2152" t="s">
        <v>168</v>
      </c>
      <c r="C2152">
        <v>707007</v>
      </c>
      <c r="D2152" t="s">
        <v>73</v>
      </c>
      <c r="E2152">
        <v>14</v>
      </c>
      <c r="F2152">
        <v>1638</v>
      </c>
      <c r="G2152">
        <f t="shared" si="33"/>
        <v>22932</v>
      </c>
    </row>
    <row r="2153" spans="1:7" x14ac:dyDescent="0.25">
      <c r="A2153">
        <v>2018</v>
      </c>
      <c r="B2153" t="s">
        <v>168</v>
      </c>
      <c r="C2153">
        <v>707008</v>
      </c>
      <c r="D2153" t="s">
        <v>74</v>
      </c>
      <c r="E2153">
        <v>14</v>
      </c>
      <c r="F2153">
        <v>1139</v>
      </c>
      <c r="G2153">
        <f t="shared" si="33"/>
        <v>15946</v>
      </c>
    </row>
    <row r="2154" spans="1:7" x14ac:dyDescent="0.25">
      <c r="A2154">
        <v>2018</v>
      </c>
      <c r="B2154" t="s">
        <v>168</v>
      </c>
      <c r="C2154">
        <v>707009</v>
      </c>
      <c r="D2154" t="s">
        <v>75</v>
      </c>
      <c r="E2154">
        <v>14</v>
      </c>
      <c r="F2154">
        <v>816</v>
      </c>
      <c r="G2154">
        <f t="shared" si="33"/>
        <v>11424</v>
      </c>
    </row>
    <row r="2155" spans="1:7" x14ac:dyDescent="0.25">
      <c r="A2155">
        <v>2018</v>
      </c>
      <c r="B2155" t="s">
        <v>168</v>
      </c>
      <c r="C2155">
        <v>707010</v>
      </c>
      <c r="D2155" t="s">
        <v>76</v>
      </c>
      <c r="E2155">
        <v>14</v>
      </c>
      <c r="F2155">
        <v>436</v>
      </c>
      <c r="G2155">
        <f t="shared" si="33"/>
        <v>6104</v>
      </c>
    </row>
    <row r="2156" spans="1:7" x14ac:dyDescent="0.25">
      <c r="A2156">
        <v>2018</v>
      </c>
      <c r="B2156" t="s">
        <v>168</v>
      </c>
      <c r="C2156">
        <v>707011</v>
      </c>
      <c r="D2156" t="s">
        <v>77</v>
      </c>
      <c r="E2156">
        <v>14</v>
      </c>
      <c r="F2156">
        <v>120</v>
      </c>
      <c r="G2156">
        <f t="shared" si="33"/>
        <v>1680</v>
      </c>
    </row>
    <row r="2157" spans="1:7" x14ac:dyDescent="0.25">
      <c r="A2157">
        <v>2018</v>
      </c>
      <c r="B2157" t="s">
        <v>168</v>
      </c>
      <c r="C2157">
        <v>707013</v>
      </c>
      <c r="D2157" t="s">
        <v>78</v>
      </c>
      <c r="E2157">
        <v>14</v>
      </c>
      <c r="F2157">
        <v>260</v>
      </c>
      <c r="G2157">
        <f t="shared" si="33"/>
        <v>3640</v>
      </c>
    </row>
    <row r="2158" spans="1:7" x14ac:dyDescent="0.25">
      <c r="A2158">
        <v>2018</v>
      </c>
      <c r="B2158" t="s">
        <v>168</v>
      </c>
      <c r="C2158">
        <v>707014</v>
      </c>
      <c r="D2158" t="s">
        <v>79</v>
      </c>
      <c r="E2158">
        <v>14</v>
      </c>
      <c r="F2158">
        <v>315</v>
      </c>
      <c r="G2158">
        <f t="shared" si="33"/>
        <v>4410</v>
      </c>
    </row>
    <row r="2159" spans="1:7" x14ac:dyDescent="0.25">
      <c r="A2159">
        <v>2018</v>
      </c>
      <c r="B2159" t="s">
        <v>168</v>
      </c>
      <c r="C2159">
        <v>707015</v>
      </c>
      <c r="D2159" t="s">
        <v>80</v>
      </c>
      <c r="E2159">
        <v>14</v>
      </c>
      <c r="F2159">
        <v>246</v>
      </c>
      <c r="G2159">
        <f t="shared" si="33"/>
        <v>3444</v>
      </c>
    </row>
    <row r="2160" spans="1:7" x14ac:dyDescent="0.25">
      <c r="A2160">
        <v>2018</v>
      </c>
      <c r="B2160" t="s">
        <v>168</v>
      </c>
      <c r="C2160">
        <v>707016</v>
      </c>
      <c r="D2160" t="s">
        <v>81</v>
      </c>
      <c r="E2160">
        <v>14</v>
      </c>
      <c r="F2160">
        <v>535</v>
      </c>
      <c r="G2160">
        <f t="shared" si="33"/>
        <v>7490</v>
      </c>
    </row>
    <row r="2161" spans="1:7" x14ac:dyDescent="0.25">
      <c r="A2161">
        <v>2018</v>
      </c>
      <c r="B2161" t="s">
        <v>168</v>
      </c>
      <c r="C2161">
        <v>707017</v>
      </c>
      <c r="D2161" t="s">
        <v>148</v>
      </c>
      <c r="E2161">
        <v>14</v>
      </c>
      <c r="F2161">
        <v>127</v>
      </c>
      <c r="G2161">
        <f t="shared" si="33"/>
        <v>1778</v>
      </c>
    </row>
    <row r="2162" spans="1:7" x14ac:dyDescent="0.25">
      <c r="A2162">
        <v>2018</v>
      </c>
      <c r="B2162" t="s">
        <v>168</v>
      </c>
      <c r="C2162">
        <v>708000</v>
      </c>
      <c r="D2162" t="s">
        <v>82</v>
      </c>
      <c r="E2162">
        <v>5</v>
      </c>
      <c r="F2162">
        <v>268</v>
      </c>
      <c r="G2162">
        <f t="shared" si="33"/>
        <v>1340</v>
      </c>
    </row>
    <row r="2163" spans="1:7" x14ac:dyDescent="0.25">
      <c r="A2163">
        <v>2018</v>
      </c>
      <c r="B2163" t="s">
        <v>168</v>
      </c>
      <c r="C2163">
        <v>708002</v>
      </c>
      <c r="D2163" t="s">
        <v>83</v>
      </c>
      <c r="E2163">
        <v>10</v>
      </c>
      <c r="F2163">
        <v>798</v>
      </c>
      <c r="G2163">
        <f t="shared" si="33"/>
        <v>7980</v>
      </c>
    </row>
    <row r="2164" spans="1:7" x14ac:dyDescent="0.25">
      <c r="A2164">
        <v>2018</v>
      </c>
      <c r="B2164" t="s">
        <v>168</v>
      </c>
      <c r="C2164">
        <v>708003</v>
      </c>
      <c r="D2164" t="s">
        <v>162</v>
      </c>
      <c r="E2164">
        <v>1.8</v>
      </c>
      <c r="F2164">
        <v>7370</v>
      </c>
      <c r="G2164">
        <f t="shared" si="33"/>
        <v>13266</v>
      </c>
    </row>
    <row r="2165" spans="1:7" x14ac:dyDescent="0.25">
      <c r="A2165">
        <v>2018</v>
      </c>
      <c r="B2165" t="s">
        <v>168</v>
      </c>
      <c r="C2165">
        <v>708004</v>
      </c>
      <c r="D2165" t="s">
        <v>84</v>
      </c>
      <c r="E2165">
        <v>2</v>
      </c>
      <c r="F2165">
        <v>5030</v>
      </c>
      <c r="G2165">
        <f t="shared" si="33"/>
        <v>10060</v>
      </c>
    </row>
    <row r="2166" spans="1:7" x14ac:dyDescent="0.25">
      <c r="A2166">
        <v>2018</v>
      </c>
      <c r="B2166" t="s">
        <v>168</v>
      </c>
      <c r="C2166">
        <v>708007</v>
      </c>
      <c r="D2166" t="s">
        <v>87</v>
      </c>
      <c r="E2166">
        <v>5</v>
      </c>
      <c r="F2166">
        <v>210</v>
      </c>
      <c r="G2166">
        <f t="shared" si="33"/>
        <v>1050</v>
      </c>
    </row>
    <row r="2167" spans="1:7" x14ac:dyDescent="0.25">
      <c r="A2167">
        <v>2018</v>
      </c>
      <c r="B2167" t="s">
        <v>168</v>
      </c>
      <c r="C2167">
        <v>708008</v>
      </c>
      <c r="D2167" t="s">
        <v>88</v>
      </c>
      <c r="E2167">
        <v>14.4</v>
      </c>
      <c r="F2167">
        <v>118</v>
      </c>
      <c r="G2167">
        <f t="shared" si="33"/>
        <v>1699.2</v>
      </c>
    </row>
    <row r="2168" spans="1:7" x14ac:dyDescent="0.25">
      <c r="A2168">
        <v>2018</v>
      </c>
      <c r="B2168" t="s">
        <v>168</v>
      </c>
      <c r="C2168">
        <v>708009</v>
      </c>
      <c r="D2168" t="s">
        <v>89</v>
      </c>
      <c r="E2168">
        <v>20.399999999999999</v>
      </c>
      <c r="F2168">
        <v>231</v>
      </c>
      <c r="G2168">
        <f t="shared" si="33"/>
        <v>4712.3999999999996</v>
      </c>
    </row>
    <row r="2169" spans="1:7" x14ac:dyDescent="0.25">
      <c r="A2169">
        <v>2018</v>
      </c>
      <c r="B2169" t="s">
        <v>168</v>
      </c>
      <c r="C2169">
        <v>708010</v>
      </c>
      <c r="D2169" t="s">
        <v>90</v>
      </c>
      <c r="E2169">
        <v>2</v>
      </c>
      <c r="F2169">
        <v>920</v>
      </c>
      <c r="G2169">
        <f t="shared" si="33"/>
        <v>1840</v>
      </c>
    </row>
    <row r="2170" spans="1:7" x14ac:dyDescent="0.25">
      <c r="A2170">
        <v>2018</v>
      </c>
      <c r="B2170" t="s">
        <v>168</v>
      </c>
      <c r="C2170">
        <v>708014</v>
      </c>
      <c r="D2170" t="s">
        <v>92</v>
      </c>
      <c r="E2170">
        <v>13</v>
      </c>
      <c r="F2170">
        <v>468</v>
      </c>
      <c r="G2170">
        <f t="shared" si="33"/>
        <v>6084</v>
      </c>
    </row>
    <row r="2171" spans="1:7" x14ac:dyDescent="0.25">
      <c r="A2171">
        <v>2018</v>
      </c>
      <c r="B2171" t="s">
        <v>168</v>
      </c>
      <c r="C2171">
        <v>708015</v>
      </c>
      <c r="D2171" t="s">
        <v>93</v>
      </c>
      <c r="E2171">
        <v>1.8</v>
      </c>
      <c r="F2171">
        <v>1400</v>
      </c>
      <c r="G2171">
        <f t="shared" si="33"/>
        <v>2520</v>
      </c>
    </row>
    <row r="2172" spans="1:7" x14ac:dyDescent="0.25">
      <c r="A2172">
        <v>2018</v>
      </c>
      <c r="B2172" t="s">
        <v>168</v>
      </c>
      <c r="C2172">
        <v>708018</v>
      </c>
      <c r="D2172" t="s">
        <v>95</v>
      </c>
      <c r="E2172">
        <v>10</v>
      </c>
      <c r="F2172">
        <v>533</v>
      </c>
      <c r="G2172">
        <f t="shared" si="33"/>
        <v>5330</v>
      </c>
    </row>
    <row r="2173" spans="1:7" x14ac:dyDescent="0.25">
      <c r="A2173">
        <v>2018</v>
      </c>
      <c r="B2173" t="s">
        <v>168</v>
      </c>
      <c r="C2173">
        <v>708019</v>
      </c>
      <c r="D2173" t="s">
        <v>96</v>
      </c>
      <c r="E2173">
        <v>15</v>
      </c>
      <c r="F2173">
        <v>101</v>
      </c>
      <c r="G2173">
        <f t="shared" si="33"/>
        <v>1515</v>
      </c>
    </row>
    <row r="2174" spans="1:7" x14ac:dyDescent="0.25">
      <c r="A2174">
        <v>2018</v>
      </c>
      <c r="B2174" t="s">
        <v>168</v>
      </c>
      <c r="C2174">
        <v>708020</v>
      </c>
      <c r="D2174" t="s">
        <v>97</v>
      </c>
      <c r="E2174">
        <v>10</v>
      </c>
      <c r="F2174">
        <v>396</v>
      </c>
      <c r="G2174">
        <f t="shared" si="33"/>
        <v>3960</v>
      </c>
    </row>
    <row r="2175" spans="1:7" x14ac:dyDescent="0.25">
      <c r="A2175">
        <v>2018</v>
      </c>
      <c r="B2175" t="s">
        <v>168</v>
      </c>
      <c r="C2175">
        <v>708021</v>
      </c>
      <c r="D2175" t="s">
        <v>98</v>
      </c>
      <c r="E2175">
        <v>5</v>
      </c>
      <c r="F2175">
        <v>133</v>
      </c>
      <c r="G2175">
        <f t="shared" si="33"/>
        <v>665</v>
      </c>
    </row>
    <row r="2176" spans="1:7" x14ac:dyDescent="0.25">
      <c r="A2176">
        <v>2018</v>
      </c>
      <c r="B2176" t="s">
        <v>168</v>
      </c>
      <c r="C2176">
        <v>708022</v>
      </c>
      <c r="D2176" t="s">
        <v>99</v>
      </c>
      <c r="E2176">
        <v>15</v>
      </c>
      <c r="F2176">
        <v>371</v>
      </c>
      <c r="G2176">
        <f t="shared" si="33"/>
        <v>5565</v>
      </c>
    </row>
    <row r="2177" spans="1:7" x14ac:dyDescent="0.25">
      <c r="A2177">
        <v>2018</v>
      </c>
      <c r="B2177" t="s">
        <v>168</v>
      </c>
      <c r="C2177">
        <v>708023</v>
      </c>
      <c r="D2177" t="s">
        <v>100</v>
      </c>
      <c r="E2177">
        <v>15</v>
      </c>
      <c r="F2177">
        <v>245</v>
      </c>
      <c r="G2177">
        <f t="shared" si="33"/>
        <v>3675</v>
      </c>
    </row>
    <row r="2178" spans="1:7" x14ac:dyDescent="0.25">
      <c r="A2178">
        <v>2018</v>
      </c>
      <c r="B2178" t="s">
        <v>168</v>
      </c>
      <c r="C2178">
        <v>708024</v>
      </c>
      <c r="D2178" t="s">
        <v>101</v>
      </c>
      <c r="E2178">
        <v>15</v>
      </c>
      <c r="F2178">
        <v>444</v>
      </c>
      <c r="G2178">
        <f t="shared" si="33"/>
        <v>6660</v>
      </c>
    </row>
    <row r="2179" spans="1:7" x14ac:dyDescent="0.25">
      <c r="A2179">
        <v>2018</v>
      </c>
      <c r="B2179" t="s">
        <v>168</v>
      </c>
      <c r="C2179">
        <v>708028</v>
      </c>
      <c r="D2179" t="s">
        <v>102</v>
      </c>
      <c r="E2179">
        <v>17</v>
      </c>
      <c r="F2179">
        <v>281</v>
      </c>
      <c r="G2179">
        <f t="shared" ref="G2179:G2242" si="34">F2179*E2179</f>
        <v>4777</v>
      </c>
    </row>
    <row r="2180" spans="1:7" x14ac:dyDescent="0.25">
      <c r="A2180">
        <v>2018</v>
      </c>
      <c r="B2180" t="s">
        <v>168</v>
      </c>
      <c r="C2180">
        <v>708029</v>
      </c>
      <c r="D2180" t="s">
        <v>103</v>
      </c>
      <c r="E2180">
        <v>17</v>
      </c>
      <c r="F2180">
        <v>324</v>
      </c>
      <c r="G2180">
        <f t="shared" si="34"/>
        <v>5508</v>
      </c>
    </row>
    <row r="2181" spans="1:7" x14ac:dyDescent="0.25">
      <c r="A2181">
        <v>2018</v>
      </c>
      <c r="B2181" t="s">
        <v>168</v>
      </c>
      <c r="C2181">
        <v>708036</v>
      </c>
      <c r="D2181" t="s">
        <v>169</v>
      </c>
      <c r="E2181">
        <v>10</v>
      </c>
      <c r="F2181">
        <v>47</v>
      </c>
      <c r="G2181">
        <f t="shared" si="34"/>
        <v>470</v>
      </c>
    </row>
    <row r="2182" spans="1:7" x14ac:dyDescent="0.25">
      <c r="A2182">
        <v>2018</v>
      </c>
      <c r="B2182" t="s">
        <v>168</v>
      </c>
      <c r="C2182">
        <v>708037</v>
      </c>
      <c r="D2182" t="s">
        <v>170</v>
      </c>
      <c r="E2182">
        <v>10</v>
      </c>
      <c r="F2182">
        <v>2</v>
      </c>
      <c r="G2182">
        <f t="shared" si="34"/>
        <v>20</v>
      </c>
    </row>
    <row r="2183" spans="1:7" x14ac:dyDescent="0.25">
      <c r="A2183">
        <v>2018</v>
      </c>
      <c r="B2183" t="s">
        <v>168</v>
      </c>
      <c r="C2183">
        <v>708041</v>
      </c>
      <c r="D2183" t="s">
        <v>104</v>
      </c>
      <c r="E2183">
        <v>60</v>
      </c>
      <c r="F2183">
        <v>10</v>
      </c>
      <c r="G2183">
        <f t="shared" si="34"/>
        <v>600</v>
      </c>
    </row>
    <row r="2184" spans="1:7" x14ac:dyDescent="0.25">
      <c r="A2184">
        <v>2018</v>
      </c>
      <c r="B2184" t="s">
        <v>168</v>
      </c>
      <c r="C2184">
        <v>708046</v>
      </c>
      <c r="D2184" t="s">
        <v>217</v>
      </c>
      <c r="E2184">
        <v>11</v>
      </c>
      <c r="F2184">
        <v>284</v>
      </c>
      <c r="G2184">
        <f t="shared" si="34"/>
        <v>3124</v>
      </c>
    </row>
    <row r="2185" spans="1:7" x14ac:dyDescent="0.25">
      <c r="A2185">
        <v>2018</v>
      </c>
      <c r="B2185" t="s">
        <v>168</v>
      </c>
      <c r="C2185">
        <v>709001</v>
      </c>
      <c r="D2185" t="s">
        <v>105</v>
      </c>
      <c r="E2185">
        <v>20.5</v>
      </c>
      <c r="F2185">
        <v>229</v>
      </c>
      <c r="G2185">
        <f t="shared" si="34"/>
        <v>4694.5</v>
      </c>
    </row>
    <row r="2186" spans="1:7" x14ac:dyDescent="0.25">
      <c r="A2186">
        <v>2018</v>
      </c>
      <c r="B2186" t="s">
        <v>168</v>
      </c>
      <c r="C2186">
        <v>709005</v>
      </c>
      <c r="D2186" t="s">
        <v>106</v>
      </c>
      <c r="E2186">
        <v>20.5</v>
      </c>
      <c r="F2186">
        <v>379</v>
      </c>
      <c r="G2186">
        <f t="shared" si="34"/>
        <v>7769.5</v>
      </c>
    </row>
    <row r="2187" spans="1:7" x14ac:dyDescent="0.25">
      <c r="A2187">
        <v>2018</v>
      </c>
      <c r="B2187" t="s">
        <v>168</v>
      </c>
      <c r="C2187">
        <v>709007</v>
      </c>
      <c r="D2187" t="s">
        <v>107</v>
      </c>
      <c r="E2187">
        <v>20.5</v>
      </c>
      <c r="F2187">
        <v>655</v>
      </c>
      <c r="G2187">
        <f t="shared" si="34"/>
        <v>13427.5</v>
      </c>
    </row>
    <row r="2188" spans="1:7" x14ac:dyDescent="0.25">
      <c r="A2188">
        <v>2018</v>
      </c>
      <c r="B2188" t="s">
        <v>168</v>
      </c>
      <c r="C2188">
        <v>710003</v>
      </c>
      <c r="D2188" t="s">
        <v>108</v>
      </c>
      <c r="E2188">
        <v>13</v>
      </c>
      <c r="F2188">
        <v>406</v>
      </c>
      <c r="G2188">
        <f t="shared" si="34"/>
        <v>5278</v>
      </c>
    </row>
    <row r="2189" spans="1:7" x14ac:dyDescent="0.25">
      <c r="A2189">
        <v>2018</v>
      </c>
      <c r="B2189" t="s">
        <v>168</v>
      </c>
      <c r="C2189">
        <v>711001</v>
      </c>
      <c r="D2189" t="s">
        <v>109</v>
      </c>
      <c r="E2189">
        <v>20</v>
      </c>
      <c r="F2189">
        <v>1571</v>
      </c>
      <c r="G2189">
        <f t="shared" si="34"/>
        <v>31420</v>
      </c>
    </row>
    <row r="2190" spans="1:7" x14ac:dyDescent="0.25">
      <c r="A2190">
        <v>2018</v>
      </c>
      <c r="B2190" t="s">
        <v>168</v>
      </c>
      <c r="C2190">
        <v>711002</v>
      </c>
      <c r="D2190" t="s">
        <v>110</v>
      </c>
      <c r="E2190">
        <v>290</v>
      </c>
      <c r="F2190">
        <v>24</v>
      </c>
      <c r="G2190">
        <f t="shared" si="34"/>
        <v>6960</v>
      </c>
    </row>
    <row r="2191" spans="1:7" x14ac:dyDescent="0.25">
      <c r="A2191">
        <v>2018</v>
      </c>
      <c r="B2191" t="s">
        <v>168</v>
      </c>
      <c r="C2191">
        <v>711009</v>
      </c>
      <c r="D2191" t="s">
        <v>114</v>
      </c>
      <c r="E2191">
        <v>15</v>
      </c>
      <c r="F2191">
        <v>1078</v>
      </c>
      <c r="G2191">
        <f t="shared" si="34"/>
        <v>16170</v>
      </c>
    </row>
    <row r="2192" spans="1:7" x14ac:dyDescent="0.25">
      <c r="A2192">
        <v>2018</v>
      </c>
      <c r="B2192" t="s">
        <v>168</v>
      </c>
      <c r="C2192">
        <v>711010</v>
      </c>
      <c r="D2192" t="s">
        <v>115</v>
      </c>
      <c r="E2192">
        <v>265</v>
      </c>
      <c r="F2192">
        <v>8</v>
      </c>
      <c r="G2192">
        <f t="shared" si="34"/>
        <v>2120</v>
      </c>
    </row>
    <row r="2193" spans="1:7" x14ac:dyDescent="0.25">
      <c r="A2193">
        <v>2018</v>
      </c>
      <c r="B2193" t="s">
        <v>168</v>
      </c>
      <c r="C2193">
        <v>712007</v>
      </c>
      <c r="D2193" t="s">
        <v>116</v>
      </c>
      <c r="E2193">
        <v>11</v>
      </c>
      <c r="F2193">
        <v>892</v>
      </c>
      <c r="G2193">
        <f t="shared" si="34"/>
        <v>9812</v>
      </c>
    </row>
    <row r="2194" spans="1:7" x14ac:dyDescent="0.25">
      <c r="A2194">
        <v>2018</v>
      </c>
      <c r="B2194" t="s">
        <v>168</v>
      </c>
      <c r="C2194">
        <v>713001</v>
      </c>
      <c r="D2194" t="s">
        <v>117</v>
      </c>
      <c r="E2194">
        <v>45</v>
      </c>
      <c r="F2194">
        <v>240</v>
      </c>
      <c r="G2194">
        <f t="shared" si="34"/>
        <v>10800</v>
      </c>
    </row>
    <row r="2195" spans="1:7" x14ac:dyDescent="0.25">
      <c r="A2195">
        <v>2018</v>
      </c>
      <c r="B2195" t="s">
        <v>168</v>
      </c>
      <c r="C2195">
        <v>720001</v>
      </c>
      <c r="D2195" t="s">
        <v>149</v>
      </c>
      <c r="E2195">
        <v>32</v>
      </c>
      <c r="F2195">
        <v>3</v>
      </c>
      <c r="G2195">
        <f t="shared" si="34"/>
        <v>96</v>
      </c>
    </row>
    <row r="2196" spans="1:7" x14ac:dyDescent="0.25">
      <c r="A2196">
        <v>2018</v>
      </c>
      <c r="B2196" t="s">
        <v>168</v>
      </c>
      <c r="C2196">
        <v>720011</v>
      </c>
      <c r="D2196" t="s">
        <v>204</v>
      </c>
      <c r="E2196">
        <v>49</v>
      </c>
      <c r="F2196">
        <v>51</v>
      </c>
      <c r="G2196">
        <f t="shared" si="34"/>
        <v>2499</v>
      </c>
    </row>
    <row r="2197" spans="1:7" x14ac:dyDescent="0.25">
      <c r="A2197">
        <v>2018</v>
      </c>
      <c r="B2197" t="s">
        <v>168</v>
      </c>
      <c r="C2197">
        <v>730001</v>
      </c>
      <c r="D2197" t="s">
        <v>144</v>
      </c>
      <c r="E2197">
        <v>4.5</v>
      </c>
      <c r="F2197">
        <v>12914</v>
      </c>
      <c r="G2197">
        <f t="shared" si="34"/>
        <v>58113</v>
      </c>
    </row>
    <row r="2198" spans="1:7" x14ac:dyDescent="0.25">
      <c r="A2198">
        <v>2018</v>
      </c>
      <c r="B2198" t="s">
        <v>168</v>
      </c>
      <c r="C2198">
        <v>730015</v>
      </c>
      <c r="D2198" t="s">
        <v>151</v>
      </c>
      <c r="E2198">
        <v>25</v>
      </c>
      <c r="F2198">
        <v>140</v>
      </c>
      <c r="G2198">
        <f t="shared" si="34"/>
        <v>3500</v>
      </c>
    </row>
    <row r="2199" spans="1:7" x14ac:dyDescent="0.25">
      <c r="A2199">
        <v>2018</v>
      </c>
      <c r="B2199" t="s">
        <v>168</v>
      </c>
      <c r="C2199">
        <v>800010</v>
      </c>
      <c r="D2199" t="s">
        <v>163</v>
      </c>
      <c r="E2199">
        <v>1.5</v>
      </c>
      <c r="F2199">
        <v>4657</v>
      </c>
      <c r="G2199">
        <f t="shared" si="34"/>
        <v>6985.5</v>
      </c>
    </row>
    <row r="2200" spans="1:7" x14ac:dyDescent="0.25">
      <c r="A2200">
        <v>2018</v>
      </c>
      <c r="B2200" t="s">
        <v>168</v>
      </c>
      <c r="C2200">
        <v>800011</v>
      </c>
      <c r="D2200" t="s">
        <v>207</v>
      </c>
      <c r="E2200">
        <v>3</v>
      </c>
      <c r="F2200">
        <v>595</v>
      </c>
      <c r="G2200">
        <f t="shared" si="34"/>
        <v>1785</v>
      </c>
    </row>
    <row r="2201" spans="1:7" x14ac:dyDescent="0.25">
      <c r="A2201">
        <v>2018</v>
      </c>
      <c r="B2201" t="s">
        <v>168</v>
      </c>
      <c r="C2201">
        <v>800020</v>
      </c>
      <c r="D2201" t="s">
        <v>208</v>
      </c>
      <c r="E2201">
        <v>2.5499999999999998</v>
      </c>
      <c r="F2201">
        <v>151</v>
      </c>
      <c r="G2201">
        <f t="shared" si="34"/>
        <v>385.04999999999995</v>
      </c>
    </row>
    <row r="2202" spans="1:7" x14ac:dyDescent="0.25">
      <c r="A2202">
        <v>2018</v>
      </c>
      <c r="B2202" t="s">
        <v>168</v>
      </c>
      <c r="C2202">
        <v>800040</v>
      </c>
      <c r="D2202" t="s">
        <v>209</v>
      </c>
      <c r="E2202">
        <v>2</v>
      </c>
      <c r="F2202">
        <v>565</v>
      </c>
      <c r="G2202">
        <f t="shared" si="34"/>
        <v>1130</v>
      </c>
    </row>
    <row r="2203" spans="1:7" x14ac:dyDescent="0.25">
      <c r="A2203">
        <v>2018</v>
      </c>
      <c r="B2203" t="s">
        <v>168</v>
      </c>
      <c r="C2203">
        <v>800050</v>
      </c>
      <c r="D2203" t="s">
        <v>210</v>
      </c>
      <c r="E2203">
        <v>3.9</v>
      </c>
      <c r="F2203">
        <v>277</v>
      </c>
      <c r="G2203">
        <f t="shared" si="34"/>
        <v>1080.3</v>
      </c>
    </row>
    <row r="2204" spans="1:7" x14ac:dyDescent="0.25">
      <c r="A2204">
        <v>2018</v>
      </c>
      <c r="B2204" t="s">
        <v>168</v>
      </c>
      <c r="C2204">
        <v>800051</v>
      </c>
      <c r="D2204" t="s">
        <v>211</v>
      </c>
      <c r="E2204">
        <v>3.9</v>
      </c>
      <c r="F2204">
        <v>595</v>
      </c>
      <c r="G2204">
        <f t="shared" si="34"/>
        <v>2320.5</v>
      </c>
    </row>
    <row r="2205" spans="1:7" x14ac:dyDescent="0.25">
      <c r="A2205">
        <v>2018</v>
      </c>
      <c r="B2205" t="s">
        <v>168</v>
      </c>
      <c r="C2205">
        <v>800060</v>
      </c>
      <c r="D2205" t="s">
        <v>212</v>
      </c>
      <c r="E2205">
        <v>1.8</v>
      </c>
      <c r="F2205">
        <v>61</v>
      </c>
      <c r="G2205">
        <f t="shared" si="34"/>
        <v>109.8</v>
      </c>
    </row>
    <row r="2206" spans="1:7" x14ac:dyDescent="0.25">
      <c r="A2206">
        <v>2018</v>
      </c>
      <c r="B2206" t="s">
        <v>168</v>
      </c>
      <c r="C2206">
        <v>800062</v>
      </c>
      <c r="D2206" t="s">
        <v>213</v>
      </c>
      <c r="E2206">
        <v>1.8</v>
      </c>
      <c r="F2206">
        <v>130</v>
      </c>
      <c r="G2206">
        <f t="shared" si="34"/>
        <v>234</v>
      </c>
    </row>
    <row r="2207" spans="1:7" x14ac:dyDescent="0.25">
      <c r="A2207">
        <v>2018</v>
      </c>
      <c r="B2207" t="s">
        <v>172</v>
      </c>
      <c r="C2207">
        <v>701004</v>
      </c>
      <c r="D2207" t="s">
        <v>153</v>
      </c>
      <c r="E2207">
        <v>60</v>
      </c>
      <c r="F2207">
        <v>17</v>
      </c>
      <c r="G2207">
        <f t="shared" si="34"/>
        <v>1020</v>
      </c>
    </row>
    <row r="2208" spans="1:7" x14ac:dyDescent="0.25">
      <c r="A2208">
        <v>2018</v>
      </c>
      <c r="B2208" t="s">
        <v>172</v>
      </c>
      <c r="C2208">
        <v>701012</v>
      </c>
      <c r="D2208" t="s">
        <v>5</v>
      </c>
      <c r="E2208">
        <v>10</v>
      </c>
      <c r="F2208">
        <v>352</v>
      </c>
      <c r="G2208">
        <f t="shared" si="34"/>
        <v>3520</v>
      </c>
    </row>
    <row r="2209" spans="1:7" x14ac:dyDescent="0.25">
      <c r="A2209">
        <v>2018</v>
      </c>
      <c r="B2209" t="s">
        <v>172</v>
      </c>
      <c r="C2209">
        <v>701014</v>
      </c>
      <c r="D2209" t="s">
        <v>6</v>
      </c>
      <c r="E2209">
        <v>39</v>
      </c>
      <c r="F2209">
        <v>81</v>
      </c>
      <c r="G2209">
        <f t="shared" si="34"/>
        <v>3159</v>
      </c>
    </row>
    <row r="2210" spans="1:7" x14ac:dyDescent="0.25">
      <c r="A2210">
        <v>2018</v>
      </c>
      <c r="B2210" t="s">
        <v>172</v>
      </c>
      <c r="C2210">
        <v>701022</v>
      </c>
      <c r="D2210" t="s">
        <v>7</v>
      </c>
      <c r="E2210">
        <v>75</v>
      </c>
      <c r="F2210">
        <v>19</v>
      </c>
      <c r="G2210">
        <f t="shared" si="34"/>
        <v>1425</v>
      </c>
    </row>
    <row r="2211" spans="1:7" x14ac:dyDescent="0.25">
      <c r="A2211">
        <v>2018</v>
      </c>
      <c r="B2211" t="s">
        <v>172</v>
      </c>
      <c r="C2211">
        <v>701023</v>
      </c>
      <c r="D2211" t="s">
        <v>8</v>
      </c>
      <c r="E2211">
        <v>35</v>
      </c>
      <c r="F2211">
        <v>79</v>
      </c>
      <c r="G2211">
        <f t="shared" si="34"/>
        <v>2765</v>
      </c>
    </row>
    <row r="2212" spans="1:7" x14ac:dyDescent="0.25">
      <c r="A2212">
        <v>2018</v>
      </c>
      <c r="B2212" t="s">
        <v>172</v>
      </c>
      <c r="C2212">
        <v>701024</v>
      </c>
      <c r="D2212" t="s">
        <v>9</v>
      </c>
      <c r="E2212">
        <v>27</v>
      </c>
      <c r="F2212">
        <v>165</v>
      </c>
      <c r="G2212">
        <f t="shared" si="34"/>
        <v>4455</v>
      </c>
    </row>
    <row r="2213" spans="1:7" x14ac:dyDescent="0.25">
      <c r="A2213">
        <v>2018</v>
      </c>
      <c r="B2213" t="s">
        <v>172</v>
      </c>
      <c r="C2213">
        <v>701025</v>
      </c>
      <c r="D2213" t="s">
        <v>10</v>
      </c>
      <c r="E2213">
        <v>29</v>
      </c>
      <c r="F2213">
        <v>521</v>
      </c>
      <c r="G2213">
        <f t="shared" si="34"/>
        <v>15109</v>
      </c>
    </row>
    <row r="2214" spans="1:7" x14ac:dyDescent="0.25">
      <c r="A2214">
        <v>2018</v>
      </c>
      <c r="B2214" t="s">
        <v>172</v>
      </c>
      <c r="C2214">
        <v>701027</v>
      </c>
      <c r="D2214" t="s">
        <v>11</v>
      </c>
      <c r="E2214">
        <v>20.5</v>
      </c>
      <c r="F2214">
        <v>102</v>
      </c>
      <c r="G2214">
        <f t="shared" si="34"/>
        <v>2091</v>
      </c>
    </row>
    <row r="2215" spans="1:7" x14ac:dyDescent="0.25">
      <c r="A2215">
        <v>2018</v>
      </c>
      <c r="B2215" t="s">
        <v>172</v>
      </c>
      <c r="C2215">
        <v>701030</v>
      </c>
      <c r="D2215" t="s">
        <v>14</v>
      </c>
      <c r="E2215">
        <v>35</v>
      </c>
      <c r="F2215">
        <v>64</v>
      </c>
      <c r="G2215">
        <f t="shared" si="34"/>
        <v>2240</v>
      </c>
    </row>
    <row r="2216" spans="1:7" x14ac:dyDescent="0.25">
      <c r="A2216">
        <v>2018</v>
      </c>
      <c r="B2216" t="s">
        <v>172</v>
      </c>
      <c r="C2216">
        <v>701031</v>
      </c>
      <c r="D2216" t="s">
        <v>15</v>
      </c>
      <c r="E2216">
        <v>35</v>
      </c>
      <c r="F2216">
        <v>99</v>
      </c>
      <c r="G2216">
        <f t="shared" si="34"/>
        <v>3465</v>
      </c>
    </row>
    <row r="2217" spans="1:7" x14ac:dyDescent="0.25">
      <c r="A2217">
        <v>2018</v>
      </c>
      <c r="B2217" t="s">
        <v>172</v>
      </c>
      <c r="C2217">
        <v>701035</v>
      </c>
      <c r="D2217" t="s">
        <v>19</v>
      </c>
      <c r="E2217">
        <v>25</v>
      </c>
      <c r="F2217">
        <v>53</v>
      </c>
      <c r="G2217">
        <f t="shared" si="34"/>
        <v>1325</v>
      </c>
    </row>
    <row r="2218" spans="1:7" x14ac:dyDescent="0.25">
      <c r="A2218">
        <v>2018</v>
      </c>
      <c r="B2218" t="s">
        <v>172</v>
      </c>
      <c r="C2218">
        <v>701037</v>
      </c>
      <c r="D2218" t="s">
        <v>21</v>
      </c>
      <c r="E2218">
        <v>25</v>
      </c>
      <c r="F2218">
        <v>117</v>
      </c>
      <c r="G2218">
        <f t="shared" si="34"/>
        <v>2925</v>
      </c>
    </row>
    <row r="2219" spans="1:7" x14ac:dyDescent="0.25">
      <c r="A2219">
        <v>2018</v>
      </c>
      <c r="B2219" t="s">
        <v>172</v>
      </c>
      <c r="C2219">
        <v>701042</v>
      </c>
      <c r="D2219" t="s">
        <v>24</v>
      </c>
      <c r="E2219">
        <v>25</v>
      </c>
      <c r="F2219">
        <v>80</v>
      </c>
      <c r="G2219">
        <f t="shared" si="34"/>
        <v>2000</v>
      </c>
    </row>
    <row r="2220" spans="1:7" x14ac:dyDescent="0.25">
      <c r="A2220">
        <v>2018</v>
      </c>
      <c r="B2220" t="s">
        <v>172</v>
      </c>
      <c r="C2220">
        <v>701048</v>
      </c>
      <c r="D2220" t="s">
        <v>26</v>
      </c>
      <c r="E2220">
        <v>59</v>
      </c>
      <c r="F2220">
        <v>126</v>
      </c>
      <c r="G2220">
        <f t="shared" si="34"/>
        <v>7434</v>
      </c>
    </row>
    <row r="2221" spans="1:7" x14ac:dyDescent="0.25">
      <c r="A2221">
        <v>2018</v>
      </c>
      <c r="B2221" t="s">
        <v>172</v>
      </c>
      <c r="C2221">
        <v>701050</v>
      </c>
      <c r="D2221" t="s">
        <v>156</v>
      </c>
      <c r="E2221">
        <v>59</v>
      </c>
      <c r="F2221">
        <v>17</v>
      </c>
      <c r="G2221">
        <f t="shared" si="34"/>
        <v>1003</v>
      </c>
    </row>
    <row r="2222" spans="1:7" x14ac:dyDescent="0.25">
      <c r="A2222">
        <v>2018</v>
      </c>
      <c r="B2222" t="s">
        <v>172</v>
      </c>
      <c r="C2222">
        <v>701052</v>
      </c>
      <c r="D2222" t="s">
        <v>27</v>
      </c>
      <c r="E2222">
        <v>39</v>
      </c>
      <c r="F2222">
        <v>75</v>
      </c>
      <c r="G2222">
        <f t="shared" si="34"/>
        <v>2925</v>
      </c>
    </row>
    <row r="2223" spans="1:7" x14ac:dyDescent="0.25">
      <c r="A2223">
        <v>2018</v>
      </c>
      <c r="B2223" t="s">
        <v>172</v>
      </c>
      <c r="C2223">
        <v>701055</v>
      </c>
      <c r="D2223" t="s">
        <v>29</v>
      </c>
      <c r="E2223">
        <v>99</v>
      </c>
      <c r="F2223">
        <v>34</v>
      </c>
      <c r="G2223">
        <f t="shared" si="34"/>
        <v>3366</v>
      </c>
    </row>
    <row r="2224" spans="1:7" x14ac:dyDescent="0.25">
      <c r="A2224">
        <v>2018</v>
      </c>
      <c r="B2224" t="s">
        <v>172</v>
      </c>
      <c r="C2224">
        <v>701056</v>
      </c>
      <c r="D2224" t="s">
        <v>30</v>
      </c>
      <c r="E2224">
        <v>85</v>
      </c>
      <c r="F2224">
        <v>73</v>
      </c>
      <c r="G2224">
        <f t="shared" si="34"/>
        <v>6205</v>
      </c>
    </row>
    <row r="2225" spans="1:7" x14ac:dyDescent="0.25">
      <c r="A2225">
        <v>2018</v>
      </c>
      <c r="B2225" t="s">
        <v>172</v>
      </c>
      <c r="C2225">
        <v>701057</v>
      </c>
      <c r="D2225" t="s">
        <v>147</v>
      </c>
      <c r="E2225">
        <v>55</v>
      </c>
      <c r="F2225">
        <v>12</v>
      </c>
      <c r="G2225">
        <f t="shared" si="34"/>
        <v>660</v>
      </c>
    </row>
    <row r="2226" spans="1:7" x14ac:dyDescent="0.25">
      <c r="A2226">
        <v>2018</v>
      </c>
      <c r="B2226" t="s">
        <v>172</v>
      </c>
      <c r="C2226">
        <v>701058</v>
      </c>
      <c r="D2226" t="s">
        <v>31</v>
      </c>
      <c r="E2226">
        <v>99</v>
      </c>
      <c r="F2226">
        <v>2</v>
      </c>
      <c r="G2226">
        <f t="shared" si="34"/>
        <v>198</v>
      </c>
    </row>
    <row r="2227" spans="1:7" x14ac:dyDescent="0.25">
      <c r="A2227">
        <v>2018</v>
      </c>
      <c r="B2227" t="s">
        <v>172</v>
      </c>
      <c r="C2227">
        <v>701059</v>
      </c>
      <c r="D2227" t="s">
        <v>221</v>
      </c>
      <c r="E2227">
        <v>45</v>
      </c>
      <c r="F2227">
        <v>23</v>
      </c>
      <c r="G2227">
        <f t="shared" si="34"/>
        <v>1035</v>
      </c>
    </row>
    <row r="2228" spans="1:7" x14ac:dyDescent="0.25">
      <c r="A2228">
        <v>2018</v>
      </c>
      <c r="B2228" t="s">
        <v>172</v>
      </c>
      <c r="C2228">
        <v>701061</v>
      </c>
      <c r="D2228" t="s">
        <v>33</v>
      </c>
      <c r="E2228">
        <v>99</v>
      </c>
      <c r="F2228">
        <v>2</v>
      </c>
      <c r="G2228">
        <f t="shared" si="34"/>
        <v>198</v>
      </c>
    </row>
    <row r="2229" spans="1:7" x14ac:dyDescent="0.25">
      <c r="A2229">
        <v>2018</v>
      </c>
      <c r="B2229" t="s">
        <v>172</v>
      </c>
      <c r="C2229">
        <v>701083</v>
      </c>
      <c r="D2229" t="s">
        <v>37</v>
      </c>
      <c r="E2229">
        <v>42</v>
      </c>
      <c r="F2229">
        <v>41</v>
      </c>
      <c r="G2229">
        <f t="shared" si="34"/>
        <v>1722</v>
      </c>
    </row>
    <row r="2230" spans="1:7" x14ac:dyDescent="0.25">
      <c r="A2230">
        <v>2018</v>
      </c>
      <c r="B2230" t="s">
        <v>172</v>
      </c>
      <c r="C2230">
        <v>702000</v>
      </c>
      <c r="D2230" t="s">
        <v>38</v>
      </c>
      <c r="E2230">
        <v>25</v>
      </c>
      <c r="F2230">
        <v>41</v>
      </c>
      <c r="G2230">
        <f t="shared" si="34"/>
        <v>1025</v>
      </c>
    </row>
    <row r="2231" spans="1:7" x14ac:dyDescent="0.25">
      <c r="A2231">
        <v>2018</v>
      </c>
      <c r="B2231" t="s">
        <v>172</v>
      </c>
      <c r="C2231">
        <v>702001</v>
      </c>
      <c r="D2231" t="s">
        <v>39</v>
      </c>
      <c r="E2231">
        <v>25</v>
      </c>
      <c r="F2231">
        <v>1</v>
      </c>
      <c r="G2231">
        <f t="shared" si="34"/>
        <v>25</v>
      </c>
    </row>
    <row r="2232" spans="1:7" x14ac:dyDescent="0.25">
      <c r="A2232">
        <v>2018</v>
      </c>
      <c r="B2232" t="s">
        <v>172</v>
      </c>
      <c r="C2232">
        <v>702002</v>
      </c>
      <c r="D2232" t="s">
        <v>40</v>
      </c>
      <c r="E2232">
        <v>25</v>
      </c>
      <c r="F2232">
        <v>32</v>
      </c>
      <c r="G2232">
        <f t="shared" si="34"/>
        <v>800</v>
      </c>
    </row>
    <row r="2233" spans="1:7" x14ac:dyDescent="0.25">
      <c r="A2233">
        <v>2018</v>
      </c>
      <c r="B2233" t="s">
        <v>172</v>
      </c>
      <c r="C2233">
        <v>702003</v>
      </c>
      <c r="D2233" t="s">
        <v>41</v>
      </c>
      <c r="E2233">
        <v>25</v>
      </c>
      <c r="F2233">
        <v>1</v>
      </c>
      <c r="G2233">
        <f t="shared" si="34"/>
        <v>25</v>
      </c>
    </row>
    <row r="2234" spans="1:7" x14ac:dyDescent="0.25">
      <c r="A2234">
        <v>2018</v>
      </c>
      <c r="B2234" t="s">
        <v>172</v>
      </c>
      <c r="C2234">
        <v>702004</v>
      </c>
      <c r="D2234" t="s">
        <v>42</v>
      </c>
      <c r="E2234">
        <v>25</v>
      </c>
      <c r="F2234">
        <v>11</v>
      </c>
      <c r="G2234">
        <f t="shared" si="34"/>
        <v>275</v>
      </c>
    </row>
    <row r="2235" spans="1:7" x14ac:dyDescent="0.25">
      <c r="A2235">
        <v>2018</v>
      </c>
      <c r="B2235" t="s">
        <v>172</v>
      </c>
      <c r="C2235">
        <v>702005</v>
      </c>
      <c r="D2235" t="s">
        <v>43</v>
      </c>
      <c r="E2235">
        <v>25</v>
      </c>
      <c r="F2235">
        <v>22</v>
      </c>
      <c r="G2235">
        <f t="shared" si="34"/>
        <v>550</v>
      </c>
    </row>
    <row r="2236" spans="1:7" x14ac:dyDescent="0.25">
      <c r="A2236">
        <v>2018</v>
      </c>
      <c r="B2236" t="s">
        <v>172</v>
      </c>
      <c r="C2236">
        <v>702006</v>
      </c>
      <c r="D2236" t="s">
        <v>44</v>
      </c>
      <c r="E2236">
        <v>25</v>
      </c>
      <c r="F2236">
        <v>20</v>
      </c>
      <c r="G2236">
        <f t="shared" si="34"/>
        <v>500</v>
      </c>
    </row>
    <row r="2237" spans="1:7" x14ac:dyDescent="0.25">
      <c r="A2237">
        <v>2018</v>
      </c>
      <c r="B2237" t="s">
        <v>172</v>
      </c>
      <c r="C2237">
        <v>703003</v>
      </c>
      <c r="D2237" t="s">
        <v>47</v>
      </c>
      <c r="E2237">
        <v>3.5</v>
      </c>
      <c r="F2237">
        <v>1142</v>
      </c>
      <c r="G2237">
        <f t="shared" si="34"/>
        <v>3997</v>
      </c>
    </row>
    <row r="2238" spans="1:7" x14ac:dyDescent="0.25">
      <c r="A2238">
        <v>2018</v>
      </c>
      <c r="B2238" t="s">
        <v>172</v>
      </c>
      <c r="C2238">
        <v>706000</v>
      </c>
      <c r="D2238" t="s">
        <v>48</v>
      </c>
      <c r="E2238">
        <v>14</v>
      </c>
      <c r="F2238">
        <v>401</v>
      </c>
      <c r="G2238">
        <f t="shared" si="34"/>
        <v>5614</v>
      </c>
    </row>
    <row r="2239" spans="1:7" x14ac:dyDescent="0.25">
      <c r="A2239">
        <v>2018</v>
      </c>
      <c r="B2239" t="s">
        <v>172</v>
      </c>
      <c r="C2239">
        <v>706001</v>
      </c>
      <c r="D2239" t="s">
        <v>49</v>
      </c>
      <c r="E2239">
        <v>18</v>
      </c>
      <c r="F2239">
        <v>2</v>
      </c>
      <c r="G2239">
        <f t="shared" si="34"/>
        <v>36</v>
      </c>
    </row>
    <row r="2240" spans="1:7" x14ac:dyDescent="0.25">
      <c r="A2240">
        <v>2018</v>
      </c>
      <c r="B2240" t="s">
        <v>172</v>
      </c>
      <c r="C2240">
        <v>706002</v>
      </c>
      <c r="D2240" t="s">
        <v>50</v>
      </c>
      <c r="E2240">
        <v>14</v>
      </c>
      <c r="F2240">
        <v>538</v>
      </c>
      <c r="G2240">
        <f t="shared" si="34"/>
        <v>7532</v>
      </c>
    </row>
    <row r="2241" spans="1:7" x14ac:dyDescent="0.25">
      <c r="A2241">
        <v>2018</v>
      </c>
      <c r="B2241" t="s">
        <v>172</v>
      </c>
      <c r="C2241">
        <v>706003</v>
      </c>
      <c r="D2241" t="s">
        <v>51</v>
      </c>
      <c r="E2241">
        <v>14</v>
      </c>
      <c r="F2241">
        <v>1542</v>
      </c>
      <c r="G2241">
        <f t="shared" si="34"/>
        <v>21588</v>
      </c>
    </row>
    <row r="2242" spans="1:7" x14ac:dyDescent="0.25">
      <c r="A2242">
        <v>2018</v>
      </c>
      <c r="B2242" t="s">
        <v>172</v>
      </c>
      <c r="C2242">
        <v>706004</v>
      </c>
      <c r="D2242" t="s">
        <v>52</v>
      </c>
      <c r="E2242">
        <v>14</v>
      </c>
      <c r="F2242">
        <v>760</v>
      </c>
      <c r="G2242">
        <f t="shared" si="34"/>
        <v>10640</v>
      </c>
    </row>
    <row r="2243" spans="1:7" x14ac:dyDescent="0.25">
      <c r="A2243">
        <v>2018</v>
      </c>
      <c r="B2243" t="s">
        <v>172</v>
      </c>
      <c r="C2243">
        <v>706005</v>
      </c>
      <c r="D2243" t="s">
        <v>53</v>
      </c>
      <c r="E2243">
        <v>14</v>
      </c>
      <c r="F2243">
        <v>2855</v>
      </c>
      <c r="G2243">
        <f t="shared" ref="G2243:G2306" si="35">F2243*E2243</f>
        <v>39970</v>
      </c>
    </row>
    <row r="2244" spans="1:7" x14ac:dyDescent="0.25">
      <c r="A2244">
        <v>2018</v>
      </c>
      <c r="B2244" t="s">
        <v>172</v>
      </c>
      <c r="C2244">
        <v>706006</v>
      </c>
      <c r="D2244" t="s">
        <v>54</v>
      </c>
      <c r="E2244">
        <v>14</v>
      </c>
      <c r="F2244">
        <v>267</v>
      </c>
      <c r="G2244">
        <f t="shared" si="35"/>
        <v>3738</v>
      </c>
    </row>
    <row r="2245" spans="1:7" x14ac:dyDescent="0.25">
      <c r="A2245">
        <v>2018</v>
      </c>
      <c r="B2245" t="s">
        <v>172</v>
      </c>
      <c r="C2245">
        <v>706007</v>
      </c>
      <c r="D2245" t="s">
        <v>55</v>
      </c>
      <c r="E2245">
        <v>14</v>
      </c>
      <c r="F2245">
        <v>599</v>
      </c>
      <c r="G2245">
        <f t="shared" si="35"/>
        <v>8386</v>
      </c>
    </row>
    <row r="2246" spans="1:7" x14ac:dyDescent="0.25">
      <c r="A2246">
        <v>2018</v>
      </c>
      <c r="B2246" t="s">
        <v>172</v>
      </c>
      <c r="C2246">
        <v>706008</v>
      </c>
      <c r="D2246" t="s">
        <v>56</v>
      </c>
      <c r="E2246">
        <v>14</v>
      </c>
      <c r="F2246">
        <v>169</v>
      </c>
      <c r="G2246">
        <f t="shared" si="35"/>
        <v>2366</v>
      </c>
    </row>
    <row r="2247" spans="1:7" x14ac:dyDescent="0.25">
      <c r="A2247">
        <v>2018</v>
      </c>
      <c r="B2247" t="s">
        <v>172</v>
      </c>
      <c r="C2247">
        <v>706010</v>
      </c>
      <c r="D2247" t="s">
        <v>206</v>
      </c>
      <c r="E2247">
        <v>14</v>
      </c>
      <c r="F2247">
        <v>3</v>
      </c>
      <c r="G2247">
        <f t="shared" si="35"/>
        <v>42</v>
      </c>
    </row>
    <row r="2248" spans="1:7" x14ac:dyDescent="0.25">
      <c r="A2248">
        <v>2018</v>
      </c>
      <c r="B2248" t="s">
        <v>172</v>
      </c>
      <c r="C2248">
        <v>706011</v>
      </c>
      <c r="D2248" t="s">
        <v>57</v>
      </c>
      <c r="E2248">
        <v>14</v>
      </c>
      <c r="F2248">
        <v>913</v>
      </c>
      <c r="G2248">
        <f t="shared" si="35"/>
        <v>12782</v>
      </c>
    </row>
    <row r="2249" spans="1:7" x14ac:dyDescent="0.25">
      <c r="A2249">
        <v>2018</v>
      </c>
      <c r="B2249" t="s">
        <v>172</v>
      </c>
      <c r="C2249">
        <v>706012</v>
      </c>
      <c r="D2249" t="s">
        <v>58</v>
      </c>
      <c r="E2249">
        <v>18</v>
      </c>
      <c r="F2249">
        <v>142</v>
      </c>
      <c r="G2249">
        <f t="shared" si="35"/>
        <v>2556</v>
      </c>
    </row>
    <row r="2250" spans="1:7" x14ac:dyDescent="0.25">
      <c r="A2250">
        <v>2018</v>
      </c>
      <c r="B2250" t="s">
        <v>172</v>
      </c>
      <c r="C2250">
        <v>706013</v>
      </c>
      <c r="D2250" t="s">
        <v>59</v>
      </c>
      <c r="E2250">
        <v>19</v>
      </c>
      <c r="F2250">
        <v>400</v>
      </c>
      <c r="G2250">
        <f t="shared" si="35"/>
        <v>7600</v>
      </c>
    </row>
    <row r="2251" spans="1:7" x14ac:dyDescent="0.25">
      <c r="A2251">
        <v>2018</v>
      </c>
      <c r="B2251" t="s">
        <v>172</v>
      </c>
      <c r="C2251">
        <v>706014</v>
      </c>
      <c r="D2251" t="s">
        <v>60</v>
      </c>
      <c r="E2251">
        <v>19</v>
      </c>
      <c r="F2251">
        <v>120</v>
      </c>
      <c r="G2251">
        <f t="shared" si="35"/>
        <v>2280</v>
      </c>
    </row>
    <row r="2252" spans="1:7" x14ac:dyDescent="0.25">
      <c r="A2252">
        <v>2018</v>
      </c>
      <c r="B2252" t="s">
        <v>172</v>
      </c>
      <c r="C2252">
        <v>706016</v>
      </c>
      <c r="D2252" t="s">
        <v>62</v>
      </c>
      <c r="E2252">
        <v>19</v>
      </c>
      <c r="F2252">
        <v>144</v>
      </c>
      <c r="G2252">
        <f t="shared" si="35"/>
        <v>2736</v>
      </c>
    </row>
    <row r="2253" spans="1:7" x14ac:dyDescent="0.25">
      <c r="A2253">
        <v>2018</v>
      </c>
      <c r="B2253" t="s">
        <v>172</v>
      </c>
      <c r="C2253">
        <v>706017</v>
      </c>
      <c r="D2253" t="s">
        <v>63</v>
      </c>
      <c r="E2253">
        <v>19</v>
      </c>
      <c r="F2253">
        <v>124</v>
      </c>
      <c r="G2253">
        <f t="shared" si="35"/>
        <v>2356</v>
      </c>
    </row>
    <row r="2254" spans="1:7" x14ac:dyDescent="0.25">
      <c r="A2254">
        <v>2018</v>
      </c>
      <c r="B2254" t="s">
        <v>172</v>
      </c>
      <c r="C2254">
        <v>706018</v>
      </c>
      <c r="D2254" t="s">
        <v>64</v>
      </c>
      <c r="E2254">
        <v>19</v>
      </c>
      <c r="F2254">
        <v>390</v>
      </c>
      <c r="G2254">
        <f t="shared" si="35"/>
        <v>7410</v>
      </c>
    </row>
    <row r="2255" spans="1:7" x14ac:dyDescent="0.25">
      <c r="A2255">
        <v>2018</v>
      </c>
      <c r="B2255" t="s">
        <v>172</v>
      </c>
      <c r="C2255">
        <v>706019</v>
      </c>
      <c r="D2255" t="s">
        <v>65</v>
      </c>
      <c r="E2255">
        <v>20</v>
      </c>
      <c r="F2255">
        <v>47</v>
      </c>
      <c r="G2255">
        <f t="shared" si="35"/>
        <v>940</v>
      </c>
    </row>
    <row r="2256" spans="1:7" x14ac:dyDescent="0.25">
      <c r="A2256">
        <v>2018</v>
      </c>
      <c r="B2256" t="s">
        <v>172</v>
      </c>
      <c r="C2256">
        <v>706027</v>
      </c>
      <c r="D2256" t="s">
        <v>214</v>
      </c>
      <c r="E2256">
        <v>25</v>
      </c>
      <c r="F2256">
        <v>15</v>
      </c>
      <c r="G2256">
        <f t="shared" si="35"/>
        <v>375</v>
      </c>
    </row>
    <row r="2257" spans="1:7" x14ac:dyDescent="0.25">
      <c r="A2257">
        <v>2018</v>
      </c>
      <c r="B2257" t="s">
        <v>172</v>
      </c>
      <c r="C2257">
        <v>706028</v>
      </c>
      <c r="D2257" t="s">
        <v>215</v>
      </c>
      <c r="E2257">
        <v>25</v>
      </c>
      <c r="F2257">
        <v>15</v>
      </c>
      <c r="G2257">
        <f t="shared" si="35"/>
        <v>375</v>
      </c>
    </row>
    <row r="2258" spans="1:7" x14ac:dyDescent="0.25">
      <c r="A2258">
        <v>2018</v>
      </c>
      <c r="B2258" t="s">
        <v>172</v>
      </c>
      <c r="C2258">
        <v>706029</v>
      </c>
      <c r="D2258" t="s">
        <v>216</v>
      </c>
      <c r="E2258">
        <v>25</v>
      </c>
      <c r="F2258">
        <v>20</v>
      </c>
      <c r="G2258">
        <f t="shared" si="35"/>
        <v>500</v>
      </c>
    </row>
    <row r="2259" spans="1:7" x14ac:dyDescent="0.25">
      <c r="A2259">
        <v>2018</v>
      </c>
      <c r="B2259" t="s">
        <v>172</v>
      </c>
      <c r="C2259">
        <v>706090</v>
      </c>
      <c r="D2259" t="s">
        <v>66</v>
      </c>
      <c r="E2259">
        <v>14</v>
      </c>
      <c r="F2259">
        <v>116</v>
      </c>
      <c r="G2259">
        <f t="shared" si="35"/>
        <v>1624</v>
      </c>
    </row>
    <row r="2260" spans="1:7" x14ac:dyDescent="0.25">
      <c r="A2260">
        <v>2018</v>
      </c>
      <c r="B2260" t="s">
        <v>172</v>
      </c>
      <c r="C2260">
        <v>707001</v>
      </c>
      <c r="D2260" t="s">
        <v>67</v>
      </c>
      <c r="E2260">
        <v>14</v>
      </c>
      <c r="F2260">
        <v>1098</v>
      </c>
      <c r="G2260">
        <f t="shared" si="35"/>
        <v>15372</v>
      </c>
    </row>
    <row r="2261" spans="1:7" x14ac:dyDescent="0.25">
      <c r="A2261">
        <v>2018</v>
      </c>
      <c r="B2261" t="s">
        <v>172</v>
      </c>
      <c r="C2261">
        <v>707002</v>
      </c>
      <c r="D2261" t="s">
        <v>68</v>
      </c>
      <c r="E2261">
        <v>14</v>
      </c>
      <c r="F2261">
        <v>817</v>
      </c>
      <c r="G2261">
        <f t="shared" si="35"/>
        <v>11438</v>
      </c>
    </row>
    <row r="2262" spans="1:7" x14ac:dyDescent="0.25">
      <c r="A2262">
        <v>2018</v>
      </c>
      <c r="B2262" t="s">
        <v>172</v>
      </c>
      <c r="C2262">
        <v>707003</v>
      </c>
      <c r="D2262" t="s">
        <v>69</v>
      </c>
      <c r="E2262">
        <v>14</v>
      </c>
      <c r="F2262">
        <v>447</v>
      </c>
      <c r="G2262">
        <f t="shared" si="35"/>
        <v>6258</v>
      </c>
    </row>
    <row r="2263" spans="1:7" x14ac:dyDescent="0.25">
      <c r="A2263">
        <v>2018</v>
      </c>
      <c r="B2263" t="s">
        <v>172</v>
      </c>
      <c r="C2263">
        <v>707004</v>
      </c>
      <c r="D2263" t="s">
        <v>70</v>
      </c>
      <c r="E2263">
        <v>14</v>
      </c>
      <c r="F2263">
        <v>437</v>
      </c>
      <c r="G2263">
        <f t="shared" si="35"/>
        <v>6118</v>
      </c>
    </row>
    <row r="2264" spans="1:7" x14ac:dyDescent="0.25">
      <c r="A2264">
        <v>2018</v>
      </c>
      <c r="B2264" t="s">
        <v>172</v>
      </c>
      <c r="C2264">
        <v>707005</v>
      </c>
      <c r="D2264" t="s">
        <v>71</v>
      </c>
      <c r="E2264">
        <v>14</v>
      </c>
      <c r="F2264">
        <v>110</v>
      </c>
      <c r="G2264">
        <f t="shared" si="35"/>
        <v>1540</v>
      </c>
    </row>
    <row r="2265" spans="1:7" x14ac:dyDescent="0.25">
      <c r="A2265">
        <v>2018</v>
      </c>
      <c r="B2265" t="s">
        <v>172</v>
      </c>
      <c r="C2265">
        <v>707006</v>
      </c>
      <c r="D2265" t="s">
        <v>72</v>
      </c>
      <c r="E2265">
        <v>14</v>
      </c>
      <c r="F2265">
        <v>192</v>
      </c>
      <c r="G2265">
        <f t="shared" si="35"/>
        <v>2688</v>
      </c>
    </row>
    <row r="2266" spans="1:7" x14ac:dyDescent="0.25">
      <c r="A2266">
        <v>2018</v>
      </c>
      <c r="B2266" t="s">
        <v>172</v>
      </c>
      <c r="C2266">
        <v>707007</v>
      </c>
      <c r="D2266" t="s">
        <v>73</v>
      </c>
      <c r="E2266">
        <v>14</v>
      </c>
      <c r="F2266">
        <v>836</v>
      </c>
      <c r="G2266">
        <f t="shared" si="35"/>
        <v>11704</v>
      </c>
    </row>
    <row r="2267" spans="1:7" x14ac:dyDescent="0.25">
      <c r="A2267">
        <v>2018</v>
      </c>
      <c r="B2267" t="s">
        <v>172</v>
      </c>
      <c r="C2267">
        <v>707008</v>
      </c>
      <c r="D2267" t="s">
        <v>74</v>
      </c>
      <c r="E2267">
        <v>14</v>
      </c>
      <c r="F2267">
        <v>590</v>
      </c>
      <c r="G2267">
        <f t="shared" si="35"/>
        <v>8260</v>
      </c>
    </row>
    <row r="2268" spans="1:7" x14ac:dyDescent="0.25">
      <c r="A2268">
        <v>2018</v>
      </c>
      <c r="B2268" t="s">
        <v>172</v>
      </c>
      <c r="C2268">
        <v>707009</v>
      </c>
      <c r="D2268" t="s">
        <v>75</v>
      </c>
      <c r="E2268">
        <v>14</v>
      </c>
      <c r="F2268">
        <v>319</v>
      </c>
      <c r="G2268">
        <f t="shared" si="35"/>
        <v>4466</v>
      </c>
    </row>
    <row r="2269" spans="1:7" x14ac:dyDescent="0.25">
      <c r="A2269">
        <v>2018</v>
      </c>
      <c r="B2269" t="s">
        <v>172</v>
      </c>
      <c r="C2269">
        <v>707010</v>
      </c>
      <c r="D2269" t="s">
        <v>76</v>
      </c>
      <c r="E2269">
        <v>14</v>
      </c>
      <c r="F2269">
        <v>670</v>
      </c>
      <c r="G2269">
        <f t="shared" si="35"/>
        <v>9380</v>
      </c>
    </row>
    <row r="2270" spans="1:7" x14ac:dyDescent="0.25">
      <c r="A2270">
        <v>2018</v>
      </c>
      <c r="B2270" t="s">
        <v>172</v>
      </c>
      <c r="C2270">
        <v>707013</v>
      </c>
      <c r="D2270" t="s">
        <v>78</v>
      </c>
      <c r="E2270">
        <v>14</v>
      </c>
      <c r="F2270">
        <v>90</v>
      </c>
      <c r="G2270">
        <f t="shared" si="35"/>
        <v>1260</v>
      </c>
    </row>
    <row r="2271" spans="1:7" x14ac:dyDescent="0.25">
      <c r="A2271">
        <v>2018</v>
      </c>
      <c r="B2271" t="s">
        <v>172</v>
      </c>
      <c r="C2271">
        <v>707014</v>
      </c>
      <c r="D2271" t="s">
        <v>79</v>
      </c>
      <c r="E2271">
        <v>14</v>
      </c>
      <c r="F2271">
        <v>172</v>
      </c>
      <c r="G2271">
        <f t="shared" si="35"/>
        <v>2408</v>
      </c>
    </row>
    <row r="2272" spans="1:7" x14ac:dyDescent="0.25">
      <c r="A2272">
        <v>2018</v>
      </c>
      <c r="B2272" t="s">
        <v>172</v>
      </c>
      <c r="C2272">
        <v>707015</v>
      </c>
      <c r="D2272" t="s">
        <v>80</v>
      </c>
      <c r="E2272">
        <v>14</v>
      </c>
      <c r="F2272">
        <v>135</v>
      </c>
      <c r="G2272">
        <f t="shared" si="35"/>
        <v>1890</v>
      </c>
    </row>
    <row r="2273" spans="1:7" x14ac:dyDescent="0.25">
      <c r="A2273">
        <v>2018</v>
      </c>
      <c r="B2273" t="s">
        <v>172</v>
      </c>
      <c r="C2273">
        <v>707016</v>
      </c>
      <c r="D2273" t="s">
        <v>81</v>
      </c>
      <c r="E2273">
        <v>14</v>
      </c>
      <c r="F2273">
        <v>194</v>
      </c>
      <c r="G2273">
        <f t="shared" si="35"/>
        <v>2716</v>
      </c>
    </row>
    <row r="2274" spans="1:7" x14ac:dyDescent="0.25">
      <c r="A2274">
        <v>2018</v>
      </c>
      <c r="B2274" t="s">
        <v>172</v>
      </c>
      <c r="C2274">
        <v>707017</v>
      </c>
      <c r="D2274" t="s">
        <v>148</v>
      </c>
      <c r="E2274">
        <v>14</v>
      </c>
      <c r="F2274">
        <v>135</v>
      </c>
      <c r="G2274">
        <f t="shared" si="35"/>
        <v>1890</v>
      </c>
    </row>
    <row r="2275" spans="1:7" x14ac:dyDescent="0.25">
      <c r="A2275">
        <v>2018</v>
      </c>
      <c r="B2275" t="s">
        <v>172</v>
      </c>
      <c r="C2275">
        <v>708000</v>
      </c>
      <c r="D2275" t="s">
        <v>82</v>
      </c>
      <c r="E2275">
        <v>5</v>
      </c>
      <c r="F2275">
        <v>155</v>
      </c>
      <c r="G2275">
        <f t="shared" si="35"/>
        <v>775</v>
      </c>
    </row>
    <row r="2276" spans="1:7" x14ac:dyDescent="0.25">
      <c r="A2276">
        <v>2018</v>
      </c>
      <c r="B2276" t="s">
        <v>172</v>
      </c>
      <c r="C2276">
        <v>708002</v>
      </c>
      <c r="D2276" t="s">
        <v>83</v>
      </c>
      <c r="E2276">
        <v>10</v>
      </c>
      <c r="F2276">
        <v>291</v>
      </c>
      <c r="G2276">
        <f t="shared" si="35"/>
        <v>2910</v>
      </c>
    </row>
    <row r="2277" spans="1:7" x14ac:dyDescent="0.25">
      <c r="A2277">
        <v>2018</v>
      </c>
      <c r="B2277" t="s">
        <v>172</v>
      </c>
      <c r="C2277">
        <v>708003</v>
      </c>
      <c r="D2277" t="s">
        <v>162</v>
      </c>
      <c r="E2277">
        <v>1.8</v>
      </c>
      <c r="F2277">
        <v>5026</v>
      </c>
      <c r="G2277">
        <f t="shared" si="35"/>
        <v>9046.8000000000011</v>
      </c>
    </row>
    <row r="2278" spans="1:7" x14ac:dyDescent="0.25">
      <c r="A2278">
        <v>2018</v>
      </c>
      <c r="B2278" t="s">
        <v>172</v>
      </c>
      <c r="C2278">
        <v>708004</v>
      </c>
      <c r="D2278" t="s">
        <v>84</v>
      </c>
      <c r="E2278">
        <v>2</v>
      </c>
      <c r="F2278">
        <v>2576</v>
      </c>
      <c r="G2278">
        <f t="shared" si="35"/>
        <v>5152</v>
      </c>
    </row>
    <row r="2279" spans="1:7" x14ac:dyDescent="0.25">
      <c r="A2279">
        <v>2018</v>
      </c>
      <c r="B2279" t="s">
        <v>172</v>
      </c>
      <c r="C2279">
        <v>708007</v>
      </c>
      <c r="D2279" t="s">
        <v>87</v>
      </c>
      <c r="E2279">
        <v>5</v>
      </c>
      <c r="F2279">
        <v>790</v>
      </c>
      <c r="G2279">
        <f t="shared" si="35"/>
        <v>3950</v>
      </c>
    </row>
    <row r="2280" spans="1:7" x14ac:dyDescent="0.25">
      <c r="A2280">
        <v>2018</v>
      </c>
      <c r="B2280" t="s">
        <v>172</v>
      </c>
      <c r="C2280">
        <v>708008</v>
      </c>
      <c r="D2280" t="s">
        <v>88</v>
      </c>
      <c r="E2280">
        <v>14.4</v>
      </c>
      <c r="F2280">
        <v>64</v>
      </c>
      <c r="G2280">
        <f t="shared" si="35"/>
        <v>921.6</v>
      </c>
    </row>
    <row r="2281" spans="1:7" x14ac:dyDescent="0.25">
      <c r="A2281">
        <v>2018</v>
      </c>
      <c r="B2281" t="s">
        <v>172</v>
      </c>
      <c r="C2281">
        <v>708009</v>
      </c>
      <c r="D2281" t="s">
        <v>89</v>
      </c>
      <c r="E2281">
        <v>20.399999999999999</v>
      </c>
      <c r="F2281">
        <v>53</v>
      </c>
      <c r="G2281">
        <f t="shared" si="35"/>
        <v>1081.1999999999998</v>
      </c>
    </row>
    <row r="2282" spans="1:7" x14ac:dyDescent="0.25">
      <c r="A2282">
        <v>2018</v>
      </c>
      <c r="B2282" t="s">
        <v>172</v>
      </c>
      <c r="C2282">
        <v>708010</v>
      </c>
      <c r="D2282" t="s">
        <v>90</v>
      </c>
      <c r="E2282">
        <v>2</v>
      </c>
      <c r="F2282">
        <v>1106</v>
      </c>
      <c r="G2282">
        <f t="shared" si="35"/>
        <v>2212</v>
      </c>
    </row>
    <row r="2283" spans="1:7" x14ac:dyDescent="0.25">
      <c r="A2283">
        <v>2018</v>
      </c>
      <c r="B2283" t="s">
        <v>172</v>
      </c>
      <c r="C2283">
        <v>708013</v>
      </c>
      <c r="D2283" t="s">
        <v>91</v>
      </c>
      <c r="E2283">
        <v>1.6</v>
      </c>
      <c r="F2283">
        <v>154</v>
      </c>
      <c r="G2283">
        <f t="shared" si="35"/>
        <v>246.4</v>
      </c>
    </row>
    <row r="2284" spans="1:7" x14ac:dyDescent="0.25">
      <c r="A2284">
        <v>2018</v>
      </c>
      <c r="B2284" t="s">
        <v>172</v>
      </c>
      <c r="C2284">
        <v>708014</v>
      </c>
      <c r="D2284" t="s">
        <v>92</v>
      </c>
      <c r="E2284">
        <v>13</v>
      </c>
      <c r="F2284">
        <v>242</v>
      </c>
      <c r="G2284">
        <f t="shared" si="35"/>
        <v>3146</v>
      </c>
    </row>
    <row r="2285" spans="1:7" x14ac:dyDescent="0.25">
      <c r="A2285">
        <v>2018</v>
      </c>
      <c r="B2285" t="s">
        <v>172</v>
      </c>
      <c r="C2285">
        <v>708015</v>
      </c>
      <c r="D2285" t="s">
        <v>93</v>
      </c>
      <c r="E2285">
        <v>1.8</v>
      </c>
      <c r="F2285">
        <v>1720</v>
      </c>
      <c r="G2285">
        <f t="shared" si="35"/>
        <v>3096</v>
      </c>
    </row>
    <row r="2286" spans="1:7" x14ac:dyDescent="0.25">
      <c r="A2286">
        <v>2018</v>
      </c>
      <c r="B2286" t="s">
        <v>172</v>
      </c>
      <c r="C2286">
        <v>708016</v>
      </c>
      <c r="D2286" t="s">
        <v>94</v>
      </c>
      <c r="E2286">
        <v>5</v>
      </c>
      <c r="F2286">
        <v>76</v>
      </c>
      <c r="G2286">
        <f t="shared" si="35"/>
        <v>380</v>
      </c>
    </row>
    <row r="2287" spans="1:7" x14ac:dyDescent="0.25">
      <c r="A2287">
        <v>2018</v>
      </c>
      <c r="B2287" t="s">
        <v>172</v>
      </c>
      <c r="C2287">
        <v>708018</v>
      </c>
      <c r="D2287" t="s">
        <v>95</v>
      </c>
      <c r="E2287">
        <v>10</v>
      </c>
      <c r="F2287">
        <v>322</v>
      </c>
      <c r="G2287">
        <f t="shared" si="35"/>
        <v>3220</v>
      </c>
    </row>
    <row r="2288" spans="1:7" x14ac:dyDescent="0.25">
      <c r="A2288">
        <v>2018</v>
      </c>
      <c r="B2288" t="s">
        <v>172</v>
      </c>
      <c r="C2288">
        <v>708019</v>
      </c>
      <c r="D2288" t="s">
        <v>96</v>
      </c>
      <c r="E2288">
        <v>15</v>
      </c>
      <c r="F2288">
        <v>13</v>
      </c>
      <c r="G2288">
        <f t="shared" si="35"/>
        <v>195</v>
      </c>
    </row>
    <row r="2289" spans="1:7" x14ac:dyDescent="0.25">
      <c r="A2289">
        <v>2018</v>
      </c>
      <c r="B2289" t="s">
        <v>172</v>
      </c>
      <c r="C2289">
        <v>708020</v>
      </c>
      <c r="D2289" t="s">
        <v>97</v>
      </c>
      <c r="E2289">
        <v>10</v>
      </c>
      <c r="F2289">
        <v>248</v>
      </c>
      <c r="G2289">
        <f t="shared" si="35"/>
        <v>2480</v>
      </c>
    </row>
    <row r="2290" spans="1:7" x14ac:dyDescent="0.25">
      <c r="A2290">
        <v>2018</v>
      </c>
      <c r="B2290" t="s">
        <v>172</v>
      </c>
      <c r="C2290">
        <v>708021</v>
      </c>
      <c r="D2290" t="s">
        <v>98</v>
      </c>
      <c r="E2290">
        <v>5</v>
      </c>
      <c r="F2290">
        <v>288</v>
      </c>
      <c r="G2290">
        <f t="shared" si="35"/>
        <v>1440</v>
      </c>
    </row>
    <row r="2291" spans="1:7" x14ac:dyDescent="0.25">
      <c r="A2291">
        <v>2018</v>
      </c>
      <c r="B2291" t="s">
        <v>172</v>
      </c>
      <c r="C2291">
        <v>708022</v>
      </c>
      <c r="D2291" t="s">
        <v>99</v>
      </c>
      <c r="E2291">
        <v>15</v>
      </c>
      <c r="F2291">
        <v>281</v>
      </c>
      <c r="G2291">
        <f t="shared" si="35"/>
        <v>4215</v>
      </c>
    </row>
    <row r="2292" spans="1:7" x14ac:dyDescent="0.25">
      <c r="A2292">
        <v>2018</v>
      </c>
      <c r="B2292" t="s">
        <v>172</v>
      </c>
      <c r="C2292">
        <v>708023</v>
      </c>
      <c r="D2292" t="s">
        <v>100</v>
      </c>
      <c r="E2292">
        <v>15</v>
      </c>
      <c r="F2292">
        <v>79</v>
      </c>
      <c r="G2292">
        <f t="shared" si="35"/>
        <v>1185</v>
      </c>
    </row>
    <row r="2293" spans="1:7" x14ac:dyDescent="0.25">
      <c r="A2293">
        <v>2018</v>
      </c>
      <c r="B2293" t="s">
        <v>172</v>
      </c>
      <c r="C2293">
        <v>708024</v>
      </c>
      <c r="D2293" t="s">
        <v>101</v>
      </c>
      <c r="E2293">
        <v>15</v>
      </c>
      <c r="F2293">
        <v>179</v>
      </c>
      <c r="G2293">
        <f t="shared" si="35"/>
        <v>2685</v>
      </c>
    </row>
    <row r="2294" spans="1:7" x14ac:dyDescent="0.25">
      <c r="A2294">
        <v>2018</v>
      </c>
      <c r="B2294" t="s">
        <v>172</v>
      </c>
      <c r="C2294">
        <v>708036</v>
      </c>
      <c r="D2294" t="s">
        <v>169</v>
      </c>
      <c r="E2294">
        <v>10</v>
      </c>
      <c r="F2294">
        <v>4</v>
      </c>
      <c r="G2294">
        <f t="shared" si="35"/>
        <v>40</v>
      </c>
    </row>
    <row r="2295" spans="1:7" x14ac:dyDescent="0.25">
      <c r="A2295">
        <v>2018</v>
      </c>
      <c r="B2295" t="s">
        <v>172</v>
      </c>
      <c r="C2295">
        <v>708046</v>
      </c>
      <c r="D2295" t="s">
        <v>217</v>
      </c>
      <c r="E2295">
        <v>11</v>
      </c>
      <c r="F2295">
        <v>1</v>
      </c>
      <c r="G2295">
        <f t="shared" si="35"/>
        <v>11</v>
      </c>
    </row>
    <row r="2296" spans="1:7" x14ac:dyDescent="0.25">
      <c r="A2296">
        <v>2018</v>
      </c>
      <c r="B2296" t="s">
        <v>172</v>
      </c>
      <c r="C2296">
        <v>708056</v>
      </c>
      <c r="D2296" t="s">
        <v>222</v>
      </c>
      <c r="E2296">
        <v>90</v>
      </c>
      <c r="F2296">
        <v>1</v>
      </c>
      <c r="G2296">
        <f t="shared" si="35"/>
        <v>90</v>
      </c>
    </row>
    <row r="2297" spans="1:7" x14ac:dyDescent="0.25">
      <c r="A2297">
        <v>2018</v>
      </c>
      <c r="B2297" t="s">
        <v>172</v>
      </c>
      <c r="C2297">
        <v>709001</v>
      </c>
      <c r="D2297" t="s">
        <v>105</v>
      </c>
      <c r="E2297">
        <v>20.5</v>
      </c>
      <c r="F2297">
        <v>258</v>
      </c>
      <c r="G2297">
        <f t="shared" si="35"/>
        <v>5289</v>
      </c>
    </row>
    <row r="2298" spans="1:7" x14ac:dyDescent="0.25">
      <c r="A2298">
        <v>2018</v>
      </c>
      <c r="B2298" t="s">
        <v>172</v>
      </c>
      <c r="C2298">
        <v>709005</v>
      </c>
      <c r="D2298" t="s">
        <v>106</v>
      </c>
      <c r="E2298">
        <v>20.5</v>
      </c>
      <c r="F2298">
        <v>166</v>
      </c>
      <c r="G2298">
        <f t="shared" si="35"/>
        <v>3403</v>
      </c>
    </row>
    <row r="2299" spans="1:7" x14ac:dyDescent="0.25">
      <c r="A2299">
        <v>2018</v>
      </c>
      <c r="B2299" t="s">
        <v>172</v>
      </c>
      <c r="C2299">
        <v>709007</v>
      </c>
      <c r="D2299" t="s">
        <v>107</v>
      </c>
      <c r="E2299">
        <v>20.5</v>
      </c>
      <c r="F2299">
        <v>203</v>
      </c>
      <c r="G2299">
        <f t="shared" si="35"/>
        <v>4161.5</v>
      </c>
    </row>
    <row r="2300" spans="1:7" x14ac:dyDescent="0.25">
      <c r="A2300">
        <v>2018</v>
      </c>
      <c r="B2300" t="s">
        <v>172</v>
      </c>
      <c r="C2300">
        <v>710003</v>
      </c>
      <c r="D2300" t="s">
        <v>108</v>
      </c>
      <c r="E2300">
        <v>13</v>
      </c>
      <c r="F2300">
        <v>194</v>
      </c>
      <c r="G2300">
        <f t="shared" si="35"/>
        <v>2522</v>
      </c>
    </row>
    <row r="2301" spans="1:7" x14ac:dyDescent="0.25">
      <c r="A2301">
        <v>2018</v>
      </c>
      <c r="B2301" t="s">
        <v>172</v>
      </c>
      <c r="C2301">
        <v>711001</v>
      </c>
      <c r="D2301" t="s">
        <v>109</v>
      </c>
      <c r="E2301">
        <v>20</v>
      </c>
      <c r="F2301">
        <v>529</v>
      </c>
      <c r="G2301">
        <f t="shared" si="35"/>
        <v>10580</v>
      </c>
    </row>
    <row r="2302" spans="1:7" x14ac:dyDescent="0.25">
      <c r="A2302">
        <v>2018</v>
      </c>
      <c r="B2302" t="s">
        <v>172</v>
      </c>
      <c r="C2302">
        <v>711002</v>
      </c>
      <c r="D2302" t="s">
        <v>110</v>
      </c>
      <c r="E2302">
        <v>290</v>
      </c>
      <c r="F2302">
        <v>18</v>
      </c>
      <c r="G2302">
        <f t="shared" si="35"/>
        <v>5220</v>
      </c>
    </row>
    <row r="2303" spans="1:7" x14ac:dyDescent="0.25">
      <c r="A2303">
        <v>2018</v>
      </c>
      <c r="B2303" t="s">
        <v>172</v>
      </c>
      <c r="C2303">
        <v>711009</v>
      </c>
      <c r="D2303" t="s">
        <v>114</v>
      </c>
      <c r="E2303">
        <v>15</v>
      </c>
      <c r="F2303">
        <v>637</v>
      </c>
      <c r="G2303">
        <f t="shared" si="35"/>
        <v>9555</v>
      </c>
    </row>
    <row r="2304" spans="1:7" x14ac:dyDescent="0.25">
      <c r="A2304">
        <v>2018</v>
      </c>
      <c r="B2304" t="s">
        <v>172</v>
      </c>
      <c r="C2304">
        <v>712007</v>
      </c>
      <c r="D2304" t="s">
        <v>116</v>
      </c>
      <c r="E2304">
        <v>11</v>
      </c>
      <c r="F2304">
        <v>570</v>
      </c>
      <c r="G2304">
        <f t="shared" si="35"/>
        <v>6270</v>
      </c>
    </row>
    <row r="2305" spans="1:7" x14ac:dyDescent="0.25">
      <c r="A2305">
        <v>2018</v>
      </c>
      <c r="B2305" t="s">
        <v>172</v>
      </c>
      <c r="C2305">
        <v>713001</v>
      </c>
      <c r="D2305" t="s">
        <v>117</v>
      </c>
      <c r="E2305">
        <v>45</v>
      </c>
      <c r="F2305">
        <v>183</v>
      </c>
      <c r="G2305">
        <f t="shared" si="35"/>
        <v>8235</v>
      </c>
    </row>
    <row r="2306" spans="1:7" x14ac:dyDescent="0.25">
      <c r="A2306">
        <v>2018</v>
      </c>
      <c r="B2306" t="s">
        <v>172</v>
      </c>
      <c r="C2306">
        <v>713003</v>
      </c>
      <c r="D2306" t="s">
        <v>118</v>
      </c>
      <c r="E2306">
        <v>2</v>
      </c>
      <c r="F2306">
        <v>148</v>
      </c>
      <c r="G2306">
        <f t="shared" si="35"/>
        <v>296</v>
      </c>
    </row>
    <row r="2307" spans="1:7" x14ac:dyDescent="0.25">
      <c r="A2307">
        <v>2018</v>
      </c>
      <c r="B2307" t="s">
        <v>172</v>
      </c>
      <c r="C2307">
        <v>718001</v>
      </c>
      <c r="D2307" t="s">
        <v>173</v>
      </c>
      <c r="E2307">
        <v>8</v>
      </c>
      <c r="F2307">
        <v>1226</v>
      </c>
      <c r="G2307">
        <f t="shared" ref="G2307:G2370" si="36">F2307*E2307</f>
        <v>9808</v>
      </c>
    </row>
    <row r="2308" spans="1:7" x14ac:dyDescent="0.25">
      <c r="A2308">
        <v>2018</v>
      </c>
      <c r="B2308" t="s">
        <v>172</v>
      </c>
      <c r="C2308">
        <v>718002</v>
      </c>
      <c r="D2308" t="s">
        <v>174</v>
      </c>
      <c r="E2308">
        <v>6</v>
      </c>
      <c r="F2308">
        <v>1972</v>
      </c>
      <c r="G2308">
        <f t="shared" si="36"/>
        <v>11832</v>
      </c>
    </row>
    <row r="2309" spans="1:7" x14ac:dyDescent="0.25">
      <c r="A2309">
        <v>2018</v>
      </c>
      <c r="B2309" t="s">
        <v>172</v>
      </c>
      <c r="C2309">
        <v>720001</v>
      </c>
      <c r="D2309" t="s">
        <v>149</v>
      </c>
      <c r="E2309">
        <v>32</v>
      </c>
      <c r="F2309">
        <v>12</v>
      </c>
      <c r="G2309">
        <f t="shared" si="36"/>
        <v>384</v>
      </c>
    </row>
    <row r="2310" spans="1:7" x14ac:dyDescent="0.25">
      <c r="A2310">
        <v>2018</v>
      </c>
      <c r="B2310" t="s">
        <v>172</v>
      </c>
      <c r="C2310">
        <v>730001</v>
      </c>
      <c r="D2310" t="s">
        <v>144</v>
      </c>
      <c r="E2310">
        <v>4.5</v>
      </c>
      <c r="F2310">
        <v>5388</v>
      </c>
      <c r="G2310">
        <f t="shared" si="36"/>
        <v>24246</v>
      </c>
    </row>
    <row r="2311" spans="1:7" x14ac:dyDescent="0.25">
      <c r="A2311">
        <v>2018</v>
      </c>
      <c r="B2311" t="s">
        <v>172</v>
      </c>
      <c r="C2311">
        <v>730015</v>
      </c>
      <c r="D2311" t="s">
        <v>151</v>
      </c>
      <c r="E2311">
        <v>25</v>
      </c>
      <c r="F2311">
        <v>83</v>
      </c>
      <c r="G2311">
        <f t="shared" si="36"/>
        <v>2075</v>
      </c>
    </row>
    <row r="2312" spans="1:7" x14ac:dyDescent="0.25">
      <c r="A2312">
        <v>2018</v>
      </c>
      <c r="B2312" t="s">
        <v>172</v>
      </c>
      <c r="C2312">
        <v>800010</v>
      </c>
      <c r="D2312" t="s">
        <v>163</v>
      </c>
      <c r="E2312">
        <v>1.5</v>
      </c>
      <c r="F2312">
        <v>2760</v>
      </c>
      <c r="G2312">
        <f t="shared" si="36"/>
        <v>4140</v>
      </c>
    </row>
    <row r="2313" spans="1:7" x14ac:dyDescent="0.25">
      <c r="A2313">
        <v>2018</v>
      </c>
      <c r="B2313" t="s">
        <v>172</v>
      </c>
      <c r="C2313">
        <v>800011</v>
      </c>
      <c r="D2313" t="s">
        <v>207</v>
      </c>
      <c r="E2313">
        <v>3</v>
      </c>
      <c r="F2313">
        <v>601</v>
      </c>
      <c r="G2313">
        <f t="shared" si="36"/>
        <v>1803</v>
      </c>
    </row>
    <row r="2314" spans="1:7" x14ac:dyDescent="0.25">
      <c r="A2314">
        <v>2018</v>
      </c>
      <c r="B2314" t="s">
        <v>172</v>
      </c>
      <c r="C2314">
        <v>800020</v>
      </c>
      <c r="D2314" t="s">
        <v>208</v>
      </c>
      <c r="E2314">
        <v>2.5499999999999998</v>
      </c>
      <c r="F2314">
        <v>160</v>
      </c>
      <c r="G2314">
        <f t="shared" si="36"/>
        <v>408</v>
      </c>
    </row>
    <row r="2315" spans="1:7" x14ac:dyDescent="0.25">
      <c r="A2315">
        <v>2018</v>
      </c>
      <c r="B2315" t="s">
        <v>172</v>
      </c>
      <c r="C2315">
        <v>800040</v>
      </c>
      <c r="D2315" t="s">
        <v>209</v>
      </c>
      <c r="E2315">
        <v>2</v>
      </c>
      <c r="F2315">
        <v>50</v>
      </c>
      <c r="G2315">
        <f t="shared" si="36"/>
        <v>100</v>
      </c>
    </row>
    <row r="2316" spans="1:7" x14ac:dyDescent="0.25">
      <c r="A2316">
        <v>2018</v>
      </c>
      <c r="B2316" t="s">
        <v>172</v>
      </c>
      <c r="C2316">
        <v>800050</v>
      </c>
      <c r="D2316" t="s">
        <v>210</v>
      </c>
      <c r="E2316">
        <v>3.9</v>
      </c>
      <c r="F2316">
        <v>174</v>
      </c>
      <c r="G2316">
        <f t="shared" si="36"/>
        <v>678.6</v>
      </c>
    </row>
    <row r="2317" spans="1:7" x14ac:dyDescent="0.25">
      <c r="A2317">
        <v>2018</v>
      </c>
      <c r="B2317" t="s">
        <v>172</v>
      </c>
      <c r="C2317">
        <v>800051</v>
      </c>
      <c r="D2317" t="s">
        <v>211</v>
      </c>
      <c r="E2317">
        <v>3.9</v>
      </c>
      <c r="F2317">
        <v>456</v>
      </c>
      <c r="G2317">
        <f t="shared" si="36"/>
        <v>1778.3999999999999</v>
      </c>
    </row>
    <row r="2318" spans="1:7" x14ac:dyDescent="0.25">
      <c r="A2318">
        <v>2018</v>
      </c>
      <c r="B2318" t="s">
        <v>172</v>
      </c>
      <c r="C2318">
        <v>800060</v>
      </c>
      <c r="D2318" t="s">
        <v>212</v>
      </c>
      <c r="E2318">
        <v>1.8</v>
      </c>
      <c r="F2318">
        <v>30</v>
      </c>
      <c r="G2318">
        <f t="shared" si="36"/>
        <v>54</v>
      </c>
    </row>
    <row r="2319" spans="1:7" x14ac:dyDescent="0.25">
      <c r="A2319">
        <v>2018</v>
      </c>
      <c r="B2319" t="s">
        <v>172</v>
      </c>
      <c r="C2319">
        <v>800062</v>
      </c>
      <c r="D2319" t="s">
        <v>213</v>
      </c>
      <c r="E2319">
        <v>1.8</v>
      </c>
      <c r="F2319">
        <v>40</v>
      </c>
      <c r="G2319">
        <f t="shared" si="36"/>
        <v>72</v>
      </c>
    </row>
    <row r="2320" spans="1:7" x14ac:dyDescent="0.25">
      <c r="A2320">
        <v>2018</v>
      </c>
      <c r="B2320" t="s">
        <v>176</v>
      </c>
      <c r="C2320">
        <v>701004</v>
      </c>
      <c r="D2320" t="s">
        <v>153</v>
      </c>
      <c r="E2320">
        <v>60</v>
      </c>
      <c r="F2320">
        <v>20</v>
      </c>
      <c r="G2320">
        <f t="shared" si="36"/>
        <v>1200</v>
      </c>
    </row>
    <row r="2321" spans="1:7" x14ac:dyDescent="0.25">
      <c r="A2321">
        <v>2018</v>
      </c>
      <c r="B2321" t="s">
        <v>176</v>
      </c>
      <c r="C2321">
        <v>701012</v>
      </c>
      <c r="D2321" t="s">
        <v>5</v>
      </c>
      <c r="E2321">
        <v>10</v>
      </c>
      <c r="F2321">
        <v>541</v>
      </c>
      <c r="G2321">
        <f t="shared" si="36"/>
        <v>5410</v>
      </c>
    </row>
    <row r="2322" spans="1:7" x14ac:dyDescent="0.25">
      <c r="A2322">
        <v>2018</v>
      </c>
      <c r="B2322" t="s">
        <v>176</v>
      </c>
      <c r="C2322">
        <v>701014</v>
      </c>
      <c r="D2322" t="s">
        <v>6</v>
      </c>
      <c r="E2322">
        <v>39</v>
      </c>
      <c r="F2322">
        <v>62</v>
      </c>
      <c r="G2322">
        <f t="shared" si="36"/>
        <v>2418</v>
      </c>
    </row>
    <row r="2323" spans="1:7" x14ac:dyDescent="0.25">
      <c r="A2323">
        <v>2018</v>
      </c>
      <c r="B2323" t="s">
        <v>176</v>
      </c>
      <c r="C2323">
        <v>701022</v>
      </c>
      <c r="D2323" t="s">
        <v>7</v>
      </c>
      <c r="E2323">
        <v>75</v>
      </c>
      <c r="F2323">
        <v>7</v>
      </c>
      <c r="G2323">
        <f t="shared" si="36"/>
        <v>525</v>
      </c>
    </row>
    <row r="2324" spans="1:7" x14ac:dyDescent="0.25">
      <c r="A2324">
        <v>2018</v>
      </c>
      <c r="B2324" t="s">
        <v>176</v>
      </c>
      <c r="C2324">
        <v>701023</v>
      </c>
      <c r="D2324" t="s">
        <v>8</v>
      </c>
      <c r="E2324">
        <v>35</v>
      </c>
      <c r="F2324">
        <v>19</v>
      </c>
      <c r="G2324">
        <f t="shared" si="36"/>
        <v>665</v>
      </c>
    </row>
    <row r="2325" spans="1:7" x14ac:dyDescent="0.25">
      <c r="A2325">
        <v>2018</v>
      </c>
      <c r="B2325" t="s">
        <v>176</v>
      </c>
      <c r="C2325">
        <v>701024</v>
      </c>
      <c r="D2325" t="s">
        <v>9</v>
      </c>
      <c r="E2325">
        <v>27</v>
      </c>
      <c r="F2325">
        <v>162</v>
      </c>
      <c r="G2325">
        <f t="shared" si="36"/>
        <v>4374</v>
      </c>
    </row>
    <row r="2326" spans="1:7" x14ac:dyDescent="0.25">
      <c r="A2326">
        <v>2018</v>
      </c>
      <c r="B2326" t="s">
        <v>176</v>
      </c>
      <c r="C2326">
        <v>701025</v>
      </c>
      <c r="D2326" t="s">
        <v>10</v>
      </c>
      <c r="E2326">
        <v>29</v>
      </c>
      <c r="F2326">
        <v>617</v>
      </c>
      <c r="G2326">
        <f t="shared" si="36"/>
        <v>17893</v>
      </c>
    </row>
    <row r="2327" spans="1:7" x14ac:dyDescent="0.25">
      <c r="A2327">
        <v>2018</v>
      </c>
      <c r="B2327" t="s">
        <v>176</v>
      </c>
      <c r="C2327">
        <v>701027</v>
      </c>
      <c r="D2327" t="s">
        <v>11</v>
      </c>
      <c r="E2327">
        <v>20.5</v>
      </c>
      <c r="F2327">
        <v>479</v>
      </c>
      <c r="G2327">
        <f t="shared" si="36"/>
        <v>9819.5</v>
      </c>
    </row>
    <row r="2328" spans="1:7" x14ac:dyDescent="0.25">
      <c r="A2328">
        <v>2018</v>
      </c>
      <c r="B2328" t="s">
        <v>176</v>
      </c>
      <c r="C2328">
        <v>701030</v>
      </c>
      <c r="D2328" t="s">
        <v>14</v>
      </c>
      <c r="E2328">
        <v>35</v>
      </c>
      <c r="F2328">
        <v>95</v>
      </c>
      <c r="G2328">
        <f t="shared" si="36"/>
        <v>3325</v>
      </c>
    </row>
    <row r="2329" spans="1:7" x14ac:dyDescent="0.25">
      <c r="A2329">
        <v>2018</v>
      </c>
      <c r="B2329" t="s">
        <v>176</v>
      </c>
      <c r="C2329">
        <v>701031</v>
      </c>
      <c r="D2329" t="s">
        <v>15</v>
      </c>
      <c r="E2329">
        <v>35</v>
      </c>
      <c r="F2329">
        <v>140</v>
      </c>
      <c r="G2329">
        <f t="shared" si="36"/>
        <v>4900</v>
      </c>
    </row>
    <row r="2330" spans="1:7" x14ac:dyDescent="0.25">
      <c r="A2330">
        <v>2018</v>
      </c>
      <c r="B2330" t="s">
        <v>176</v>
      </c>
      <c r="C2330">
        <v>701035</v>
      </c>
      <c r="D2330" t="s">
        <v>19</v>
      </c>
      <c r="E2330">
        <v>25</v>
      </c>
      <c r="F2330">
        <v>243</v>
      </c>
      <c r="G2330">
        <f t="shared" si="36"/>
        <v>6075</v>
      </c>
    </row>
    <row r="2331" spans="1:7" x14ac:dyDescent="0.25">
      <c r="A2331">
        <v>2018</v>
      </c>
      <c r="B2331" t="s">
        <v>176</v>
      </c>
      <c r="C2331">
        <v>701037</v>
      </c>
      <c r="D2331" t="s">
        <v>21</v>
      </c>
      <c r="E2331">
        <v>25</v>
      </c>
      <c r="F2331">
        <v>244</v>
      </c>
      <c r="G2331">
        <f t="shared" si="36"/>
        <v>6100</v>
      </c>
    </row>
    <row r="2332" spans="1:7" x14ac:dyDescent="0.25">
      <c r="A2332">
        <v>2018</v>
      </c>
      <c r="B2332" t="s">
        <v>176</v>
      </c>
      <c r="C2332">
        <v>701042</v>
      </c>
      <c r="D2332" t="s">
        <v>24</v>
      </c>
      <c r="E2332">
        <v>25</v>
      </c>
      <c r="F2332">
        <v>191</v>
      </c>
      <c r="G2332">
        <f t="shared" si="36"/>
        <v>4775</v>
      </c>
    </row>
    <row r="2333" spans="1:7" x14ac:dyDescent="0.25">
      <c r="A2333">
        <v>2018</v>
      </c>
      <c r="B2333" t="s">
        <v>176</v>
      </c>
      <c r="C2333">
        <v>701048</v>
      </c>
      <c r="D2333" t="s">
        <v>26</v>
      </c>
      <c r="E2333">
        <v>59</v>
      </c>
      <c r="F2333">
        <v>306</v>
      </c>
      <c r="G2333">
        <f t="shared" si="36"/>
        <v>18054</v>
      </c>
    </row>
    <row r="2334" spans="1:7" x14ac:dyDescent="0.25">
      <c r="A2334">
        <v>2018</v>
      </c>
      <c r="B2334" t="s">
        <v>176</v>
      </c>
      <c r="C2334">
        <v>701050</v>
      </c>
      <c r="D2334" t="s">
        <v>156</v>
      </c>
      <c r="E2334">
        <v>59</v>
      </c>
      <c r="F2334">
        <v>81</v>
      </c>
      <c r="G2334">
        <f t="shared" si="36"/>
        <v>4779</v>
      </c>
    </row>
    <row r="2335" spans="1:7" x14ac:dyDescent="0.25">
      <c r="A2335">
        <v>2018</v>
      </c>
      <c r="B2335" t="s">
        <v>176</v>
      </c>
      <c r="C2335">
        <v>701052</v>
      </c>
      <c r="D2335" t="s">
        <v>27</v>
      </c>
      <c r="E2335">
        <v>39</v>
      </c>
      <c r="F2335">
        <v>59</v>
      </c>
      <c r="G2335">
        <f t="shared" si="36"/>
        <v>2301</v>
      </c>
    </row>
    <row r="2336" spans="1:7" x14ac:dyDescent="0.25">
      <c r="A2336">
        <v>2018</v>
      </c>
      <c r="B2336" t="s">
        <v>176</v>
      </c>
      <c r="C2336">
        <v>701055</v>
      </c>
      <c r="D2336" t="s">
        <v>29</v>
      </c>
      <c r="E2336">
        <v>99</v>
      </c>
      <c r="F2336">
        <v>75</v>
      </c>
      <c r="G2336">
        <f t="shared" si="36"/>
        <v>7425</v>
      </c>
    </row>
    <row r="2337" spans="1:7" x14ac:dyDescent="0.25">
      <c r="A2337">
        <v>2018</v>
      </c>
      <c r="B2337" t="s">
        <v>176</v>
      </c>
      <c r="C2337">
        <v>701056</v>
      </c>
      <c r="D2337" t="s">
        <v>30</v>
      </c>
      <c r="E2337">
        <v>85</v>
      </c>
      <c r="F2337">
        <v>39</v>
      </c>
      <c r="G2337">
        <f t="shared" si="36"/>
        <v>3315</v>
      </c>
    </row>
    <row r="2338" spans="1:7" x14ac:dyDescent="0.25">
      <c r="A2338">
        <v>2018</v>
      </c>
      <c r="B2338" t="s">
        <v>176</v>
      </c>
      <c r="C2338">
        <v>701057</v>
      </c>
      <c r="D2338" t="s">
        <v>147</v>
      </c>
      <c r="E2338">
        <v>55</v>
      </c>
      <c r="F2338">
        <v>8</v>
      </c>
      <c r="G2338">
        <f t="shared" si="36"/>
        <v>440</v>
      </c>
    </row>
    <row r="2339" spans="1:7" x14ac:dyDescent="0.25">
      <c r="A2339">
        <v>2018</v>
      </c>
      <c r="B2339" t="s">
        <v>176</v>
      </c>
      <c r="C2339">
        <v>701058</v>
      </c>
      <c r="D2339" t="s">
        <v>31</v>
      </c>
      <c r="E2339">
        <v>99</v>
      </c>
      <c r="F2339">
        <v>4</v>
      </c>
      <c r="G2339">
        <f t="shared" si="36"/>
        <v>396</v>
      </c>
    </row>
    <row r="2340" spans="1:7" x14ac:dyDescent="0.25">
      <c r="A2340">
        <v>2018</v>
      </c>
      <c r="B2340" t="s">
        <v>176</v>
      </c>
      <c r="C2340">
        <v>701059</v>
      </c>
      <c r="D2340" t="s">
        <v>221</v>
      </c>
      <c r="E2340">
        <v>45</v>
      </c>
      <c r="F2340">
        <v>121</v>
      </c>
      <c r="G2340">
        <f t="shared" si="36"/>
        <v>5445</v>
      </c>
    </row>
    <row r="2341" spans="1:7" x14ac:dyDescent="0.25">
      <c r="A2341">
        <v>2018</v>
      </c>
      <c r="B2341" t="s">
        <v>176</v>
      </c>
      <c r="C2341">
        <v>701061</v>
      </c>
      <c r="D2341" t="s">
        <v>33</v>
      </c>
      <c r="E2341">
        <v>99</v>
      </c>
      <c r="F2341">
        <v>2</v>
      </c>
      <c r="G2341">
        <f t="shared" si="36"/>
        <v>198</v>
      </c>
    </row>
    <row r="2342" spans="1:7" x14ac:dyDescent="0.25">
      <c r="A2342">
        <v>2018</v>
      </c>
      <c r="B2342" t="s">
        <v>176</v>
      </c>
      <c r="C2342">
        <v>701083</v>
      </c>
      <c r="D2342" t="s">
        <v>37</v>
      </c>
      <c r="E2342">
        <v>42</v>
      </c>
      <c r="F2342">
        <v>90</v>
      </c>
      <c r="G2342">
        <f t="shared" si="36"/>
        <v>3780</v>
      </c>
    </row>
    <row r="2343" spans="1:7" x14ac:dyDescent="0.25">
      <c r="A2343">
        <v>2018</v>
      </c>
      <c r="B2343" t="s">
        <v>176</v>
      </c>
      <c r="C2343">
        <v>702000</v>
      </c>
      <c r="D2343" t="s">
        <v>38</v>
      </c>
      <c r="E2343">
        <v>25</v>
      </c>
      <c r="F2343">
        <v>15</v>
      </c>
      <c r="G2343">
        <f t="shared" si="36"/>
        <v>375</v>
      </c>
    </row>
    <row r="2344" spans="1:7" x14ac:dyDescent="0.25">
      <c r="A2344">
        <v>2018</v>
      </c>
      <c r="B2344" t="s">
        <v>176</v>
      </c>
      <c r="C2344">
        <v>702002</v>
      </c>
      <c r="D2344" t="s">
        <v>40</v>
      </c>
      <c r="E2344">
        <v>25</v>
      </c>
      <c r="F2344">
        <v>101</v>
      </c>
      <c r="G2344">
        <f t="shared" si="36"/>
        <v>2525</v>
      </c>
    </row>
    <row r="2345" spans="1:7" x14ac:dyDescent="0.25">
      <c r="A2345">
        <v>2018</v>
      </c>
      <c r="B2345" t="s">
        <v>176</v>
      </c>
      <c r="C2345">
        <v>702004</v>
      </c>
      <c r="D2345" t="s">
        <v>42</v>
      </c>
      <c r="E2345">
        <v>25</v>
      </c>
      <c r="F2345">
        <v>5</v>
      </c>
      <c r="G2345">
        <f t="shared" si="36"/>
        <v>125</v>
      </c>
    </row>
    <row r="2346" spans="1:7" x14ac:dyDescent="0.25">
      <c r="A2346">
        <v>2018</v>
      </c>
      <c r="B2346" t="s">
        <v>176</v>
      </c>
      <c r="C2346">
        <v>702005</v>
      </c>
      <c r="D2346" t="s">
        <v>43</v>
      </c>
      <c r="E2346">
        <v>25</v>
      </c>
      <c r="F2346">
        <v>59</v>
      </c>
      <c r="G2346">
        <f t="shared" si="36"/>
        <v>1475</v>
      </c>
    </row>
    <row r="2347" spans="1:7" x14ac:dyDescent="0.25">
      <c r="A2347">
        <v>2018</v>
      </c>
      <c r="B2347" t="s">
        <v>176</v>
      </c>
      <c r="C2347">
        <v>702006</v>
      </c>
      <c r="D2347" t="s">
        <v>44</v>
      </c>
      <c r="E2347">
        <v>25</v>
      </c>
      <c r="F2347">
        <v>34</v>
      </c>
      <c r="G2347">
        <f t="shared" si="36"/>
        <v>850</v>
      </c>
    </row>
    <row r="2348" spans="1:7" x14ac:dyDescent="0.25">
      <c r="A2348">
        <v>2018</v>
      </c>
      <c r="B2348" t="s">
        <v>176</v>
      </c>
      <c r="C2348">
        <v>703003</v>
      </c>
      <c r="D2348" t="s">
        <v>47</v>
      </c>
      <c r="E2348">
        <v>3.5</v>
      </c>
      <c r="F2348">
        <v>1320</v>
      </c>
      <c r="G2348">
        <f t="shared" si="36"/>
        <v>4620</v>
      </c>
    </row>
    <row r="2349" spans="1:7" x14ac:dyDescent="0.25">
      <c r="A2349">
        <v>2018</v>
      </c>
      <c r="B2349" t="s">
        <v>176</v>
      </c>
      <c r="C2349">
        <v>706000</v>
      </c>
      <c r="D2349" t="s">
        <v>48</v>
      </c>
      <c r="E2349">
        <v>14</v>
      </c>
      <c r="F2349">
        <v>515</v>
      </c>
      <c r="G2349">
        <f t="shared" si="36"/>
        <v>7210</v>
      </c>
    </row>
    <row r="2350" spans="1:7" x14ac:dyDescent="0.25">
      <c r="A2350">
        <v>2018</v>
      </c>
      <c r="B2350" t="s">
        <v>176</v>
      </c>
      <c r="C2350">
        <v>706001</v>
      </c>
      <c r="D2350" t="s">
        <v>49</v>
      </c>
      <c r="E2350">
        <v>18</v>
      </c>
      <c r="F2350">
        <v>100</v>
      </c>
      <c r="G2350">
        <f t="shared" si="36"/>
        <v>1800</v>
      </c>
    </row>
    <row r="2351" spans="1:7" x14ac:dyDescent="0.25">
      <c r="A2351">
        <v>2018</v>
      </c>
      <c r="B2351" t="s">
        <v>176</v>
      </c>
      <c r="C2351">
        <v>706002</v>
      </c>
      <c r="D2351" t="s">
        <v>50</v>
      </c>
      <c r="E2351">
        <v>14</v>
      </c>
      <c r="F2351">
        <v>2047</v>
      </c>
      <c r="G2351">
        <f t="shared" si="36"/>
        <v>28658</v>
      </c>
    </row>
    <row r="2352" spans="1:7" x14ac:dyDescent="0.25">
      <c r="A2352">
        <v>2018</v>
      </c>
      <c r="B2352" t="s">
        <v>176</v>
      </c>
      <c r="C2352">
        <v>706003</v>
      </c>
      <c r="D2352" t="s">
        <v>51</v>
      </c>
      <c r="E2352">
        <v>14</v>
      </c>
      <c r="F2352">
        <v>1296</v>
      </c>
      <c r="G2352">
        <f t="shared" si="36"/>
        <v>18144</v>
      </c>
    </row>
    <row r="2353" spans="1:7" x14ac:dyDescent="0.25">
      <c r="A2353">
        <v>2018</v>
      </c>
      <c r="B2353" t="s">
        <v>176</v>
      </c>
      <c r="C2353">
        <v>706004</v>
      </c>
      <c r="D2353" t="s">
        <v>52</v>
      </c>
      <c r="E2353">
        <v>14</v>
      </c>
      <c r="F2353">
        <v>2127</v>
      </c>
      <c r="G2353">
        <f t="shared" si="36"/>
        <v>29778</v>
      </c>
    </row>
    <row r="2354" spans="1:7" x14ac:dyDescent="0.25">
      <c r="A2354">
        <v>2018</v>
      </c>
      <c r="B2354" t="s">
        <v>176</v>
      </c>
      <c r="C2354">
        <v>706005</v>
      </c>
      <c r="D2354" t="s">
        <v>53</v>
      </c>
      <c r="E2354">
        <v>14</v>
      </c>
      <c r="F2354">
        <v>4089</v>
      </c>
      <c r="G2354">
        <f t="shared" si="36"/>
        <v>57246</v>
      </c>
    </row>
    <row r="2355" spans="1:7" x14ac:dyDescent="0.25">
      <c r="A2355">
        <v>2018</v>
      </c>
      <c r="B2355" t="s">
        <v>176</v>
      </c>
      <c r="C2355">
        <v>706006</v>
      </c>
      <c r="D2355" t="s">
        <v>54</v>
      </c>
      <c r="E2355">
        <v>14</v>
      </c>
      <c r="F2355">
        <v>421</v>
      </c>
      <c r="G2355">
        <f t="shared" si="36"/>
        <v>5894</v>
      </c>
    </row>
    <row r="2356" spans="1:7" x14ac:dyDescent="0.25">
      <c r="A2356">
        <v>2018</v>
      </c>
      <c r="B2356" t="s">
        <v>176</v>
      </c>
      <c r="C2356">
        <v>706007</v>
      </c>
      <c r="D2356" t="s">
        <v>55</v>
      </c>
      <c r="E2356">
        <v>14</v>
      </c>
      <c r="F2356">
        <v>905</v>
      </c>
      <c r="G2356">
        <f t="shared" si="36"/>
        <v>12670</v>
      </c>
    </row>
    <row r="2357" spans="1:7" x14ac:dyDescent="0.25">
      <c r="A2357">
        <v>2018</v>
      </c>
      <c r="B2357" t="s">
        <v>176</v>
      </c>
      <c r="C2357">
        <v>706008</v>
      </c>
      <c r="D2357" t="s">
        <v>56</v>
      </c>
      <c r="E2357">
        <v>14</v>
      </c>
      <c r="F2357">
        <v>277</v>
      </c>
      <c r="G2357">
        <f t="shared" si="36"/>
        <v>3878</v>
      </c>
    </row>
    <row r="2358" spans="1:7" x14ac:dyDescent="0.25">
      <c r="A2358">
        <v>2018</v>
      </c>
      <c r="B2358" t="s">
        <v>176</v>
      </c>
      <c r="C2358">
        <v>706011</v>
      </c>
      <c r="D2358" t="s">
        <v>57</v>
      </c>
      <c r="E2358">
        <v>14</v>
      </c>
      <c r="F2358">
        <v>284</v>
      </c>
      <c r="G2358">
        <f t="shared" si="36"/>
        <v>3976</v>
      </c>
    </row>
    <row r="2359" spans="1:7" x14ac:dyDescent="0.25">
      <c r="A2359">
        <v>2018</v>
      </c>
      <c r="B2359" t="s">
        <v>176</v>
      </c>
      <c r="C2359">
        <v>706012</v>
      </c>
      <c r="D2359" t="s">
        <v>58</v>
      </c>
      <c r="E2359">
        <v>18</v>
      </c>
      <c r="F2359">
        <v>347</v>
      </c>
      <c r="G2359">
        <f t="shared" si="36"/>
        <v>6246</v>
      </c>
    </row>
    <row r="2360" spans="1:7" x14ac:dyDescent="0.25">
      <c r="A2360">
        <v>2018</v>
      </c>
      <c r="B2360" t="s">
        <v>176</v>
      </c>
      <c r="C2360">
        <v>706013</v>
      </c>
      <c r="D2360" t="s">
        <v>59</v>
      </c>
      <c r="E2360">
        <v>19</v>
      </c>
      <c r="F2360">
        <v>676</v>
      </c>
      <c r="G2360">
        <f t="shared" si="36"/>
        <v>12844</v>
      </c>
    </row>
    <row r="2361" spans="1:7" x14ac:dyDescent="0.25">
      <c r="A2361">
        <v>2018</v>
      </c>
      <c r="B2361" t="s">
        <v>176</v>
      </c>
      <c r="C2361">
        <v>706014</v>
      </c>
      <c r="D2361" t="s">
        <v>60</v>
      </c>
      <c r="E2361">
        <v>19</v>
      </c>
      <c r="F2361">
        <v>500</v>
      </c>
      <c r="G2361">
        <f t="shared" si="36"/>
        <v>9500</v>
      </c>
    </row>
    <row r="2362" spans="1:7" x14ac:dyDescent="0.25">
      <c r="A2362">
        <v>2018</v>
      </c>
      <c r="B2362" t="s">
        <v>176</v>
      </c>
      <c r="C2362">
        <v>706016</v>
      </c>
      <c r="D2362" t="s">
        <v>62</v>
      </c>
      <c r="E2362">
        <v>19</v>
      </c>
      <c r="F2362">
        <v>439</v>
      </c>
      <c r="G2362">
        <f t="shared" si="36"/>
        <v>8341</v>
      </c>
    </row>
    <row r="2363" spans="1:7" x14ac:dyDescent="0.25">
      <c r="A2363">
        <v>2018</v>
      </c>
      <c r="B2363" t="s">
        <v>176</v>
      </c>
      <c r="C2363">
        <v>706017</v>
      </c>
      <c r="D2363" t="s">
        <v>63</v>
      </c>
      <c r="E2363">
        <v>19</v>
      </c>
      <c r="F2363">
        <v>418</v>
      </c>
      <c r="G2363">
        <f t="shared" si="36"/>
        <v>7942</v>
      </c>
    </row>
    <row r="2364" spans="1:7" x14ac:dyDescent="0.25">
      <c r="A2364">
        <v>2018</v>
      </c>
      <c r="B2364" t="s">
        <v>176</v>
      </c>
      <c r="C2364">
        <v>706018</v>
      </c>
      <c r="D2364" t="s">
        <v>64</v>
      </c>
      <c r="E2364">
        <v>19</v>
      </c>
      <c r="F2364">
        <v>634</v>
      </c>
      <c r="G2364">
        <f t="shared" si="36"/>
        <v>12046</v>
      </c>
    </row>
    <row r="2365" spans="1:7" x14ac:dyDescent="0.25">
      <c r="A2365">
        <v>2018</v>
      </c>
      <c r="B2365" t="s">
        <v>176</v>
      </c>
      <c r="C2365">
        <v>706019</v>
      </c>
      <c r="D2365" t="s">
        <v>65</v>
      </c>
      <c r="E2365">
        <v>20</v>
      </c>
      <c r="F2365">
        <v>180</v>
      </c>
      <c r="G2365">
        <f t="shared" si="36"/>
        <v>3600</v>
      </c>
    </row>
    <row r="2366" spans="1:7" x14ac:dyDescent="0.25">
      <c r="A2366">
        <v>2018</v>
      </c>
      <c r="B2366" t="s">
        <v>176</v>
      </c>
      <c r="C2366">
        <v>706027</v>
      </c>
      <c r="D2366" t="s">
        <v>214</v>
      </c>
      <c r="E2366">
        <v>25</v>
      </c>
      <c r="F2366">
        <v>7</v>
      </c>
      <c r="G2366">
        <f t="shared" si="36"/>
        <v>175</v>
      </c>
    </row>
    <row r="2367" spans="1:7" x14ac:dyDescent="0.25">
      <c r="A2367">
        <v>2018</v>
      </c>
      <c r="B2367" t="s">
        <v>176</v>
      </c>
      <c r="C2367">
        <v>706028</v>
      </c>
      <c r="D2367" t="s">
        <v>215</v>
      </c>
      <c r="E2367">
        <v>25</v>
      </c>
      <c r="F2367">
        <v>7</v>
      </c>
      <c r="G2367">
        <f t="shared" si="36"/>
        <v>175</v>
      </c>
    </row>
    <row r="2368" spans="1:7" x14ac:dyDescent="0.25">
      <c r="A2368">
        <v>2018</v>
      </c>
      <c r="B2368" t="s">
        <v>176</v>
      </c>
      <c r="C2368">
        <v>706029</v>
      </c>
      <c r="D2368" t="s">
        <v>216</v>
      </c>
      <c r="E2368">
        <v>25</v>
      </c>
      <c r="F2368">
        <v>7</v>
      </c>
      <c r="G2368">
        <f t="shared" si="36"/>
        <v>175</v>
      </c>
    </row>
    <row r="2369" spans="1:7" x14ac:dyDescent="0.25">
      <c r="A2369">
        <v>2018</v>
      </c>
      <c r="B2369" t="s">
        <v>176</v>
      </c>
      <c r="C2369">
        <v>706090</v>
      </c>
      <c r="D2369" t="s">
        <v>66</v>
      </c>
      <c r="E2369">
        <v>14</v>
      </c>
      <c r="F2369">
        <v>230</v>
      </c>
      <c r="G2369">
        <f t="shared" si="36"/>
        <v>3220</v>
      </c>
    </row>
    <row r="2370" spans="1:7" x14ac:dyDescent="0.25">
      <c r="A2370">
        <v>2018</v>
      </c>
      <c r="B2370" t="s">
        <v>176</v>
      </c>
      <c r="C2370">
        <v>707001</v>
      </c>
      <c r="D2370" t="s">
        <v>67</v>
      </c>
      <c r="E2370">
        <v>14</v>
      </c>
      <c r="F2370">
        <v>1087</v>
      </c>
      <c r="G2370">
        <f t="shared" si="36"/>
        <v>15218</v>
      </c>
    </row>
    <row r="2371" spans="1:7" x14ac:dyDescent="0.25">
      <c r="A2371">
        <v>2018</v>
      </c>
      <c r="B2371" t="s">
        <v>176</v>
      </c>
      <c r="C2371">
        <v>707002</v>
      </c>
      <c r="D2371" t="s">
        <v>68</v>
      </c>
      <c r="E2371">
        <v>14</v>
      </c>
      <c r="F2371">
        <v>1182</v>
      </c>
      <c r="G2371">
        <f t="shared" ref="G2371:G2434" si="37">F2371*E2371</f>
        <v>16548</v>
      </c>
    </row>
    <row r="2372" spans="1:7" x14ac:dyDescent="0.25">
      <c r="A2372">
        <v>2018</v>
      </c>
      <c r="B2372" t="s">
        <v>176</v>
      </c>
      <c r="C2372">
        <v>707003</v>
      </c>
      <c r="D2372" t="s">
        <v>69</v>
      </c>
      <c r="E2372">
        <v>14</v>
      </c>
      <c r="F2372">
        <v>365</v>
      </c>
      <c r="G2372">
        <f t="shared" si="37"/>
        <v>5110</v>
      </c>
    </row>
    <row r="2373" spans="1:7" x14ac:dyDescent="0.25">
      <c r="A2373">
        <v>2018</v>
      </c>
      <c r="B2373" t="s">
        <v>176</v>
      </c>
      <c r="C2373">
        <v>707004</v>
      </c>
      <c r="D2373" t="s">
        <v>70</v>
      </c>
      <c r="E2373">
        <v>14</v>
      </c>
      <c r="F2373">
        <v>429</v>
      </c>
      <c r="G2373">
        <f t="shared" si="37"/>
        <v>6006</v>
      </c>
    </row>
    <row r="2374" spans="1:7" x14ac:dyDescent="0.25">
      <c r="A2374">
        <v>2018</v>
      </c>
      <c r="B2374" t="s">
        <v>176</v>
      </c>
      <c r="C2374">
        <v>707005</v>
      </c>
      <c r="D2374" t="s">
        <v>71</v>
      </c>
      <c r="E2374">
        <v>14</v>
      </c>
      <c r="F2374">
        <v>275</v>
      </c>
      <c r="G2374">
        <f t="shared" si="37"/>
        <v>3850</v>
      </c>
    </row>
    <row r="2375" spans="1:7" x14ac:dyDescent="0.25">
      <c r="A2375">
        <v>2018</v>
      </c>
      <c r="B2375" t="s">
        <v>176</v>
      </c>
      <c r="C2375">
        <v>707006</v>
      </c>
      <c r="D2375" t="s">
        <v>72</v>
      </c>
      <c r="E2375">
        <v>14</v>
      </c>
      <c r="F2375">
        <v>371</v>
      </c>
      <c r="G2375">
        <f t="shared" si="37"/>
        <v>5194</v>
      </c>
    </row>
    <row r="2376" spans="1:7" x14ac:dyDescent="0.25">
      <c r="A2376">
        <v>2018</v>
      </c>
      <c r="B2376" t="s">
        <v>176</v>
      </c>
      <c r="C2376">
        <v>707007</v>
      </c>
      <c r="D2376" t="s">
        <v>73</v>
      </c>
      <c r="E2376">
        <v>14</v>
      </c>
      <c r="F2376">
        <v>1283</v>
      </c>
      <c r="G2376">
        <f t="shared" si="37"/>
        <v>17962</v>
      </c>
    </row>
    <row r="2377" spans="1:7" x14ac:dyDescent="0.25">
      <c r="A2377">
        <v>2018</v>
      </c>
      <c r="B2377" t="s">
        <v>176</v>
      </c>
      <c r="C2377">
        <v>707008</v>
      </c>
      <c r="D2377" t="s">
        <v>74</v>
      </c>
      <c r="E2377">
        <v>14</v>
      </c>
      <c r="F2377">
        <v>984</v>
      </c>
      <c r="G2377">
        <f t="shared" si="37"/>
        <v>13776</v>
      </c>
    </row>
    <row r="2378" spans="1:7" x14ac:dyDescent="0.25">
      <c r="A2378">
        <v>2018</v>
      </c>
      <c r="B2378" t="s">
        <v>176</v>
      </c>
      <c r="C2378">
        <v>707009</v>
      </c>
      <c r="D2378" t="s">
        <v>75</v>
      </c>
      <c r="E2378">
        <v>14</v>
      </c>
      <c r="F2378">
        <v>990</v>
      </c>
      <c r="G2378">
        <f t="shared" si="37"/>
        <v>13860</v>
      </c>
    </row>
    <row r="2379" spans="1:7" x14ac:dyDescent="0.25">
      <c r="A2379">
        <v>2018</v>
      </c>
      <c r="B2379" t="s">
        <v>176</v>
      </c>
      <c r="C2379">
        <v>707010</v>
      </c>
      <c r="D2379" t="s">
        <v>76</v>
      </c>
      <c r="E2379">
        <v>14</v>
      </c>
      <c r="F2379">
        <v>409</v>
      </c>
      <c r="G2379">
        <f t="shared" si="37"/>
        <v>5726</v>
      </c>
    </row>
    <row r="2380" spans="1:7" x14ac:dyDescent="0.25">
      <c r="A2380">
        <v>2018</v>
      </c>
      <c r="B2380" t="s">
        <v>176</v>
      </c>
      <c r="C2380">
        <v>707013</v>
      </c>
      <c r="D2380" t="s">
        <v>78</v>
      </c>
      <c r="E2380">
        <v>14</v>
      </c>
      <c r="F2380">
        <v>163</v>
      </c>
      <c r="G2380">
        <f t="shared" si="37"/>
        <v>2282</v>
      </c>
    </row>
    <row r="2381" spans="1:7" x14ac:dyDescent="0.25">
      <c r="A2381">
        <v>2018</v>
      </c>
      <c r="B2381" t="s">
        <v>176</v>
      </c>
      <c r="C2381">
        <v>707014</v>
      </c>
      <c r="D2381" t="s">
        <v>79</v>
      </c>
      <c r="E2381">
        <v>14</v>
      </c>
      <c r="F2381">
        <v>298</v>
      </c>
      <c r="G2381">
        <f t="shared" si="37"/>
        <v>4172</v>
      </c>
    </row>
    <row r="2382" spans="1:7" x14ac:dyDescent="0.25">
      <c r="A2382">
        <v>2018</v>
      </c>
      <c r="B2382" t="s">
        <v>176</v>
      </c>
      <c r="C2382">
        <v>707015</v>
      </c>
      <c r="D2382" t="s">
        <v>80</v>
      </c>
      <c r="E2382">
        <v>14</v>
      </c>
      <c r="F2382">
        <v>256</v>
      </c>
      <c r="G2382">
        <f t="shared" si="37"/>
        <v>3584</v>
      </c>
    </row>
    <row r="2383" spans="1:7" x14ac:dyDescent="0.25">
      <c r="A2383">
        <v>2018</v>
      </c>
      <c r="B2383" t="s">
        <v>176</v>
      </c>
      <c r="C2383">
        <v>707016</v>
      </c>
      <c r="D2383" t="s">
        <v>81</v>
      </c>
      <c r="E2383">
        <v>14</v>
      </c>
      <c r="F2383">
        <v>387</v>
      </c>
      <c r="G2383">
        <f t="shared" si="37"/>
        <v>5418</v>
      </c>
    </row>
    <row r="2384" spans="1:7" x14ac:dyDescent="0.25">
      <c r="A2384">
        <v>2018</v>
      </c>
      <c r="B2384" t="s">
        <v>176</v>
      </c>
      <c r="C2384">
        <v>707017</v>
      </c>
      <c r="D2384" t="s">
        <v>148</v>
      </c>
      <c r="E2384">
        <v>14</v>
      </c>
      <c r="F2384">
        <v>191</v>
      </c>
      <c r="G2384">
        <f t="shared" si="37"/>
        <v>2674</v>
      </c>
    </row>
    <row r="2385" spans="1:7" x14ac:dyDescent="0.25">
      <c r="A2385">
        <v>2018</v>
      </c>
      <c r="B2385" t="s">
        <v>176</v>
      </c>
      <c r="C2385">
        <v>708000</v>
      </c>
      <c r="D2385" t="s">
        <v>82</v>
      </c>
      <c r="E2385">
        <v>5</v>
      </c>
      <c r="F2385">
        <v>550</v>
      </c>
      <c r="G2385">
        <f t="shared" si="37"/>
        <v>2750</v>
      </c>
    </row>
    <row r="2386" spans="1:7" x14ac:dyDescent="0.25">
      <c r="A2386">
        <v>2018</v>
      </c>
      <c r="B2386" t="s">
        <v>176</v>
      </c>
      <c r="C2386">
        <v>708002</v>
      </c>
      <c r="D2386" t="s">
        <v>83</v>
      </c>
      <c r="E2386">
        <v>10</v>
      </c>
      <c r="F2386">
        <v>969</v>
      </c>
      <c r="G2386">
        <f t="shared" si="37"/>
        <v>9690</v>
      </c>
    </row>
    <row r="2387" spans="1:7" x14ac:dyDescent="0.25">
      <c r="A2387">
        <v>2018</v>
      </c>
      <c r="B2387" t="s">
        <v>176</v>
      </c>
      <c r="C2387">
        <v>708003</v>
      </c>
      <c r="D2387" t="s">
        <v>162</v>
      </c>
      <c r="E2387">
        <v>1.8</v>
      </c>
      <c r="F2387">
        <v>3965</v>
      </c>
      <c r="G2387">
        <f t="shared" si="37"/>
        <v>7137</v>
      </c>
    </row>
    <row r="2388" spans="1:7" x14ac:dyDescent="0.25">
      <c r="A2388">
        <v>2018</v>
      </c>
      <c r="B2388" t="s">
        <v>176</v>
      </c>
      <c r="C2388">
        <v>708004</v>
      </c>
      <c r="D2388" t="s">
        <v>84</v>
      </c>
      <c r="E2388">
        <v>2</v>
      </c>
      <c r="F2388">
        <v>1850</v>
      </c>
      <c r="G2388">
        <f t="shared" si="37"/>
        <v>3700</v>
      </c>
    </row>
    <row r="2389" spans="1:7" x14ac:dyDescent="0.25">
      <c r="A2389">
        <v>2018</v>
      </c>
      <c r="B2389" t="s">
        <v>176</v>
      </c>
      <c r="C2389">
        <v>708007</v>
      </c>
      <c r="D2389" t="s">
        <v>87</v>
      </c>
      <c r="E2389">
        <v>5</v>
      </c>
      <c r="F2389">
        <v>1096</v>
      </c>
      <c r="G2389">
        <f t="shared" si="37"/>
        <v>5480</v>
      </c>
    </row>
    <row r="2390" spans="1:7" x14ac:dyDescent="0.25">
      <c r="A2390">
        <v>2018</v>
      </c>
      <c r="B2390" t="s">
        <v>176</v>
      </c>
      <c r="C2390">
        <v>708008</v>
      </c>
      <c r="D2390" t="s">
        <v>88</v>
      </c>
      <c r="E2390">
        <v>14.4</v>
      </c>
      <c r="F2390">
        <v>64</v>
      </c>
      <c r="G2390">
        <f t="shared" si="37"/>
        <v>921.6</v>
      </c>
    </row>
    <row r="2391" spans="1:7" x14ac:dyDescent="0.25">
      <c r="A2391">
        <v>2018</v>
      </c>
      <c r="B2391" t="s">
        <v>176</v>
      </c>
      <c r="C2391">
        <v>708009</v>
      </c>
      <c r="D2391" t="s">
        <v>89</v>
      </c>
      <c r="E2391">
        <v>20.399999999999999</v>
      </c>
      <c r="F2391">
        <v>234</v>
      </c>
      <c r="G2391">
        <f t="shared" si="37"/>
        <v>4773.5999999999995</v>
      </c>
    </row>
    <row r="2392" spans="1:7" x14ac:dyDescent="0.25">
      <c r="A2392">
        <v>2018</v>
      </c>
      <c r="B2392" t="s">
        <v>176</v>
      </c>
      <c r="C2392">
        <v>708010</v>
      </c>
      <c r="D2392" t="s">
        <v>90</v>
      </c>
      <c r="E2392">
        <v>2</v>
      </c>
      <c r="F2392">
        <v>2968</v>
      </c>
      <c r="G2392">
        <f t="shared" si="37"/>
        <v>5936</v>
      </c>
    </row>
    <row r="2393" spans="1:7" x14ac:dyDescent="0.25">
      <c r="A2393">
        <v>2018</v>
      </c>
      <c r="B2393" t="s">
        <v>176</v>
      </c>
      <c r="C2393">
        <v>708013</v>
      </c>
      <c r="D2393" t="s">
        <v>91</v>
      </c>
      <c r="E2393">
        <v>1.6</v>
      </c>
      <c r="F2393">
        <v>464</v>
      </c>
      <c r="G2393">
        <f t="shared" si="37"/>
        <v>742.40000000000009</v>
      </c>
    </row>
    <row r="2394" spans="1:7" x14ac:dyDescent="0.25">
      <c r="A2394">
        <v>2018</v>
      </c>
      <c r="B2394" t="s">
        <v>176</v>
      </c>
      <c r="C2394">
        <v>708014</v>
      </c>
      <c r="D2394" t="s">
        <v>92</v>
      </c>
      <c r="E2394">
        <v>13</v>
      </c>
      <c r="F2394">
        <v>270</v>
      </c>
      <c r="G2394">
        <f t="shared" si="37"/>
        <v>3510</v>
      </c>
    </row>
    <row r="2395" spans="1:7" x14ac:dyDescent="0.25">
      <c r="A2395">
        <v>2018</v>
      </c>
      <c r="B2395" t="s">
        <v>176</v>
      </c>
      <c r="C2395">
        <v>708015</v>
      </c>
      <c r="D2395" t="s">
        <v>93</v>
      </c>
      <c r="E2395">
        <v>1.8</v>
      </c>
      <c r="F2395">
        <v>70</v>
      </c>
      <c r="G2395">
        <f t="shared" si="37"/>
        <v>126</v>
      </c>
    </row>
    <row r="2396" spans="1:7" x14ac:dyDescent="0.25">
      <c r="A2396">
        <v>2018</v>
      </c>
      <c r="B2396" t="s">
        <v>176</v>
      </c>
      <c r="C2396">
        <v>708016</v>
      </c>
      <c r="D2396" t="s">
        <v>94</v>
      </c>
      <c r="E2396">
        <v>5</v>
      </c>
      <c r="F2396">
        <v>317</v>
      </c>
      <c r="G2396">
        <f t="shared" si="37"/>
        <v>1585</v>
      </c>
    </row>
    <row r="2397" spans="1:7" x14ac:dyDescent="0.25">
      <c r="A2397">
        <v>2018</v>
      </c>
      <c r="B2397" t="s">
        <v>176</v>
      </c>
      <c r="C2397">
        <v>708018</v>
      </c>
      <c r="D2397" t="s">
        <v>95</v>
      </c>
      <c r="E2397">
        <v>10</v>
      </c>
      <c r="F2397">
        <v>394</v>
      </c>
      <c r="G2397">
        <f t="shared" si="37"/>
        <v>3940</v>
      </c>
    </row>
    <row r="2398" spans="1:7" x14ac:dyDescent="0.25">
      <c r="A2398">
        <v>2018</v>
      </c>
      <c r="B2398" t="s">
        <v>176</v>
      </c>
      <c r="C2398">
        <v>708019</v>
      </c>
      <c r="D2398" t="s">
        <v>96</v>
      </c>
      <c r="E2398">
        <v>15</v>
      </c>
      <c r="F2398">
        <v>3</v>
      </c>
      <c r="G2398">
        <f t="shared" si="37"/>
        <v>45</v>
      </c>
    </row>
    <row r="2399" spans="1:7" x14ac:dyDescent="0.25">
      <c r="A2399">
        <v>2018</v>
      </c>
      <c r="B2399" t="s">
        <v>176</v>
      </c>
      <c r="C2399">
        <v>708020</v>
      </c>
      <c r="D2399" t="s">
        <v>97</v>
      </c>
      <c r="E2399">
        <v>10</v>
      </c>
      <c r="F2399">
        <v>543</v>
      </c>
      <c r="G2399">
        <f t="shared" si="37"/>
        <v>5430</v>
      </c>
    </row>
    <row r="2400" spans="1:7" x14ac:dyDescent="0.25">
      <c r="A2400">
        <v>2018</v>
      </c>
      <c r="B2400" t="s">
        <v>176</v>
      </c>
      <c r="C2400">
        <v>708022</v>
      </c>
      <c r="D2400" t="s">
        <v>99</v>
      </c>
      <c r="E2400">
        <v>15</v>
      </c>
      <c r="F2400">
        <v>320</v>
      </c>
      <c r="G2400">
        <f t="shared" si="37"/>
        <v>4800</v>
      </c>
    </row>
    <row r="2401" spans="1:7" x14ac:dyDescent="0.25">
      <c r="A2401">
        <v>2018</v>
      </c>
      <c r="B2401" t="s">
        <v>176</v>
      </c>
      <c r="C2401">
        <v>708023</v>
      </c>
      <c r="D2401" t="s">
        <v>100</v>
      </c>
      <c r="E2401">
        <v>15</v>
      </c>
      <c r="F2401">
        <v>296</v>
      </c>
      <c r="G2401">
        <f t="shared" si="37"/>
        <v>4440</v>
      </c>
    </row>
    <row r="2402" spans="1:7" x14ac:dyDescent="0.25">
      <c r="A2402">
        <v>2018</v>
      </c>
      <c r="B2402" t="s">
        <v>176</v>
      </c>
      <c r="C2402">
        <v>708024</v>
      </c>
      <c r="D2402" t="s">
        <v>101</v>
      </c>
      <c r="E2402">
        <v>15</v>
      </c>
      <c r="F2402">
        <v>11</v>
      </c>
      <c r="G2402">
        <f t="shared" si="37"/>
        <v>165</v>
      </c>
    </row>
    <row r="2403" spans="1:7" x14ac:dyDescent="0.25">
      <c r="A2403">
        <v>2018</v>
      </c>
      <c r="B2403" t="s">
        <v>176</v>
      </c>
      <c r="C2403">
        <v>708028</v>
      </c>
      <c r="D2403" t="s">
        <v>102</v>
      </c>
      <c r="E2403">
        <v>17</v>
      </c>
      <c r="F2403">
        <v>349</v>
      </c>
      <c r="G2403">
        <f t="shared" si="37"/>
        <v>5933</v>
      </c>
    </row>
    <row r="2404" spans="1:7" x14ac:dyDescent="0.25">
      <c r="A2404">
        <v>2018</v>
      </c>
      <c r="B2404" t="s">
        <v>176</v>
      </c>
      <c r="C2404">
        <v>708029</v>
      </c>
      <c r="D2404" t="s">
        <v>103</v>
      </c>
      <c r="E2404">
        <v>17</v>
      </c>
      <c r="F2404">
        <v>219</v>
      </c>
      <c r="G2404">
        <f t="shared" si="37"/>
        <v>3723</v>
      </c>
    </row>
    <row r="2405" spans="1:7" x14ac:dyDescent="0.25">
      <c r="A2405">
        <v>2018</v>
      </c>
      <c r="B2405" t="s">
        <v>176</v>
      </c>
      <c r="C2405">
        <v>708046</v>
      </c>
      <c r="D2405" t="s">
        <v>217</v>
      </c>
      <c r="E2405">
        <v>11</v>
      </c>
      <c r="F2405">
        <v>1</v>
      </c>
      <c r="G2405">
        <f t="shared" si="37"/>
        <v>11</v>
      </c>
    </row>
    <row r="2406" spans="1:7" x14ac:dyDescent="0.25">
      <c r="A2406">
        <v>2018</v>
      </c>
      <c r="B2406" t="s">
        <v>176</v>
      </c>
      <c r="C2406">
        <v>709001</v>
      </c>
      <c r="D2406" t="s">
        <v>105</v>
      </c>
      <c r="E2406">
        <v>20.5</v>
      </c>
      <c r="F2406">
        <v>353</v>
      </c>
      <c r="G2406">
        <f t="shared" si="37"/>
        <v>7236.5</v>
      </c>
    </row>
    <row r="2407" spans="1:7" x14ac:dyDescent="0.25">
      <c r="A2407">
        <v>2018</v>
      </c>
      <c r="B2407" t="s">
        <v>176</v>
      </c>
      <c r="C2407">
        <v>709005</v>
      </c>
      <c r="D2407" t="s">
        <v>106</v>
      </c>
      <c r="E2407">
        <v>20.5</v>
      </c>
      <c r="F2407">
        <v>268</v>
      </c>
      <c r="G2407">
        <f t="shared" si="37"/>
        <v>5494</v>
      </c>
    </row>
    <row r="2408" spans="1:7" x14ac:dyDescent="0.25">
      <c r="A2408">
        <v>2018</v>
      </c>
      <c r="B2408" t="s">
        <v>176</v>
      </c>
      <c r="C2408">
        <v>709007</v>
      </c>
      <c r="D2408" t="s">
        <v>107</v>
      </c>
      <c r="E2408">
        <v>20.5</v>
      </c>
      <c r="F2408">
        <v>323</v>
      </c>
      <c r="G2408">
        <f t="shared" si="37"/>
        <v>6621.5</v>
      </c>
    </row>
    <row r="2409" spans="1:7" x14ac:dyDescent="0.25">
      <c r="A2409">
        <v>2018</v>
      </c>
      <c r="B2409" t="s">
        <v>176</v>
      </c>
      <c r="C2409">
        <v>710003</v>
      </c>
      <c r="D2409" t="s">
        <v>108</v>
      </c>
      <c r="E2409">
        <v>13</v>
      </c>
      <c r="F2409">
        <v>47</v>
      </c>
      <c r="G2409">
        <f t="shared" si="37"/>
        <v>611</v>
      </c>
    </row>
    <row r="2410" spans="1:7" x14ac:dyDescent="0.25">
      <c r="A2410">
        <v>2018</v>
      </c>
      <c r="B2410" t="s">
        <v>176</v>
      </c>
      <c r="C2410">
        <v>711001</v>
      </c>
      <c r="D2410" t="s">
        <v>109</v>
      </c>
      <c r="E2410">
        <v>20</v>
      </c>
      <c r="F2410">
        <v>1535</v>
      </c>
      <c r="G2410">
        <f t="shared" si="37"/>
        <v>30700</v>
      </c>
    </row>
    <row r="2411" spans="1:7" x14ac:dyDescent="0.25">
      <c r="A2411">
        <v>2018</v>
      </c>
      <c r="B2411" t="s">
        <v>176</v>
      </c>
      <c r="C2411">
        <v>711002</v>
      </c>
      <c r="D2411" t="s">
        <v>110</v>
      </c>
      <c r="E2411">
        <v>290</v>
      </c>
      <c r="F2411">
        <v>43</v>
      </c>
      <c r="G2411">
        <f t="shared" si="37"/>
        <v>12470</v>
      </c>
    </row>
    <row r="2412" spans="1:7" x14ac:dyDescent="0.25">
      <c r="A2412">
        <v>2018</v>
      </c>
      <c r="B2412" t="s">
        <v>176</v>
      </c>
      <c r="C2412">
        <v>711009</v>
      </c>
      <c r="D2412" t="s">
        <v>114</v>
      </c>
      <c r="E2412">
        <v>15</v>
      </c>
      <c r="F2412">
        <v>1116</v>
      </c>
      <c r="G2412">
        <f t="shared" si="37"/>
        <v>16740</v>
      </c>
    </row>
    <row r="2413" spans="1:7" x14ac:dyDescent="0.25">
      <c r="A2413">
        <v>2018</v>
      </c>
      <c r="B2413" t="s">
        <v>176</v>
      </c>
      <c r="C2413">
        <v>712007</v>
      </c>
      <c r="D2413" t="s">
        <v>116</v>
      </c>
      <c r="E2413">
        <v>11</v>
      </c>
      <c r="F2413">
        <v>675</v>
      </c>
      <c r="G2413">
        <f t="shared" si="37"/>
        <v>7425</v>
      </c>
    </row>
    <row r="2414" spans="1:7" x14ac:dyDescent="0.25">
      <c r="A2414">
        <v>2018</v>
      </c>
      <c r="B2414" t="s">
        <v>176</v>
      </c>
      <c r="C2414">
        <v>713001</v>
      </c>
      <c r="D2414" t="s">
        <v>117</v>
      </c>
      <c r="E2414">
        <v>45</v>
      </c>
      <c r="F2414">
        <v>254</v>
      </c>
      <c r="G2414">
        <f t="shared" si="37"/>
        <v>11430</v>
      </c>
    </row>
    <row r="2415" spans="1:7" x14ac:dyDescent="0.25">
      <c r="A2415">
        <v>2018</v>
      </c>
      <c r="B2415" t="s">
        <v>176</v>
      </c>
      <c r="C2415">
        <v>713003</v>
      </c>
      <c r="D2415" t="s">
        <v>118</v>
      </c>
      <c r="E2415">
        <v>2</v>
      </c>
      <c r="F2415">
        <v>421</v>
      </c>
      <c r="G2415">
        <f t="shared" si="37"/>
        <v>842</v>
      </c>
    </row>
    <row r="2416" spans="1:7" x14ac:dyDescent="0.25">
      <c r="A2416">
        <v>2018</v>
      </c>
      <c r="B2416" t="s">
        <v>176</v>
      </c>
      <c r="C2416">
        <v>715001</v>
      </c>
      <c r="D2416" t="s">
        <v>179</v>
      </c>
      <c r="E2416">
        <v>10</v>
      </c>
      <c r="F2416">
        <v>1841</v>
      </c>
      <c r="G2416">
        <f t="shared" si="37"/>
        <v>18410</v>
      </c>
    </row>
    <row r="2417" spans="1:7" x14ac:dyDescent="0.25">
      <c r="A2417">
        <v>2018</v>
      </c>
      <c r="B2417" t="s">
        <v>176</v>
      </c>
      <c r="C2417">
        <v>715002</v>
      </c>
      <c r="D2417" t="s">
        <v>180</v>
      </c>
      <c r="E2417">
        <v>24.5</v>
      </c>
      <c r="F2417">
        <v>873</v>
      </c>
      <c r="G2417">
        <f t="shared" si="37"/>
        <v>21388.5</v>
      </c>
    </row>
    <row r="2418" spans="1:7" x14ac:dyDescent="0.25">
      <c r="A2418">
        <v>2018</v>
      </c>
      <c r="B2418" t="s">
        <v>176</v>
      </c>
      <c r="C2418">
        <v>715003</v>
      </c>
      <c r="D2418" t="s">
        <v>181</v>
      </c>
      <c r="E2418">
        <v>24.5</v>
      </c>
      <c r="F2418">
        <v>1017</v>
      </c>
      <c r="G2418">
        <f t="shared" si="37"/>
        <v>24916.5</v>
      </c>
    </row>
    <row r="2419" spans="1:7" x14ac:dyDescent="0.25">
      <c r="A2419">
        <v>2018</v>
      </c>
      <c r="B2419" t="s">
        <v>176</v>
      </c>
      <c r="C2419">
        <v>715004</v>
      </c>
      <c r="D2419" t="s">
        <v>182</v>
      </c>
      <c r="E2419">
        <v>24.5</v>
      </c>
      <c r="F2419">
        <v>1293</v>
      </c>
      <c r="G2419">
        <f t="shared" si="37"/>
        <v>31678.5</v>
      </c>
    </row>
    <row r="2420" spans="1:7" x14ac:dyDescent="0.25">
      <c r="A2420">
        <v>2018</v>
      </c>
      <c r="B2420" t="s">
        <v>176</v>
      </c>
      <c r="C2420">
        <v>715008</v>
      </c>
      <c r="D2420" t="s">
        <v>191</v>
      </c>
      <c r="E2420">
        <v>6</v>
      </c>
      <c r="F2420">
        <v>173</v>
      </c>
      <c r="G2420">
        <f t="shared" si="37"/>
        <v>1038</v>
      </c>
    </row>
    <row r="2421" spans="1:7" x14ac:dyDescent="0.25">
      <c r="A2421">
        <v>2018</v>
      </c>
      <c r="B2421" t="s">
        <v>176</v>
      </c>
      <c r="C2421">
        <v>715015</v>
      </c>
      <c r="D2421" t="s">
        <v>192</v>
      </c>
      <c r="E2421">
        <v>5.5</v>
      </c>
      <c r="F2421">
        <v>240</v>
      </c>
      <c r="G2421">
        <f t="shared" si="37"/>
        <v>1320</v>
      </c>
    </row>
    <row r="2422" spans="1:7" x14ac:dyDescent="0.25">
      <c r="A2422">
        <v>2018</v>
      </c>
      <c r="B2422" t="s">
        <v>176</v>
      </c>
      <c r="C2422">
        <v>715023</v>
      </c>
      <c r="D2422" t="s">
        <v>184</v>
      </c>
      <c r="E2422">
        <v>18</v>
      </c>
      <c r="F2422">
        <v>84</v>
      </c>
      <c r="G2422">
        <f t="shared" si="37"/>
        <v>1512</v>
      </c>
    </row>
    <row r="2423" spans="1:7" x14ac:dyDescent="0.25">
      <c r="A2423">
        <v>2018</v>
      </c>
      <c r="B2423" t="s">
        <v>176</v>
      </c>
      <c r="C2423">
        <v>715025</v>
      </c>
      <c r="D2423" t="s">
        <v>185</v>
      </c>
      <c r="E2423">
        <v>12</v>
      </c>
      <c r="F2423">
        <v>764</v>
      </c>
      <c r="G2423">
        <f t="shared" si="37"/>
        <v>9168</v>
      </c>
    </row>
    <row r="2424" spans="1:7" x14ac:dyDescent="0.25">
      <c r="A2424">
        <v>2018</v>
      </c>
      <c r="B2424" t="s">
        <v>176</v>
      </c>
      <c r="C2424">
        <v>715026</v>
      </c>
      <c r="D2424" t="s">
        <v>186</v>
      </c>
      <c r="E2424">
        <v>10.7</v>
      </c>
      <c r="F2424">
        <v>35</v>
      </c>
      <c r="G2424">
        <f t="shared" si="37"/>
        <v>374.5</v>
      </c>
    </row>
    <row r="2425" spans="1:7" x14ac:dyDescent="0.25">
      <c r="A2425">
        <v>2018</v>
      </c>
      <c r="B2425" t="s">
        <v>176</v>
      </c>
      <c r="C2425">
        <v>715027</v>
      </c>
      <c r="D2425" t="s">
        <v>187</v>
      </c>
      <c r="E2425">
        <v>12.7</v>
      </c>
      <c r="F2425">
        <v>6</v>
      </c>
      <c r="G2425">
        <f t="shared" si="37"/>
        <v>76.199999999999989</v>
      </c>
    </row>
    <row r="2426" spans="1:7" x14ac:dyDescent="0.25">
      <c r="A2426">
        <v>2018</v>
      </c>
      <c r="B2426" t="s">
        <v>176</v>
      </c>
      <c r="C2426">
        <v>715029</v>
      </c>
      <c r="D2426" t="s">
        <v>193</v>
      </c>
      <c r="E2426">
        <v>16</v>
      </c>
      <c r="F2426">
        <v>1</v>
      </c>
      <c r="G2426">
        <f t="shared" si="37"/>
        <v>16</v>
      </c>
    </row>
    <row r="2427" spans="1:7" x14ac:dyDescent="0.25">
      <c r="A2427">
        <v>2018</v>
      </c>
      <c r="B2427" t="s">
        <v>176</v>
      </c>
      <c r="C2427">
        <v>715030</v>
      </c>
      <c r="D2427" t="s">
        <v>189</v>
      </c>
      <c r="E2427">
        <v>9.6</v>
      </c>
      <c r="F2427">
        <v>192</v>
      </c>
      <c r="G2427">
        <f t="shared" si="37"/>
        <v>1843.1999999999998</v>
      </c>
    </row>
    <row r="2428" spans="1:7" x14ac:dyDescent="0.25">
      <c r="A2428">
        <v>2018</v>
      </c>
      <c r="B2428" t="s">
        <v>176</v>
      </c>
      <c r="C2428">
        <v>718001</v>
      </c>
      <c r="D2428" t="s">
        <v>173</v>
      </c>
      <c r="E2428">
        <v>8</v>
      </c>
      <c r="F2428">
        <v>30</v>
      </c>
      <c r="G2428">
        <f t="shared" si="37"/>
        <v>240</v>
      </c>
    </row>
    <row r="2429" spans="1:7" x14ac:dyDescent="0.25">
      <c r="A2429">
        <v>2018</v>
      </c>
      <c r="B2429" t="s">
        <v>176</v>
      </c>
      <c r="C2429">
        <v>718002</v>
      </c>
      <c r="D2429" t="s">
        <v>174</v>
      </c>
      <c r="E2429">
        <v>6</v>
      </c>
      <c r="F2429">
        <v>24</v>
      </c>
      <c r="G2429">
        <f t="shared" si="37"/>
        <v>144</v>
      </c>
    </row>
    <row r="2430" spans="1:7" x14ac:dyDescent="0.25">
      <c r="A2430">
        <v>2018</v>
      </c>
      <c r="B2430" t="s">
        <v>176</v>
      </c>
      <c r="C2430">
        <v>720001</v>
      </c>
      <c r="D2430" t="s">
        <v>149</v>
      </c>
      <c r="E2430">
        <v>32</v>
      </c>
      <c r="F2430">
        <v>4</v>
      </c>
      <c r="G2430">
        <f t="shared" si="37"/>
        <v>128</v>
      </c>
    </row>
    <row r="2431" spans="1:7" x14ac:dyDescent="0.25">
      <c r="A2431">
        <v>2018</v>
      </c>
      <c r="B2431" t="s">
        <v>176</v>
      </c>
      <c r="C2431">
        <v>720011</v>
      </c>
      <c r="D2431" t="s">
        <v>204</v>
      </c>
      <c r="E2431">
        <v>49</v>
      </c>
      <c r="F2431">
        <v>4</v>
      </c>
      <c r="G2431">
        <f t="shared" si="37"/>
        <v>196</v>
      </c>
    </row>
    <row r="2432" spans="1:7" x14ac:dyDescent="0.25">
      <c r="A2432">
        <v>2018</v>
      </c>
      <c r="B2432" t="s">
        <v>176</v>
      </c>
      <c r="C2432">
        <v>730001</v>
      </c>
      <c r="D2432" t="s">
        <v>144</v>
      </c>
      <c r="E2432">
        <v>4.5</v>
      </c>
      <c r="F2432">
        <v>8647</v>
      </c>
      <c r="G2432">
        <f t="shared" si="37"/>
        <v>38911.5</v>
      </c>
    </row>
    <row r="2433" spans="1:7" x14ac:dyDescent="0.25">
      <c r="A2433">
        <v>2018</v>
      </c>
      <c r="B2433" t="s">
        <v>176</v>
      </c>
      <c r="C2433">
        <v>730015</v>
      </c>
      <c r="D2433" t="s">
        <v>151</v>
      </c>
      <c r="E2433">
        <v>25</v>
      </c>
      <c r="F2433">
        <v>184</v>
      </c>
      <c r="G2433">
        <f t="shared" si="37"/>
        <v>4600</v>
      </c>
    </row>
    <row r="2434" spans="1:7" x14ac:dyDescent="0.25">
      <c r="A2434">
        <v>2018</v>
      </c>
      <c r="B2434" t="s">
        <v>176</v>
      </c>
      <c r="C2434">
        <v>800011</v>
      </c>
      <c r="D2434" t="s">
        <v>207</v>
      </c>
      <c r="E2434">
        <v>3</v>
      </c>
      <c r="F2434">
        <v>833</v>
      </c>
      <c r="G2434">
        <f t="shared" si="37"/>
        <v>2499</v>
      </c>
    </row>
    <row r="2435" spans="1:7" x14ac:dyDescent="0.25">
      <c r="A2435">
        <v>2018</v>
      </c>
      <c r="B2435" t="s">
        <v>176</v>
      </c>
      <c r="C2435">
        <v>800020</v>
      </c>
      <c r="D2435" t="s">
        <v>208</v>
      </c>
      <c r="E2435">
        <v>2.5499999999999998</v>
      </c>
      <c r="F2435">
        <v>225</v>
      </c>
      <c r="G2435">
        <f t="shared" ref="G2435:G2498" si="38">F2435*E2435</f>
        <v>573.75</v>
      </c>
    </row>
    <row r="2436" spans="1:7" x14ac:dyDescent="0.25">
      <c r="A2436">
        <v>2018</v>
      </c>
      <c r="B2436" t="s">
        <v>176</v>
      </c>
      <c r="C2436">
        <v>800040</v>
      </c>
      <c r="D2436" t="s">
        <v>209</v>
      </c>
      <c r="E2436">
        <v>2</v>
      </c>
      <c r="F2436">
        <v>10</v>
      </c>
      <c r="G2436">
        <f t="shared" si="38"/>
        <v>20</v>
      </c>
    </row>
    <row r="2437" spans="1:7" x14ac:dyDescent="0.25">
      <c r="A2437">
        <v>2018</v>
      </c>
      <c r="B2437" t="s">
        <v>176</v>
      </c>
      <c r="C2437">
        <v>800050</v>
      </c>
      <c r="D2437" t="s">
        <v>210</v>
      </c>
      <c r="E2437">
        <v>3.9</v>
      </c>
      <c r="F2437">
        <v>543</v>
      </c>
      <c r="G2437">
        <f t="shared" si="38"/>
        <v>2117.6999999999998</v>
      </c>
    </row>
    <row r="2438" spans="1:7" x14ac:dyDescent="0.25">
      <c r="A2438">
        <v>2018</v>
      </c>
      <c r="B2438" t="s">
        <v>176</v>
      </c>
      <c r="C2438">
        <v>800051</v>
      </c>
      <c r="D2438" t="s">
        <v>211</v>
      </c>
      <c r="E2438">
        <v>3.9</v>
      </c>
      <c r="F2438">
        <v>652</v>
      </c>
      <c r="G2438">
        <f t="shared" si="38"/>
        <v>2542.7999999999997</v>
      </c>
    </row>
    <row r="2439" spans="1:7" x14ac:dyDescent="0.25">
      <c r="A2439">
        <v>2018</v>
      </c>
      <c r="B2439" t="s">
        <v>176</v>
      </c>
      <c r="C2439">
        <v>800060</v>
      </c>
      <c r="D2439" t="s">
        <v>212</v>
      </c>
      <c r="E2439">
        <v>1.8</v>
      </c>
      <c r="F2439">
        <v>40</v>
      </c>
      <c r="G2439">
        <f t="shared" si="38"/>
        <v>72</v>
      </c>
    </row>
    <row r="2440" spans="1:7" x14ac:dyDescent="0.25">
      <c r="A2440">
        <v>2018</v>
      </c>
      <c r="B2440" t="s">
        <v>176</v>
      </c>
      <c r="C2440">
        <v>800062</v>
      </c>
      <c r="D2440" t="s">
        <v>213</v>
      </c>
      <c r="E2440">
        <v>1.8</v>
      </c>
      <c r="F2440">
        <v>30</v>
      </c>
      <c r="G2440">
        <f t="shared" si="38"/>
        <v>54</v>
      </c>
    </row>
    <row r="2441" spans="1:7" x14ac:dyDescent="0.25">
      <c r="A2441">
        <v>2018</v>
      </c>
      <c r="B2441" t="s">
        <v>190</v>
      </c>
      <c r="C2441">
        <v>701004</v>
      </c>
      <c r="D2441" t="s">
        <v>153</v>
      </c>
      <c r="E2441">
        <v>60</v>
      </c>
      <c r="F2441">
        <v>11</v>
      </c>
      <c r="G2441">
        <f t="shared" si="38"/>
        <v>660</v>
      </c>
    </row>
    <row r="2442" spans="1:7" x14ac:dyDescent="0.25">
      <c r="A2442">
        <v>2018</v>
      </c>
      <c r="B2442" t="s">
        <v>190</v>
      </c>
      <c r="C2442">
        <v>701012</v>
      </c>
      <c r="D2442" t="s">
        <v>5</v>
      </c>
      <c r="E2442">
        <v>10</v>
      </c>
      <c r="F2442">
        <v>553</v>
      </c>
      <c r="G2442">
        <f t="shared" si="38"/>
        <v>5530</v>
      </c>
    </row>
    <row r="2443" spans="1:7" x14ac:dyDescent="0.25">
      <c r="A2443">
        <v>2018</v>
      </c>
      <c r="B2443" t="s">
        <v>190</v>
      </c>
      <c r="C2443">
        <v>701014</v>
      </c>
      <c r="D2443" t="s">
        <v>6</v>
      </c>
      <c r="E2443">
        <v>39</v>
      </c>
      <c r="F2443">
        <v>308</v>
      </c>
      <c r="G2443">
        <f t="shared" si="38"/>
        <v>12012</v>
      </c>
    </row>
    <row r="2444" spans="1:7" x14ac:dyDescent="0.25">
      <c r="A2444">
        <v>2018</v>
      </c>
      <c r="B2444" t="s">
        <v>190</v>
      </c>
      <c r="C2444">
        <v>701024</v>
      </c>
      <c r="D2444" t="s">
        <v>9</v>
      </c>
      <c r="E2444">
        <v>27</v>
      </c>
      <c r="F2444">
        <v>317</v>
      </c>
      <c r="G2444">
        <f t="shared" si="38"/>
        <v>8559</v>
      </c>
    </row>
    <row r="2445" spans="1:7" x14ac:dyDescent="0.25">
      <c r="A2445">
        <v>2018</v>
      </c>
      <c r="B2445" t="s">
        <v>190</v>
      </c>
      <c r="C2445">
        <v>701025</v>
      </c>
      <c r="D2445" t="s">
        <v>10</v>
      </c>
      <c r="E2445">
        <v>29</v>
      </c>
      <c r="F2445">
        <v>373</v>
      </c>
      <c r="G2445">
        <f t="shared" si="38"/>
        <v>10817</v>
      </c>
    </row>
    <row r="2446" spans="1:7" x14ac:dyDescent="0.25">
      <c r="A2446">
        <v>2018</v>
      </c>
      <c r="B2446" t="s">
        <v>190</v>
      </c>
      <c r="C2446">
        <v>701027</v>
      </c>
      <c r="D2446" t="s">
        <v>11</v>
      </c>
      <c r="E2446">
        <v>20.5</v>
      </c>
      <c r="F2446">
        <v>387</v>
      </c>
      <c r="G2446">
        <f t="shared" si="38"/>
        <v>7933.5</v>
      </c>
    </row>
    <row r="2447" spans="1:7" x14ac:dyDescent="0.25">
      <c r="A2447">
        <v>2018</v>
      </c>
      <c r="B2447" t="s">
        <v>190</v>
      </c>
      <c r="C2447">
        <v>701030</v>
      </c>
      <c r="D2447" t="s">
        <v>14</v>
      </c>
      <c r="E2447">
        <v>35</v>
      </c>
      <c r="F2447">
        <v>27</v>
      </c>
      <c r="G2447">
        <f t="shared" si="38"/>
        <v>945</v>
      </c>
    </row>
    <row r="2448" spans="1:7" x14ac:dyDescent="0.25">
      <c r="A2448">
        <v>2018</v>
      </c>
      <c r="B2448" t="s">
        <v>190</v>
      </c>
      <c r="C2448">
        <v>701031</v>
      </c>
      <c r="D2448" t="s">
        <v>15</v>
      </c>
      <c r="E2448">
        <v>35</v>
      </c>
      <c r="F2448">
        <v>572</v>
      </c>
      <c r="G2448">
        <f t="shared" si="38"/>
        <v>20020</v>
      </c>
    </row>
    <row r="2449" spans="1:7" x14ac:dyDescent="0.25">
      <c r="A2449">
        <v>2018</v>
      </c>
      <c r="B2449" t="s">
        <v>190</v>
      </c>
      <c r="C2449">
        <v>701034</v>
      </c>
      <c r="D2449" t="s">
        <v>18</v>
      </c>
      <c r="E2449">
        <v>35</v>
      </c>
      <c r="F2449">
        <v>93</v>
      </c>
      <c r="G2449">
        <f t="shared" si="38"/>
        <v>3255</v>
      </c>
    </row>
    <row r="2450" spans="1:7" x14ac:dyDescent="0.25">
      <c r="A2450">
        <v>2018</v>
      </c>
      <c r="B2450" t="s">
        <v>190</v>
      </c>
      <c r="C2450">
        <v>701035</v>
      </c>
      <c r="D2450" t="s">
        <v>19</v>
      </c>
      <c r="E2450">
        <v>25</v>
      </c>
      <c r="F2450">
        <v>419</v>
      </c>
      <c r="G2450">
        <f t="shared" si="38"/>
        <v>10475</v>
      </c>
    </row>
    <row r="2451" spans="1:7" x14ac:dyDescent="0.25">
      <c r="A2451">
        <v>2018</v>
      </c>
      <c r="B2451" t="s">
        <v>190</v>
      </c>
      <c r="C2451">
        <v>701036</v>
      </c>
      <c r="D2451" t="s">
        <v>20</v>
      </c>
      <c r="E2451">
        <v>35</v>
      </c>
      <c r="F2451">
        <v>135</v>
      </c>
      <c r="G2451">
        <f t="shared" si="38"/>
        <v>4725</v>
      </c>
    </row>
    <row r="2452" spans="1:7" x14ac:dyDescent="0.25">
      <c r="A2452">
        <v>2018</v>
      </c>
      <c r="B2452" t="s">
        <v>190</v>
      </c>
      <c r="C2452">
        <v>701037</v>
      </c>
      <c r="D2452" t="s">
        <v>21</v>
      </c>
      <c r="E2452">
        <v>25</v>
      </c>
      <c r="F2452">
        <v>522</v>
      </c>
      <c r="G2452">
        <f t="shared" si="38"/>
        <v>13050</v>
      </c>
    </row>
    <row r="2453" spans="1:7" x14ac:dyDescent="0.25">
      <c r="A2453">
        <v>2018</v>
      </c>
      <c r="B2453" t="s">
        <v>190</v>
      </c>
      <c r="C2453">
        <v>701039</v>
      </c>
      <c r="D2453" t="s">
        <v>22</v>
      </c>
      <c r="E2453">
        <v>35</v>
      </c>
      <c r="F2453">
        <v>77</v>
      </c>
      <c r="G2453">
        <f t="shared" si="38"/>
        <v>2695</v>
      </c>
    </row>
    <row r="2454" spans="1:7" x14ac:dyDescent="0.25">
      <c r="A2454">
        <v>2018</v>
      </c>
      <c r="B2454" t="s">
        <v>190</v>
      </c>
      <c r="C2454">
        <v>701042</v>
      </c>
      <c r="D2454" t="s">
        <v>24</v>
      </c>
      <c r="E2454">
        <v>25</v>
      </c>
      <c r="F2454">
        <v>450</v>
      </c>
      <c r="G2454">
        <f t="shared" si="38"/>
        <v>11250</v>
      </c>
    </row>
    <row r="2455" spans="1:7" x14ac:dyDescent="0.25">
      <c r="A2455">
        <v>2018</v>
      </c>
      <c r="B2455" t="s">
        <v>190</v>
      </c>
      <c r="C2455">
        <v>701043</v>
      </c>
      <c r="D2455" t="s">
        <v>25</v>
      </c>
      <c r="E2455">
        <v>35</v>
      </c>
      <c r="F2455">
        <v>128</v>
      </c>
      <c r="G2455">
        <f t="shared" si="38"/>
        <v>4480</v>
      </c>
    </row>
    <row r="2456" spans="1:7" x14ac:dyDescent="0.25">
      <c r="A2456">
        <v>2018</v>
      </c>
      <c r="B2456" t="s">
        <v>190</v>
      </c>
      <c r="C2456">
        <v>701048</v>
      </c>
      <c r="D2456" t="s">
        <v>26</v>
      </c>
      <c r="E2456">
        <v>59</v>
      </c>
      <c r="F2456">
        <v>346</v>
      </c>
      <c r="G2456">
        <f t="shared" si="38"/>
        <v>20414</v>
      </c>
    </row>
    <row r="2457" spans="1:7" x14ac:dyDescent="0.25">
      <c r="A2457">
        <v>2018</v>
      </c>
      <c r="B2457" t="s">
        <v>190</v>
      </c>
      <c r="C2457">
        <v>701050</v>
      </c>
      <c r="D2457" t="s">
        <v>156</v>
      </c>
      <c r="E2457">
        <v>59</v>
      </c>
      <c r="F2457">
        <v>177</v>
      </c>
      <c r="G2457">
        <f t="shared" si="38"/>
        <v>10443</v>
      </c>
    </row>
    <row r="2458" spans="1:7" x14ac:dyDescent="0.25">
      <c r="A2458">
        <v>2018</v>
      </c>
      <c r="B2458" t="s">
        <v>190</v>
      </c>
      <c r="C2458">
        <v>701052</v>
      </c>
      <c r="D2458" t="s">
        <v>27</v>
      </c>
      <c r="E2458">
        <v>39</v>
      </c>
      <c r="F2458">
        <v>1300</v>
      </c>
      <c r="G2458">
        <f t="shared" si="38"/>
        <v>50700</v>
      </c>
    </row>
    <row r="2459" spans="1:7" x14ac:dyDescent="0.25">
      <c r="A2459">
        <v>2018</v>
      </c>
      <c r="B2459" t="s">
        <v>190</v>
      </c>
      <c r="C2459">
        <v>701055</v>
      </c>
      <c r="D2459" t="s">
        <v>29</v>
      </c>
      <c r="E2459">
        <v>99</v>
      </c>
      <c r="F2459">
        <v>145</v>
      </c>
      <c r="G2459">
        <f t="shared" si="38"/>
        <v>14355</v>
      </c>
    </row>
    <row r="2460" spans="1:7" x14ac:dyDescent="0.25">
      <c r="A2460">
        <v>2018</v>
      </c>
      <c r="B2460" t="s">
        <v>190</v>
      </c>
      <c r="C2460">
        <v>701056</v>
      </c>
      <c r="D2460" t="s">
        <v>30</v>
      </c>
      <c r="E2460">
        <v>85</v>
      </c>
      <c r="F2460">
        <v>316</v>
      </c>
      <c r="G2460">
        <f t="shared" si="38"/>
        <v>26860</v>
      </c>
    </row>
    <row r="2461" spans="1:7" x14ac:dyDescent="0.25">
      <c r="A2461">
        <v>2018</v>
      </c>
      <c r="B2461" t="s">
        <v>190</v>
      </c>
      <c r="C2461">
        <v>701057</v>
      </c>
      <c r="D2461" t="s">
        <v>147</v>
      </c>
      <c r="E2461">
        <v>55</v>
      </c>
      <c r="F2461">
        <v>31</v>
      </c>
      <c r="G2461">
        <f t="shared" si="38"/>
        <v>1705</v>
      </c>
    </row>
    <row r="2462" spans="1:7" x14ac:dyDescent="0.25">
      <c r="A2462">
        <v>2018</v>
      </c>
      <c r="B2462" t="s">
        <v>190</v>
      </c>
      <c r="C2462">
        <v>701058</v>
      </c>
      <c r="D2462" t="s">
        <v>31</v>
      </c>
      <c r="E2462">
        <v>99</v>
      </c>
      <c r="F2462">
        <v>14</v>
      </c>
      <c r="G2462">
        <f t="shared" si="38"/>
        <v>1386</v>
      </c>
    </row>
    <row r="2463" spans="1:7" x14ac:dyDescent="0.25">
      <c r="A2463">
        <v>2018</v>
      </c>
      <c r="B2463" t="s">
        <v>190</v>
      </c>
      <c r="C2463">
        <v>701059</v>
      </c>
      <c r="D2463" t="s">
        <v>221</v>
      </c>
      <c r="E2463">
        <v>45</v>
      </c>
      <c r="F2463">
        <v>68</v>
      </c>
      <c r="G2463">
        <f t="shared" si="38"/>
        <v>3060</v>
      </c>
    </row>
    <row r="2464" spans="1:7" x14ac:dyDescent="0.25">
      <c r="A2464">
        <v>2018</v>
      </c>
      <c r="B2464" t="s">
        <v>190</v>
      </c>
      <c r="C2464">
        <v>701083</v>
      </c>
      <c r="D2464" t="s">
        <v>37</v>
      </c>
      <c r="E2464">
        <v>42</v>
      </c>
      <c r="F2464">
        <v>12</v>
      </c>
      <c r="G2464">
        <f t="shared" si="38"/>
        <v>504</v>
      </c>
    </row>
    <row r="2465" spans="1:7" x14ac:dyDescent="0.25">
      <c r="A2465">
        <v>2018</v>
      </c>
      <c r="B2465" t="s">
        <v>190</v>
      </c>
      <c r="C2465">
        <v>702001</v>
      </c>
      <c r="D2465" t="s">
        <v>39</v>
      </c>
      <c r="E2465">
        <v>25</v>
      </c>
      <c r="F2465">
        <v>234</v>
      </c>
      <c r="G2465">
        <f t="shared" si="38"/>
        <v>5850</v>
      </c>
    </row>
    <row r="2466" spans="1:7" x14ac:dyDescent="0.25">
      <c r="A2466">
        <v>2018</v>
      </c>
      <c r="B2466" t="s">
        <v>190</v>
      </c>
      <c r="C2466">
        <v>702002</v>
      </c>
      <c r="D2466" t="s">
        <v>40</v>
      </c>
      <c r="E2466">
        <v>25</v>
      </c>
      <c r="F2466">
        <v>32</v>
      </c>
      <c r="G2466">
        <f t="shared" si="38"/>
        <v>800</v>
      </c>
    </row>
    <row r="2467" spans="1:7" x14ac:dyDescent="0.25">
      <c r="A2467">
        <v>2018</v>
      </c>
      <c r="B2467" t="s">
        <v>190</v>
      </c>
      <c r="C2467">
        <v>702003</v>
      </c>
      <c r="D2467" t="s">
        <v>41</v>
      </c>
      <c r="E2467">
        <v>25</v>
      </c>
      <c r="F2467">
        <v>178</v>
      </c>
      <c r="G2467">
        <f t="shared" si="38"/>
        <v>4450</v>
      </c>
    </row>
    <row r="2468" spans="1:7" x14ac:dyDescent="0.25">
      <c r="A2468">
        <v>2018</v>
      </c>
      <c r="B2468" t="s">
        <v>190</v>
      </c>
      <c r="C2468">
        <v>702004</v>
      </c>
      <c r="D2468" t="s">
        <v>42</v>
      </c>
      <c r="E2468">
        <v>25</v>
      </c>
      <c r="F2468">
        <v>32</v>
      </c>
      <c r="G2468">
        <f t="shared" si="38"/>
        <v>800</v>
      </c>
    </row>
    <row r="2469" spans="1:7" x14ac:dyDescent="0.25">
      <c r="A2469">
        <v>2018</v>
      </c>
      <c r="B2469" t="s">
        <v>190</v>
      </c>
      <c r="C2469">
        <v>702005</v>
      </c>
      <c r="D2469" t="s">
        <v>43</v>
      </c>
      <c r="E2469">
        <v>25</v>
      </c>
      <c r="F2469">
        <v>18</v>
      </c>
      <c r="G2469">
        <f t="shared" si="38"/>
        <v>450</v>
      </c>
    </row>
    <row r="2470" spans="1:7" x14ac:dyDescent="0.25">
      <c r="A2470">
        <v>2018</v>
      </c>
      <c r="B2470" t="s">
        <v>190</v>
      </c>
      <c r="C2470">
        <v>702006</v>
      </c>
      <c r="D2470" t="s">
        <v>44</v>
      </c>
      <c r="E2470">
        <v>25</v>
      </c>
      <c r="F2470">
        <v>38</v>
      </c>
      <c r="G2470">
        <f t="shared" si="38"/>
        <v>950</v>
      </c>
    </row>
    <row r="2471" spans="1:7" x14ac:dyDescent="0.25">
      <c r="A2471">
        <v>2018</v>
      </c>
      <c r="B2471" t="s">
        <v>190</v>
      </c>
      <c r="C2471">
        <v>703003</v>
      </c>
      <c r="D2471" t="s">
        <v>47</v>
      </c>
      <c r="E2471">
        <v>3.5</v>
      </c>
      <c r="F2471">
        <v>1422</v>
      </c>
      <c r="G2471">
        <f t="shared" si="38"/>
        <v>4977</v>
      </c>
    </row>
    <row r="2472" spans="1:7" x14ac:dyDescent="0.25">
      <c r="A2472">
        <v>2018</v>
      </c>
      <c r="B2472" t="s">
        <v>190</v>
      </c>
      <c r="C2472">
        <v>706000</v>
      </c>
      <c r="D2472" t="s">
        <v>48</v>
      </c>
      <c r="E2472">
        <v>14</v>
      </c>
      <c r="F2472">
        <v>222</v>
      </c>
      <c r="G2472">
        <f t="shared" si="38"/>
        <v>3108</v>
      </c>
    </row>
    <row r="2473" spans="1:7" x14ac:dyDescent="0.25">
      <c r="A2473">
        <v>2018</v>
      </c>
      <c r="B2473" t="s">
        <v>190</v>
      </c>
      <c r="C2473">
        <v>706001</v>
      </c>
      <c r="D2473" t="s">
        <v>49</v>
      </c>
      <c r="E2473">
        <v>18</v>
      </c>
      <c r="F2473">
        <v>46</v>
      </c>
      <c r="G2473">
        <f t="shared" si="38"/>
        <v>828</v>
      </c>
    </row>
    <row r="2474" spans="1:7" x14ac:dyDescent="0.25">
      <c r="A2474">
        <v>2018</v>
      </c>
      <c r="B2474" t="s">
        <v>190</v>
      </c>
      <c r="C2474">
        <v>706002</v>
      </c>
      <c r="D2474" t="s">
        <v>50</v>
      </c>
      <c r="E2474">
        <v>14</v>
      </c>
      <c r="F2474">
        <v>803</v>
      </c>
      <c r="G2474">
        <f t="shared" si="38"/>
        <v>11242</v>
      </c>
    </row>
    <row r="2475" spans="1:7" x14ac:dyDescent="0.25">
      <c r="A2475">
        <v>2018</v>
      </c>
      <c r="B2475" t="s">
        <v>190</v>
      </c>
      <c r="C2475">
        <v>706003</v>
      </c>
      <c r="D2475" t="s">
        <v>51</v>
      </c>
      <c r="E2475">
        <v>14</v>
      </c>
      <c r="F2475">
        <v>1091</v>
      </c>
      <c r="G2475">
        <f t="shared" si="38"/>
        <v>15274</v>
      </c>
    </row>
    <row r="2476" spans="1:7" x14ac:dyDescent="0.25">
      <c r="A2476">
        <v>2018</v>
      </c>
      <c r="B2476" t="s">
        <v>190</v>
      </c>
      <c r="C2476">
        <v>706004</v>
      </c>
      <c r="D2476" t="s">
        <v>52</v>
      </c>
      <c r="E2476">
        <v>14</v>
      </c>
      <c r="F2476">
        <v>1458</v>
      </c>
      <c r="G2476">
        <f t="shared" si="38"/>
        <v>20412</v>
      </c>
    </row>
    <row r="2477" spans="1:7" x14ac:dyDescent="0.25">
      <c r="A2477">
        <v>2018</v>
      </c>
      <c r="B2477" t="s">
        <v>190</v>
      </c>
      <c r="C2477">
        <v>706005</v>
      </c>
      <c r="D2477" t="s">
        <v>53</v>
      </c>
      <c r="E2477">
        <v>14</v>
      </c>
      <c r="F2477">
        <v>3224</v>
      </c>
      <c r="G2477">
        <f t="shared" si="38"/>
        <v>45136</v>
      </c>
    </row>
    <row r="2478" spans="1:7" x14ac:dyDescent="0.25">
      <c r="A2478">
        <v>2018</v>
      </c>
      <c r="B2478" t="s">
        <v>190</v>
      </c>
      <c r="C2478">
        <v>706006</v>
      </c>
      <c r="D2478" t="s">
        <v>54</v>
      </c>
      <c r="E2478">
        <v>14</v>
      </c>
      <c r="F2478">
        <v>666</v>
      </c>
      <c r="G2478">
        <f t="shared" si="38"/>
        <v>9324</v>
      </c>
    </row>
    <row r="2479" spans="1:7" x14ac:dyDescent="0.25">
      <c r="A2479">
        <v>2018</v>
      </c>
      <c r="B2479" t="s">
        <v>190</v>
      </c>
      <c r="C2479">
        <v>706007</v>
      </c>
      <c r="D2479" t="s">
        <v>55</v>
      </c>
      <c r="E2479">
        <v>14</v>
      </c>
      <c r="F2479">
        <v>595</v>
      </c>
      <c r="G2479">
        <f t="shared" si="38"/>
        <v>8330</v>
      </c>
    </row>
    <row r="2480" spans="1:7" x14ac:dyDescent="0.25">
      <c r="A2480">
        <v>2018</v>
      </c>
      <c r="B2480" t="s">
        <v>190</v>
      </c>
      <c r="C2480">
        <v>706008</v>
      </c>
      <c r="D2480" t="s">
        <v>56</v>
      </c>
      <c r="E2480">
        <v>14</v>
      </c>
      <c r="F2480">
        <v>196</v>
      </c>
      <c r="G2480">
        <f t="shared" si="38"/>
        <v>2744</v>
      </c>
    </row>
    <row r="2481" spans="1:7" x14ac:dyDescent="0.25">
      <c r="A2481">
        <v>2018</v>
      </c>
      <c r="B2481" t="s">
        <v>190</v>
      </c>
      <c r="C2481">
        <v>706011</v>
      </c>
      <c r="D2481" t="s">
        <v>57</v>
      </c>
      <c r="E2481">
        <v>14</v>
      </c>
      <c r="F2481">
        <v>10</v>
      </c>
      <c r="G2481">
        <f t="shared" si="38"/>
        <v>140</v>
      </c>
    </row>
    <row r="2482" spans="1:7" x14ac:dyDescent="0.25">
      <c r="A2482">
        <v>2018</v>
      </c>
      <c r="B2482" t="s">
        <v>190</v>
      </c>
      <c r="C2482">
        <v>706012</v>
      </c>
      <c r="D2482" t="s">
        <v>58</v>
      </c>
      <c r="E2482">
        <v>18</v>
      </c>
      <c r="F2482">
        <v>386</v>
      </c>
      <c r="G2482">
        <f t="shared" si="38"/>
        <v>6948</v>
      </c>
    </row>
    <row r="2483" spans="1:7" x14ac:dyDescent="0.25">
      <c r="A2483">
        <v>2018</v>
      </c>
      <c r="B2483" t="s">
        <v>190</v>
      </c>
      <c r="C2483">
        <v>706013</v>
      </c>
      <c r="D2483" t="s">
        <v>59</v>
      </c>
      <c r="E2483">
        <v>19</v>
      </c>
      <c r="F2483">
        <v>599</v>
      </c>
      <c r="G2483">
        <f t="shared" si="38"/>
        <v>11381</v>
      </c>
    </row>
    <row r="2484" spans="1:7" x14ac:dyDescent="0.25">
      <c r="A2484">
        <v>2018</v>
      </c>
      <c r="B2484" t="s">
        <v>190</v>
      </c>
      <c r="C2484">
        <v>706014</v>
      </c>
      <c r="D2484" t="s">
        <v>60</v>
      </c>
      <c r="E2484">
        <v>19</v>
      </c>
      <c r="F2484">
        <v>229</v>
      </c>
      <c r="G2484">
        <f t="shared" si="38"/>
        <v>4351</v>
      </c>
    </row>
    <row r="2485" spans="1:7" x14ac:dyDescent="0.25">
      <c r="A2485">
        <v>2018</v>
      </c>
      <c r="B2485" t="s">
        <v>190</v>
      </c>
      <c r="C2485">
        <v>706016</v>
      </c>
      <c r="D2485" t="s">
        <v>62</v>
      </c>
      <c r="E2485">
        <v>19</v>
      </c>
      <c r="F2485">
        <v>152</v>
      </c>
      <c r="G2485">
        <f t="shared" si="38"/>
        <v>2888</v>
      </c>
    </row>
    <row r="2486" spans="1:7" x14ac:dyDescent="0.25">
      <c r="A2486">
        <v>2018</v>
      </c>
      <c r="B2486" t="s">
        <v>190</v>
      </c>
      <c r="C2486">
        <v>706017</v>
      </c>
      <c r="D2486" t="s">
        <v>63</v>
      </c>
      <c r="E2486">
        <v>19</v>
      </c>
      <c r="F2486">
        <v>147</v>
      </c>
      <c r="G2486">
        <f t="shared" si="38"/>
        <v>2793</v>
      </c>
    </row>
    <row r="2487" spans="1:7" x14ac:dyDescent="0.25">
      <c r="A2487">
        <v>2018</v>
      </c>
      <c r="B2487" t="s">
        <v>190</v>
      </c>
      <c r="C2487">
        <v>706018</v>
      </c>
      <c r="D2487" t="s">
        <v>64</v>
      </c>
      <c r="E2487">
        <v>19</v>
      </c>
      <c r="F2487">
        <v>585</v>
      </c>
      <c r="G2487">
        <f t="shared" si="38"/>
        <v>11115</v>
      </c>
    </row>
    <row r="2488" spans="1:7" x14ac:dyDescent="0.25">
      <c r="A2488">
        <v>2018</v>
      </c>
      <c r="B2488" t="s">
        <v>190</v>
      </c>
      <c r="C2488">
        <v>706019</v>
      </c>
      <c r="D2488" t="s">
        <v>65</v>
      </c>
      <c r="E2488">
        <v>20</v>
      </c>
      <c r="F2488">
        <v>183</v>
      </c>
      <c r="G2488">
        <f t="shared" si="38"/>
        <v>3660</v>
      </c>
    </row>
    <row r="2489" spans="1:7" x14ac:dyDescent="0.25">
      <c r="A2489">
        <v>2018</v>
      </c>
      <c r="B2489" t="s">
        <v>190</v>
      </c>
      <c r="C2489">
        <v>706027</v>
      </c>
      <c r="D2489" t="s">
        <v>214</v>
      </c>
      <c r="E2489">
        <v>25</v>
      </c>
      <c r="F2489">
        <v>13</v>
      </c>
      <c r="G2489">
        <f t="shared" si="38"/>
        <v>325</v>
      </c>
    </row>
    <row r="2490" spans="1:7" x14ac:dyDescent="0.25">
      <c r="A2490">
        <v>2018</v>
      </c>
      <c r="B2490" t="s">
        <v>190</v>
      </c>
      <c r="C2490">
        <v>706028</v>
      </c>
      <c r="D2490" t="s">
        <v>215</v>
      </c>
      <c r="E2490">
        <v>25</v>
      </c>
      <c r="F2490">
        <v>13</v>
      </c>
      <c r="G2490">
        <f t="shared" si="38"/>
        <v>325</v>
      </c>
    </row>
    <row r="2491" spans="1:7" x14ac:dyDescent="0.25">
      <c r="A2491">
        <v>2018</v>
      </c>
      <c r="B2491" t="s">
        <v>190</v>
      </c>
      <c r="C2491">
        <v>706029</v>
      </c>
      <c r="D2491" t="s">
        <v>216</v>
      </c>
      <c r="E2491">
        <v>25</v>
      </c>
      <c r="F2491">
        <v>14</v>
      </c>
      <c r="G2491">
        <f t="shared" si="38"/>
        <v>350</v>
      </c>
    </row>
    <row r="2492" spans="1:7" x14ac:dyDescent="0.25">
      <c r="A2492">
        <v>2018</v>
      </c>
      <c r="B2492" t="s">
        <v>190</v>
      </c>
      <c r="C2492">
        <v>706090</v>
      </c>
      <c r="D2492" t="s">
        <v>66</v>
      </c>
      <c r="E2492">
        <v>14</v>
      </c>
      <c r="F2492">
        <v>148</v>
      </c>
      <c r="G2492">
        <f t="shared" si="38"/>
        <v>2072</v>
      </c>
    </row>
    <row r="2493" spans="1:7" x14ac:dyDescent="0.25">
      <c r="A2493">
        <v>2018</v>
      </c>
      <c r="B2493" t="s">
        <v>190</v>
      </c>
      <c r="C2493">
        <v>707001</v>
      </c>
      <c r="D2493" t="s">
        <v>67</v>
      </c>
      <c r="E2493">
        <v>14</v>
      </c>
      <c r="F2493">
        <v>322</v>
      </c>
      <c r="G2493">
        <f t="shared" si="38"/>
        <v>4508</v>
      </c>
    </row>
    <row r="2494" spans="1:7" x14ac:dyDescent="0.25">
      <c r="A2494">
        <v>2018</v>
      </c>
      <c r="B2494" t="s">
        <v>190</v>
      </c>
      <c r="C2494">
        <v>707002</v>
      </c>
      <c r="D2494" t="s">
        <v>68</v>
      </c>
      <c r="E2494">
        <v>14</v>
      </c>
      <c r="F2494">
        <v>856</v>
      </c>
      <c r="G2494">
        <f t="shared" si="38"/>
        <v>11984</v>
      </c>
    </row>
    <row r="2495" spans="1:7" x14ac:dyDescent="0.25">
      <c r="A2495">
        <v>2018</v>
      </c>
      <c r="B2495" t="s">
        <v>190</v>
      </c>
      <c r="C2495">
        <v>707003</v>
      </c>
      <c r="D2495" t="s">
        <v>69</v>
      </c>
      <c r="E2495">
        <v>14</v>
      </c>
      <c r="F2495">
        <v>486</v>
      </c>
      <c r="G2495">
        <f t="shared" si="38"/>
        <v>6804</v>
      </c>
    </row>
    <row r="2496" spans="1:7" x14ac:dyDescent="0.25">
      <c r="A2496">
        <v>2018</v>
      </c>
      <c r="B2496" t="s">
        <v>190</v>
      </c>
      <c r="C2496">
        <v>707004</v>
      </c>
      <c r="D2496" t="s">
        <v>70</v>
      </c>
      <c r="E2496">
        <v>14</v>
      </c>
      <c r="F2496">
        <v>517</v>
      </c>
      <c r="G2496">
        <f t="shared" si="38"/>
        <v>7238</v>
      </c>
    </row>
    <row r="2497" spans="1:7" x14ac:dyDescent="0.25">
      <c r="A2497">
        <v>2018</v>
      </c>
      <c r="B2497" t="s">
        <v>190</v>
      </c>
      <c r="C2497">
        <v>707005</v>
      </c>
      <c r="D2497" t="s">
        <v>71</v>
      </c>
      <c r="E2497">
        <v>14</v>
      </c>
      <c r="F2497">
        <v>449</v>
      </c>
      <c r="G2497">
        <f t="shared" si="38"/>
        <v>6286</v>
      </c>
    </row>
    <row r="2498" spans="1:7" x14ac:dyDescent="0.25">
      <c r="A2498">
        <v>2018</v>
      </c>
      <c r="B2498" t="s">
        <v>190</v>
      </c>
      <c r="C2498">
        <v>707006</v>
      </c>
      <c r="D2498" t="s">
        <v>72</v>
      </c>
      <c r="E2498">
        <v>14</v>
      </c>
      <c r="F2498">
        <v>122</v>
      </c>
      <c r="G2498">
        <f t="shared" si="38"/>
        <v>1708</v>
      </c>
    </row>
    <row r="2499" spans="1:7" x14ac:dyDescent="0.25">
      <c r="A2499">
        <v>2018</v>
      </c>
      <c r="B2499" t="s">
        <v>190</v>
      </c>
      <c r="C2499">
        <v>707007</v>
      </c>
      <c r="D2499" t="s">
        <v>73</v>
      </c>
      <c r="E2499">
        <v>14</v>
      </c>
      <c r="F2499">
        <v>910</v>
      </c>
      <c r="G2499">
        <f t="shared" ref="G2499:G2562" si="39">F2499*E2499</f>
        <v>12740</v>
      </c>
    </row>
    <row r="2500" spans="1:7" x14ac:dyDescent="0.25">
      <c r="A2500">
        <v>2018</v>
      </c>
      <c r="B2500" t="s">
        <v>190</v>
      </c>
      <c r="C2500">
        <v>707008</v>
      </c>
      <c r="D2500" t="s">
        <v>74</v>
      </c>
      <c r="E2500">
        <v>14</v>
      </c>
      <c r="F2500">
        <v>546</v>
      </c>
      <c r="G2500">
        <f t="shared" si="39"/>
        <v>7644</v>
      </c>
    </row>
    <row r="2501" spans="1:7" x14ac:dyDescent="0.25">
      <c r="A2501">
        <v>2018</v>
      </c>
      <c r="B2501" t="s">
        <v>190</v>
      </c>
      <c r="C2501">
        <v>707009</v>
      </c>
      <c r="D2501" t="s">
        <v>75</v>
      </c>
      <c r="E2501">
        <v>14</v>
      </c>
      <c r="F2501">
        <v>612</v>
      </c>
      <c r="G2501">
        <f t="shared" si="39"/>
        <v>8568</v>
      </c>
    </row>
    <row r="2502" spans="1:7" x14ac:dyDescent="0.25">
      <c r="A2502">
        <v>2018</v>
      </c>
      <c r="B2502" t="s">
        <v>190</v>
      </c>
      <c r="C2502">
        <v>707010</v>
      </c>
      <c r="D2502" t="s">
        <v>76</v>
      </c>
      <c r="E2502">
        <v>14</v>
      </c>
      <c r="F2502">
        <v>94</v>
      </c>
      <c r="G2502">
        <f t="shared" si="39"/>
        <v>1316</v>
      </c>
    </row>
    <row r="2503" spans="1:7" x14ac:dyDescent="0.25">
      <c r="A2503">
        <v>2018</v>
      </c>
      <c r="B2503" t="s">
        <v>190</v>
      </c>
      <c r="C2503">
        <v>707013</v>
      </c>
      <c r="D2503" t="s">
        <v>78</v>
      </c>
      <c r="E2503">
        <v>14</v>
      </c>
      <c r="F2503">
        <v>196</v>
      </c>
      <c r="G2503">
        <f t="shared" si="39"/>
        <v>2744</v>
      </c>
    </row>
    <row r="2504" spans="1:7" x14ac:dyDescent="0.25">
      <c r="A2504">
        <v>2018</v>
      </c>
      <c r="B2504" t="s">
        <v>190</v>
      </c>
      <c r="C2504">
        <v>707015</v>
      </c>
      <c r="D2504" t="s">
        <v>80</v>
      </c>
      <c r="E2504">
        <v>14</v>
      </c>
      <c r="F2504">
        <v>201</v>
      </c>
      <c r="G2504">
        <f t="shared" si="39"/>
        <v>2814</v>
      </c>
    </row>
    <row r="2505" spans="1:7" x14ac:dyDescent="0.25">
      <c r="A2505">
        <v>2018</v>
      </c>
      <c r="B2505" t="s">
        <v>190</v>
      </c>
      <c r="C2505">
        <v>707016</v>
      </c>
      <c r="D2505" t="s">
        <v>81</v>
      </c>
      <c r="E2505">
        <v>14</v>
      </c>
      <c r="F2505">
        <v>210</v>
      </c>
      <c r="G2505">
        <f t="shared" si="39"/>
        <v>2940</v>
      </c>
    </row>
    <row r="2506" spans="1:7" x14ac:dyDescent="0.25">
      <c r="A2506">
        <v>2018</v>
      </c>
      <c r="B2506" t="s">
        <v>190</v>
      </c>
      <c r="C2506">
        <v>707017</v>
      </c>
      <c r="D2506" t="s">
        <v>148</v>
      </c>
      <c r="E2506">
        <v>14</v>
      </c>
      <c r="F2506">
        <v>160</v>
      </c>
      <c r="G2506">
        <f t="shared" si="39"/>
        <v>2240</v>
      </c>
    </row>
    <row r="2507" spans="1:7" x14ac:dyDescent="0.25">
      <c r="A2507">
        <v>2018</v>
      </c>
      <c r="B2507" t="s">
        <v>190</v>
      </c>
      <c r="C2507">
        <v>708000</v>
      </c>
      <c r="D2507" t="s">
        <v>82</v>
      </c>
      <c r="E2507">
        <v>5</v>
      </c>
      <c r="F2507">
        <v>898</v>
      </c>
      <c r="G2507">
        <f t="shared" si="39"/>
        <v>4490</v>
      </c>
    </row>
    <row r="2508" spans="1:7" x14ac:dyDescent="0.25">
      <c r="A2508">
        <v>2018</v>
      </c>
      <c r="B2508" t="s">
        <v>190</v>
      </c>
      <c r="C2508">
        <v>708002</v>
      </c>
      <c r="D2508" t="s">
        <v>83</v>
      </c>
      <c r="E2508">
        <v>10</v>
      </c>
      <c r="F2508">
        <v>50</v>
      </c>
      <c r="G2508">
        <f t="shared" si="39"/>
        <v>500</v>
      </c>
    </row>
    <row r="2509" spans="1:7" x14ac:dyDescent="0.25">
      <c r="A2509">
        <v>2018</v>
      </c>
      <c r="B2509" t="s">
        <v>190</v>
      </c>
      <c r="C2509">
        <v>708003</v>
      </c>
      <c r="D2509" t="s">
        <v>162</v>
      </c>
      <c r="E2509">
        <v>1.8</v>
      </c>
      <c r="F2509">
        <v>2929</v>
      </c>
      <c r="G2509">
        <f t="shared" si="39"/>
        <v>5272.2</v>
      </c>
    </row>
    <row r="2510" spans="1:7" x14ac:dyDescent="0.25">
      <c r="A2510">
        <v>2018</v>
      </c>
      <c r="B2510" t="s">
        <v>190</v>
      </c>
      <c r="C2510">
        <v>708004</v>
      </c>
      <c r="D2510" t="s">
        <v>84</v>
      </c>
      <c r="E2510">
        <v>2</v>
      </c>
      <c r="F2510">
        <v>1490</v>
      </c>
      <c r="G2510">
        <f t="shared" si="39"/>
        <v>2980</v>
      </c>
    </row>
    <row r="2511" spans="1:7" x14ac:dyDescent="0.25">
      <c r="A2511">
        <v>2018</v>
      </c>
      <c r="B2511" t="s">
        <v>190</v>
      </c>
      <c r="C2511">
        <v>708005</v>
      </c>
      <c r="D2511" t="s">
        <v>85</v>
      </c>
      <c r="E2511">
        <v>5</v>
      </c>
      <c r="F2511">
        <v>12</v>
      </c>
      <c r="G2511">
        <f t="shared" si="39"/>
        <v>60</v>
      </c>
    </row>
    <row r="2512" spans="1:7" x14ac:dyDescent="0.25">
      <c r="A2512">
        <v>2018</v>
      </c>
      <c r="B2512" t="s">
        <v>190</v>
      </c>
      <c r="C2512">
        <v>708007</v>
      </c>
      <c r="D2512" t="s">
        <v>87</v>
      </c>
      <c r="E2512">
        <v>5</v>
      </c>
      <c r="F2512">
        <v>568</v>
      </c>
      <c r="G2512">
        <f t="shared" si="39"/>
        <v>2840</v>
      </c>
    </row>
    <row r="2513" spans="1:7" x14ac:dyDescent="0.25">
      <c r="A2513">
        <v>2018</v>
      </c>
      <c r="B2513" t="s">
        <v>190</v>
      </c>
      <c r="C2513">
        <v>708008</v>
      </c>
      <c r="D2513" t="s">
        <v>88</v>
      </c>
      <c r="E2513">
        <v>14.4</v>
      </c>
      <c r="F2513">
        <v>86</v>
      </c>
      <c r="G2513">
        <f t="shared" si="39"/>
        <v>1238.4000000000001</v>
      </c>
    </row>
    <row r="2514" spans="1:7" x14ac:dyDescent="0.25">
      <c r="A2514">
        <v>2018</v>
      </c>
      <c r="B2514" t="s">
        <v>190</v>
      </c>
      <c r="C2514">
        <v>708010</v>
      </c>
      <c r="D2514" t="s">
        <v>90</v>
      </c>
      <c r="E2514">
        <v>2</v>
      </c>
      <c r="F2514">
        <v>12</v>
      </c>
      <c r="G2514">
        <f t="shared" si="39"/>
        <v>24</v>
      </c>
    </row>
    <row r="2515" spans="1:7" x14ac:dyDescent="0.25">
      <c r="A2515">
        <v>2018</v>
      </c>
      <c r="B2515" t="s">
        <v>190</v>
      </c>
      <c r="C2515">
        <v>708013</v>
      </c>
      <c r="D2515" t="s">
        <v>91</v>
      </c>
      <c r="E2515">
        <v>1.6</v>
      </c>
      <c r="F2515">
        <v>560</v>
      </c>
      <c r="G2515">
        <f t="shared" si="39"/>
        <v>896</v>
      </c>
    </row>
    <row r="2516" spans="1:7" x14ac:dyDescent="0.25">
      <c r="A2516">
        <v>2018</v>
      </c>
      <c r="B2516" t="s">
        <v>190</v>
      </c>
      <c r="C2516">
        <v>708015</v>
      </c>
      <c r="D2516" t="s">
        <v>93</v>
      </c>
      <c r="E2516">
        <v>1.8</v>
      </c>
      <c r="F2516">
        <v>1700</v>
      </c>
      <c r="G2516">
        <f t="shared" si="39"/>
        <v>3060</v>
      </c>
    </row>
    <row r="2517" spans="1:7" x14ac:dyDescent="0.25">
      <c r="A2517">
        <v>2018</v>
      </c>
      <c r="B2517" t="s">
        <v>190</v>
      </c>
      <c r="C2517">
        <v>708016</v>
      </c>
      <c r="D2517" t="s">
        <v>94</v>
      </c>
      <c r="E2517">
        <v>5</v>
      </c>
      <c r="F2517">
        <v>180</v>
      </c>
      <c r="G2517">
        <f t="shared" si="39"/>
        <v>900</v>
      </c>
    </row>
    <row r="2518" spans="1:7" x14ac:dyDescent="0.25">
      <c r="A2518">
        <v>2018</v>
      </c>
      <c r="B2518" t="s">
        <v>190</v>
      </c>
      <c r="C2518">
        <v>708018</v>
      </c>
      <c r="D2518" t="s">
        <v>95</v>
      </c>
      <c r="E2518">
        <v>10</v>
      </c>
      <c r="F2518">
        <v>267</v>
      </c>
      <c r="G2518">
        <f t="shared" si="39"/>
        <v>2670</v>
      </c>
    </row>
    <row r="2519" spans="1:7" x14ac:dyDescent="0.25">
      <c r="A2519">
        <v>2018</v>
      </c>
      <c r="B2519" t="s">
        <v>190</v>
      </c>
      <c r="C2519">
        <v>708019</v>
      </c>
      <c r="D2519" t="s">
        <v>96</v>
      </c>
      <c r="E2519">
        <v>15</v>
      </c>
      <c r="F2519">
        <v>45</v>
      </c>
      <c r="G2519">
        <f t="shared" si="39"/>
        <v>675</v>
      </c>
    </row>
    <row r="2520" spans="1:7" x14ac:dyDescent="0.25">
      <c r="A2520">
        <v>2018</v>
      </c>
      <c r="B2520" t="s">
        <v>190</v>
      </c>
      <c r="C2520">
        <v>708020</v>
      </c>
      <c r="D2520" t="s">
        <v>97</v>
      </c>
      <c r="E2520">
        <v>10</v>
      </c>
      <c r="F2520">
        <v>195</v>
      </c>
      <c r="G2520">
        <f t="shared" si="39"/>
        <v>1950</v>
      </c>
    </row>
    <row r="2521" spans="1:7" x14ac:dyDescent="0.25">
      <c r="A2521">
        <v>2018</v>
      </c>
      <c r="B2521" t="s">
        <v>190</v>
      </c>
      <c r="C2521">
        <v>708021</v>
      </c>
      <c r="D2521" t="s">
        <v>98</v>
      </c>
      <c r="E2521">
        <v>5</v>
      </c>
      <c r="F2521">
        <v>169</v>
      </c>
      <c r="G2521">
        <f t="shared" si="39"/>
        <v>845</v>
      </c>
    </row>
    <row r="2522" spans="1:7" x14ac:dyDescent="0.25">
      <c r="A2522">
        <v>2018</v>
      </c>
      <c r="B2522" t="s">
        <v>190</v>
      </c>
      <c r="C2522">
        <v>708022</v>
      </c>
      <c r="D2522" t="s">
        <v>99</v>
      </c>
      <c r="E2522">
        <v>15</v>
      </c>
      <c r="F2522">
        <v>265</v>
      </c>
      <c r="G2522">
        <f t="shared" si="39"/>
        <v>3975</v>
      </c>
    </row>
    <row r="2523" spans="1:7" x14ac:dyDescent="0.25">
      <c r="A2523">
        <v>2018</v>
      </c>
      <c r="B2523" t="s">
        <v>190</v>
      </c>
      <c r="C2523">
        <v>708023</v>
      </c>
      <c r="D2523" t="s">
        <v>100</v>
      </c>
      <c r="E2523">
        <v>15</v>
      </c>
      <c r="F2523">
        <v>256</v>
      </c>
      <c r="G2523">
        <f t="shared" si="39"/>
        <v>3840</v>
      </c>
    </row>
    <row r="2524" spans="1:7" x14ac:dyDescent="0.25">
      <c r="A2524">
        <v>2018</v>
      </c>
      <c r="B2524" t="s">
        <v>190</v>
      </c>
      <c r="C2524">
        <v>708024</v>
      </c>
      <c r="D2524" t="s">
        <v>101</v>
      </c>
      <c r="E2524">
        <v>15</v>
      </c>
      <c r="F2524">
        <v>399</v>
      </c>
      <c r="G2524">
        <f t="shared" si="39"/>
        <v>5985</v>
      </c>
    </row>
    <row r="2525" spans="1:7" x14ac:dyDescent="0.25">
      <c r="A2525">
        <v>2018</v>
      </c>
      <c r="B2525" t="s">
        <v>190</v>
      </c>
      <c r="C2525">
        <v>708028</v>
      </c>
      <c r="D2525" t="s">
        <v>102</v>
      </c>
      <c r="E2525">
        <v>17</v>
      </c>
      <c r="F2525">
        <v>7</v>
      </c>
      <c r="G2525">
        <f t="shared" si="39"/>
        <v>119</v>
      </c>
    </row>
    <row r="2526" spans="1:7" x14ac:dyDescent="0.25">
      <c r="A2526">
        <v>2018</v>
      </c>
      <c r="B2526" t="s">
        <v>190</v>
      </c>
      <c r="C2526">
        <v>708029</v>
      </c>
      <c r="D2526" t="s">
        <v>103</v>
      </c>
      <c r="E2526">
        <v>17</v>
      </c>
      <c r="F2526">
        <v>65</v>
      </c>
      <c r="G2526">
        <f t="shared" si="39"/>
        <v>1105</v>
      </c>
    </row>
    <row r="2527" spans="1:7" x14ac:dyDescent="0.25">
      <c r="A2527">
        <v>2018</v>
      </c>
      <c r="B2527" t="s">
        <v>190</v>
      </c>
      <c r="C2527">
        <v>708046</v>
      </c>
      <c r="D2527" t="s">
        <v>217</v>
      </c>
      <c r="E2527">
        <v>11</v>
      </c>
      <c r="F2527">
        <v>25</v>
      </c>
      <c r="G2527">
        <f t="shared" si="39"/>
        <v>275</v>
      </c>
    </row>
    <row r="2528" spans="1:7" x14ac:dyDescent="0.25">
      <c r="A2528">
        <v>2018</v>
      </c>
      <c r="B2528" t="s">
        <v>190</v>
      </c>
      <c r="C2528">
        <v>709001</v>
      </c>
      <c r="D2528" t="s">
        <v>105</v>
      </c>
      <c r="E2528">
        <v>20.5</v>
      </c>
      <c r="F2528">
        <v>284</v>
      </c>
      <c r="G2528">
        <f t="shared" si="39"/>
        <v>5822</v>
      </c>
    </row>
    <row r="2529" spans="1:7" x14ac:dyDescent="0.25">
      <c r="A2529">
        <v>2018</v>
      </c>
      <c r="B2529" t="s">
        <v>190</v>
      </c>
      <c r="C2529">
        <v>709005</v>
      </c>
      <c r="D2529" t="s">
        <v>106</v>
      </c>
      <c r="E2529">
        <v>20.5</v>
      </c>
      <c r="F2529">
        <v>215</v>
      </c>
      <c r="G2529">
        <f t="shared" si="39"/>
        <v>4407.5</v>
      </c>
    </row>
    <row r="2530" spans="1:7" x14ac:dyDescent="0.25">
      <c r="A2530">
        <v>2018</v>
      </c>
      <c r="B2530" t="s">
        <v>190</v>
      </c>
      <c r="C2530">
        <v>709007</v>
      </c>
      <c r="D2530" t="s">
        <v>107</v>
      </c>
      <c r="E2530">
        <v>20.5</v>
      </c>
      <c r="F2530">
        <v>438</v>
      </c>
      <c r="G2530">
        <f t="shared" si="39"/>
        <v>8979</v>
      </c>
    </row>
    <row r="2531" spans="1:7" x14ac:dyDescent="0.25">
      <c r="A2531">
        <v>2018</v>
      </c>
      <c r="B2531" t="s">
        <v>190</v>
      </c>
      <c r="C2531">
        <v>710003</v>
      </c>
      <c r="D2531" t="s">
        <v>108</v>
      </c>
      <c r="E2531">
        <v>13</v>
      </c>
      <c r="F2531">
        <v>351</v>
      </c>
      <c r="G2531">
        <f t="shared" si="39"/>
        <v>4563</v>
      </c>
    </row>
    <row r="2532" spans="1:7" x14ac:dyDescent="0.25">
      <c r="A2532">
        <v>2018</v>
      </c>
      <c r="B2532" t="s">
        <v>190</v>
      </c>
      <c r="C2532">
        <v>711001</v>
      </c>
      <c r="D2532" t="s">
        <v>109</v>
      </c>
      <c r="E2532">
        <v>20</v>
      </c>
      <c r="F2532">
        <v>823</v>
      </c>
      <c r="G2532">
        <f t="shared" si="39"/>
        <v>16460</v>
      </c>
    </row>
    <row r="2533" spans="1:7" x14ac:dyDescent="0.25">
      <c r="A2533">
        <v>2018</v>
      </c>
      <c r="B2533" t="s">
        <v>190</v>
      </c>
      <c r="C2533">
        <v>711002</v>
      </c>
      <c r="D2533" t="s">
        <v>110</v>
      </c>
      <c r="E2533">
        <v>290</v>
      </c>
      <c r="F2533">
        <v>42</v>
      </c>
      <c r="G2533">
        <f t="shared" si="39"/>
        <v>12180</v>
      </c>
    </row>
    <row r="2534" spans="1:7" x14ac:dyDescent="0.25">
      <c r="A2534">
        <v>2018</v>
      </c>
      <c r="B2534" t="s">
        <v>190</v>
      </c>
      <c r="C2534">
        <v>711009</v>
      </c>
      <c r="D2534" t="s">
        <v>114</v>
      </c>
      <c r="E2534">
        <v>15</v>
      </c>
      <c r="F2534">
        <v>366</v>
      </c>
      <c r="G2534">
        <f t="shared" si="39"/>
        <v>5490</v>
      </c>
    </row>
    <row r="2535" spans="1:7" x14ac:dyDescent="0.25">
      <c r="A2535">
        <v>2018</v>
      </c>
      <c r="B2535" t="s">
        <v>190</v>
      </c>
      <c r="C2535">
        <v>711010</v>
      </c>
      <c r="D2535" t="s">
        <v>115</v>
      </c>
      <c r="E2535">
        <v>265</v>
      </c>
      <c r="F2535">
        <v>3</v>
      </c>
      <c r="G2535">
        <f t="shared" si="39"/>
        <v>795</v>
      </c>
    </row>
    <row r="2536" spans="1:7" x14ac:dyDescent="0.25">
      <c r="A2536">
        <v>2018</v>
      </c>
      <c r="B2536" t="s">
        <v>190</v>
      </c>
      <c r="C2536">
        <v>712007</v>
      </c>
      <c r="D2536" t="s">
        <v>116</v>
      </c>
      <c r="E2536">
        <v>11</v>
      </c>
      <c r="F2536">
        <v>448</v>
      </c>
      <c r="G2536">
        <f t="shared" si="39"/>
        <v>4928</v>
      </c>
    </row>
    <row r="2537" spans="1:7" x14ac:dyDescent="0.25">
      <c r="A2537">
        <v>2018</v>
      </c>
      <c r="B2537" t="s">
        <v>190</v>
      </c>
      <c r="C2537">
        <v>713001</v>
      </c>
      <c r="D2537" t="s">
        <v>117</v>
      </c>
      <c r="E2537">
        <v>45</v>
      </c>
      <c r="F2537">
        <v>311</v>
      </c>
      <c r="G2537">
        <f t="shared" si="39"/>
        <v>13995</v>
      </c>
    </row>
    <row r="2538" spans="1:7" x14ac:dyDescent="0.25">
      <c r="A2538">
        <v>2018</v>
      </c>
      <c r="B2538" t="s">
        <v>190</v>
      </c>
      <c r="C2538">
        <v>713003</v>
      </c>
      <c r="D2538" t="s">
        <v>118</v>
      </c>
      <c r="E2538">
        <v>2</v>
      </c>
      <c r="F2538">
        <v>513</v>
      </c>
      <c r="G2538">
        <f t="shared" si="39"/>
        <v>1026</v>
      </c>
    </row>
    <row r="2539" spans="1:7" x14ac:dyDescent="0.25">
      <c r="A2539">
        <v>2018</v>
      </c>
      <c r="B2539" t="s">
        <v>190</v>
      </c>
      <c r="C2539">
        <v>715001</v>
      </c>
      <c r="D2539" t="s">
        <v>179</v>
      </c>
      <c r="E2539">
        <v>10</v>
      </c>
      <c r="F2539">
        <v>806</v>
      </c>
      <c r="G2539">
        <f t="shared" si="39"/>
        <v>8060</v>
      </c>
    </row>
    <row r="2540" spans="1:7" x14ac:dyDescent="0.25">
      <c r="A2540">
        <v>2018</v>
      </c>
      <c r="B2540" t="s">
        <v>190</v>
      </c>
      <c r="C2540">
        <v>715002</v>
      </c>
      <c r="D2540" t="s">
        <v>180</v>
      </c>
      <c r="E2540">
        <v>24.5</v>
      </c>
      <c r="F2540">
        <v>904</v>
      </c>
      <c r="G2540">
        <f t="shared" si="39"/>
        <v>22148</v>
      </c>
    </row>
    <row r="2541" spans="1:7" x14ac:dyDescent="0.25">
      <c r="A2541">
        <v>2018</v>
      </c>
      <c r="B2541" t="s">
        <v>190</v>
      </c>
      <c r="C2541">
        <v>715003</v>
      </c>
      <c r="D2541" t="s">
        <v>181</v>
      </c>
      <c r="E2541">
        <v>24.5</v>
      </c>
      <c r="F2541">
        <v>484</v>
      </c>
      <c r="G2541">
        <f t="shared" si="39"/>
        <v>11858</v>
      </c>
    </row>
    <row r="2542" spans="1:7" x14ac:dyDescent="0.25">
      <c r="A2542">
        <v>2018</v>
      </c>
      <c r="B2542" t="s">
        <v>190</v>
      </c>
      <c r="C2542">
        <v>715004</v>
      </c>
      <c r="D2542" t="s">
        <v>182</v>
      </c>
      <c r="E2542">
        <v>24.5</v>
      </c>
      <c r="F2542">
        <v>751</v>
      </c>
      <c r="G2542">
        <f t="shared" si="39"/>
        <v>18399.5</v>
      </c>
    </row>
    <row r="2543" spans="1:7" x14ac:dyDescent="0.25">
      <c r="A2543">
        <v>2018</v>
      </c>
      <c r="B2543" t="s">
        <v>190</v>
      </c>
      <c r="C2543">
        <v>715008</v>
      </c>
      <c r="D2543" t="s">
        <v>191</v>
      </c>
      <c r="E2543">
        <v>6</v>
      </c>
      <c r="F2543">
        <v>763</v>
      </c>
      <c r="G2543">
        <f t="shared" si="39"/>
        <v>4578</v>
      </c>
    </row>
    <row r="2544" spans="1:7" x14ac:dyDescent="0.25">
      <c r="A2544">
        <v>2018</v>
      </c>
      <c r="B2544" t="s">
        <v>190</v>
      </c>
      <c r="C2544">
        <v>715016</v>
      </c>
      <c r="D2544" t="s">
        <v>183</v>
      </c>
      <c r="E2544">
        <v>15</v>
      </c>
      <c r="F2544">
        <v>368</v>
      </c>
      <c r="G2544">
        <f t="shared" si="39"/>
        <v>5520</v>
      </c>
    </row>
    <row r="2545" spans="1:7" x14ac:dyDescent="0.25">
      <c r="A2545">
        <v>2018</v>
      </c>
      <c r="B2545" t="s">
        <v>190</v>
      </c>
      <c r="C2545">
        <v>715030</v>
      </c>
      <c r="D2545" t="s">
        <v>189</v>
      </c>
      <c r="E2545">
        <v>9.6</v>
      </c>
      <c r="F2545">
        <v>575</v>
      </c>
      <c r="G2545">
        <f t="shared" si="39"/>
        <v>5520</v>
      </c>
    </row>
    <row r="2546" spans="1:7" x14ac:dyDescent="0.25">
      <c r="A2546">
        <v>2018</v>
      </c>
      <c r="B2546" t="s">
        <v>190</v>
      </c>
      <c r="C2546">
        <v>718001</v>
      </c>
      <c r="D2546" t="s">
        <v>173</v>
      </c>
      <c r="E2546">
        <v>8</v>
      </c>
      <c r="F2546">
        <v>21</v>
      </c>
      <c r="G2546">
        <f t="shared" si="39"/>
        <v>168</v>
      </c>
    </row>
    <row r="2547" spans="1:7" x14ac:dyDescent="0.25">
      <c r="A2547">
        <v>2018</v>
      </c>
      <c r="B2547" t="s">
        <v>190</v>
      </c>
      <c r="C2547">
        <v>718002</v>
      </c>
      <c r="D2547" t="s">
        <v>174</v>
      </c>
      <c r="E2547">
        <v>6</v>
      </c>
      <c r="F2547">
        <v>42</v>
      </c>
      <c r="G2547">
        <f t="shared" si="39"/>
        <v>252</v>
      </c>
    </row>
    <row r="2548" spans="1:7" x14ac:dyDescent="0.25">
      <c r="A2548">
        <v>2018</v>
      </c>
      <c r="B2548" t="s">
        <v>190</v>
      </c>
      <c r="C2548">
        <v>730001</v>
      </c>
      <c r="D2548" t="s">
        <v>144</v>
      </c>
      <c r="E2548">
        <v>4.5</v>
      </c>
      <c r="F2548">
        <v>3422</v>
      </c>
      <c r="G2548">
        <f t="shared" si="39"/>
        <v>15399</v>
      </c>
    </row>
    <row r="2549" spans="1:7" x14ac:dyDescent="0.25">
      <c r="A2549">
        <v>2018</v>
      </c>
      <c r="B2549" t="s">
        <v>190</v>
      </c>
      <c r="C2549">
        <v>730015</v>
      </c>
      <c r="D2549" t="s">
        <v>151</v>
      </c>
      <c r="E2549">
        <v>25</v>
      </c>
      <c r="F2549">
        <v>421</v>
      </c>
      <c r="G2549">
        <f t="shared" si="39"/>
        <v>10525</v>
      </c>
    </row>
    <row r="2550" spans="1:7" x14ac:dyDescent="0.25">
      <c r="A2550">
        <v>2018</v>
      </c>
      <c r="B2550" t="s">
        <v>190</v>
      </c>
      <c r="C2550">
        <v>800010</v>
      </c>
      <c r="D2550" t="s">
        <v>163</v>
      </c>
      <c r="E2550">
        <v>1.5</v>
      </c>
      <c r="F2550">
        <v>30</v>
      </c>
      <c r="G2550">
        <f t="shared" si="39"/>
        <v>45</v>
      </c>
    </row>
    <row r="2551" spans="1:7" x14ac:dyDescent="0.25">
      <c r="A2551">
        <v>2018</v>
      </c>
      <c r="B2551" t="s">
        <v>190</v>
      </c>
      <c r="C2551">
        <v>800011</v>
      </c>
      <c r="D2551" t="s">
        <v>207</v>
      </c>
      <c r="E2551">
        <v>3</v>
      </c>
      <c r="F2551">
        <v>560</v>
      </c>
      <c r="G2551">
        <f t="shared" si="39"/>
        <v>1680</v>
      </c>
    </row>
    <row r="2552" spans="1:7" x14ac:dyDescent="0.25">
      <c r="A2552">
        <v>2018</v>
      </c>
      <c r="B2552" t="s">
        <v>190</v>
      </c>
      <c r="C2552">
        <v>800020</v>
      </c>
      <c r="D2552" t="s">
        <v>208</v>
      </c>
      <c r="E2552">
        <v>2.5499999999999998</v>
      </c>
      <c r="F2552">
        <v>30</v>
      </c>
      <c r="G2552">
        <f t="shared" si="39"/>
        <v>76.5</v>
      </c>
    </row>
    <row r="2553" spans="1:7" x14ac:dyDescent="0.25">
      <c r="A2553">
        <v>2018</v>
      </c>
      <c r="B2553" t="s">
        <v>190</v>
      </c>
      <c r="C2553">
        <v>800040</v>
      </c>
      <c r="D2553" t="s">
        <v>209</v>
      </c>
      <c r="E2553">
        <v>2</v>
      </c>
      <c r="F2553">
        <v>30</v>
      </c>
      <c r="G2553">
        <f t="shared" si="39"/>
        <v>60</v>
      </c>
    </row>
    <row r="2554" spans="1:7" x14ac:dyDescent="0.25">
      <c r="A2554">
        <v>2018</v>
      </c>
      <c r="B2554" t="s">
        <v>190</v>
      </c>
      <c r="C2554">
        <v>800050</v>
      </c>
      <c r="D2554" t="s">
        <v>210</v>
      </c>
      <c r="E2554">
        <v>3.9</v>
      </c>
      <c r="F2554">
        <v>55</v>
      </c>
      <c r="G2554">
        <f t="shared" si="39"/>
        <v>214.5</v>
      </c>
    </row>
    <row r="2555" spans="1:7" x14ac:dyDescent="0.25">
      <c r="A2555">
        <v>2018</v>
      </c>
      <c r="B2555" t="s">
        <v>190</v>
      </c>
      <c r="C2555">
        <v>800051</v>
      </c>
      <c r="D2555" t="s">
        <v>211</v>
      </c>
      <c r="E2555">
        <v>3.9</v>
      </c>
      <c r="F2555">
        <v>652</v>
      </c>
      <c r="G2555">
        <f t="shared" si="39"/>
        <v>2542.7999999999997</v>
      </c>
    </row>
    <row r="2556" spans="1:7" x14ac:dyDescent="0.25">
      <c r="A2556">
        <v>2018</v>
      </c>
      <c r="B2556" t="s">
        <v>190</v>
      </c>
      <c r="C2556">
        <v>800060</v>
      </c>
      <c r="D2556" t="s">
        <v>212</v>
      </c>
      <c r="E2556">
        <v>1.8</v>
      </c>
      <c r="F2556">
        <v>24</v>
      </c>
      <c r="G2556">
        <f t="shared" si="39"/>
        <v>43.2</v>
      </c>
    </row>
    <row r="2557" spans="1:7" x14ac:dyDescent="0.25">
      <c r="A2557">
        <v>2018</v>
      </c>
      <c r="B2557" t="s">
        <v>190</v>
      </c>
      <c r="C2557">
        <v>800062</v>
      </c>
      <c r="D2557" t="s">
        <v>213</v>
      </c>
      <c r="E2557">
        <v>1.8</v>
      </c>
      <c r="F2557">
        <v>9</v>
      </c>
      <c r="G2557">
        <f t="shared" si="39"/>
        <v>16.2</v>
      </c>
    </row>
    <row r="2558" spans="1:7" x14ac:dyDescent="0.25">
      <c r="A2558">
        <v>2019</v>
      </c>
      <c r="B2558" t="s">
        <v>194</v>
      </c>
      <c r="C2558">
        <v>701004</v>
      </c>
      <c r="D2558" t="s">
        <v>153</v>
      </c>
      <c r="E2558">
        <v>60</v>
      </c>
      <c r="F2558">
        <v>11</v>
      </c>
      <c r="G2558">
        <f t="shared" si="39"/>
        <v>660</v>
      </c>
    </row>
    <row r="2559" spans="1:7" x14ac:dyDescent="0.25">
      <c r="A2559">
        <v>2019</v>
      </c>
      <c r="B2559" t="s">
        <v>194</v>
      </c>
      <c r="C2559">
        <v>701012</v>
      </c>
      <c r="D2559" t="s">
        <v>5</v>
      </c>
      <c r="E2559">
        <v>10</v>
      </c>
      <c r="F2559">
        <v>142</v>
      </c>
      <c r="G2559">
        <f t="shared" si="39"/>
        <v>1420</v>
      </c>
    </row>
    <row r="2560" spans="1:7" x14ac:dyDescent="0.25">
      <c r="A2560">
        <v>2019</v>
      </c>
      <c r="B2560" t="s">
        <v>194</v>
      </c>
      <c r="C2560">
        <v>701014</v>
      </c>
      <c r="D2560" t="s">
        <v>6</v>
      </c>
      <c r="E2560">
        <v>39</v>
      </c>
      <c r="F2560">
        <v>56</v>
      </c>
      <c r="G2560">
        <f t="shared" si="39"/>
        <v>2184</v>
      </c>
    </row>
    <row r="2561" spans="1:7" x14ac:dyDescent="0.25">
      <c r="A2561">
        <v>2019</v>
      </c>
      <c r="B2561" t="s">
        <v>194</v>
      </c>
      <c r="C2561">
        <v>701024</v>
      </c>
      <c r="D2561" t="s">
        <v>9</v>
      </c>
      <c r="E2561">
        <v>27</v>
      </c>
      <c r="F2561">
        <v>245</v>
      </c>
      <c r="G2561">
        <f t="shared" si="39"/>
        <v>6615</v>
      </c>
    </row>
    <row r="2562" spans="1:7" x14ac:dyDescent="0.25">
      <c r="A2562">
        <v>2019</v>
      </c>
      <c r="B2562" t="s">
        <v>194</v>
      </c>
      <c r="C2562">
        <v>701025</v>
      </c>
      <c r="D2562" t="s">
        <v>10</v>
      </c>
      <c r="E2562">
        <v>29</v>
      </c>
      <c r="F2562">
        <v>368</v>
      </c>
      <c r="G2562">
        <f t="shared" si="39"/>
        <v>10672</v>
      </c>
    </row>
    <row r="2563" spans="1:7" x14ac:dyDescent="0.25">
      <c r="A2563">
        <v>2019</v>
      </c>
      <c r="B2563" t="s">
        <v>194</v>
      </c>
      <c r="C2563">
        <v>701027</v>
      </c>
      <c r="D2563" t="s">
        <v>11</v>
      </c>
      <c r="E2563">
        <v>20.5</v>
      </c>
      <c r="F2563">
        <v>92</v>
      </c>
      <c r="G2563">
        <f t="shared" ref="G2563:G2626" si="40">F2563*E2563</f>
        <v>1886</v>
      </c>
    </row>
    <row r="2564" spans="1:7" x14ac:dyDescent="0.25">
      <c r="A2564">
        <v>2019</v>
      </c>
      <c r="B2564" t="s">
        <v>194</v>
      </c>
      <c r="C2564">
        <v>701028</v>
      </c>
      <c r="D2564" t="s">
        <v>12</v>
      </c>
      <c r="E2564">
        <v>40</v>
      </c>
      <c r="F2564">
        <v>80</v>
      </c>
      <c r="G2564">
        <f t="shared" si="40"/>
        <v>3200</v>
      </c>
    </row>
    <row r="2565" spans="1:7" x14ac:dyDescent="0.25">
      <c r="A2565">
        <v>2019</v>
      </c>
      <c r="B2565" t="s">
        <v>194</v>
      </c>
      <c r="C2565">
        <v>701030</v>
      </c>
      <c r="D2565" t="s">
        <v>14</v>
      </c>
      <c r="E2565">
        <v>35</v>
      </c>
      <c r="F2565">
        <v>26</v>
      </c>
      <c r="G2565">
        <f t="shared" si="40"/>
        <v>910</v>
      </c>
    </row>
    <row r="2566" spans="1:7" x14ac:dyDescent="0.25">
      <c r="A2566">
        <v>2019</v>
      </c>
      <c r="B2566" t="s">
        <v>194</v>
      </c>
      <c r="C2566">
        <v>701031</v>
      </c>
      <c r="D2566" t="s">
        <v>15</v>
      </c>
      <c r="E2566">
        <v>35</v>
      </c>
      <c r="F2566">
        <v>77</v>
      </c>
      <c r="G2566">
        <f t="shared" si="40"/>
        <v>2695</v>
      </c>
    </row>
    <row r="2567" spans="1:7" x14ac:dyDescent="0.25">
      <c r="A2567">
        <v>2019</v>
      </c>
      <c r="B2567" t="s">
        <v>194</v>
      </c>
      <c r="C2567">
        <v>701032</v>
      </c>
      <c r="D2567" t="s">
        <v>16</v>
      </c>
      <c r="E2567">
        <v>39</v>
      </c>
      <c r="F2567">
        <v>25</v>
      </c>
      <c r="G2567">
        <f t="shared" si="40"/>
        <v>975</v>
      </c>
    </row>
    <row r="2568" spans="1:7" x14ac:dyDescent="0.25">
      <c r="A2568">
        <v>2019</v>
      </c>
      <c r="B2568" t="s">
        <v>194</v>
      </c>
      <c r="C2568">
        <v>701033</v>
      </c>
      <c r="D2568" t="s">
        <v>17</v>
      </c>
      <c r="E2568">
        <v>39</v>
      </c>
      <c r="F2568">
        <v>24</v>
      </c>
      <c r="G2568">
        <f t="shared" si="40"/>
        <v>936</v>
      </c>
    </row>
    <row r="2569" spans="1:7" x14ac:dyDescent="0.25">
      <c r="A2569">
        <v>2019</v>
      </c>
      <c r="B2569" t="s">
        <v>194</v>
      </c>
      <c r="C2569">
        <v>701034</v>
      </c>
      <c r="D2569" t="s">
        <v>18</v>
      </c>
      <c r="E2569">
        <v>35</v>
      </c>
      <c r="F2569">
        <v>196</v>
      </c>
      <c r="G2569">
        <f t="shared" si="40"/>
        <v>6860</v>
      </c>
    </row>
    <row r="2570" spans="1:7" x14ac:dyDescent="0.25">
      <c r="A2570">
        <v>2019</v>
      </c>
      <c r="B2570" t="s">
        <v>194</v>
      </c>
      <c r="C2570">
        <v>701035</v>
      </c>
      <c r="D2570" t="s">
        <v>19</v>
      </c>
      <c r="E2570">
        <v>25</v>
      </c>
      <c r="F2570">
        <v>37</v>
      </c>
      <c r="G2570">
        <f t="shared" si="40"/>
        <v>925</v>
      </c>
    </row>
    <row r="2571" spans="1:7" x14ac:dyDescent="0.25">
      <c r="A2571">
        <v>2019</v>
      </c>
      <c r="B2571" t="s">
        <v>194</v>
      </c>
      <c r="C2571">
        <v>701036</v>
      </c>
      <c r="D2571" t="s">
        <v>20</v>
      </c>
      <c r="E2571">
        <v>35</v>
      </c>
      <c r="F2571">
        <v>26</v>
      </c>
      <c r="G2571">
        <f t="shared" si="40"/>
        <v>910</v>
      </c>
    </row>
    <row r="2572" spans="1:7" x14ac:dyDescent="0.25">
      <c r="A2572">
        <v>2019</v>
      </c>
      <c r="B2572" t="s">
        <v>194</v>
      </c>
      <c r="C2572">
        <v>701037</v>
      </c>
      <c r="D2572" t="s">
        <v>21</v>
      </c>
      <c r="E2572">
        <v>25</v>
      </c>
      <c r="F2572">
        <v>6</v>
      </c>
      <c r="G2572">
        <f t="shared" si="40"/>
        <v>150</v>
      </c>
    </row>
    <row r="2573" spans="1:7" x14ac:dyDescent="0.25">
      <c r="A2573">
        <v>2019</v>
      </c>
      <c r="B2573" t="s">
        <v>194</v>
      </c>
      <c r="C2573">
        <v>701039</v>
      </c>
      <c r="D2573" t="s">
        <v>22</v>
      </c>
      <c r="E2573">
        <v>35</v>
      </c>
      <c r="F2573">
        <v>76</v>
      </c>
      <c r="G2573">
        <f t="shared" si="40"/>
        <v>2660</v>
      </c>
    </row>
    <row r="2574" spans="1:7" x14ac:dyDescent="0.25">
      <c r="A2574">
        <v>2019</v>
      </c>
      <c r="B2574" t="s">
        <v>194</v>
      </c>
      <c r="C2574">
        <v>701042</v>
      </c>
      <c r="D2574" t="s">
        <v>24</v>
      </c>
      <c r="E2574">
        <v>25</v>
      </c>
      <c r="F2574">
        <v>38</v>
      </c>
      <c r="G2574">
        <f t="shared" si="40"/>
        <v>950</v>
      </c>
    </row>
    <row r="2575" spans="1:7" x14ac:dyDescent="0.25">
      <c r="A2575">
        <v>2019</v>
      </c>
      <c r="B2575" t="s">
        <v>194</v>
      </c>
      <c r="C2575">
        <v>701043</v>
      </c>
      <c r="D2575" t="s">
        <v>25</v>
      </c>
      <c r="E2575">
        <v>35</v>
      </c>
      <c r="F2575">
        <v>22</v>
      </c>
      <c r="G2575">
        <f t="shared" si="40"/>
        <v>770</v>
      </c>
    </row>
    <row r="2576" spans="1:7" x14ac:dyDescent="0.25">
      <c r="A2576">
        <v>2019</v>
      </c>
      <c r="B2576" t="s">
        <v>194</v>
      </c>
      <c r="C2576">
        <v>701050</v>
      </c>
      <c r="D2576" t="s">
        <v>156</v>
      </c>
      <c r="E2576">
        <v>59</v>
      </c>
      <c r="F2576">
        <v>15</v>
      </c>
      <c r="G2576">
        <f t="shared" si="40"/>
        <v>885</v>
      </c>
    </row>
    <row r="2577" spans="1:7" x14ac:dyDescent="0.25">
      <c r="A2577">
        <v>2019</v>
      </c>
      <c r="B2577" t="s">
        <v>194</v>
      </c>
      <c r="C2577">
        <v>701052</v>
      </c>
      <c r="D2577" t="s">
        <v>27</v>
      </c>
      <c r="E2577">
        <v>39</v>
      </c>
      <c r="F2577">
        <v>339</v>
      </c>
      <c r="G2577">
        <f t="shared" si="40"/>
        <v>13221</v>
      </c>
    </row>
    <row r="2578" spans="1:7" x14ac:dyDescent="0.25">
      <c r="A2578">
        <v>2019</v>
      </c>
      <c r="B2578" t="s">
        <v>194</v>
      </c>
      <c r="C2578">
        <v>701055</v>
      </c>
      <c r="D2578" t="s">
        <v>29</v>
      </c>
      <c r="E2578">
        <v>99</v>
      </c>
      <c r="F2578">
        <v>40</v>
      </c>
      <c r="G2578">
        <f t="shared" si="40"/>
        <v>3960</v>
      </c>
    </row>
    <row r="2579" spans="1:7" x14ac:dyDescent="0.25">
      <c r="A2579">
        <v>2019</v>
      </c>
      <c r="B2579" t="s">
        <v>194</v>
      </c>
      <c r="C2579">
        <v>701056</v>
      </c>
      <c r="D2579" t="s">
        <v>30</v>
      </c>
      <c r="E2579">
        <v>85</v>
      </c>
      <c r="F2579">
        <v>83</v>
      </c>
      <c r="G2579">
        <f t="shared" si="40"/>
        <v>7055</v>
      </c>
    </row>
    <row r="2580" spans="1:7" x14ac:dyDescent="0.25">
      <c r="A2580">
        <v>2019</v>
      </c>
      <c r="B2580" t="s">
        <v>194</v>
      </c>
      <c r="C2580">
        <v>701057</v>
      </c>
      <c r="D2580" t="s">
        <v>147</v>
      </c>
      <c r="E2580">
        <v>55</v>
      </c>
      <c r="F2580">
        <v>14</v>
      </c>
      <c r="G2580">
        <f t="shared" si="40"/>
        <v>770</v>
      </c>
    </row>
    <row r="2581" spans="1:7" x14ac:dyDescent="0.25">
      <c r="A2581">
        <v>2019</v>
      </c>
      <c r="B2581" t="s">
        <v>194</v>
      </c>
      <c r="C2581">
        <v>701059</v>
      </c>
      <c r="D2581" t="s">
        <v>221</v>
      </c>
      <c r="E2581">
        <v>45</v>
      </c>
      <c r="F2581">
        <v>6</v>
      </c>
      <c r="G2581">
        <f t="shared" si="40"/>
        <v>270</v>
      </c>
    </row>
    <row r="2582" spans="1:7" x14ac:dyDescent="0.25">
      <c r="A2582">
        <v>2019</v>
      </c>
      <c r="B2582" t="s">
        <v>194</v>
      </c>
      <c r="C2582">
        <v>702000</v>
      </c>
      <c r="D2582" t="s">
        <v>38</v>
      </c>
      <c r="E2582">
        <v>25</v>
      </c>
      <c r="F2582">
        <v>51</v>
      </c>
      <c r="G2582">
        <f t="shared" si="40"/>
        <v>1275</v>
      </c>
    </row>
    <row r="2583" spans="1:7" x14ac:dyDescent="0.25">
      <c r="A2583">
        <v>2019</v>
      </c>
      <c r="B2583" t="s">
        <v>194</v>
      </c>
      <c r="C2583">
        <v>702001</v>
      </c>
      <c r="D2583" t="s">
        <v>39</v>
      </c>
      <c r="E2583">
        <v>25</v>
      </c>
      <c r="F2583">
        <v>112</v>
      </c>
      <c r="G2583">
        <f t="shared" si="40"/>
        <v>2800</v>
      </c>
    </row>
    <row r="2584" spans="1:7" x14ac:dyDescent="0.25">
      <c r="A2584">
        <v>2019</v>
      </c>
      <c r="B2584" t="s">
        <v>194</v>
      </c>
      <c r="C2584">
        <v>702002</v>
      </c>
      <c r="D2584" t="s">
        <v>40</v>
      </c>
      <c r="E2584">
        <v>25</v>
      </c>
      <c r="F2584">
        <v>125</v>
      </c>
      <c r="G2584">
        <f t="shared" si="40"/>
        <v>3125</v>
      </c>
    </row>
    <row r="2585" spans="1:7" x14ac:dyDescent="0.25">
      <c r="A2585">
        <v>2019</v>
      </c>
      <c r="B2585" t="s">
        <v>194</v>
      </c>
      <c r="C2585">
        <v>702003</v>
      </c>
      <c r="D2585" t="s">
        <v>41</v>
      </c>
      <c r="E2585">
        <v>25</v>
      </c>
      <c r="F2585">
        <v>48</v>
      </c>
      <c r="G2585">
        <f t="shared" si="40"/>
        <v>1200</v>
      </c>
    </row>
    <row r="2586" spans="1:7" x14ac:dyDescent="0.25">
      <c r="A2586">
        <v>2019</v>
      </c>
      <c r="B2586" t="s">
        <v>194</v>
      </c>
      <c r="C2586">
        <v>702006</v>
      </c>
      <c r="D2586" t="s">
        <v>44</v>
      </c>
      <c r="E2586">
        <v>25</v>
      </c>
      <c r="F2586">
        <v>84</v>
      </c>
      <c r="G2586">
        <f t="shared" si="40"/>
        <v>2100</v>
      </c>
    </row>
    <row r="2587" spans="1:7" x14ac:dyDescent="0.25">
      <c r="A2587">
        <v>2019</v>
      </c>
      <c r="B2587" t="s">
        <v>194</v>
      </c>
      <c r="C2587">
        <v>703003</v>
      </c>
      <c r="D2587" t="s">
        <v>47</v>
      </c>
      <c r="E2587">
        <v>3.5</v>
      </c>
      <c r="F2587">
        <v>1145</v>
      </c>
      <c r="G2587">
        <f t="shared" si="40"/>
        <v>4007.5</v>
      </c>
    </row>
    <row r="2588" spans="1:7" x14ac:dyDescent="0.25">
      <c r="A2588">
        <v>2019</v>
      </c>
      <c r="B2588" t="s">
        <v>194</v>
      </c>
      <c r="C2588">
        <v>706000</v>
      </c>
      <c r="D2588" t="s">
        <v>48</v>
      </c>
      <c r="E2588">
        <v>14</v>
      </c>
      <c r="F2588">
        <v>823</v>
      </c>
      <c r="G2588">
        <f t="shared" si="40"/>
        <v>11522</v>
      </c>
    </row>
    <row r="2589" spans="1:7" x14ac:dyDescent="0.25">
      <c r="A2589">
        <v>2019</v>
      </c>
      <c r="B2589" t="s">
        <v>194</v>
      </c>
      <c r="C2589">
        <v>706001</v>
      </c>
      <c r="D2589" t="s">
        <v>49</v>
      </c>
      <c r="E2589">
        <v>18</v>
      </c>
      <c r="F2589">
        <v>140</v>
      </c>
      <c r="G2589">
        <f t="shared" si="40"/>
        <v>2520</v>
      </c>
    </row>
    <row r="2590" spans="1:7" x14ac:dyDescent="0.25">
      <c r="A2590">
        <v>2019</v>
      </c>
      <c r="B2590" t="s">
        <v>194</v>
      </c>
      <c r="C2590">
        <v>706002</v>
      </c>
      <c r="D2590" t="s">
        <v>50</v>
      </c>
      <c r="E2590">
        <v>14</v>
      </c>
      <c r="F2590">
        <v>1163</v>
      </c>
      <c r="G2590">
        <f t="shared" si="40"/>
        <v>16282</v>
      </c>
    </row>
    <row r="2591" spans="1:7" x14ac:dyDescent="0.25">
      <c r="A2591">
        <v>2019</v>
      </c>
      <c r="B2591" t="s">
        <v>194</v>
      </c>
      <c r="C2591">
        <v>706003</v>
      </c>
      <c r="D2591" t="s">
        <v>51</v>
      </c>
      <c r="E2591">
        <v>14</v>
      </c>
      <c r="F2591">
        <v>1992</v>
      </c>
      <c r="G2591">
        <f t="shared" si="40"/>
        <v>27888</v>
      </c>
    </row>
    <row r="2592" spans="1:7" x14ac:dyDescent="0.25">
      <c r="A2592">
        <v>2019</v>
      </c>
      <c r="B2592" t="s">
        <v>194</v>
      </c>
      <c r="C2592">
        <v>706004</v>
      </c>
      <c r="D2592" t="s">
        <v>52</v>
      </c>
      <c r="E2592">
        <v>14</v>
      </c>
      <c r="F2592">
        <v>1267</v>
      </c>
      <c r="G2592">
        <f t="shared" si="40"/>
        <v>17738</v>
      </c>
    </row>
    <row r="2593" spans="1:7" x14ac:dyDescent="0.25">
      <c r="A2593">
        <v>2019</v>
      </c>
      <c r="B2593" t="s">
        <v>194</v>
      </c>
      <c r="C2593">
        <v>706005</v>
      </c>
      <c r="D2593" t="s">
        <v>53</v>
      </c>
      <c r="E2593">
        <v>14</v>
      </c>
      <c r="F2593">
        <v>3725</v>
      </c>
      <c r="G2593">
        <f t="shared" si="40"/>
        <v>52150</v>
      </c>
    </row>
    <row r="2594" spans="1:7" x14ac:dyDescent="0.25">
      <c r="A2594">
        <v>2019</v>
      </c>
      <c r="B2594" t="s">
        <v>194</v>
      </c>
      <c r="C2594">
        <v>706006</v>
      </c>
      <c r="D2594" t="s">
        <v>54</v>
      </c>
      <c r="E2594">
        <v>14</v>
      </c>
      <c r="F2594">
        <v>332</v>
      </c>
      <c r="G2594">
        <f t="shared" si="40"/>
        <v>4648</v>
      </c>
    </row>
    <row r="2595" spans="1:7" x14ac:dyDescent="0.25">
      <c r="A2595">
        <v>2019</v>
      </c>
      <c r="B2595" t="s">
        <v>194</v>
      </c>
      <c r="C2595">
        <v>706008</v>
      </c>
      <c r="D2595" t="s">
        <v>56</v>
      </c>
      <c r="E2595">
        <v>14</v>
      </c>
      <c r="F2595">
        <v>194</v>
      </c>
      <c r="G2595">
        <f t="shared" si="40"/>
        <v>2716</v>
      </c>
    </row>
    <row r="2596" spans="1:7" x14ac:dyDescent="0.25">
      <c r="A2596">
        <v>2019</v>
      </c>
      <c r="B2596" t="s">
        <v>194</v>
      </c>
      <c r="C2596">
        <v>706012</v>
      </c>
      <c r="D2596" t="s">
        <v>58</v>
      </c>
      <c r="E2596">
        <v>18</v>
      </c>
      <c r="F2596">
        <v>136</v>
      </c>
      <c r="G2596">
        <f t="shared" si="40"/>
        <v>2448</v>
      </c>
    </row>
    <row r="2597" spans="1:7" x14ac:dyDescent="0.25">
      <c r="A2597">
        <v>2019</v>
      </c>
      <c r="B2597" t="s">
        <v>194</v>
      </c>
      <c r="C2597">
        <v>706013</v>
      </c>
      <c r="D2597" t="s">
        <v>59</v>
      </c>
      <c r="E2597">
        <v>19</v>
      </c>
      <c r="F2597">
        <v>475</v>
      </c>
      <c r="G2597">
        <f t="shared" si="40"/>
        <v>9025</v>
      </c>
    </row>
    <row r="2598" spans="1:7" x14ac:dyDescent="0.25">
      <c r="A2598">
        <v>2019</v>
      </c>
      <c r="B2598" t="s">
        <v>194</v>
      </c>
      <c r="C2598">
        <v>706014</v>
      </c>
      <c r="D2598" t="s">
        <v>60</v>
      </c>
      <c r="E2598">
        <v>19</v>
      </c>
      <c r="F2598">
        <v>339</v>
      </c>
      <c r="G2598">
        <f t="shared" si="40"/>
        <v>6441</v>
      </c>
    </row>
    <row r="2599" spans="1:7" x14ac:dyDescent="0.25">
      <c r="A2599">
        <v>2019</v>
      </c>
      <c r="B2599" t="s">
        <v>194</v>
      </c>
      <c r="C2599">
        <v>706015</v>
      </c>
      <c r="D2599" t="s">
        <v>61</v>
      </c>
      <c r="E2599">
        <v>19</v>
      </c>
      <c r="F2599">
        <v>442</v>
      </c>
      <c r="G2599">
        <f t="shared" si="40"/>
        <v>8398</v>
      </c>
    </row>
    <row r="2600" spans="1:7" x14ac:dyDescent="0.25">
      <c r="A2600">
        <v>2019</v>
      </c>
      <c r="B2600" t="s">
        <v>194</v>
      </c>
      <c r="C2600">
        <v>706016</v>
      </c>
      <c r="D2600" t="s">
        <v>62</v>
      </c>
      <c r="E2600">
        <v>19</v>
      </c>
      <c r="F2600">
        <v>209</v>
      </c>
      <c r="G2600">
        <f t="shared" si="40"/>
        <v>3971</v>
      </c>
    </row>
    <row r="2601" spans="1:7" x14ac:dyDescent="0.25">
      <c r="A2601">
        <v>2019</v>
      </c>
      <c r="B2601" t="s">
        <v>194</v>
      </c>
      <c r="C2601">
        <v>706017</v>
      </c>
      <c r="D2601" t="s">
        <v>63</v>
      </c>
      <c r="E2601">
        <v>19</v>
      </c>
      <c r="F2601">
        <v>159</v>
      </c>
      <c r="G2601">
        <f t="shared" si="40"/>
        <v>3021</v>
      </c>
    </row>
    <row r="2602" spans="1:7" x14ac:dyDescent="0.25">
      <c r="A2602">
        <v>2019</v>
      </c>
      <c r="B2602" t="s">
        <v>194</v>
      </c>
      <c r="C2602">
        <v>706018</v>
      </c>
      <c r="D2602" t="s">
        <v>64</v>
      </c>
      <c r="E2602">
        <v>19</v>
      </c>
      <c r="F2602">
        <v>400</v>
      </c>
      <c r="G2602">
        <f t="shared" si="40"/>
        <v>7600</v>
      </c>
    </row>
    <row r="2603" spans="1:7" x14ac:dyDescent="0.25">
      <c r="A2603">
        <v>2019</v>
      </c>
      <c r="B2603" t="s">
        <v>194</v>
      </c>
      <c r="C2603">
        <v>706090</v>
      </c>
      <c r="D2603" t="s">
        <v>66</v>
      </c>
      <c r="E2603">
        <v>14</v>
      </c>
      <c r="F2603">
        <v>476</v>
      </c>
      <c r="G2603">
        <f t="shared" si="40"/>
        <v>6664</v>
      </c>
    </row>
    <row r="2604" spans="1:7" x14ac:dyDescent="0.25">
      <c r="A2604">
        <v>2019</v>
      </c>
      <c r="B2604" t="s">
        <v>194</v>
      </c>
      <c r="C2604">
        <v>707002</v>
      </c>
      <c r="D2604" t="s">
        <v>68</v>
      </c>
      <c r="E2604">
        <v>14</v>
      </c>
      <c r="F2604">
        <v>278</v>
      </c>
      <c r="G2604">
        <f t="shared" si="40"/>
        <v>3892</v>
      </c>
    </row>
    <row r="2605" spans="1:7" x14ac:dyDescent="0.25">
      <c r="A2605">
        <v>2019</v>
      </c>
      <c r="B2605" t="s">
        <v>194</v>
      </c>
      <c r="C2605">
        <v>707003</v>
      </c>
      <c r="D2605" t="s">
        <v>69</v>
      </c>
      <c r="E2605">
        <v>14</v>
      </c>
      <c r="F2605">
        <v>564</v>
      </c>
      <c r="G2605">
        <f t="shared" si="40"/>
        <v>7896</v>
      </c>
    </row>
    <row r="2606" spans="1:7" x14ac:dyDescent="0.25">
      <c r="A2606">
        <v>2019</v>
      </c>
      <c r="B2606" t="s">
        <v>194</v>
      </c>
      <c r="C2606">
        <v>707004</v>
      </c>
      <c r="D2606" t="s">
        <v>70</v>
      </c>
      <c r="E2606">
        <v>14</v>
      </c>
      <c r="F2606">
        <v>288</v>
      </c>
      <c r="G2606">
        <f t="shared" si="40"/>
        <v>4032</v>
      </c>
    </row>
    <row r="2607" spans="1:7" x14ac:dyDescent="0.25">
      <c r="A2607">
        <v>2019</v>
      </c>
      <c r="B2607" t="s">
        <v>194</v>
      </c>
      <c r="C2607">
        <v>707005</v>
      </c>
      <c r="D2607" t="s">
        <v>71</v>
      </c>
      <c r="E2607">
        <v>14</v>
      </c>
      <c r="F2607">
        <v>206</v>
      </c>
      <c r="G2607">
        <f t="shared" si="40"/>
        <v>2884</v>
      </c>
    </row>
    <row r="2608" spans="1:7" x14ac:dyDescent="0.25">
      <c r="A2608">
        <v>2019</v>
      </c>
      <c r="B2608" t="s">
        <v>194</v>
      </c>
      <c r="C2608">
        <v>707006</v>
      </c>
      <c r="D2608" t="s">
        <v>72</v>
      </c>
      <c r="E2608">
        <v>14</v>
      </c>
      <c r="F2608">
        <v>399</v>
      </c>
      <c r="G2608">
        <f t="shared" si="40"/>
        <v>5586</v>
      </c>
    </row>
    <row r="2609" spans="1:7" x14ac:dyDescent="0.25">
      <c r="A2609">
        <v>2019</v>
      </c>
      <c r="B2609" t="s">
        <v>194</v>
      </c>
      <c r="C2609">
        <v>707007</v>
      </c>
      <c r="D2609" t="s">
        <v>73</v>
      </c>
      <c r="E2609">
        <v>14</v>
      </c>
      <c r="F2609">
        <v>890</v>
      </c>
      <c r="G2609">
        <f t="shared" si="40"/>
        <v>12460</v>
      </c>
    </row>
    <row r="2610" spans="1:7" x14ac:dyDescent="0.25">
      <c r="A2610">
        <v>2019</v>
      </c>
      <c r="B2610" t="s">
        <v>194</v>
      </c>
      <c r="C2610">
        <v>707008</v>
      </c>
      <c r="D2610" t="s">
        <v>74</v>
      </c>
      <c r="E2610">
        <v>14</v>
      </c>
      <c r="F2610">
        <v>458</v>
      </c>
      <c r="G2610">
        <f t="shared" si="40"/>
        <v>6412</v>
      </c>
    </row>
    <row r="2611" spans="1:7" x14ac:dyDescent="0.25">
      <c r="A2611">
        <v>2019</v>
      </c>
      <c r="B2611" t="s">
        <v>194</v>
      </c>
      <c r="C2611">
        <v>707009</v>
      </c>
      <c r="D2611" t="s">
        <v>75</v>
      </c>
      <c r="E2611">
        <v>14</v>
      </c>
      <c r="F2611">
        <v>133</v>
      </c>
      <c r="G2611">
        <f t="shared" si="40"/>
        <v>1862</v>
      </c>
    </row>
    <row r="2612" spans="1:7" x14ac:dyDescent="0.25">
      <c r="A2612">
        <v>2019</v>
      </c>
      <c r="B2612" t="s">
        <v>194</v>
      </c>
      <c r="C2612">
        <v>707010</v>
      </c>
      <c r="D2612" t="s">
        <v>76</v>
      </c>
      <c r="E2612">
        <v>14</v>
      </c>
      <c r="F2612">
        <v>145</v>
      </c>
      <c r="G2612">
        <f t="shared" si="40"/>
        <v>2030</v>
      </c>
    </row>
    <row r="2613" spans="1:7" x14ac:dyDescent="0.25">
      <c r="A2613">
        <v>2019</v>
      </c>
      <c r="B2613" t="s">
        <v>194</v>
      </c>
      <c r="C2613">
        <v>707013</v>
      </c>
      <c r="D2613" t="s">
        <v>78</v>
      </c>
      <c r="E2613">
        <v>14</v>
      </c>
      <c r="F2613">
        <v>207</v>
      </c>
      <c r="G2613">
        <f t="shared" si="40"/>
        <v>2898</v>
      </c>
    </row>
    <row r="2614" spans="1:7" x14ac:dyDescent="0.25">
      <c r="A2614">
        <v>2019</v>
      </c>
      <c r="B2614" t="s">
        <v>194</v>
      </c>
      <c r="C2614">
        <v>707015</v>
      </c>
      <c r="D2614" t="s">
        <v>80</v>
      </c>
      <c r="E2614">
        <v>14</v>
      </c>
      <c r="F2614">
        <v>264</v>
      </c>
      <c r="G2614">
        <f t="shared" si="40"/>
        <v>3696</v>
      </c>
    </row>
    <row r="2615" spans="1:7" x14ac:dyDescent="0.25">
      <c r="A2615">
        <v>2019</v>
      </c>
      <c r="B2615" t="s">
        <v>194</v>
      </c>
      <c r="C2615">
        <v>707016</v>
      </c>
      <c r="D2615" t="s">
        <v>81</v>
      </c>
      <c r="E2615">
        <v>14</v>
      </c>
      <c r="F2615">
        <v>383</v>
      </c>
      <c r="G2615">
        <f t="shared" si="40"/>
        <v>5362</v>
      </c>
    </row>
    <row r="2616" spans="1:7" x14ac:dyDescent="0.25">
      <c r="A2616">
        <v>2019</v>
      </c>
      <c r="B2616" t="s">
        <v>194</v>
      </c>
      <c r="C2616">
        <v>707017</v>
      </c>
      <c r="D2616" t="s">
        <v>148</v>
      </c>
      <c r="E2616">
        <v>14</v>
      </c>
      <c r="F2616">
        <v>122</v>
      </c>
      <c r="G2616">
        <f t="shared" si="40"/>
        <v>1708</v>
      </c>
    </row>
    <row r="2617" spans="1:7" x14ac:dyDescent="0.25">
      <c r="A2617">
        <v>2019</v>
      </c>
      <c r="B2617" t="s">
        <v>194</v>
      </c>
      <c r="C2617">
        <v>708000</v>
      </c>
      <c r="D2617" t="s">
        <v>82</v>
      </c>
      <c r="E2617">
        <v>5</v>
      </c>
      <c r="F2617">
        <v>46</v>
      </c>
      <c r="G2617">
        <f t="shared" si="40"/>
        <v>230</v>
      </c>
    </row>
    <row r="2618" spans="1:7" x14ac:dyDescent="0.25">
      <c r="A2618">
        <v>2019</v>
      </c>
      <c r="B2618" t="s">
        <v>194</v>
      </c>
      <c r="C2618">
        <v>708002</v>
      </c>
      <c r="D2618" t="s">
        <v>83</v>
      </c>
      <c r="E2618">
        <v>10</v>
      </c>
      <c r="F2618">
        <v>1182</v>
      </c>
      <c r="G2618">
        <f t="shared" si="40"/>
        <v>11820</v>
      </c>
    </row>
    <row r="2619" spans="1:7" x14ac:dyDescent="0.25">
      <c r="A2619">
        <v>2019</v>
      </c>
      <c r="B2619" t="s">
        <v>194</v>
      </c>
      <c r="C2619">
        <v>708003</v>
      </c>
      <c r="D2619" t="s">
        <v>162</v>
      </c>
      <c r="E2619">
        <v>1.8</v>
      </c>
      <c r="F2619">
        <v>4680</v>
      </c>
      <c r="G2619">
        <f t="shared" si="40"/>
        <v>8424</v>
      </c>
    </row>
    <row r="2620" spans="1:7" x14ac:dyDescent="0.25">
      <c r="A2620">
        <v>2019</v>
      </c>
      <c r="B2620" t="s">
        <v>194</v>
      </c>
      <c r="C2620">
        <v>708007</v>
      </c>
      <c r="D2620" t="s">
        <v>87</v>
      </c>
      <c r="E2620">
        <v>5</v>
      </c>
      <c r="F2620">
        <v>824</v>
      </c>
      <c r="G2620">
        <f t="shared" si="40"/>
        <v>4120</v>
      </c>
    </row>
    <row r="2621" spans="1:7" x14ac:dyDescent="0.25">
      <c r="A2621">
        <v>2019</v>
      </c>
      <c r="B2621" t="s">
        <v>194</v>
      </c>
      <c r="C2621">
        <v>708008</v>
      </c>
      <c r="D2621" t="s">
        <v>88</v>
      </c>
      <c r="E2621">
        <v>14.4</v>
      </c>
      <c r="F2621">
        <v>91</v>
      </c>
      <c r="G2621">
        <f t="shared" si="40"/>
        <v>1310.4000000000001</v>
      </c>
    </row>
    <row r="2622" spans="1:7" x14ac:dyDescent="0.25">
      <c r="A2622">
        <v>2019</v>
      </c>
      <c r="B2622" t="s">
        <v>194</v>
      </c>
      <c r="C2622">
        <v>708010</v>
      </c>
      <c r="D2622" t="s">
        <v>90</v>
      </c>
      <c r="E2622">
        <v>2</v>
      </c>
      <c r="F2622">
        <v>6</v>
      </c>
      <c r="G2622">
        <f t="shared" si="40"/>
        <v>12</v>
      </c>
    </row>
    <row r="2623" spans="1:7" x14ac:dyDescent="0.25">
      <c r="A2623">
        <v>2019</v>
      </c>
      <c r="B2623" t="s">
        <v>194</v>
      </c>
      <c r="C2623">
        <v>708013</v>
      </c>
      <c r="D2623" t="s">
        <v>91</v>
      </c>
      <c r="E2623">
        <v>1.6</v>
      </c>
      <c r="F2623">
        <v>20</v>
      </c>
      <c r="G2623">
        <f t="shared" si="40"/>
        <v>32</v>
      </c>
    </row>
    <row r="2624" spans="1:7" x14ac:dyDescent="0.25">
      <c r="A2624">
        <v>2019</v>
      </c>
      <c r="B2624" t="s">
        <v>194</v>
      </c>
      <c r="C2624">
        <v>708014</v>
      </c>
      <c r="D2624" t="s">
        <v>92</v>
      </c>
      <c r="E2624">
        <v>13</v>
      </c>
      <c r="F2624">
        <v>355</v>
      </c>
      <c r="G2624">
        <f t="shared" si="40"/>
        <v>4615</v>
      </c>
    </row>
    <row r="2625" spans="1:7" x14ac:dyDescent="0.25">
      <c r="A2625">
        <v>2019</v>
      </c>
      <c r="B2625" t="s">
        <v>194</v>
      </c>
      <c r="C2625">
        <v>708015</v>
      </c>
      <c r="D2625" t="s">
        <v>93</v>
      </c>
      <c r="E2625">
        <v>1.8</v>
      </c>
      <c r="F2625">
        <v>1780</v>
      </c>
      <c r="G2625">
        <f t="shared" si="40"/>
        <v>3204</v>
      </c>
    </row>
    <row r="2626" spans="1:7" x14ac:dyDescent="0.25">
      <c r="A2626">
        <v>2019</v>
      </c>
      <c r="B2626" t="s">
        <v>194</v>
      </c>
      <c r="C2626">
        <v>708020</v>
      </c>
      <c r="D2626" t="s">
        <v>97</v>
      </c>
      <c r="E2626">
        <v>10</v>
      </c>
      <c r="F2626">
        <v>565</v>
      </c>
      <c r="G2626">
        <f t="shared" si="40"/>
        <v>5650</v>
      </c>
    </row>
    <row r="2627" spans="1:7" x14ac:dyDescent="0.25">
      <c r="A2627">
        <v>2019</v>
      </c>
      <c r="B2627" t="s">
        <v>194</v>
      </c>
      <c r="C2627">
        <v>708021</v>
      </c>
      <c r="D2627" t="s">
        <v>98</v>
      </c>
      <c r="E2627">
        <v>5</v>
      </c>
      <c r="F2627">
        <v>106</v>
      </c>
      <c r="G2627">
        <f t="shared" ref="G2627:G2690" si="41">F2627*E2627</f>
        <v>530</v>
      </c>
    </row>
    <row r="2628" spans="1:7" x14ac:dyDescent="0.25">
      <c r="A2628">
        <v>2019</v>
      </c>
      <c r="B2628" t="s">
        <v>194</v>
      </c>
      <c r="C2628">
        <v>708022</v>
      </c>
      <c r="D2628" t="s">
        <v>99</v>
      </c>
      <c r="E2628">
        <v>15</v>
      </c>
      <c r="F2628">
        <v>305</v>
      </c>
      <c r="G2628">
        <f t="shared" si="41"/>
        <v>4575</v>
      </c>
    </row>
    <row r="2629" spans="1:7" x14ac:dyDescent="0.25">
      <c r="A2629">
        <v>2019</v>
      </c>
      <c r="B2629" t="s">
        <v>194</v>
      </c>
      <c r="C2629">
        <v>708023</v>
      </c>
      <c r="D2629" t="s">
        <v>100</v>
      </c>
      <c r="E2629">
        <v>15</v>
      </c>
      <c r="F2629">
        <v>15</v>
      </c>
      <c r="G2629">
        <f t="shared" si="41"/>
        <v>225</v>
      </c>
    </row>
    <row r="2630" spans="1:7" x14ac:dyDescent="0.25">
      <c r="A2630">
        <v>2019</v>
      </c>
      <c r="B2630" t="s">
        <v>194</v>
      </c>
      <c r="C2630">
        <v>708024</v>
      </c>
      <c r="D2630" t="s">
        <v>101</v>
      </c>
      <c r="E2630">
        <v>15</v>
      </c>
      <c r="F2630">
        <v>349</v>
      </c>
      <c r="G2630">
        <f t="shared" si="41"/>
        <v>5235</v>
      </c>
    </row>
    <row r="2631" spans="1:7" x14ac:dyDescent="0.25">
      <c r="A2631">
        <v>2019</v>
      </c>
      <c r="B2631" t="s">
        <v>194</v>
      </c>
      <c r="C2631">
        <v>708046</v>
      </c>
      <c r="D2631" t="s">
        <v>217</v>
      </c>
      <c r="E2631">
        <v>11</v>
      </c>
      <c r="F2631">
        <v>8</v>
      </c>
      <c r="G2631">
        <f t="shared" si="41"/>
        <v>88</v>
      </c>
    </row>
    <row r="2632" spans="1:7" x14ac:dyDescent="0.25">
      <c r="A2632">
        <v>2019</v>
      </c>
      <c r="B2632" t="s">
        <v>194</v>
      </c>
      <c r="C2632">
        <v>709001</v>
      </c>
      <c r="D2632" t="s">
        <v>105</v>
      </c>
      <c r="E2632">
        <v>20.5</v>
      </c>
      <c r="F2632">
        <v>391</v>
      </c>
      <c r="G2632">
        <f t="shared" si="41"/>
        <v>8015.5</v>
      </c>
    </row>
    <row r="2633" spans="1:7" x14ac:dyDescent="0.25">
      <c r="A2633">
        <v>2019</v>
      </c>
      <c r="B2633" t="s">
        <v>194</v>
      </c>
      <c r="C2633">
        <v>709005</v>
      </c>
      <c r="D2633" t="s">
        <v>106</v>
      </c>
      <c r="E2633">
        <v>20.5</v>
      </c>
      <c r="F2633">
        <v>202</v>
      </c>
      <c r="G2633">
        <f t="shared" si="41"/>
        <v>4141</v>
      </c>
    </row>
    <row r="2634" spans="1:7" x14ac:dyDescent="0.25">
      <c r="A2634">
        <v>2019</v>
      </c>
      <c r="B2634" t="s">
        <v>194</v>
      </c>
      <c r="C2634">
        <v>709007</v>
      </c>
      <c r="D2634" t="s">
        <v>107</v>
      </c>
      <c r="E2634">
        <v>20.5</v>
      </c>
      <c r="F2634">
        <v>391</v>
      </c>
      <c r="G2634">
        <f t="shared" si="41"/>
        <v>8015.5</v>
      </c>
    </row>
    <row r="2635" spans="1:7" x14ac:dyDescent="0.25">
      <c r="A2635">
        <v>2019</v>
      </c>
      <c r="B2635" t="s">
        <v>194</v>
      </c>
      <c r="C2635">
        <v>710003</v>
      </c>
      <c r="D2635" t="s">
        <v>108</v>
      </c>
      <c r="E2635">
        <v>13</v>
      </c>
      <c r="F2635">
        <v>276</v>
      </c>
      <c r="G2635">
        <f t="shared" si="41"/>
        <v>3588</v>
      </c>
    </row>
    <row r="2636" spans="1:7" x14ac:dyDescent="0.25">
      <c r="A2636">
        <v>2019</v>
      </c>
      <c r="B2636" t="s">
        <v>194</v>
      </c>
      <c r="C2636">
        <v>711001</v>
      </c>
      <c r="D2636" t="s">
        <v>109</v>
      </c>
      <c r="E2636">
        <v>20</v>
      </c>
      <c r="F2636">
        <v>1244</v>
      </c>
      <c r="G2636">
        <f t="shared" si="41"/>
        <v>24880</v>
      </c>
    </row>
    <row r="2637" spans="1:7" x14ac:dyDescent="0.25">
      <c r="A2637">
        <v>2019</v>
      </c>
      <c r="B2637" t="s">
        <v>194</v>
      </c>
      <c r="C2637">
        <v>711002</v>
      </c>
      <c r="D2637" t="s">
        <v>110</v>
      </c>
      <c r="E2637">
        <v>290</v>
      </c>
      <c r="F2637">
        <v>59</v>
      </c>
      <c r="G2637">
        <f t="shared" si="41"/>
        <v>17110</v>
      </c>
    </row>
    <row r="2638" spans="1:7" x14ac:dyDescent="0.25">
      <c r="A2638">
        <v>2019</v>
      </c>
      <c r="B2638" t="s">
        <v>194</v>
      </c>
      <c r="C2638">
        <v>711009</v>
      </c>
      <c r="D2638" t="s">
        <v>114</v>
      </c>
      <c r="E2638">
        <v>15</v>
      </c>
      <c r="F2638">
        <v>1299</v>
      </c>
      <c r="G2638">
        <f t="shared" si="41"/>
        <v>19485</v>
      </c>
    </row>
    <row r="2639" spans="1:7" x14ac:dyDescent="0.25">
      <c r="A2639">
        <v>2019</v>
      </c>
      <c r="B2639" t="s">
        <v>194</v>
      </c>
      <c r="C2639">
        <v>712007</v>
      </c>
      <c r="D2639" t="s">
        <v>116</v>
      </c>
      <c r="E2639">
        <v>11</v>
      </c>
      <c r="F2639">
        <v>656</v>
      </c>
      <c r="G2639">
        <f t="shared" si="41"/>
        <v>7216</v>
      </c>
    </row>
    <row r="2640" spans="1:7" x14ac:dyDescent="0.25">
      <c r="A2640">
        <v>2019</v>
      </c>
      <c r="B2640" t="s">
        <v>194</v>
      </c>
      <c r="C2640">
        <v>713001</v>
      </c>
      <c r="D2640" t="s">
        <v>117</v>
      </c>
      <c r="E2640">
        <v>45</v>
      </c>
      <c r="F2640">
        <v>358</v>
      </c>
      <c r="G2640">
        <f t="shared" si="41"/>
        <v>16110</v>
      </c>
    </row>
    <row r="2641" spans="1:7" x14ac:dyDescent="0.25">
      <c r="A2641">
        <v>2019</v>
      </c>
      <c r="B2641" t="s">
        <v>194</v>
      </c>
      <c r="C2641">
        <v>713003</v>
      </c>
      <c r="D2641" t="s">
        <v>118</v>
      </c>
      <c r="E2641">
        <v>2</v>
      </c>
      <c r="F2641">
        <v>207</v>
      </c>
      <c r="G2641">
        <f t="shared" si="41"/>
        <v>414</v>
      </c>
    </row>
    <row r="2642" spans="1:7" x14ac:dyDescent="0.25">
      <c r="A2642">
        <v>2019</v>
      </c>
      <c r="B2642" t="s">
        <v>194</v>
      </c>
      <c r="C2642">
        <v>715002</v>
      </c>
      <c r="D2642" t="s">
        <v>180</v>
      </c>
      <c r="E2642">
        <v>24.5</v>
      </c>
      <c r="F2642">
        <v>12</v>
      </c>
      <c r="G2642">
        <f t="shared" si="41"/>
        <v>294</v>
      </c>
    </row>
    <row r="2643" spans="1:7" x14ac:dyDescent="0.25">
      <c r="A2643">
        <v>2019</v>
      </c>
      <c r="B2643" t="s">
        <v>194</v>
      </c>
      <c r="C2643">
        <v>717001</v>
      </c>
      <c r="D2643" t="s">
        <v>223</v>
      </c>
      <c r="E2643">
        <v>30</v>
      </c>
      <c r="F2643">
        <v>144</v>
      </c>
      <c r="G2643">
        <f t="shared" si="41"/>
        <v>4320</v>
      </c>
    </row>
    <row r="2644" spans="1:7" x14ac:dyDescent="0.25">
      <c r="A2644">
        <v>2019</v>
      </c>
      <c r="B2644" t="s">
        <v>194</v>
      </c>
      <c r="C2644">
        <v>717002</v>
      </c>
      <c r="D2644" t="s">
        <v>224</v>
      </c>
      <c r="E2644">
        <v>30</v>
      </c>
      <c r="F2644">
        <v>136</v>
      </c>
      <c r="G2644">
        <f t="shared" si="41"/>
        <v>4080</v>
      </c>
    </row>
    <row r="2645" spans="1:7" x14ac:dyDescent="0.25">
      <c r="A2645">
        <v>2019</v>
      </c>
      <c r="B2645" t="s">
        <v>194</v>
      </c>
      <c r="C2645">
        <v>720001</v>
      </c>
      <c r="D2645" t="s">
        <v>149</v>
      </c>
      <c r="E2645">
        <v>32</v>
      </c>
      <c r="F2645">
        <v>4</v>
      </c>
      <c r="G2645">
        <f t="shared" si="41"/>
        <v>128</v>
      </c>
    </row>
    <row r="2646" spans="1:7" x14ac:dyDescent="0.25">
      <c r="A2646">
        <v>2019</v>
      </c>
      <c r="B2646" t="s">
        <v>194</v>
      </c>
      <c r="C2646">
        <v>730001</v>
      </c>
      <c r="D2646" t="s">
        <v>144</v>
      </c>
      <c r="E2646">
        <v>4.5</v>
      </c>
      <c r="F2646">
        <v>4097</v>
      </c>
      <c r="G2646">
        <f t="shared" si="41"/>
        <v>18436.5</v>
      </c>
    </row>
    <row r="2647" spans="1:7" x14ac:dyDescent="0.25">
      <c r="A2647">
        <v>2019</v>
      </c>
      <c r="B2647" t="s">
        <v>194</v>
      </c>
      <c r="C2647">
        <v>800010</v>
      </c>
      <c r="D2647" t="s">
        <v>163</v>
      </c>
      <c r="E2647">
        <v>1.5</v>
      </c>
      <c r="F2647">
        <v>440</v>
      </c>
      <c r="G2647">
        <f t="shared" si="41"/>
        <v>660</v>
      </c>
    </row>
    <row r="2648" spans="1:7" x14ac:dyDescent="0.25">
      <c r="A2648">
        <v>2019</v>
      </c>
      <c r="B2648" t="s">
        <v>194</v>
      </c>
      <c r="C2648">
        <v>800011</v>
      </c>
      <c r="D2648" t="s">
        <v>207</v>
      </c>
      <c r="E2648">
        <v>3</v>
      </c>
      <c r="F2648">
        <v>379</v>
      </c>
      <c r="G2648">
        <f t="shared" si="41"/>
        <v>1137</v>
      </c>
    </row>
    <row r="2649" spans="1:7" x14ac:dyDescent="0.25">
      <c r="A2649">
        <v>2019</v>
      </c>
      <c r="B2649" t="s">
        <v>194</v>
      </c>
      <c r="C2649">
        <v>800040</v>
      </c>
      <c r="D2649" t="s">
        <v>209</v>
      </c>
      <c r="E2649">
        <v>2</v>
      </c>
      <c r="F2649">
        <v>13</v>
      </c>
      <c r="G2649">
        <f t="shared" si="41"/>
        <v>26</v>
      </c>
    </row>
    <row r="2650" spans="1:7" x14ac:dyDescent="0.25">
      <c r="A2650">
        <v>2019</v>
      </c>
      <c r="B2650" t="s">
        <v>194</v>
      </c>
      <c r="C2650">
        <v>800050</v>
      </c>
      <c r="D2650" t="s">
        <v>210</v>
      </c>
      <c r="E2650">
        <v>3.9</v>
      </c>
      <c r="F2650">
        <v>230</v>
      </c>
      <c r="G2650">
        <f t="shared" si="41"/>
        <v>897</v>
      </c>
    </row>
    <row r="2651" spans="1:7" x14ac:dyDescent="0.25">
      <c r="A2651">
        <v>2019</v>
      </c>
      <c r="B2651" t="s">
        <v>194</v>
      </c>
      <c r="C2651">
        <v>800051</v>
      </c>
      <c r="D2651" t="s">
        <v>211</v>
      </c>
      <c r="E2651">
        <v>3.9</v>
      </c>
      <c r="F2651">
        <v>113</v>
      </c>
      <c r="G2651">
        <f t="shared" si="41"/>
        <v>440.7</v>
      </c>
    </row>
    <row r="2652" spans="1:7" x14ac:dyDescent="0.25">
      <c r="A2652">
        <v>2019</v>
      </c>
      <c r="B2652" t="s">
        <v>194</v>
      </c>
      <c r="C2652">
        <v>800062</v>
      </c>
      <c r="D2652" t="s">
        <v>213</v>
      </c>
      <c r="E2652">
        <v>1.8</v>
      </c>
      <c r="F2652">
        <v>20</v>
      </c>
      <c r="G2652">
        <f t="shared" si="41"/>
        <v>36</v>
      </c>
    </row>
    <row r="2653" spans="1:7" x14ac:dyDescent="0.25">
      <c r="A2653">
        <v>2019</v>
      </c>
      <c r="B2653" t="s">
        <v>196</v>
      </c>
      <c r="C2653">
        <v>701004</v>
      </c>
      <c r="D2653" t="s">
        <v>153</v>
      </c>
      <c r="E2653">
        <v>60</v>
      </c>
      <c r="F2653">
        <v>9</v>
      </c>
      <c r="G2653">
        <f t="shared" si="41"/>
        <v>540</v>
      </c>
    </row>
    <row r="2654" spans="1:7" x14ac:dyDescent="0.25">
      <c r="A2654">
        <v>2019</v>
      </c>
      <c r="B2654" t="s">
        <v>196</v>
      </c>
      <c r="C2654">
        <v>701012</v>
      </c>
      <c r="D2654" t="s">
        <v>5</v>
      </c>
      <c r="E2654">
        <v>10</v>
      </c>
      <c r="F2654">
        <v>948</v>
      </c>
      <c r="G2654">
        <f t="shared" si="41"/>
        <v>9480</v>
      </c>
    </row>
    <row r="2655" spans="1:7" x14ac:dyDescent="0.25">
      <c r="A2655">
        <v>2019</v>
      </c>
      <c r="B2655" t="s">
        <v>196</v>
      </c>
      <c r="C2655">
        <v>701014</v>
      </c>
      <c r="D2655" t="s">
        <v>6</v>
      </c>
      <c r="E2655">
        <v>39</v>
      </c>
      <c r="F2655">
        <v>117</v>
      </c>
      <c r="G2655">
        <f t="shared" si="41"/>
        <v>4563</v>
      </c>
    </row>
    <row r="2656" spans="1:7" x14ac:dyDescent="0.25">
      <c r="A2656">
        <v>2019</v>
      </c>
      <c r="B2656" t="s">
        <v>196</v>
      </c>
      <c r="C2656">
        <v>701024</v>
      </c>
      <c r="D2656" t="s">
        <v>9</v>
      </c>
      <c r="E2656">
        <v>27</v>
      </c>
      <c r="F2656">
        <v>257</v>
      </c>
      <c r="G2656">
        <f t="shared" si="41"/>
        <v>6939</v>
      </c>
    </row>
    <row r="2657" spans="1:7" x14ac:dyDescent="0.25">
      <c r="A2657">
        <v>2019</v>
      </c>
      <c r="B2657" t="s">
        <v>196</v>
      </c>
      <c r="C2657">
        <v>701025</v>
      </c>
      <c r="D2657" t="s">
        <v>10</v>
      </c>
      <c r="E2657">
        <v>29</v>
      </c>
      <c r="F2657">
        <v>613</v>
      </c>
      <c r="G2657">
        <f t="shared" si="41"/>
        <v>17777</v>
      </c>
    </row>
    <row r="2658" spans="1:7" x14ac:dyDescent="0.25">
      <c r="A2658">
        <v>2019</v>
      </c>
      <c r="B2658" t="s">
        <v>196</v>
      </c>
      <c r="C2658">
        <v>701027</v>
      </c>
      <c r="D2658" t="s">
        <v>11</v>
      </c>
      <c r="E2658">
        <v>20.5</v>
      </c>
      <c r="F2658">
        <v>44</v>
      </c>
      <c r="G2658">
        <f t="shared" si="41"/>
        <v>902</v>
      </c>
    </row>
    <row r="2659" spans="1:7" x14ac:dyDescent="0.25">
      <c r="A2659">
        <v>2019</v>
      </c>
      <c r="B2659" t="s">
        <v>196</v>
      </c>
      <c r="C2659">
        <v>701028</v>
      </c>
      <c r="D2659" t="s">
        <v>12</v>
      </c>
      <c r="E2659">
        <v>40</v>
      </c>
      <c r="F2659">
        <v>57</v>
      </c>
      <c r="G2659">
        <f t="shared" si="41"/>
        <v>2280</v>
      </c>
    </row>
    <row r="2660" spans="1:7" x14ac:dyDescent="0.25">
      <c r="A2660">
        <v>2019</v>
      </c>
      <c r="B2660" t="s">
        <v>196</v>
      </c>
      <c r="C2660">
        <v>701030</v>
      </c>
      <c r="D2660" t="s">
        <v>14</v>
      </c>
      <c r="E2660">
        <v>35</v>
      </c>
      <c r="F2660">
        <v>41</v>
      </c>
      <c r="G2660">
        <f t="shared" si="41"/>
        <v>1435</v>
      </c>
    </row>
    <row r="2661" spans="1:7" x14ac:dyDescent="0.25">
      <c r="A2661">
        <v>2019</v>
      </c>
      <c r="B2661" t="s">
        <v>196</v>
      </c>
      <c r="C2661">
        <v>701031</v>
      </c>
      <c r="D2661" t="s">
        <v>15</v>
      </c>
      <c r="E2661">
        <v>35</v>
      </c>
      <c r="F2661">
        <v>118</v>
      </c>
      <c r="G2661">
        <f t="shared" si="41"/>
        <v>4130</v>
      </c>
    </row>
    <row r="2662" spans="1:7" x14ac:dyDescent="0.25">
      <c r="A2662">
        <v>2019</v>
      </c>
      <c r="B2662" t="s">
        <v>196</v>
      </c>
      <c r="C2662">
        <v>701032</v>
      </c>
      <c r="D2662" t="s">
        <v>16</v>
      </c>
      <c r="E2662">
        <v>39</v>
      </c>
      <c r="F2662">
        <v>61</v>
      </c>
      <c r="G2662">
        <f t="shared" si="41"/>
        <v>2379</v>
      </c>
    </row>
    <row r="2663" spans="1:7" x14ac:dyDescent="0.25">
      <c r="A2663">
        <v>2019</v>
      </c>
      <c r="B2663" t="s">
        <v>196</v>
      </c>
      <c r="C2663">
        <v>701033</v>
      </c>
      <c r="D2663" t="s">
        <v>17</v>
      </c>
      <c r="E2663">
        <v>39</v>
      </c>
      <c r="F2663">
        <v>74</v>
      </c>
      <c r="G2663">
        <f t="shared" si="41"/>
        <v>2886</v>
      </c>
    </row>
    <row r="2664" spans="1:7" x14ac:dyDescent="0.25">
      <c r="A2664">
        <v>2019</v>
      </c>
      <c r="B2664" t="s">
        <v>196</v>
      </c>
      <c r="C2664">
        <v>701034</v>
      </c>
      <c r="D2664" t="s">
        <v>18</v>
      </c>
      <c r="E2664">
        <v>35</v>
      </c>
      <c r="F2664">
        <v>115</v>
      </c>
      <c r="G2664">
        <f t="shared" si="41"/>
        <v>4025</v>
      </c>
    </row>
    <row r="2665" spans="1:7" x14ac:dyDescent="0.25">
      <c r="A2665">
        <v>2019</v>
      </c>
      <c r="B2665" t="s">
        <v>196</v>
      </c>
      <c r="C2665">
        <v>701035</v>
      </c>
      <c r="D2665" t="s">
        <v>19</v>
      </c>
      <c r="E2665">
        <v>25</v>
      </c>
      <c r="F2665">
        <v>141</v>
      </c>
      <c r="G2665">
        <f t="shared" si="41"/>
        <v>3525</v>
      </c>
    </row>
    <row r="2666" spans="1:7" x14ac:dyDescent="0.25">
      <c r="A2666">
        <v>2019</v>
      </c>
      <c r="B2666" t="s">
        <v>196</v>
      </c>
      <c r="C2666">
        <v>701036</v>
      </c>
      <c r="D2666" t="s">
        <v>20</v>
      </c>
      <c r="E2666">
        <v>35</v>
      </c>
      <c r="F2666">
        <v>151</v>
      </c>
      <c r="G2666">
        <f t="shared" si="41"/>
        <v>5285</v>
      </c>
    </row>
    <row r="2667" spans="1:7" x14ac:dyDescent="0.25">
      <c r="A2667">
        <v>2019</v>
      </c>
      <c r="B2667" t="s">
        <v>196</v>
      </c>
      <c r="C2667">
        <v>701039</v>
      </c>
      <c r="D2667" t="s">
        <v>22</v>
      </c>
      <c r="E2667">
        <v>35</v>
      </c>
      <c r="F2667">
        <v>105</v>
      </c>
      <c r="G2667">
        <f t="shared" si="41"/>
        <v>3675</v>
      </c>
    </row>
    <row r="2668" spans="1:7" x14ac:dyDescent="0.25">
      <c r="A2668">
        <v>2019</v>
      </c>
      <c r="B2668" t="s">
        <v>196</v>
      </c>
      <c r="C2668">
        <v>701042</v>
      </c>
      <c r="D2668" t="s">
        <v>24</v>
      </c>
      <c r="E2668">
        <v>25</v>
      </c>
      <c r="F2668">
        <v>111</v>
      </c>
      <c r="G2668">
        <f t="shared" si="41"/>
        <v>2775</v>
      </c>
    </row>
    <row r="2669" spans="1:7" x14ac:dyDescent="0.25">
      <c r="A2669">
        <v>2019</v>
      </c>
      <c r="B2669" t="s">
        <v>196</v>
      </c>
      <c r="C2669">
        <v>701043</v>
      </c>
      <c r="D2669" t="s">
        <v>25</v>
      </c>
      <c r="E2669">
        <v>35</v>
      </c>
      <c r="F2669">
        <v>60</v>
      </c>
      <c r="G2669">
        <f t="shared" si="41"/>
        <v>2100</v>
      </c>
    </row>
    <row r="2670" spans="1:7" x14ac:dyDescent="0.25">
      <c r="A2670">
        <v>2019</v>
      </c>
      <c r="B2670" t="s">
        <v>196</v>
      </c>
      <c r="C2670">
        <v>701048</v>
      </c>
      <c r="D2670" t="s">
        <v>26</v>
      </c>
      <c r="E2670">
        <v>59</v>
      </c>
      <c r="F2670">
        <v>301</v>
      </c>
      <c r="G2670">
        <f t="shared" si="41"/>
        <v>17759</v>
      </c>
    </row>
    <row r="2671" spans="1:7" x14ac:dyDescent="0.25">
      <c r="A2671">
        <v>2019</v>
      </c>
      <c r="B2671" t="s">
        <v>196</v>
      </c>
      <c r="C2671">
        <v>701050</v>
      </c>
      <c r="D2671" t="s">
        <v>156</v>
      </c>
      <c r="E2671">
        <v>59</v>
      </c>
      <c r="F2671">
        <v>79</v>
      </c>
      <c r="G2671">
        <f t="shared" si="41"/>
        <v>4661</v>
      </c>
    </row>
    <row r="2672" spans="1:7" x14ac:dyDescent="0.25">
      <c r="A2672">
        <v>2019</v>
      </c>
      <c r="B2672" t="s">
        <v>196</v>
      </c>
      <c r="C2672">
        <v>701052</v>
      </c>
      <c r="D2672" t="s">
        <v>27</v>
      </c>
      <c r="E2672">
        <v>39</v>
      </c>
      <c r="F2672">
        <v>156</v>
      </c>
      <c r="G2672">
        <f t="shared" si="41"/>
        <v>6084</v>
      </c>
    </row>
    <row r="2673" spans="1:7" x14ac:dyDescent="0.25">
      <c r="A2673">
        <v>2019</v>
      </c>
      <c r="B2673" t="s">
        <v>196</v>
      </c>
      <c r="C2673">
        <v>701055</v>
      </c>
      <c r="D2673" t="s">
        <v>29</v>
      </c>
      <c r="E2673">
        <v>99</v>
      </c>
      <c r="F2673">
        <v>18</v>
      </c>
      <c r="G2673">
        <f t="shared" si="41"/>
        <v>1782</v>
      </c>
    </row>
    <row r="2674" spans="1:7" x14ac:dyDescent="0.25">
      <c r="A2674">
        <v>2019</v>
      </c>
      <c r="B2674" t="s">
        <v>196</v>
      </c>
      <c r="C2674">
        <v>701056</v>
      </c>
      <c r="D2674" t="s">
        <v>30</v>
      </c>
      <c r="E2674">
        <v>85</v>
      </c>
      <c r="F2674">
        <v>46</v>
      </c>
      <c r="G2674">
        <f t="shared" si="41"/>
        <v>3910</v>
      </c>
    </row>
    <row r="2675" spans="1:7" x14ac:dyDescent="0.25">
      <c r="A2675">
        <v>2019</v>
      </c>
      <c r="B2675" t="s">
        <v>196</v>
      </c>
      <c r="C2675">
        <v>701057</v>
      </c>
      <c r="D2675" t="s">
        <v>147</v>
      </c>
      <c r="E2675">
        <v>55</v>
      </c>
      <c r="F2675">
        <v>8</v>
      </c>
      <c r="G2675">
        <f t="shared" si="41"/>
        <v>440</v>
      </c>
    </row>
    <row r="2676" spans="1:7" x14ac:dyDescent="0.25">
      <c r="A2676">
        <v>2019</v>
      </c>
      <c r="B2676" t="s">
        <v>196</v>
      </c>
      <c r="C2676">
        <v>701059</v>
      </c>
      <c r="D2676" t="s">
        <v>221</v>
      </c>
      <c r="E2676">
        <v>45</v>
      </c>
      <c r="F2676">
        <v>10</v>
      </c>
      <c r="G2676">
        <f t="shared" si="41"/>
        <v>450</v>
      </c>
    </row>
    <row r="2677" spans="1:7" x14ac:dyDescent="0.25">
      <c r="A2677">
        <v>2019</v>
      </c>
      <c r="B2677" t="s">
        <v>196</v>
      </c>
      <c r="C2677">
        <v>702001</v>
      </c>
      <c r="D2677" t="s">
        <v>39</v>
      </c>
      <c r="E2677">
        <v>25</v>
      </c>
      <c r="F2677">
        <v>58</v>
      </c>
      <c r="G2677">
        <f t="shared" si="41"/>
        <v>1450</v>
      </c>
    </row>
    <row r="2678" spans="1:7" x14ac:dyDescent="0.25">
      <c r="A2678">
        <v>2019</v>
      </c>
      <c r="B2678" t="s">
        <v>196</v>
      </c>
      <c r="C2678">
        <v>702002</v>
      </c>
      <c r="D2678" t="s">
        <v>40</v>
      </c>
      <c r="E2678">
        <v>25</v>
      </c>
      <c r="F2678">
        <v>94</v>
      </c>
      <c r="G2678">
        <f t="shared" si="41"/>
        <v>2350</v>
      </c>
    </row>
    <row r="2679" spans="1:7" x14ac:dyDescent="0.25">
      <c r="A2679">
        <v>2019</v>
      </c>
      <c r="B2679" t="s">
        <v>196</v>
      </c>
      <c r="C2679">
        <v>702006</v>
      </c>
      <c r="D2679" t="s">
        <v>44</v>
      </c>
      <c r="E2679">
        <v>25</v>
      </c>
      <c r="F2679">
        <v>30</v>
      </c>
      <c r="G2679">
        <f t="shared" si="41"/>
        <v>750</v>
      </c>
    </row>
    <row r="2680" spans="1:7" x14ac:dyDescent="0.25">
      <c r="A2680">
        <v>2019</v>
      </c>
      <c r="B2680" t="s">
        <v>196</v>
      </c>
      <c r="C2680">
        <v>703003</v>
      </c>
      <c r="D2680" t="s">
        <v>47</v>
      </c>
      <c r="E2680">
        <v>3.5</v>
      </c>
      <c r="F2680">
        <v>1234</v>
      </c>
      <c r="G2680">
        <f t="shared" si="41"/>
        <v>4319</v>
      </c>
    </row>
    <row r="2681" spans="1:7" x14ac:dyDescent="0.25">
      <c r="A2681">
        <v>2019</v>
      </c>
      <c r="B2681" t="s">
        <v>196</v>
      </c>
      <c r="C2681">
        <v>706000</v>
      </c>
      <c r="D2681" t="s">
        <v>48</v>
      </c>
      <c r="E2681">
        <v>14</v>
      </c>
      <c r="F2681">
        <v>397</v>
      </c>
      <c r="G2681">
        <f t="shared" si="41"/>
        <v>5558</v>
      </c>
    </row>
    <row r="2682" spans="1:7" x14ac:dyDescent="0.25">
      <c r="A2682">
        <v>2019</v>
      </c>
      <c r="B2682" t="s">
        <v>196</v>
      </c>
      <c r="C2682">
        <v>706001</v>
      </c>
      <c r="D2682" t="s">
        <v>49</v>
      </c>
      <c r="E2682">
        <v>18</v>
      </c>
      <c r="F2682">
        <v>160</v>
      </c>
      <c r="G2682">
        <f t="shared" si="41"/>
        <v>2880</v>
      </c>
    </row>
    <row r="2683" spans="1:7" x14ac:dyDescent="0.25">
      <c r="A2683">
        <v>2019</v>
      </c>
      <c r="B2683" t="s">
        <v>196</v>
      </c>
      <c r="C2683">
        <v>706002</v>
      </c>
      <c r="D2683" t="s">
        <v>50</v>
      </c>
      <c r="E2683">
        <v>14</v>
      </c>
      <c r="F2683">
        <v>915</v>
      </c>
      <c r="G2683">
        <f t="shared" si="41"/>
        <v>12810</v>
      </c>
    </row>
    <row r="2684" spans="1:7" x14ac:dyDescent="0.25">
      <c r="A2684">
        <v>2019</v>
      </c>
      <c r="B2684" t="s">
        <v>196</v>
      </c>
      <c r="C2684">
        <v>706003</v>
      </c>
      <c r="D2684" t="s">
        <v>51</v>
      </c>
      <c r="E2684">
        <v>14</v>
      </c>
      <c r="F2684">
        <v>1456</v>
      </c>
      <c r="G2684">
        <f t="shared" si="41"/>
        <v>20384</v>
      </c>
    </row>
    <row r="2685" spans="1:7" x14ac:dyDescent="0.25">
      <c r="A2685">
        <v>2019</v>
      </c>
      <c r="B2685" t="s">
        <v>196</v>
      </c>
      <c r="C2685">
        <v>706004</v>
      </c>
      <c r="D2685" t="s">
        <v>52</v>
      </c>
      <c r="E2685">
        <v>14</v>
      </c>
      <c r="F2685">
        <v>1417</v>
      </c>
      <c r="G2685">
        <f t="shared" si="41"/>
        <v>19838</v>
      </c>
    </row>
    <row r="2686" spans="1:7" x14ac:dyDescent="0.25">
      <c r="A2686">
        <v>2019</v>
      </c>
      <c r="B2686" t="s">
        <v>196</v>
      </c>
      <c r="C2686">
        <v>706005</v>
      </c>
      <c r="D2686" t="s">
        <v>53</v>
      </c>
      <c r="E2686">
        <v>14</v>
      </c>
      <c r="F2686">
        <v>4344</v>
      </c>
      <c r="G2686">
        <f t="shared" si="41"/>
        <v>60816</v>
      </c>
    </row>
    <row r="2687" spans="1:7" x14ac:dyDescent="0.25">
      <c r="A2687">
        <v>2019</v>
      </c>
      <c r="B2687" t="s">
        <v>196</v>
      </c>
      <c r="C2687">
        <v>706006</v>
      </c>
      <c r="D2687" t="s">
        <v>54</v>
      </c>
      <c r="E2687">
        <v>14</v>
      </c>
      <c r="F2687">
        <v>482</v>
      </c>
      <c r="G2687">
        <f t="shared" si="41"/>
        <v>6748</v>
      </c>
    </row>
    <row r="2688" spans="1:7" x14ac:dyDescent="0.25">
      <c r="A2688">
        <v>2019</v>
      </c>
      <c r="B2688" t="s">
        <v>196</v>
      </c>
      <c r="C2688">
        <v>706008</v>
      </c>
      <c r="D2688" t="s">
        <v>56</v>
      </c>
      <c r="E2688">
        <v>14</v>
      </c>
      <c r="F2688">
        <v>264</v>
      </c>
      <c r="G2688">
        <f t="shared" si="41"/>
        <v>3696</v>
      </c>
    </row>
    <row r="2689" spans="1:7" x14ac:dyDescent="0.25">
      <c r="A2689">
        <v>2019</v>
      </c>
      <c r="B2689" t="s">
        <v>196</v>
      </c>
      <c r="C2689">
        <v>706012</v>
      </c>
      <c r="D2689" t="s">
        <v>58</v>
      </c>
      <c r="E2689">
        <v>18</v>
      </c>
      <c r="F2689">
        <v>428</v>
      </c>
      <c r="G2689">
        <f t="shared" si="41"/>
        <v>7704</v>
      </c>
    </row>
    <row r="2690" spans="1:7" x14ac:dyDescent="0.25">
      <c r="A2690">
        <v>2019</v>
      </c>
      <c r="B2690" t="s">
        <v>196</v>
      </c>
      <c r="C2690">
        <v>706013</v>
      </c>
      <c r="D2690" t="s">
        <v>59</v>
      </c>
      <c r="E2690">
        <v>19</v>
      </c>
      <c r="F2690">
        <v>80</v>
      </c>
      <c r="G2690">
        <f t="shared" si="41"/>
        <v>1520</v>
      </c>
    </row>
    <row r="2691" spans="1:7" x14ac:dyDescent="0.25">
      <c r="A2691">
        <v>2019</v>
      </c>
      <c r="B2691" t="s">
        <v>196</v>
      </c>
      <c r="C2691">
        <v>706014</v>
      </c>
      <c r="D2691" t="s">
        <v>60</v>
      </c>
      <c r="E2691">
        <v>19</v>
      </c>
      <c r="F2691">
        <v>55</v>
      </c>
      <c r="G2691">
        <f t="shared" ref="G2691:G2754" si="42">F2691*E2691</f>
        <v>1045</v>
      </c>
    </row>
    <row r="2692" spans="1:7" x14ac:dyDescent="0.25">
      <c r="A2692">
        <v>2019</v>
      </c>
      <c r="B2692" t="s">
        <v>196</v>
      </c>
      <c r="C2692">
        <v>706015</v>
      </c>
      <c r="D2692" t="s">
        <v>61</v>
      </c>
      <c r="E2692">
        <v>19</v>
      </c>
      <c r="F2692">
        <v>444</v>
      </c>
      <c r="G2692">
        <f t="shared" si="42"/>
        <v>8436</v>
      </c>
    </row>
    <row r="2693" spans="1:7" x14ac:dyDescent="0.25">
      <c r="A2693">
        <v>2019</v>
      </c>
      <c r="B2693" t="s">
        <v>196</v>
      </c>
      <c r="C2693">
        <v>706016</v>
      </c>
      <c r="D2693" t="s">
        <v>62</v>
      </c>
      <c r="E2693">
        <v>19</v>
      </c>
      <c r="F2693">
        <v>334</v>
      </c>
      <c r="G2693">
        <f t="shared" si="42"/>
        <v>6346</v>
      </c>
    </row>
    <row r="2694" spans="1:7" x14ac:dyDescent="0.25">
      <c r="A2694">
        <v>2019</v>
      </c>
      <c r="B2694" t="s">
        <v>196</v>
      </c>
      <c r="C2694">
        <v>706017</v>
      </c>
      <c r="D2694" t="s">
        <v>63</v>
      </c>
      <c r="E2694">
        <v>19</v>
      </c>
      <c r="F2694">
        <v>358</v>
      </c>
      <c r="G2694">
        <f t="shared" si="42"/>
        <v>6802</v>
      </c>
    </row>
    <row r="2695" spans="1:7" x14ac:dyDescent="0.25">
      <c r="A2695">
        <v>2019</v>
      </c>
      <c r="B2695" t="s">
        <v>196</v>
      </c>
      <c r="C2695">
        <v>706018</v>
      </c>
      <c r="D2695" t="s">
        <v>64</v>
      </c>
      <c r="E2695">
        <v>19</v>
      </c>
      <c r="F2695">
        <v>186</v>
      </c>
      <c r="G2695">
        <f t="shared" si="42"/>
        <v>3534</v>
      </c>
    </row>
    <row r="2696" spans="1:7" x14ac:dyDescent="0.25">
      <c r="A2696">
        <v>2019</v>
      </c>
      <c r="B2696" t="s">
        <v>196</v>
      </c>
      <c r="C2696">
        <v>706019</v>
      </c>
      <c r="D2696" t="s">
        <v>65</v>
      </c>
      <c r="E2696">
        <v>20</v>
      </c>
      <c r="F2696">
        <v>319</v>
      </c>
      <c r="G2696">
        <f t="shared" si="42"/>
        <v>6380</v>
      </c>
    </row>
    <row r="2697" spans="1:7" x14ac:dyDescent="0.25">
      <c r="A2697">
        <v>2019</v>
      </c>
      <c r="B2697" t="s">
        <v>196</v>
      </c>
      <c r="C2697">
        <v>706027</v>
      </c>
      <c r="D2697" t="s">
        <v>214</v>
      </c>
      <c r="E2697">
        <v>25</v>
      </c>
      <c r="F2697">
        <v>23</v>
      </c>
      <c r="G2697">
        <f t="shared" si="42"/>
        <v>575</v>
      </c>
    </row>
    <row r="2698" spans="1:7" x14ac:dyDescent="0.25">
      <c r="A2698">
        <v>2019</v>
      </c>
      <c r="B2698" t="s">
        <v>196</v>
      </c>
      <c r="C2698">
        <v>706028</v>
      </c>
      <c r="D2698" t="s">
        <v>215</v>
      </c>
      <c r="E2698">
        <v>25</v>
      </c>
      <c r="F2698">
        <v>23</v>
      </c>
      <c r="G2698">
        <f t="shared" si="42"/>
        <v>575</v>
      </c>
    </row>
    <row r="2699" spans="1:7" x14ac:dyDescent="0.25">
      <c r="A2699">
        <v>2019</v>
      </c>
      <c r="B2699" t="s">
        <v>196</v>
      </c>
      <c r="C2699">
        <v>706029</v>
      </c>
      <c r="D2699" t="s">
        <v>216</v>
      </c>
      <c r="E2699">
        <v>25</v>
      </c>
      <c r="F2699">
        <v>28</v>
      </c>
      <c r="G2699">
        <f t="shared" si="42"/>
        <v>700</v>
      </c>
    </row>
    <row r="2700" spans="1:7" x14ac:dyDescent="0.25">
      <c r="A2700">
        <v>2019</v>
      </c>
      <c r="B2700" t="s">
        <v>196</v>
      </c>
      <c r="C2700">
        <v>706090</v>
      </c>
      <c r="D2700" t="s">
        <v>66</v>
      </c>
      <c r="E2700">
        <v>14</v>
      </c>
      <c r="F2700">
        <v>347</v>
      </c>
      <c r="G2700">
        <f t="shared" si="42"/>
        <v>4858</v>
      </c>
    </row>
    <row r="2701" spans="1:7" x14ac:dyDescent="0.25">
      <c r="A2701">
        <v>2019</v>
      </c>
      <c r="B2701" t="s">
        <v>196</v>
      </c>
      <c r="C2701">
        <v>707001</v>
      </c>
      <c r="D2701" t="s">
        <v>67</v>
      </c>
      <c r="E2701">
        <v>14</v>
      </c>
      <c r="F2701">
        <v>1548</v>
      </c>
      <c r="G2701">
        <f t="shared" si="42"/>
        <v>21672</v>
      </c>
    </row>
    <row r="2702" spans="1:7" x14ac:dyDescent="0.25">
      <c r="A2702">
        <v>2019</v>
      </c>
      <c r="B2702" t="s">
        <v>196</v>
      </c>
      <c r="C2702">
        <v>707002</v>
      </c>
      <c r="D2702" t="s">
        <v>68</v>
      </c>
      <c r="E2702">
        <v>14</v>
      </c>
      <c r="F2702">
        <v>1197</v>
      </c>
      <c r="G2702">
        <f t="shared" si="42"/>
        <v>16758</v>
      </c>
    </row>
    <row r="2703" spans="1:7" x14ac:dyDescent="0.25">
      <c r="A2703">
        <v>2019</v>
      </c>
      <c r="B2703" t="s">
        <v>196</v>
      </c>
      <c r="C2703">
        <v>707003</v>
      </c>
      <c r="D2703" t="s">
        <v>69</v>
      </c>
      <c r="E2703">
        <v>14</v>
      </c>
      <c r="F2703">
        <v>281</v>
      </c>
      <c r="G2703">
        <f t="shared" si="42"/>
        <v>3934</v>
      </c>
    </row>
    <row r="2704" spans="1:7" x14ac:dyDescent="0.25">
      <c r="A2704">
        <v>2019</v>
      </c>
      <c r="B2704" t="s">
        <v>196</v>
      </c>
      <c r="C2704">
        <v>707004</v>
      </c>
      <c r="D2704" t="s">
        <v>70</v>
      </c>
      <c r="E2704">
        <v>14</v>
      </c>
      <c r="F2704">
        <v>425</v>
      </c>
      <c r="G2704">
        <f t="shared" si="42"/>
        <v>5950</v>
      </c>
    </row>
    <row r="2705" spans="1:7" x14ac:dyDescent="0.25">
      <c r="A2705">
        <v>2019</v>
      </c>
      <c r="B2705" t="s">
        <v>196</v>
      </c>
      <c r="C2705">
        <v>707005</v>
      </c>
      <c r="D2705" t="s">
        <v>71</v>
      </c>
      <c r="E2705">
        <v>14</v>
      </c>
      <c r="F2705">
        <v>235</v>
      </c>
      <c r="G2705">
        <f t="shared" si="42"/>
        <v>3290</v>
      </c>
    </row>
    <row r="2706" spans="1:7" x14ac:dyDescent="0.25">
      <c r="A2706">
        <v>2019</v>
      </c>
      <c r="B2706" t="s">
        <v>196</v>
      </c>
      <c r="C2706">
        <v>707006</v>
      </c>
      <c r="D2706" t="s">
        <v>72</v>
      </c>
      <c r="E2706">
        <v>14</v>
      </c>
      <c r="F2706">
        <v>539</v>
      </c>
      <c r="G2706">
        <f t="shared" si="42"/>
        <v>7546</v>
      </c>
    </row>
    <row r="2707" spans="1:7" x14ac:dyDescent="0.25">
      <c r="A2707">
        <v>2019</v>
      </c>
      <c r="B2707" t="s">
        <v>196</v>
      </c>
      <c r="C2707">
        <v>707007</v>
      </c>
      <c r="D2707" t="s">
        <v>73</v>
      </c>
      <c r="E2707">
        <v>14</v>
      </c>
      <c r="F2707">
        <v>888</v>
      </c>
      <c r="G2707">
        <f t="shared" si="42"/>
        <v>12432</v>
      </c>
    </row>
    <row r="2708" spans="1:7" x14ac:dyDescent="0.25">
      <c r="A2708">
        <v>2019</v>
      </c>
      <c r="B2708" t="s">
        <v>196</v>
      </c>
      <c r="C2708">
        <v>707008</v>
      </c>
      <c r="D2708" t="s">
        <v>74</v>
      </c>
      <c r="E2708">
        <v>14</v>
      </c>
      <c r="F2708">
        <v>251</v>
      </c>
      <c r="G2708">
        <f t="shared" si="42"/>
        <v>3514</v>
      </c>
    </row>
    <row r="2709" spans="1:7" x14ac:dyDescent="0.25">
      <c r="A2709">
        <v>2019</v>
      </c>
      <c r="B2709" t="s">
        <v>196</v>
      </c>
      <c r="C2709">
        <v>707009</v>
      </c>
      <c r="D2709" t="s">
        <v>75</v>
      </c>
      <c r="E2709">
        <v>14</v>
      </c>
      <c r="F2709">
        <v>1061</v>
      </c>
      <c r="G2709">
        <f t="shared" si="42"/>
        <v>14854</v>
      </c>
    </row>
    <row r="2710" spans="1:7" x14ac:dyDescent="0.25">
      <c r="A2710">
        <v>2019</v>
      </c>
      <c r="B2710" t="s">
        <v>196</v>
      </c>
      <c r="C2710">
        <v>707010</v>
      </c>
      <c r="D2710" t="s">
        <v>76</v>
      </c>
      <c r="E2710">
        <v>14</v>
      </c>
      <c r="F2710">
        <v>423</v>
      </c>
      <c r="G2710">
        <f t="shared" si="42"/>
        <v>5922</v>
      </c>
    </row>
    <row r="2711" spans="1:7" x14ac:dyDescent="0.25">
      <c r="A2711">
        <v>2019</v>
      </c>
      <c r="B2711" t="s">
        <v>196</v>
      </c>
      <c r="C2711">
        <v>707013</v>
      </c>
      <c r="D2711" t="s">
        <v>78</v>
      </c>
      <c r="E2711">
        <v>14</v>
      </c>
      <c r="F2711">
        <v>340</v>
      </c>
      <c r="G2711">
        <f t="shared" si="42"/>
        <v>4760</v>
      </c>
    </row>
    <row r="2712" spans="1:7" x14ac:dyDescent="0.25">
      <c r="A2712">
        <v>2019</v>
      </c>
      <c r="B2712" t="s">
        <v>196</v>
      </c>
      <c r="C2712">
        <v>707015</v>
      </c>
      <c r="D2712" t="s">
        <v>80</v>
      </c>
      <c r="E2712">
        <v>14</v>
      </c>
      <c r="F2712">
        <v>37</v>
      </c>
      <c r="G2712">
        <f t="shared" si="42"/>
        <v>518</v>
      </c>
    </row>
    <row r="2713" spans="1:7" x14ac:dyDescent="0.25">
      <c r="A2713">
        <v>2019</v>
      </c>
      <c r="B2713" t="s">
        <v>196</v>
      </c>
      <c r="C2713">
        <v>707016</v>
      </c>
      <c r="D2713" t="s">
        <v>81</v>
      </c>
      <c r="E2713">
        <v>14</v>
      </c>
      <c r="F2713">
        <v>384</v>
      </c>
      <c r="G2713">
        <f t="shared" si="42"/>
        <v>5376</v>
      </c>
    </row>
    <row r="2714" spans="1:7" x14ac:dyDescent="0.25">
      <c r="A2714">
        <v>2019</v>
      </c>
      <c r="B2714" t="s">
        <v>196</v>
      </c>
      <c r="C2714">
        <v>707017</v>
      </c>
      <c r="D2714" t="s">
        <v>148</v>
      </c>
      <c r="E2714">
        <v>14</v>
      </c>
      <c r="F2714">
        <v>20</v>
      </c>
      <c r="G2714">
        <f t="shared" si="42"/>
        <v>280</v>
      </c>
    </row>
    <row r="2715" spans="1:7" x14ac:dyDescent="0.25">
      <c r="A2715">
        <v>2019</v>
      </c>
      <c r="B2715" t="s">
        <v>196</v>
      </c>
      <c r="C2715">
        <v>708000</v>
      </c>
      <c r="D2715" t="s">
        <v>82</v>
      </c>
      <c r="E2715">
        <v>5</v>
      </c>
      <c r="F2715">
        <v>698</v>
      </c>
      <c r="G2715">
        <f t="shared" si="42"/>
        <v>3490</v>
      </c>
    </row>
    <row r="2716" spans="1:7" x14ac:dyDescent="0.25">
      <c r="A2716">
        <v>2019</v>
      </c>
      <c r="B2716" t="s">
        <v>196</v>
      </c>
      <c r="C2716">
        <v>708002</v>
      </c>
      <c r="D2716" t="s">
        <v>83</v>
      </c>
      <c r="E2716">
        <v>10</v>
      </c>
      <c r="F2716">
        <v>1199</v>
      </c>
      <c r="G2716">
        <f t="shared" si="42"/>
        <v>11990</v>
      </c>
    </row>
    <row r="2717" spans="1:7" x14ac:dyDescent="0.25">
      <c r="A2717">
        <v>2019</v>
      </c>
      <c r="B2717" t="s">
        <v>196</v>
      </c>
      <c r="C2717">
        <v>708003</v>
      </c>
      <c r="D2717" t="s">
        <v>162</v>
      </c>
      <c r="E2717">
        <v>1.8</v>
      </c>
      <c r="F2717">
        <v>6744</v>
      </c>
      <c r="G2717">
        <f t="shared" si="42"/>
        <v>12139.2</v>
      </c>
    </row>
    <row r="2718" spans="1:7" x14ac:dyDescent="0.25">
      <c r="A2718">
        <v>2019</v>
      </c>
      <c r="B2718" t="s">
        <v>196</v>
      </c>
      <c r="C2718">
        <v>708007</v>
      </c>
      <c r="D2718" t="s">
        <v>87</v>
      </c>
      <c r="E2718">
        <v>5</v>
      </c>
      <c r="F2718">
        <v>1225</v>
      </c>
      <c r="G2718">
        <f t="shared" si="42"/>
        <v>6125</v>
      </c>
    </row>
    <row r="2719" spans="1:7" x14ac:dyDescent="0.25">
      <c r="A2719">
        <v>2019</v>
      </c>
      <c r="B2719" t="s">
        <v>196</v>
      </c>
      <c r="C2719">
        <v>708008</v>
      </c>
      <c r="D2719" t="s">
        <v>88</v>
      </c>
      <c r="E2719">
        <v>14.4</v>
      </c>
      <c r="F2719">
        <v>85</v>
      </c>
      <c r="G2719">
        <f t="shared" si="42"/>
        <v>1224</v>
      </c>
    </row>
    <row r="2720" spans="1:7" x14ac:dyDescent="0.25">
      <c r="A2720">
        <v>2019</v>
      </c>
      <c r="B2720" t="s">
        <v>196</v>
      </c>
      <c r="C2720">
        <v>708010</v>
      </c>
      <c r="D2720" t="s">
        <v>90</v>
      </c>
      <c r="E2720">
        <v>2</v>
      </c>
      <c r="F2720">
        <v>3394</v>
      </c>
      <c r="G2720">
        <f t="shared" si="42"/>
        <v>6788</v>
      </c>
    </row>
    <row r="2721" spans="1:7" x14ac:dyDescent="0.25">
      <c r="A2721">
        <v>2019</v>
      </c>
      <c r="B2721" t="s">
        <v>196</v>
      </c>
      <c r="C2721">
        <v>708013</v>
      </c>
      <c r="D2721" t="s">
        <v>91</v>
      </c>
      <c r="E2721">
        <v>1.6</v>
      </c>
      <c r="F2721">
        <v>700</v>
      </c>
      <c r="G2721">
        <f t="shared" si="42"/>
        <v>1120</v>
      </c>
    </row>
    <row r="2722" spans="1:7" x14ac:dyDescent="0.25">
      <c r="A2722">
        <v>2019</v>
      </c>
      <c r="B2722" t="s">
        <v>196</v>
      </c>
      <c r="C2722">
        <v>708014</v>
      </c>
      <c r="D2722" t="s">
        <v>92</v>
      </c>
      <c r="E2722">
        <v>13</v>
      </c>
      <c r="F2722">
        <v>655</v>
      </c>
      <c r="G2722">
        <f t="shared" si="42"/>
        <v>8515</v>
      </c>
    </row>
    <row r="2723" spans="1:7" x14ac:dyDescent="0.25">
      <c r="A2723">
        <v>2019</v>
      </c>
      <c r="B2723" t="s">
        <v>196</v>
      </c>
      <c r="C2723">
        <v>708015</v>
      </c>
      <c r="D2723" t="s">
        <v>93</v>
      </c>
      <c r="E2723">
        <v>1.8</v>
      </c>
      <c r="F2723">
        <v>2080</v>
      </c>
      <c r="G2723">
        <f t="shared" si="42"/>
        <v>3744</v>
      </c>
    </row>
    <row r="2724" spans="1:7" x14ac:dyDescent="0.25">
      <c r="A2724">
        <v>2019</v>
      </c>
      <c r="B2724" t="s">
        <v>196</v>
      </c>
      <c r="C2724">
        <v>708016</v>
      </c>
      <c r="D2724" t="s">
        <v>94</v>
      </c>
      <c r="E2724">
        <v>5</v>
      </c>
      <c r="F2724">
        <v>945</v>
      </c>
      <c r="G2724">
        <f t="shared" si="42"/>
        <v>4725</v>
      </c>
    </row>
    <row r="2725" spans="1:7" x14ac:dyDescent="0.25">
      <c r="A2725">
        <v>2019</v>
      </c>
      <c r="B2725" t="s">
        <v>196</v>
      </c>
      <c r="C2725">
        <v>708018</v>
      </c>
      <c r="D2725" t="s">
        <v>95</v>
      </c>
      <c r="E2725">
        <v>10</v>
      </c>
      <c r="F2725">
        <v>1217</v>
      </c>
      <c r="G2725">
        <f t="shared" si="42"/>
        <v>12170</v>
      </c>
    </row>
    <row r="2726" spans="1:7" x14ac:dyDescent="0.25">
      <c r="A2726">
        <v>2019</v>
      </c>
      <c r="B2726" t="s">
        <v>196</v>
      </c>
      <c r="C2726">
        <v>708020</v>
      </c>
      <c r="D2726" t="s">
        <v>97</v>
      </c>
      <c r="E2726">
        <v>10</v>
      </c>
      <c r="F2726">
        <v>369</v>
      </c>
      <c r="G2726">
        <f t="shared" si="42"/>
        <v>3690</v>
      </c>
    </row>
    <row r="2727" spans="1:7" x14ac:dyDescent="0.25">
      <c r="A2727">
        <v>2019</v>
      </c>
      <c r="B2727" t="s">
        <v>196</v>
      </c>
      <c r="C2727">
        <v>708021</v>
      </c>
      <c r="D2727" t="s">
        <v>98</v>
      </c>
      <c r="E2727">
        <v>5</v>
      </c>
      <c r="F2727">
        <v>518</v>
      </c>
      <c r="G2727">
        <f t="shared" si="42"/>
        <v>2590</v>
      </c>
    </row>
    <row r="2728" spans="1:7" x14ac:dyDescent="0.25">
      <c r="A2728">
        <v>2019</v>
      </c>
      <c r="B2728" t="s">
        <v>196</v>
      </c>
      <c r="C2728">
        <v>708023</v>
      </c>
      <c r="D2728" t="s">
        <v>100</v>
      </c>
      <c r="E2728">
        <v>15</v>
      </c>
      <c r="F2728">
        <v>548</v>
      </c>
      <c r="G2728">
        <f t="shared" si="42"/>
        <v>8220</v>
      </c>
    </row>
    <row r="2729" spans="1:7" x14ac:dyDescent="0.25">
      <c r="A2729">
        <v>2019</v>
      </c>
      <c r="B2729" t="s">
        <v>196</v>
      </c>
      <c r="C2729">
        <v>708024</v>
      </c>
      <c r="D2729" t="s">
        <v>101</v>
      </c>
      <c r="E2729">
        <v>15</v>
      </c>
      <c r="F2729">
        <v>326</v>
      </c>
      <c r="G2729">
        <f t="shared" si="42"/>
        <v>4890</v>
      </c>
    </row>
    <row r="2730" spans="1:7" x14ac:dyDescent="0.25">
      <c r="A2730">
        <v>2019</v>
      </c>
      <c r="B2730" t="s">
        <v>196</v>
      </c>
      <c r="C2730">
        <v>708028</v>
      </c>
      <c r="D2730" t="s">
        <v>102</v>
      </c>
      <c r="E2730">
        <v>17</v>
      </c>
      <c r="F2730">
        <v>300</v>
      </c>
      <c r="G2730">
        <f t="shared" si="42"/>
        <v>5100</v>
      </c>
    </row>
    <row r="2731" spans="1:7" x14ac:dyDescent="0.25">
      <c r="A2731">
        <v>2019</v>
      </c>
      <c r="B2731" t="s">
        <v>196</v>
      </c>
      <c r="C2731">
        <v>708029</v>
      </c>
      <c r="D2731" t="s">
        <v>103</v>
      </c>
      <c r="E2731">
        <v>17</v>
      </c>
      <c r="F2731">
        <v>216</v>
      </c>
      <c r="G2731">
        <f t="shared" si="42"/>
        <v>3672</v>
      </c>
    </row>
    <row r="2732" spans="1:7" x14ac:dyDescent="0.25">
      <c r="A2732">
        <v>2019</v>
      </c>
      <c r="B2732" t="s">
        <v>196</v>
      </c>
      <c r="C2732">
        <v>708046</v>
      </c>
      <c r="D2732" t="s">
        <v>217</v>
      </c>
      <c r="E2732">
        <v>11</v>
      </c>
      <c r="F2732">
        <v>5</v>
      </c>
      <c r="G2732">
        <f t="shared" si="42"/>
        <v>55</v>
      </c>
    </row>
    <row r="2733" spans="1:7" x14ac:dyDescent="0.25">
      <c r="A2733">
        <v>2019</v>
      </c>
      <c r="B2733" t="s">
        <v>196</v>
      </c>
      <c r="C2733">
        <v>709001</v>
      </c>
      <c r="D2733" t="s">
        <v>105</v>
      </c>
      <c r="E2733">
        <v>20.5</v>
      </c>
      <c r="F2733">
        <v>215</v>
      </c>
      <c r="G2733">
        <f t="shared" si="42"/>
        <v>4407.5</v>
      </c>
    </row>
    <row r="2734" spans="1:7" x14ac:dyDescent="0.25">
      <c r="A2734">
        <v>2019</v>
      </c>
      <c r="B2734" t="s">
        <v>196</v>
      </c>
      <c r="C2734">
        <v>709005</v>
      </c>
      <c r="D2734" t="s">
        <v>106</v>
      </c>
      <c r="E2734">
        <v>20.5</v>
      </c>
      <c r="F2734">
        <v>446</v>
      </c>
      <c r="G2734">
        <f t="shared" si="42"/>
        <v>9143</v>
      </c>
    </row>
    <row r="2735" spans="1:7" x14ac:dyDescent="0.25">
      <c r="A2735">
        <v>2019</v>
      </c>
      <c r="B2735" t="s">
        <v>196</v>
      </c>
      <c r="C2735">
        <v>709007</v>
      </c>
      <c r="D2735" t="s">
        <v>107</v>
      </c>
      <c r="E2735">
        <v>20.5</v>
      </c>
      <c r="F2735">
        <v>281</v>
      </c>
      <c r="G2735">
        <f t="shared" si="42"/>
        <v>5760.5</v>
      </c>
    </row>
    <row r="2736" spans="1:7" x14ac:dyDescent="0.25">
      <c r="A2736">
        <v>2019</v>
      </c>
      <c r="B2736" t="s">
        <v>196</v>
      </c>
      <c r="C2736">
        <v>710003</v>
      </c>
      <c r="D2736" t="s">
        <v>108</v>
      </c>
      <c r="E2736">
        <v>13</v>
      </c>
      <c r="F2736">
        <v>410</v>
      </c>
      <c r="G2736">
        <f t="shared" si="42"/>
        <v>5330</v>
      </c>
    </row>
    <row r="2737" spans="1:7" x14ac:dyDescent="0.25">
      <c r="A2737">
        <v>2019</v>
      </c>
      <c r="B2737" t="s">
        <v>196</v>
      </c>
      <c r="C2737">
        <v>711001</v>
      </c>
      <c r="D2737" t="s">
        <v>109</v>
      </c>
      <c r="E2737">
        <v>20</v>
      </c>
      <c r="F2737">
        <v>1655</v>
      </c>
      <c r="G2737">
        <f t="shared" si="42"/>
        <v>33100</v>
      </c>
    </row>
    <row r="2738" spans="1:7" x14ac:dyDescent="0.25">
      <c r="A2738">
        <v>2019</v>
      </c>
      <c r="B2738" t="s">
        <v>196</v>
      </c>
      <c r="C2738">
        <v>711002</v>
      </c>
      <c r="D2738" t="s">
        <v>110</v>
      </c>
      <c r="E2738">
        <v>290</v>
      </c>
      <c r="F2738">
        <v>24</v>
      </c>
      <c r="G2738">
        <f t="shared" si="42"/>
        <v>6960</v>
      </c>
    </row>
    <row r="2739" spans="1:7" x14ac:dyDescent="0.25">
      <c r="A2739">
        <v>2019</v>
      </c>
      <c r="B2739" t="s">
        <v>196</v>
      </c>
      <c r="C2739">
        <v>711009</v>
      </c>
      <c r="D2739" t="s">
        <v>114</v>
      </c>
      <c r="E2739">
        <v>15</v>
      </c>
      <c r="F2739">
        <v>1039</v>
      </c>
      <c r="G2739">
        <f t="shared" si="42"/>
        <v>15585</v>
      </c>
    </row>
    <row r="2740" spans="1:7" x14ac:dyDescent="0.25">
      <c r="A2740">
        <v>2019</v>
      </c>
      <c r="B2740" t="s">
        <v>196</v>
      </c>
      <c r="C2740">
        <v>712007</v>
      </c>
      <c r="D2740" t="s">
        <v>116</v>
      </c>
      <c r="E2740">
        <v>11</v>
      </c>
      <c r="F2740">
        <v>579</v>
      </c>
      <c r="G2740">
        <f t="shared" si="42"/>
        <v>6369</v>
      </c>
    </row>
    <row r="2741" spans="1:7" x14ac:dyDescent="0.25">
      <c r="A2741">
        <v>2019</v>
      </c>
      <c r="B2741" t="s">
        <v>196</v>
      </c>
      <c r="C2741">
        <v>713001</v>
      </c>
      <c r="D2741" t="s">
        <v>117</v>
      </c>
      <c r="E2741">
        <v>45</v>
      </c>
      <c r="F2741">
        <v>211</v>
      </c>
      <c r="G2741">
        <f t="shared" si="42"/>
        <v>9495</v>
      </c>
    </row>
    <row r="2742" spans="1:7" x14ac:dyDescent="0.25">
      <c r="A2742">
        <v>2019</v>
      </c>
      <c r="B2742" t="s">
        <v>196</v>
      </c>
      <c r="C2742">
        <v>713003</v>
      </c>
      <c r="D2742" t="s">
        <v>118</v>
      </c>
      <c r="E2742">
        <v>2</v>
      </c>
      <c r="F2742">
        <v>834</v>
      </c>
      <c r="G2742">
        <f t="shared" si="42"/>
        <v>1668</v>
      </c>
    </row>
    <row r="2743" spans="1:7" x14ac:dyDescent="0.25">
      <c r="A2743">
        <v>2019</v>
      </c>
      <c r="B2743" t="s">
        <v>196</v>
      </c>
      <c r="C2743">
        <v>717001</v>
      </c>
      <c r="D2743" t="s">
        <v>223</v>
      </c>
      <c r="E2743">
        <v>30</v>
      </c>
      <c r="F2743">
        <v>5</v>
      </c>
      <c r="G2743">
        <f t="shared" si="42"/>
        <v>150</v>
      </c>
    </row>
    <row r="2744" spans="1:7" x14ac:dyDescent="0.25">
      <c r="A2744">
        <v>2019</v>
      </c>
      <c r="B2744" t="s">
        <v>196</v>
      </c>
      <c r="C2744">
        <v>717002</v>
      </c>
      <c r="D2744" t="s">
        <v>224</v>
      </c>
      <c r="E2744">
        <v>30</v>
      </c>
      <c r="F2744">
        <v>5</v>
      </c>
      <c r="G2744">
        <f t="shared" si="42"/>
        <v>150</v>
      </c>
    </row>
    <row r="2745" spans="1:7" x14ac:dyDescent="0.25">
      <c r="A2745">
        <v>2019</v>
      </c>
      <c r="B2745" t="s">
        <v>196</v>
      </c>
      <c r="C2745">
        <v>720001</v>
      </c>
      <c r="D2745" t="s">
        <v>149</v>
      </c>
      <c r="E2745">
        <v>32</v>
      </c>
      <c r="F2745">
        <v>2</v>
      </c>
      <c r="G2745">
        <f t="shared" si="42"/>
        <v>64</v>
      </c>
    </row>
    <row r="2746" spans="1:7" x14ac:dyDescent="0.25">
      <c r="A2746">
        <v>2019</v>
      </c>
      <c r="B2746" t="s">
        <v>196</v>
      </c>
      <c r="C2746">
        <v>730001</v>
      </c>
      <c r="D2746" t="s">
        <v>144</v>
      </c>
      <c r="E2746">
        <v>4.5</v>
      </c>
      <c r="F2746">
        <v>9377</v>
      </c>
      <c r="G2746">
        <f t="shared" si="42"/>
        <v>42196.5</v>
      </c>
    </row>
    <row r="2747" spans="1:7" x14ac:dyDescent="0.25">
      <c r="A2747">
        <v>2019</v>
      </c>
      <c r="B2747" t="s">
        <v>196</v>
      </c>
      <c r="C2747">
        <v>730015</v>
      </c>
      <c r="D2747" t="s">
        <v>151</v>
      </c>
      <c r="E2747">
        <v>25</v>
      </c>
      <c r="F2747">
        <v>212</v>
      </c>
      <c r="G2747">
        <f t="shared" si="42"/>
        <v>5300</v>
      </c>
    </row>
    <row r="2748" spans="1:7" x14ac:dyDescent="0.25">
      <c r="A2748">
        <v>2019</v>
      </c>
      <c r="B2748" t="s">
        <v>196</v>
      </c>
      <c r="C2748">
        <v>800010</v>
      </c>
      <c r="D2748" t="s">
        <v>163</v>
      </c>
      <c r="E2748">
        <v>1.5</v>
      </c>
      <c r="F2748">
        <v>2007</v>
      </c>
      <c r="G2748">
        <f t="shared" si="42"/>
        <v>3010.5</v>
      </c>
    </row>
    <row r="2749" spans="1:7" x14ac:dyDescent="0.25">
      <c r="A2749">
        <v>2019</v>
      </c>
      <c r="B2749" t="s">
        <v>196</v>
      </c>
      <c r="C2749">
        <v>800011</v>
      </c>
      <c r="D2749" t="s">
        <v>207</v>
      </c>
      <c r="E2749">
        <v>3</v>
      </c>
      <c r="F2749">
        <v>201</v>
      </c>
      <c r="G2749">
        <f t="shared" si="42"/>
        <v>603</v>
      </c>
    </row>
    <row r="2750" spans="1:7" x14ac:dyDescent="0.25">
      <c r="A2750">
        <v>2019</v>
      </c>
      <c r="B2750" t="s">
        <v>196</v>
      </c>
      <c r="C2750">
        <v>800020</v>
      </c>
      <c r="D2750" t="s">
        <v>208</v>
      </c>
      <c r="E2750">
        <v>2.5499999999999998</v>
      </c>
      <c r="F2750">
        <v>380</v>
      </c>
      <c r="G2750">
        <f t="shared" si="42"/>
        <v>968.99999999999989</v>
      </c>
    </row>
    <row r="2751" spans="1:7" x14ac:dyDescent="0.25">
      <c r="A2751">
        <v>2019</v>
      </c>
      <c r="B2751" t="s">
        <v>196</v>
      </c>
      <c r="C2751">
        <v>800040</v>
      </c>
      <c r="D2751" t="s">
        <v>209</v>
      </c>
      <c r="E2751">
        <v>2</v>
      </c>
      <c r="F2751">
        <v>380</v>
      </c>
      <c r="G2751">
        <f t="shared" si="42"/>
        <v>760</v>
      </c>
    </row>
    <row r="2752" spans="1:7" x14ac:dyDescent="0.25">
      <c r="A2752">
        <v>2019</v>
      </c>
      <c r="B2752" t="s">
        <v>196</v>
      </c>
      <c r="C2752">
        <v>800050</v>
      </c>
      <c r="D2752" t="s">
        <v>210</v>
      </c>
      <c r="E2752">
        <v>3.9</v>
      </c>
      <c r="F2752">
        <v>362</v>
      </c>
      <c r="G2752">
        <f t="shared" si="42"/>
        <v>1411.8</v>
      </c>
    </row>
    <row r="2753" spans="1:7" x14ac:dyDescent="0.25">
      <c r="A2753">
        <v>2019</v>
      </c>
      <c r="B2753" t="s">
        <v>196</v>
      </c>
      <c r="C2753">
        <v>800060</v>
      </c>
      <c r="D2753" t="s">
        <v>212</v>
      </c>
      <c r="E2753">
        <v>1.8</v>
      </c>
      <c r="F2753">
        <v>295</v>
      </c>
      <c r="G2753">
        <f t="shared" si="42"/>
        <v>531</v>
      </c>
    </row>
    <row r="2754" spans="1:7" x14ac:dyDescent="0.25">
      <c r="A2754">
        <v>2019</v>
      </c>
      <c r="B2754" t="s">
        <v>196</v>
      </c>
      <c r="C2754">
        <v>800062</v>
      </c>
      <c r="D2754" t="s">
        <v>213</v>
      </c>
      <c r="E2754">
        <v>1.8</v>
      </c>
      <c r="F2754">
        <v>260</v>
      </c>
      <c r="G2754">
        <f t="shared" si="42"/>
        <v>468</v>
      </c>
    </row>
    <row r="2755" spans="1:7" x14ac:dyDescent="0.25">
      <c r="A2755">
        <v>2019</v>
      </c>
      <c r="B2755" t="s">
        <v>145</v>
      </c>
      <c r="C2755">
        <v>701012</v>
      </c>
      <c r="D2755" t="s">
        <v>5</v>
      </c>
      <c r="E2755">
        <v>10</v>
      </c>
      <c r="F2755">
        <v>11</v>
      </c>
      <c r="G2755">
        <f t="shared" ref="G2755:G2818" si="43">F2755*E2755</f>
        <v>110</v>
      </c>
    </row>
    <row r="2756" spans="1:7" x14ac:dyDescent="0.25">
      <c r="A2756">
        <v>2019</v>
      </c>
      <c r="B2756" t="s">
        <v>145</v>
      </c>
      <c r="C2756">
        <v>701014</v>
      </c>
      <c r="D2756" t="s">
        <v>6</v>
      </c>
      <c r="E2756">
        <v>39</v>
      </c>
      <c r="F2756">
        <v>1</v>
      </c>
      <c r="G2756">
        <f t="shared" si="43"/>
        <v>39</v>
      </c>
    </row>
    <row r="2757" spans="1:7" x14ac:dyDescent="0.25">
      <c r="A2757">
        <v>2019</v>
      </c>
      <c r="B2757" t="s">
        <v>145</v>
      </c>
      <c r="C2757">
        <v>701024</v>
      </c>
      <c r="D2757" t="s">
        <v>9</v>
      </c>
      <c r="E2757">
        <v>27</v>
      </c>
      <c r="F2757">
        <v>235</v>
      </c>
      <c r="G2757">
        <f t="shared" si="43"/>
        <v>6345</v>
      </c>
    </row>
    <row r="2758" spans="1:7" x14ac:dyDescent="0.25">
      <c r="A2758">
        <v>2019</v>
      </c>
      <c r="B2758" t="s">
        <v>145</v>
      </c>
      <c r="C2758">
        <v>701025</v>
      </c>
      <c r="D2758" t="s">
        <v>10</v>
      </c>
      <c r="E2758">
        <v>29</v>
      </c>
      <c r="F2758">
        <v>206</v>
      </c>
      <c r="G2758">
        <f t="shared" si="43"/>
        <v>5974</v>
      </c>
    </row>
    <row r="2759" spans="1:7" x14ac:dyDescent="0.25">
      <c r="A2759">
        <v>2019</v>
      </c>
      <c r="B2759" t="s">
        <v>145</v>
      </c>
      <c r="C2759">
        <v>701030</v>
      </c>
      <c r="D2759" t="s">
        <v>14</v>
      </c>
      <c r="E2759">
        <v>35</v>
      </c>
      <c r="F2759">
        <v>65</v>
      </c>
      <c r="G2759">
        <f t="shared" si="43"/>
        <v>2275</v>
      </c>
    </row>
    <row r="2760" spans="1:7" x14ac:dyDescent="0.25">
      <c r="A2760">
        <v>2019</v>
      </c>
      <c r="B2760" t="s">
        <v>145</v>
      </c>
      <c r="C2760">
        <v>701031</v>
      </c>
      <c r="D2760" t="s">
        <v>15</v>
      </c>
      <c r="E2760">
        <v>35</v>
      </c>
      <c r="F2760">
        <v>82</v>
      </c>
      <c r="G2760">
        <f t="shared" si="43"/>
        <v>2870</v>
      </c>
    </row>
    <row r="2761" spans="1:7" x14ac:dyDescent="0.25">
      <c r="A2761">
        <v>2019</v>
      </c>
      <c r="B2761" t="s">
        <v>145</v>
      </c>
      <c r="C2761">
        <v>701032</v>
      </c>
      <c r="D2761" t="s">
        <v>16</v>
      </c>
      <c r="E2761">
        <v>39</v>
      </c>
      <c r="F2761">
        <v>60</v>
      </c>
      <c r="G2761">
        <f t="shared" si="43"/>
        <v>2340</v>
      </c>
    </row>
    <row r="2762" spans="1:7" x14ac:dyDescent="0.25">
      <c r="A2762">
        <v>2019</v>
      </c>
      <c r="B2762" t="s">
        <v>145</v>
      </c>
      <c r="C2762">
        <v>701033</v>
      </c>
      <c r="D2762" t="s">
        <v>17</v>
      </c>
      <c r="E2762">
        <v>39</v>
      </c>
      <c r="F2762">
        <v>75</v>
      </c>
      <c r="G2762">
        <f t="shared" si="43"/>
        <v>2925</v>
      </c>
    </row>
    <row r="2763" spans="1:7" x14ac:dyDescent="0.25">
      <c r="A2763">
        <v>2019</v>
      </c>
      <c r="B2763" t="s">
        <v>145</v>
      </c>
      <c r="C2763">
        <v>701034</v>
      </c>
      <c r="D2763" t="s">
        <v>18</v>
      </c>
      <c r="E2763">
        <v>35</v>
      </c>
      <c r="F2763">
        <v>80</v>
      </c>
      <c r="G2763">
        <f t="shared" si="43"/>
        <v>2800</v>
      </c>
    </row>
    <row r="2764" spans="1:7" x14ac:dyDescent="0.25">
      <c r="A2764">
        <v>2019</v>
      </c>
      <c r="B2764" t="s">
        <v>145</v>
      </c>
      <c r="C2764">
        <v>701035</v>
      </c>
      <c r="D2764" t="s">
        <v>19</v>
      </c>
      <c r="E2764">
        <v>25</v>
      </c>
      <c r="F2764">
        <v>42</v>
      </c>
      <c r="G2764">
        <f t="shared" si="43"/>
        <v>1050</v>
      </c>
    </row>
    <row r="2765" spans="1:7" x14ac:dyDescent="0.25">
      <c r="A2765">
        <v>2019</v>
      </c>
      <c r="B2765" t="s">
        <v>145</v>
      </c>
      <c r="C2765">
        <v>701036</v>
      </c>
      <c r="D2765" t="s">
        <v>20</v>
      </c>
      <c r="E2765">
        <v>35</v>
      </c>
      <c r="F2765">
        <v>100</v>
      </c>
      <c r="G2765">
        <f t="shared" si="43"/>
        <v>3500</v>
      </c>
    </row>
    <row r="2766" spans="1:7" x14ac:dyDescent="0.25">
      <c r="A2766">
        <v>2019</v>
      </c>
      <c r="B2766" t="s">
        <v>145</v>
      </c>
      <c r="C2766">
        <v>701039</v>
      </c>
      <c r="D2766" t="s">
        <v>22</v>
      </c>
      <c r="E2766">
        <v>35</v>
      </c>
      <c r="F2766">
        <v>70</v>
      </c>
      <c r="G2766">
        <f t="shared" si="43"/>
        <v>2450</v>
      </c>
    </row>
    <row r="2767" spans="1:7" x14ac:dyDescent="0.25">
      <c r="A2767">
        <v>2019</v>
      </c>
      <c r="B2767" t="s">
        <v>145</v>
      </c>
      <c r="C2767">
        <v>701042</v>
      </c>
      <c r="D2767" t="s">
        <v>24</v>
      </c>
      <c r="E2767">
        <v>25</v>
      </c>
      <c r="F2767">
        <v>72</v>
      </c>
      <c r="G2767">
        <f t="shared" si="43"/>
        <v>1800</v>
      </c>
    </row>
    <row r="2768" spans="1:7" x14ac:dyDescent="0.25">
      <c r="A2768">
        <v>2019</v>
      </c>
      <c r="B2768" t="s">
        <v>145</v>
      </c>
      <c r="C2768">
        <v>701043</v>
      </c>
      <c r="D2768" t="s">
        <v>25</v>
      </c>
      <c r="E2768">
        <v>35</v>
      </c>
      <c r="F2768">
        <v>60</v>
      </c>
      <c r="G2768">
        <f t="shared" si="43"/>
        <v>2100</v>
      </c>
    </row>
    <row r="2769" spans="1:7" x14ac:dyDescent="0.25">
      <c r="A2769">
        <v>2019</v>
      </c>
      <c r="B2769" t="s">
        <v>145</v>
      </c>
      <c r="C2769">
        <v>701050</v>
      </c>
      <c r="D2769" t="s">
        <v>156</v>
      </c>
      <c r="E2769">
        <v>59</v>
      </c>
      <c r="F2769">
        <v>47</v>
      </c>
      <c r="G2769">
        <f t="shared" si="43"/>
        <v>2773</v>
      </c>
    </row>
    <row r="2770" spans="1:7" x14ac:dyDescent="0.25">
      <c r="A2770">
        <v>2019</v>
      </c>
      <c r="B2770" t="s">
        <v>145</v>
      </c>
      <c r="C2770">
        <v>701052</v>
      </c>
      <c r="D2770" t="s">
        <v>27</v>
      </c>
      <c r="E2770">
        <v>39</v>
      </c>
      <c r="F2770">
        <v>122</v>
      </c>
      <c r="G2770">
        <f t="shared" si="43"/>
        <v>4758</v>
      </c>
    </row>
    <row r="2771" spans="1:7" x14ac:dyDescent="0.25">
      <c r="A2771">
        <v>2019</v>
      </c>
      <c r="B2771" t="s">
        <v>145</v>
      </c>
      <c r="C2771">
        <v>701057</v>
      </c>
      <c r="D2771" t="s">
        <v>147</v>
      </c>
      <c r="E2771">
        <v>55</v>
      </c>
      <c r="F2771">
        <v>1</v>
      </c>
      <c r="G2771">
        <f t="shared" si="43"/>
        <v>55</v>
      </c>
    </row>
    <row r="2772" spans="1:7" x14ac:dyDescent="0.25">
      <c r="A2772">
        <v>2019</v>
      </c>
      <c r="B2772" t="s">
        <v>145</v>
      </c>
      <c r="C2772">
        <v>701058</v>
      </c>
      <c r="D2772" t="s">
        <v>31</v>
      </c>
      <c r="E2772">
        <v>99</v>
      </c>
      <c r="F2772">
        <v>6</v>
      </c>
      <c r="G2772">
        <f t="shared" si="43"/>
        <v>594</v>
      </c>
    </row>
    <row r="2773" spans="1:7" x14ac:dyDescent="0.25">
      <c r="A2773">
        <v>2019</v>
      </c>
      <c r="B2773" t="s">
        <v>145</v>
      </c>
      <c r="C2773">
        <v>702001</v>
      </c>
      <c r="D2773" t="s">
        <v>39</v>
      </c>
      <c r="E2773">
        <v>25</v>
      </c>
      <c r="F2773">
        <v>62</v>
      </c>
      <c r="G2773">
        <f t="shared" si="43"/>
        <v>1550</v>
      </c>
    </row>
    <row r="2774" spans="1:7" x14ac:dyDescent="0.25">
      <c r="A2774">
        <v>2019</v>
      </c>
      <c r="B2774" t="s">
        <v>145</v>
      </c>
      <c r="C2774">
        <v>702002</v>
      </c>
      <c r="D2774" t="s">
        <v>40</v>
      </c>
      <c r="E2774">
        <v>25</v>
      </c>
      <c r="F2774">
        <v>1</v>
      </c>
      <c r="G2774">
        <f t="shared" si="43"/>
        <v>25</v>
      </c>
    </row>
    <row r="2775" spans="1:7" x14ac:dyDescent="0.25">
      <c r="A2775">
        <v>2019</v>
      </c>
      <c r="B2775" t="s">
        <v>145</v>
      </c>
      <c r="C2775">
        <v>702003</v>
      </c>
      <c r="D2775" t="s">
        <v>41</v>
      </c>
      <c r="E2775">
        <v>25</v>
      </c>
      <c r="F2775">
        <v>6</v>
      </c>
      <c r="G2775">
        <f t="shared" si="43"/>
        <v>150</v>
      </c>
    </row>
    <row r="2776" spans="1:7" x14ac:dyDescent="0.25">
      <c r="A2776">
        <v>2019</v>
      </c>
      <c r="B2776" t="s">
        <v>145</v>
      </c>
      <c r="C2776">
        <v>703003</v>
      </c>
      <c r="D2776" t="s">
        <v>47</v>
      </c>
      <c r="E2776">
        <v>3.5</v>
      </c>
      <c r="F2776">
        <v>1378</v>
      </c>
      <c r="G2776">
        <f t="shared" si="43"/>
        <v>4823</v>
      </c>
    </row>
    <row r="2777" spans="1:7" x14ac:dyDescent="0.25">
      <c r="A2777">
        <v>2019</v>
      </c>
      <c r="B2777" t="s">
        <v>145</v>
      </c>
      <c r="C2777">
        <v>706000</v>
      </c>
      <c r="D2777" t="s">
        <v>48</v>
      </c>
      <c r="E2777">
        <v>14</v>
      </c>
      <c r="F2777">
        <v>272</v>
      </c>
      <c r="G2777">
        <f t="shared" si="43"/>
        <v>3808</v>
      </c>
    </row>
    <row r="2778" spans="1:7" x14ac:dyDescent="0.25">
      <c r="A2778">
        <v>2019</v>
      </c>
      <c r="B2778" t="s">
        <v>145</v>
      </c>
      <c r="C2778">
        <v>706001</v>
      </c>
      <c r="D2778" t="s">
        <v>49</v>
      </c>
      <c r="E2778">
        <v>18</v>
      </c>
      <c r="F2778">
        <v>122</v>
      </c>
      <c r="G2778">
        <f t="shared" si="43"/>
        <v>2196</v>
      </c>
    </row>
    <row r="2779" spans="1:7" x14ac:dyDescent="0.25">
      <c r="A2779">
        <v>2019</v>
      </c>
      <c r="B2779" t="s">
        <v>145</v>
      </c>
      <c r="C2779">
        <v>706002</v>
      </c>
      <c r="D2779" t="s">
        <v>50</v>
      </c>
      <c r="E2779">
        <v>14</v>
      </c>
      <c r="F2779">
        <v>2220</v>
      </c>
      <c r="G2779">
        <f t="shared" si="43"/>
        <v>31080</v>
      </c>
    </row>
    <row r="2780" spans="1:7" x14ac:dyDescent="0.25">
      <c r="A2780">
        <v>2019</v>
      </c>
      <c r="B2780" t="s">
        <v>145</v>
      </c>
      <c r="C2780">
        <v>706003</v>
      </c>
      <c r="D2780" t="s">
        <v>51</v>
      </c>
      <c r="E2780">
        <v>14</v>
      </c>
      <c r="F2780">
        <v>498</v>
      </c>
      <c r="G2780">
        <f t="shared" si="43"/>
        <v>6972</v>
      </c>
    </row>
    <row r="2781" spans="1:7" x14ac:dyDescent="0.25">
      <c r="A2781">
        <v>2019</v>
      </c>
      <c r="B2781" t="s">
        <v>145</v>
      </c>
      <c r="C2781">
        <v>706004</v>
      </c>
      <c r="D2781" t="s">
        <v>52</v>
      </c>
      <c r="E2781">
        <v>14</v>
      </c>
      <c r="F2781">
        <v>1438</v>
      </c>
      <c r="G2781">
        <f t="shared" si="43"/>
        <v>20132</v>
      </c>
    </row>
    <row r="2782" spans="1:7" x14ac:dyDescent="0.25">
      <c r="A2782">
        <v>2019</v>
      </c>
      <c r="B2782" t="s">
        <v>145</v>
      </c>
      <c r="C2782">
        <v>706005</v>
      </c>
      <c r="D2782" t="s">
        <v>53</v>
      </c>
      <c r="E2782">
        <v>14</v>
      </c>
      <c r="F2782">
        <v>3909</v>
      </c>
      <c r="G2782">
        <f t="shared" si="43"/>
        <v>54726</v>
      </c>
    </row>
    <row r="2783" spans="1:7" x14ac:dyDescent="0.25">
      <c r="A2783">
        <v>2019</v>
      </c>
      <c r="B2783" t="s">
        <v>145</v>
      </c>
      <c r="C2783">
        <v>706006</v>
      </c>
      <c r="D2783" t="s">
        <v>54</v>
      </c>
      <c r="E2783">
        <v>14</v>
      </c>
      <c r="F2783">
        <v>496</v>
      </c>
      <c r="G2783">
        <f t="shared" si="43"/>
        <v>6944</v>
      </c>
    </row>
    <row r="2784" spans="1:7" x14ac:dyDescent="0.25">
      <c r="A2784">
        <v>2019</v>
      </c>
      <c r="B2784" t="s">
        <v>145</v>
      </c>
      <c r="C2784">
        <v>706007</v>
      </c>
      <c r="D2784" t="s">
        <v>55</v>
      </c>
      <c r="E2784">
        <v>14</v>
      </c>
      <c r="F2784">
        <v>351</v>
      </c>
      <c r="G2784">
        <f t="shared" si="43"/>
        <v>4914</v>
      </c>
    </row>
    <row r="2785" spans="1:7" x14ac:dyDescent="0.25">
      <c r="A2785">
        <v>2019</v>
      </c>
      <c r="B2785" t="s">
        <v>145</v>
      </c>
      <c r="C2785">
        <v>706008</v>
      </c>
      <c r="D2785" t="s">
        <v>56</v>
      </c>
      <c r="E2785">
        <v>14</v>
      </c>
      <c r="F2785">
        <v>569</v>
      </c>
      <c r="G2785">
        <f t="shared" si="43"/>
        <v>7966</v>
      </c>
    </row>
    <row r="2786" spans="1:7" x14ac:dyDescent="0.25">
      <c r="A2786">
        <v>2019</v>
      </c>
      <c r="B2786" t="s">
        <v>145</v>
      </c>
      <c r="C2786">
        <v>706011</v>
      </c>
      <c r="D2786" t="s">
        <v>57</v>
      </c>
      <c r="E2786">
        <v>14</v>
      </c>
      <c r="F2786">
        <v>202</v>
      </c>
      <c r="G2786">
        <f t="shared" si="43"/>
        <v>2828</v>
      </c>
    </row>
    <row r="2787" spans="1:7" x14ac:dyDescent="0.25">
      <c r="A2787">
        <v>2019</v>
      </c>
      <c r="B2787" t="s">
        <v>145</v>
      </c>
      <c r="C2787">
        <v>706012</v>
      </c>
      <c r="D2787" t="s">
        <v>58</v>
      </c>
      <c r="E2787">
        <v>18</v>
      </c>
      <c r="F2787">
        <v>260</v>
      </c>
      <c r="G2787">
        <f t="shared" si="43"/>
        <v>4680</v>
      </c>
    </row>
    <row r="2788" spans="1:7" x14ac:dyDescent="0.25">
      <c r="A2788">
        <v>2019</v>
      </c>
      <c r="B2788" t="s">
        <v>145</v>
      </c>
      <c r="C2788">
        <v>706013</v>
      </c>
      <c r="D2788" t="s">
        <v>59</v>
      </c>
      <c r="E2788">
        <v>19</v>
      </c>
      <c r="F2788">
        <v>681</v>
      </c>
      <c r="G2788">
        <f t="shared" si="43"/>
        <v>12939</v>
      </c>
    </row>
    <row r="2789" spans="1:7" x14ac:dyDescent="0.25">
      <c r="A2789">
        <v>2019</v>
      </c>
      <c r="B2789" t="s">
        <v>145</v>
      </c>
      <c r="C2789">
        <v>706014</v>
      </c>
      <c r="D2789" t="s">
        <v>60</v>
      </c>
      <c r="E2789">
        <v>19</v>
      </c>
      <c r="F2789">
        <v>312</v>
      </c>
      <c r="G2789">
        <f t="shared" si="43"/>
        <v>5928</v>
      </c>
    </row>
    <row r="2790" spans="1:7" x14ac:dyDescent="0.25">
      <c r="A2790">
        <v>2019</v>
      </c>
      <c r="B2790" t="s">
        <v>145</v>
      </c>
      <c r="C2790">
        <v>706015</v>
      </c>
      <c r="D2790" t="s">
        <v>61</v>
      </c>
      <c r="E2790">
        <v>19</v>
      </c>
      <c r="F2790">
        <v>60</v>
      </c>
      <c r="G2790">
        <f t="shared" si="43"/>
        <v>1140</v>
      </c>
    </row>
    <row r="2791" spans="1:7" x14ac:dyDescent="0.25">
      <c r="A2791">
        <v>2019</v>
      </c>
      <c r="B2791" t="s">
        <v>145</v>
      </c>
      <c r="C2791">
        <v>706016</v>
      </c>
      <c r="D2791" t="s">
        <v>62</v>
      </c>
      <c r="E2791">
        <v>19</v>
      </c>
      <c r="F2791">
        <v>82</v>
      </c>
      <c r="G2791">
        <f t="shared" si="43"/>
        <v>1558</v>
      </c>
    </row>
    <row r="2792" spans="1:7" x14ac:dyDescent="0.25">
      <c r="A2792">
        <v>2019</v>
      </c>
      <c r="B2792" t="s">
        <v>145</v>
      </c>
      <c r="C2792">
        <v>706017</v>
      </c>
      <c r="D2792" t="s">
        <v>63</v>
      </c>
      <c r="E2792">
        <v>19</v>
      </c>
      <c r="F2792">
        <v>250</v>
      </c>
      <c r="G2792">
        <f t="shared" si="43"/>
        <v>4750</v>
      </c>
    </row>
    <row r="2793" spans="1:7" x14ac:dyDescent="0.25">
      <c r="A2793">
        <v>2019</v>
      </c>
      <c r="B2793" t="s">
        <v>145</v>
      </c>
      <c r="C2793">
        <v>706019</v>
      </c>
      <c r="D2793" t="s">
        <v>65</v>
      </c>
      <c r="E2793">
        <v>20</v>
      </c>
      <c r="F2793">
        <v>298</v>
      </c>
      <c r="G2793">
        <f t="shared" si="43"/>
        <v>5960</v>
      </c>
    </row>
    <row r="2794" spans="1:7" x14ac:dyDescent="0.25">
      <c r="A2794">
        <v>2019</v>
      </c>
      <c r="B2794" t="s">
        <v>145</v>
      </c>
      <c r="C2794">
        <v>706027</v>
      </c>
      <c r="D2794" t="s">
        <v>214</v>
      </c>
      <c r="E2794">
        <v>25</v>
      </c>
      <c r="F2794">
        <v>57</v>
      </c>
      <c r="G2794">
        <f t="shared" si="43"/>
        <v>1425</v>
      </c>
    </row>
    <row r="2795" spans="1:7" x14ac:dyDescent="0.25">
      <c r="A2795">
        <v>2019</v>
      </c>
      <c r="B2795" t="s">
        <v>145</v>
      </c>
      <c r="C2795">
        <v>706028</v>
      </c>
      <c r="D2795" t="s">
        <v>215</v>
      </c>
      <c r="E2795">
        <v>25</v>
      </c>
      <c r="F2795">
        <v>57</v>
      </c>
      <c r="G2795">
        <f t="shared" si="43"/>
        <v>1425</v>
      </c>
    </row>
    <row r="2796" spans="1:7" x14ac:dyDescent="0.25">
      <c r="A2796">
        <v>2019</v>
      </c>
      <c r="B2796" t="s">
        <v>145</v>
      </c>
      <c r="C2796">
        <v>706029</v>
      </c>
      <c r="D2796" t="s">
        <v>216</v>
      </c>
      <c r="E2796">
        <v>25</v>
      </c>
      <c r="F2796">
        <v>47</v>
      </c>
      <c r="G2796">
        <f t="shared" si="43"/>
        <v>1175</v>
      </c>
    </row>
    <row r="2797" spans="1:7" x14ac:dyDescent="0.25">
      <c r="A2797">
        <v>2019</v>
      </c>
      <c r="B2797" t="s">
        <v>145</v>
      </c>
      <c r="C2797">
        <v>706090</v>
      </c>
      <c r="D2797" t="s">
        <v>66</v>
      </c>
      <c r="E2797">
        <v>14</v>
      </c>
      <c r="F2797">
        <v>291</v>
      </c>
      <c r="G2797">
        <f t="shared" si="43"/>
        <v>4074</v>
      </c>
    </row>
    <row r="2798" spans="1:7" x14ac:dyDescent="0.25">
      <c r="A2798">
        <v>2019</v>
      </c>
      <c r="B2798" t="s">
        <v>145</v>
      </c>
      <c r="C2798">
        <v>707001</v>
      </c>
      <c r="D2798" t="s">
        <v>67</v>
      </c>
      <c r="E2798">
        <v>14</v>
      </c>
      <c r="F2798">
        <v>574</v>
      </c>
      <c r="G2798">
        <f t="shared" si="43"/>
        <v>8036</v>
      </c>
    </row>
    <row r="2799" spans="1:7" x14ac:dyDescent="0.25">
      <c r="A2799">
        <v>2019</v>
      </c>
      <c r="B2799" t="s">
        <v>145</v>
      </c>
      <c r="C2799">
        <v>707002</v>
      </c>
      <c r="D2799" t="s">
        <v>68</v>
      </c>
      <c r="E2799">
        <v>14</v>
      </c>
      <c r="F2799">
        <v>538</v>
      </c>
      <c r="G2799">
        <f t="shared" si="43"/>
        <v>7532</v>
      </c>
    </row>
    <row r="2800" spans="1:7" x14ac:dyDescent="0.25">
      <c r="A2800">
        <v>2019</v>
      </c>
      <c r="B2800" t="s">
        <v>145</v>
      </c>
      <c r="C2800">
        <v>707003</v>
      </c>
      <c r="D2800" t="s">
        <v>69</v>
      </c>
      <c r="E2800">
        <v>14</v>
      </c>
      <c r="F2800">
        <v>389</v>
      </c>
      <c r="G2800">
        <f t="shared" si="43"/>
        <v>5446</v>
      </c>
    </row>
    <row r="2801" spans="1:7" x14ac:dyDescent="0.25">
      <c r="A2801">
        <v>2019</v>
      </c>
      <c r="B2801" t="s">
        <v>145</v>
      </c>
      <c r="C2801">
        <v>707004</v>
      </c>
      <c r="D2801" t="s">
        <v>70</v>
      </c>
      <c r="E2801">
        <v>14</v>
      </c>
      <c r="F2801">
        <v>448</v>
      </c>
      <c r="G2801">
        <f t="shared" si="43"/>
        <v>6272</v>
      </c>
    </row>
    <row r="2802" spans="1:7" x14ac:dyDescent="0.25">
      <c r="A2802">
        <v>2019</v>
      </c>
      <c r="B2802" t="s">
        <v>145</v>
      </c>
      <c r="C2802">
        <v>707005</v>
      </c>
      <c r="D2802" t="s">
        <v>71</v>
      </c>
      <c r="E2802">
        <v>14</v>
      </c>
      <c r="F2802">
        <v>246</v>
      </c>
      <c r="G2802">
        <f t="shared" si="43"/>
        <v>3444</v>
      </c>
    </row>
    <row r="2803" spans="1:7" x14ac:dyDescent="0.25">
      <c r="A2803">
        <v>2019</v>
      </c>
      <c r="B2803" t="s">
        <v>145</v>
      </c>
      <c r="C2803">
        <v>707006</v>
      </c>
      <c r="D2803" t="s">
        <v>72</v>
      </c>
      <c r="E2803">
        <v>14</v>
      </c>
      <c r="F2803">
        <v>469</v>
      </c>
      <c r="G2803">
        <f t="shared" si="43"/>
        <v>6566</v>
      </c>
    </row>
    <row r="2804" spans="1:7" x14ac:dyDescent="0.25">
      <c r="A2804">
        <v>2019</v>
      </c>
      <c r="B2804" t="s">
        <v>145</v>
      </c>
      <c r="C2804">
        <v>707007</v>
      </c>
      <c r="D2804" t="s">
        <v>73</v>
      </c>
      <c r="E2804">
        <v>14</v>
      </c>
      <c r="F2804">
        <v>706</v>
      </c>
      <c r="G2804">
        <f t="shared" si="43"/>
        <v>9884</v>
      </c>
    </row>
    <row r="2805" spans="1:7" x14ac:dyDescent="0.25">
      <c r="A2805">
        <v>2019</v>
      </c>
      <c r="B2805" t="s">
        <v>145</v>
      </c>
      <c r="C2805">
        <v>707008</v>
      </c>
      <c r="D2805" t="s">
        <v>74</v>
      </c>
      <c r="E2805">
        <v>14</v>
      </c>
      <c r="F2805">
        <v>731</v>
      </c>
      <c r="G2805">
        <f t="shared" si="43"/>
        <v>10234</v>
      </c>
    </row>
    <row r="2806" spans="1:7" x14ac:dyDescent="0.25">
      <c r="A2806">
        <v>2019</v>
      </c>
      <c r="B2806" t="s">
        <v>145</v>
      </c>
      <c r="C2806">
        <v>707009</v>
      </c>
      <c r="D2806" t="s">
        <v>75</v>
      </c>
      <c r="E2806">
        <v>14</v>
      </c>
      <c r="F2806">
        <v>1005</v>
      </c>
      <c r="G2806">
        <f t="shared" si="43"/>
        <v>14070</v>
      </c>
    </row>
    <row r="2807" spans="1:7" x14ac:dyDescent="0.25">
      <c r="A2807">
        <v>2019</v>
      </c>
      <c r="B2807" t="s">
        <v>145</v>
      </c>
      <c r="C2807">
        <v>707010</v>
      </c>
      <c r="D2807" t="s">
        <v>76</v>
      </c>
      <c r="E2807">
        <v>14</v>
      </c>
      <c r="F2807">
        <v>408</v>
      </c>
      <c r="G2807">
        <f t="shared" si="43"/>
        <v>5712</v>
      </c>
    </row>
    <row r="2808" spans="1:7" x14ac:dyDescent="0.25">
      <c r="A2808">
        <v>2019</v>
      </c>
      <c r="B2808" t="s">
        <v>145</v>
      </c>
      <c r="C2808">
        <v>707011</v>
      </c>
      <c r="D2808" t="s">
        <v>77</v>
      </c>
      <c r="E2808">
        <v>14</v>
      </c>
      <c r="F2808">
        <v>21</v>
      </c>
      <c r="G2808">
        <f t="shared" si="43"/>
        <v>294</v>
      </c>
    </row>
    <row r="2809" spans="1:7" x14ac:dyDescent="0.25">
      <c r="A2809">
        <v>2019</v>
      </c>
      <c r="B2809" t="s">
        <v>145</v>
      </c>
      <c r="C2809">
        <v>707013</v>
      </c>
      <c r="D2809" t="s">
        <v>78</v>
      </c>
      <c r="E2809">
        <v>14</v>
      </c>
      <c r="F2809">
        <v>323</v>
      </c>
      <c r="G2809">
        <f t="shared" si="43"/>
        <v>4522</v>
      </c>
    </row>
    <row r="2810" spans="1:7" x14ac:dyDescent="0.25">
      <c r="A2810">
        <v>2019</v>
      </c>
      <c r="B2810" t="s">
        <v>145</v>
      </c>
      <c r="C2810">
        <v>707016</v>
      </c>
      <c r="D2810" t="s">
        <v>81</v>
      </c>
      <c r="E2810">
        <v>14</v>
      </c>
      <c r="F2810">
        <v>10</v>
      </c>
      <c r="G2810">
        <f t="shared" si="43"/>
        <v>140</v>
      </c>
    </row>
    <row r="2811" spans="1:7" x14ac:dyDescent="0.25">
      <c r="A2811">
        <v>2019</v>
      </c>
      <c r="B2811" t="s">
        <v>145</v>
      </c>
      <c r="C2811">
        <v>707017</v>
      </c>
      <c r="D2811" t="s">
        <v>148</v>
      </c>
      <c r="E2811">
        <v>14</v>
      </c>
      <c r="F2811">
        <v>2</v>
      </c>
      <c r="G2811">
        <f t="shared" si="43"/>
        <v>28</v>
      </c>
    </row>
    <row r="2812" spans="1:7" x14ac:dyDescent="0.25">
      <c r="A2812">
        <v>2019</v>
      </c>
      <c r="B2812" t="s">
        <v>145</v>
      </c>
      <c r="C2812">
        <v>708000</v>
      </c>
      <c r="D2812" t="s">
        <v>82</v>
      </c>
      <c r="E2812">
        <v>5</v>
      </c>
      <c r="F2812">
        <v>680</v>
      </c>
      <c r="G2812">
        <f t="shared" si="43"/>
        <v>3400</v>
      </c>
    </row>
    <row r="2813" spans="1:7" x14ac:dyDescent="0.25">
      <c r="A2813">
        <v>2019</v>
      </c>
      <c r="B2813" t="s">
        <v>145</v>
      </c>
      <c r="C2813">
        <v>708002</v>
      </c>
      <c r="D2813" t="s">
        <v>83</v>
      </c>
      <c r="E2813">
        <v>10</v>
      </c>
      <c r="F2813">
        <v>930</v>
      </c>
      <c r="G2813">
        <f t="shared" si="43"/>
        <v>9300</v>
      </c>
    </row>
    <row r="2814" spans="1:7" x14ac:dyDescent="0.25">
      <c r="A2814">
        <v>2019</v>
      </c>
      <c r="B2814" t="s">
        <v>145</v>
      </c>
      <c r="C2814">
        <v>708003</v>
      </c>
      <c r="D2814" t="s">
        <v>162</v>
      </c>
      <c r="E2814">
        <v>1.8</v>
      </c>
      <c r="F2814">
        <v>4991</v>
      </c>
      <c r="G2814">
        <f t="shared" si="43"/>
        <v>8983.8000000000011</v>
      </c>
    </row>
    <row r="2815" spans="1:7" x14ac:dyDescent="0.25">
      <c r="A2815">
        <v>2019</v>
      </c>
      <c r="B2815" t="s">
        <v>145</v>
      </c>
      <c r="C2815">
        <v>708004</v>
      </c>
      <c r="D2815" t="s">
        <v>84</v>
      </c>
      <c r="E2815">
        <v>2</v>
      </c>
      <c r="F2815">
        <v>5700</v>
      </c>
      <c r="G2815">
        <f t="shared" si="43"/>
        <v>11400</v>
      </c>
    </row>
    <row r="2816" spans="1:7" x14ac:dyDescent="0.25">
      <c r="A2816">
        <v>2019</v>
      </c>
      <c r="B2816" t="s">
        <v>145</v>
      </c>
      <c r="C2816">
        <v>708006</v>
      </c>
      <c r="D2816" t="s">
        <v>86</v>
      </c>
      <c r="E2816">
        <v>2</v>
      </c>
      <c r="F2816">
        <v>1751</v>
      </c>
      <c r="G2816">
        <f t="shared" si="43"/>
        <v>3502</v>
      </c>
    </row>
    <row r="2817" spans="1:7" x14ac:dyDescent="0.25">
      <c r="A2817">
        <v>2019</v>
      </c>
      <c r="B2817" t="s">
        <v>145</v>
      </c>
      <c r="C2817">
        <v>708007</v>
      </c>
      <c r="D2817" t="s">
        <v>87</v>
      </c>
      <c r="E2817">
        <v>5</v>
      </c>
      <c r="F2817">
        <v>989</v>
      </c>
      <c r="G2817">
        <f t="shared" si="43"/>
        <v>4945</v>
      </c>
    </row>
    <row r="2818" spans="1:7" x14ac:dyDescent="0.25">
      <c r="A2818">
        <v>2019</v>
      </c>
      <c r="B2818" t="s">
        <v>145</v>
      </c>
      <c r="C2818">
        <v>708008</v>
      </c>
      <c r="D2818" t="s">
        <v>88</v>
      </c>
      <c r="E2818">
        <v>14.4</v>
      </c>
      <c r="F2818">
        <v>89</v>
      </c>
      <c r="G2818">
        <f t="shared" si="43"/>
        <v>1281.6000000000001</v>
      </c>
    </row>
    <row r="2819" spans="1:7" x14ac:dyDescent="0.25">
      <c r="A2819">
        <v>2019</v>
      </c>
      <c r="B2819" t="s">
        <v>145</v>
      </c>
      <c r="C2819">
        <v>708010</v>
      </c>
      <c r="D2819" t="s">
        <v>90</v>
      </c>
      <c r="E2819">
        <v>2</v>
      </c>
      <c r="F2819">
        <v>2387</v>
      </c>
      <c r="G2819">
        <f t="shared" ref="G2819:G2882" si="44">F2819*E2819</f>
        <v>4774</v>
      </c>
    </row>
    <row r="2820" spans="1:7" x14ac:dyDescent="0.25">
      <c r="A2820">
        <v>2019</v>
      </c>
      <c r="B2820" t="s">
        <v>145</v>
      </c>
      <c r="C2820">
        <v>708014</v>
      </c>
      <c r="D2820" t="s">
        <v>92</v>
      </c>
      <c r="E2820">
        <v>13</v>
      </c>
      <c r="F2820">
        <v>196</v>
      </c>
      <c r="G2820">
        <f t="shared" si="44"/>
        <v>2548</v>
      </c>
    </row>
    <row r="2821" spans="1:7" x14ac:dyDescent="0.25">
      <c r="A2821">
        <v>2019</v>
      </c>
      <c r="B2821" t="s">
        <v>145</v>
      </c>
      <c r="C2821">
        <v>708015</v>
      </c>
      <c r="D2821" t="s">
        <v>93</v>
      </c>
      <c r="E2821">
        <v>1.8</v>
      </c>
      <c r="F2821">
        <v>502</v>
      </c>
      <c r="G2821">
        <f t="shared" si="44"/>
        <v>903.6</v>
      </c>
    </row>
    <row r="2822" spans="1:7" x14ac:dyDescent="0.25">
      <c r="A2822">
        <v>2019</v>
      </c>
      <c r="B2822" t="s">
        <v>145</v>
      </c>
      <c r="C2822">
        <v>708016</v>
      </c>
      <c r="D2822" t="s">
        <v>94</v>
      </c>
      <c r="E2822">
        <v>5</v>
      </c>
      <c r="F2822">
        <v>591</v>
      </c>
      <c r="G2822">
        <f t="shared" si="44"/>
        <v>2955</v>
      </c>
    </row>
    <row r="2823" spans="1:7" x14ac:dyDescent="0.25">
      <c r="A2823">
        <v>2019</v>
      </c>
      <c r="B2823" t="s">
        <v>145</v>
      </c>
      <c r="C2823">
        <v>708018</v>
      </c>
      <c r="D2823" t="s">
        <v>95</v>
      </c>
      <c r="E2823">
        <v>10</v>
      </c>
      <c r="F2823">
        <v>518</v>
      </c>
      <c r="G2823">
        <f t="shared" si="44"/>
        <v>5180</v>
      </c>
    </row>
    <row r="2824" spans="1:7" x14ac:dyDescent="0.25">
      <c r="A2824">
        <v>2019</v>
      </c>
      <c r="B2824" t="s">
        <v>145</v>
      </c>
      <c r="C2824">
        <v>708019</v>
      </c>
      <c r="D2824" t="s">
        <v>96</v>
      </c>
      <c r="E2824">
        <v>15</v>
      </c>
      <c r="F2824">
        <v>10</v>
      </c>
      <c r="G2824">
        <f t="shared" si="44"/>
        <v>150</v>
      </c>
    </row>
    <row r="2825" spans="1:7" x14ac:dyDescent="0.25">
      <c r="A2825">
        <v>2019</v>
      </c>
      <c r="B2825" t="s">
        <v>145</v>
      </c>
      <c r="C2825">
        <v>708020</v>
      </c>
      <c r="D2825" t="s">
        <v>97</v>
      </c>
      <c r="E2825">
        <v>10</v>
      </c>
      <c r="F2825">
        <v>174</v>
      </c>
      <c r="G2825">
        <f t="shared" si="44"/>
        <v>1740</v>
      </c>
    </row>
    <row r="2826" spans="1:7" x14ac:dyDescent="0.25">
      <c r="A2826">
        <v>2019</v>
      </c>
      <c r="B2826" t="s">
        <v>145</v>
      </c>
      <c r="C2826">
        <v>708021</v>
      </c>
      <c r="D2826" t="s">
        <v>98</v>
      </c>
      <c r="E2826">
        <v>5</v>
      </c>
      <c r="F2826">
        <v>478</v>
      </c>
      <c r="G2826">
        <f t="shared" si="44"/>
        <v>2390</v>
      </c>
    </row>
    <row r="2827" spans="1:7" x14ac:dyDescent="0.25">
      <c r="A2827">
        <v>2019</v>
      </c>
      <c r="B2827" t="s">
        <v>145</v>
      </c>
      <c r="C2827">
        <v>708023</v>
      </c>
      <c r="D2827" t="s">
        <v>100</v>
      </c>
      <c r="E2827">
        <v>15</v>
      </c>
      <c r="F2827">
        <v>202</v>
      </c>
      <c r="G2827">
        <f t="shared" si="44"/>
        <v>3030</v>
      </c>
    </row>
    <row r="2828" spans="1:7" x14ac:dyDescent="0.25">
      <c r="A2828">
        <v>2019</v>
      </c>
      <c r="B2828" t="s">
        <v>145</v>
      </c>
      <c r="C2828">
        <v>708024</v>
      </c>
      <c r="D2828" t="s">
        <v>101</v>
      </c>
      <c r="E2828">
        <v>15</v>
      </c>
      <c r="F2828">
        <v>26</v>
      </c>
      <c r="G2828">
        <f t="shared" si="44"/>
        <v>390</v>
      </c>
    </row>
    <row r="2829" spans="1:7" x14ac:dyDescent="0.25">
      <c r="A2829">
        <v>2019</v>
      </c>
      <c r="B2829" t="s">
        <v>145</v>
      </c>
      <c r="C2829">
        <v>708028</v>
      </c>
      <c r="D2829" t="s">
        <v>102</v>
      </c>
      <c r="E2829">
        <v>17</v>
      </c>
      <c r="F2829">
        <v>203</v>
      </c>
      <c r="G2829">
        <f t="shared" si="44"/>
        <v>3451</v>
      </c>
    </row>
    <row r="2830" spans="1:7" x14ac:dyDescent="0.25">
      <c r="A2830">
        <v>2019</v>
      </c>
      <c r="B2830" t="s">
        <v>145</v>
      </c>
      <c r="C2830">
        <v>708029</v>
      </c>
      <c r="D2830" t="s">
        <v>103</v>
      </c>
      <c r="E2830">
        <v>17</v>
      </c>
      <c r="F2830">
        <v>115</v>
      </c>
      <c r="G2830">
        <f t="shared" si="44"/>
        <v>1955</v>
      </c>
    </row>
    <row r="2831" spans="1:7" x14ac:dyDescent="0.25">
      <c r="A2831">
        <v>2019</v>
      </c>
      <c r="B2831" t="s">
        <v>145</v>
      </c>
      <c r="C2831">
        <v>709001</v>
      </c>
      <c r="D2831" t="s">
        <v>105</v>
      </c>
      <c r="E2831">
        <v>20.5</v>
      </c>
      <c r="F2831">
        <v>120</v>
      </c>
      <c r="G2831">
        <f t="shared" si="44"/>
        <v>2460</v>
      </c>
    </row>
    <row r="2832" spans="1:7" x14ac:dyDescent="0.25">
      <c r="A2832">
        <v>2019</v>
      </c>
      <c r="B2832" t="s">
        <v>145</v>
      </c>
      <c r="C2832">
        <v>709005</v>
      </c>
      <c r="D2832" t="s">
        <v>106</v>
      </c>
      <c r="E2832">
        <v>20.5</v>
      </c>
      <c r="F2832">
        <v>64</v>
      </c>
      <c r="G2832">
        <f t="shared" si="44"/>
        <v>1312</v>
      </c>
    </row>
    <row r="2833" spans="1:7" x14ac:dyDescent="0.25">
      <c r="A2833">
        <v>2019</v>
      </c>
      <c r="B2833" t="s">
        <v>145</v>
      </c>
      <c r="C2833">
        <v>709007</v>
      </c>
      <c r="D2833" t="s">
        <v>107</v>
      </c>
      <c r="E2833">
        <v>20.5</v>
      </c>
      <c r="F2833">
        <v>287</v>
      </c>
      <c r="G2833">
        <f t="shared" si="44"/>
        <v>5883.5</v>
      </c>
    </row>
    <row r="2834" spans="1:7" x14ac:dyDescent="0.25">
      <c r="A2834">
        <v>2019</v>
      </c>
      <c r="B2834" t="s">
        <v>145</v>
      </c>
      <c r="C2834">
        <v>711001</v>
      </c>
      <c r="D2834" t="s">
        <v>109</v>
      </c>
      <c r="E2834">
        <v>20</v>
      </c>
      <c r="F2834">
        <v>677</v>
      </c>
      <c r="G2834">
        <f t="shared" si="44"/>
        <v>13540</v>
      </c>
    </row>
    <row r="2835" spans="1:7" x14ac:dyDescent="0.25">
      <c r="A2835">
        <v>2019</v>
      </c>
      <c r="B2835" t="s">
        <v>145</v>
      </c>
      <c r="C2835">
        <v>711002</v>
      </c>
      <c r="D2835" t="s">
        <v>110</v>
      </c>
      <c r="E2835">
        <v>290</v>
      </c>
      <c r="F2835">
        <v>24</v>
      </c>
      <c r="G2835">
        <f t="shared" si="44"/>
        <v>6960</v>
      </c>
    </row>
    <row r="2836" spans="1:7" x14ac:dyDescent="0.25">
      <c r="A2836">
        <v>2019</v>
      </c>
      <c r="B2836" t="s">
        <v>145</v>
      </c>
      <c r="C2836">
        <v>711009</v>
      </c>
      <c r="D2836" t="s">
        <v>114</v>
      </c>
      <c r="E2836">
        <v>15</v>
      </c>
      <c r="F2836">
        <v>557</v>
      </c>
      <c r="G2836">
        <f t="shared" si="44"/>
        <v>8355</v>
      </c>
    </row>
    <row r="2837" spans="1:7" x14ac:dyDescent="0.25">
      <c r="A2837">
        <v>2019</v>
      </c>
      <c r="B2837" t="s">
        <v>145</v>
      </c>
      <c r="C2837">
        <v>711010</v>
      </c>
      <c r="D2837" t="s">
        <v>115</v>
      </c>
      <c r="E2837">
        <v>265</v>
      </c>
      <c r="F2837">
        <v>7</v>
      </c>
      <c r="G2837">
        <f t="shared" si="44"/>
        <v>1855</v>
      </c>
    </row>
    <row r="2838" spans="1:7" x14ac:dyDescent="0.25">
      <c r="A2838">
        <v>2019</v>
      </c>
      <c r="B2838" t="s">
        <v>145</v>
      </c>
      <c r="C2838">
        <v>713001</v>
      </c>
      <c r="D2838" t="s">
        <v>117</v>
      </c>
      <c r="E2838">
        <v>45</v>
      </c>
      <c r="F2838">
        <v>249</v>
      </c>
      <c r="G2838">
        <f t="shared" si="44"/>
        <v>11205</v>
      </c>
    </row>
    <row r="2839" spans="1:7" x14ac:dyDescent="0.25">
      <c r="A2839">
        <v>2019</v>
      </c>
      <c r="B2839" t="s">
        <v>145</v>
      </c>
      <c r="C2839">
        <v>713003</v>
      </c>
      <c r="D2839" t="s">
        <v>118</v>
      </c>
      <c r="E2839">
        <v>2</v>
      </c>
      <c r="F2839">
        <v>777</v>
      </c>
      <c r="G2839">
        <f t="shared" si="44"/>
        <v>1554</v>
      </c>
    </row>
    <row r="2840" spans="1:7" x14ac:dyDescent="0.25">
      <c r="A2840">
        <v>2019</v>
      </c>
      <c r="B2840" t="s">
        <v>145</v>
      </c>
      <c r="C2840">
        <v>716001</v>
      </c>
      <c r="D2840" t="s">
        <v>119</v>
      </c>
      <c r="E2840">
        <v>2.5</v>
      </c>
      <c r="F2840">
        <v>29240</v>
      </c>
      <c r="G2840">
        <f t="shared" si="44"/>
        <v>73100</v>
      </c>
    </row>
    <row r="2841" spans="1:7" x14ac:dyDescent="0.25">
      <c r="A2841">
        <v>2019</v>
      </c>
      <c r="B2841" t="s">
        <v>145</v>
      </c>
      <c r="C2841">
        <v>716002</v>
      </c>
      <c r="D2841" t="s">
        <v>120</v>
      </c>
      <c r="E2841">
        <v>2.5</v>
      </c>
      <c r="F2841">
        <v>38663</v>
      </c>
      <c r="G2841">
        <f t="shared" si="44"/>
        <v>96657.5</v>
      </c>
    </row>
    <row r="2842" spans="1:7" x14ac:dyDescent="0.25">
      <c r="A2842">
        <v>2019</v>
      </c>
      <c r="B2842" t="s">
        <v>145</v>
      </c>
      <c r="C2842">
        <v>716003</v>
      </c>
      <c r="D2842" t="s">
        <v>121</v>
      </c>
      <c r="E2842">
        <v>2</v>
      </c>
      <c r="F2842">
        <v>31078</v>
      </c>
      <c r="G2842">
        <f t="shared" si="44"/>
        <v>62156</v>
      </c>
    </row>
    <row r="2843" spans="1:7" x14ac:dyDescent="0.25">
      <c r="A2843">
        <v>2019</v>
      </c>
      <c r="B2843" t="s">
        <v>145</v>
      </c>
      <c r="C2843">
        <v>716004</v>
      </c>
      <c r="D2843" t="s">
        <v>122</v>
      </c>
      <c r="E2843">
        <v>2</v>
      </c>
      <c r="F2843">
        <v>31924</v>
      </c>
      <c r="G2843">
        <f t="shared" si="44"/>
        <v>63848</v>
      </c>
    </row>
    <row r="2844" spans="1:7" x14ac:dyDescent="0.25">
      <c r="A2844">
        <v>2019</v>
      </c>
      <c r="B2844" t="s">
        <v>145</v>
      </c>
      <c r="C2844">
        <v>716005</v>
      </c>
      <c r="D2844" t="s">
        <v>123</v>
      </c>
      <c r="E2844">
        <v>15</v>
      </c>
      <c r="F2844">
        <v>2578</v>
      </c>
      <c r="G2844">
        <f t="shared" si="44"/>
        <v>38670</v>
      </c>
    </row>
    <row r="2845" spans="1:7" x14ac:dyDescent="0.25">
      <c r="A2845">
        <v>2019</v>
      </c>
      <c r="B2845" t="s">
        <v>145</v>
      </c>
      <c r="C2845">
        <v>716006</v>
      </c>
      <c r="D2845" t="s">
        <v>197</v>
      </c>
      <c r="E2845">
        <v>15</v>
      </c>
      <c r="F2845">
        <v>2407</v>
      </c>
      <c r="G2845">
        <f t="shared" si="44"/>
        <v>36105</v>
      </c>
    </row>
    <row r="2846" spans="1:7" x14ac:dyDescent="0.25">
      <c r="A2846">
        <v>2019</v>
      </c>
      <c r="B2846" t="s">
        <v>145</v>
      </c>
      <c r="C2846">
        <v>716008</v>
      </c>
      <c r="D2846" t="s">
        <v>124</v>
      </c>
      <c r="E2846">
        <v>4.5</v>
      </c>
      <c r="F2846">
        <v>7589</v>
      </c>
      <c r="G2846">
        <f t="shared" si="44"/>
        <v>34150.5</v>
      </c>
    </row>
    <row r="2847" spans="1:7" x14ac:dyDescent="0.25">
      <c r="A2847">
        <v>2019</v>
      </c>
      <c r="B2847" t="s">
        <v>145</v>
      </c>
      <c r="C2847">
        <v>716009</v>
      </c>
      <c r="D2847" t="s">
        <v>125</v>
      </c>
      <c r="E2847">
        <v>9</v>
      </c>
      <c r="F2847">
        <v>6618</v>
      </c>
      <c r="G2847">
        <f t="shared" si="44"/>
        <v>59562</v>
      </c>
    </row>
    <row r="2848" spans="1:7" x14ac:dyDescent="0.25">
      <c r="A2848">
        <v>2019</v>
      </c>
      <c r="B2848" t="s">
        <v>145</v>
      </c>
      <c r="C2848">
        <v>716010</v>
      </c>
      <c r="D2848" t="s">
        <v>126</v>
      </c>
      <c r="E2848">
        <v>23</v>
      </c>
      <c r="F2848">
        <v>1026</v>
      </c>
      <c r="G2848">
        <f t="shared" si="44"/>
        <v>23598</v>
      </c>
    </row>
    <row r="2849" spans="1:7" x14ac:dyDescent="0.25">
      <c r="A2849">
        <v>2019</v>
      </c>
      <c r="B2849" t="s">
        <v>145</v>
      </c>
      <c r="C2849">
        <v>716011</v>
      </c>
      <c r="D2849" t="s">
        <v>200</v>
      </c>
      <c r="E2849">
        <v>33</v>
      </c>
      <c r="F2849">
        <v>679</v>
      </c>
      <c r="G2849">
        <f t="shared" si="44"/>
        <v>22407</v>
      </c>
    </row>
    <row r="2850" spans="1:7" x14ac:dyDescent="0.25">
      <c r="A2850">
        <v>2019</v>
      </c>
      <c r="B2850" t="s">
        <v>145</v>
      </c>
      <c r="C2850">
        <v>716013</v>
      </c>
      <c r="D2850" t="s">
        <v>127</v>
      </c>
      <c r="E2850">
        <v>12</v>
      </c>
      <c r="F2850">
        <v>6117</v>
      </c>
      <c r="G2850">
        <f t="shared" si="44"/>
        <v>73404</v>
      </c>
    </row>
    <row r="2851" spans="1:7" x14ac:dyDescent="0.25">
      <c r="A2851">
        <v>2019</v>
      </c>
      <c r="B2851" t="s">
        <v>145</v>
      </c>
      <c r="C2851">
        <v>716014</v>
      </c>
      <c r="D2851" t="s">
        <v>128</v>
      </c>
      <c r="E2851">
        <v>12</v>
      </c>
      <c r="F2851">
        <v>1772</v>
      </c>
      <c r="G2851">
        <f t="shared" si="44"/>
        <v>21264</v>
      </c>
    </row>
    <row r="2852" spans="1:7" x14ac:dyDescent="0.25">
      <c r="A2852">
        <v>2019</v>
      </c>
      <c r="B2852" t="s">
        <v>145</v>
      </c>
      <c r="C2852">
        <v>716022</v>
      </c>
      <c r="D2852" t="s">
        <v>129</v>
      </c>
      <c r="E2852">
        <v>19</v>
      </c>
      <c r="F2852">
        <v>39324</v>
      </c>
      <c r="G2852">
        <f t="shared" si="44"/>
        <v>747156</v>
      </c>
    </row>
    <row r="2853" spans="1:7" x14ac:dyDescent="0.25">
      <c r="A2853">
        <v>2019</v>
      </c>
      <c r="B2853" t="s">
        <v>145</v>
      </c>
      <c r="C2853">
        <v>716023</v>
      </c>
      <c r="D2853" t="s">
        <v>130</v>
      </c>
      <c r="E2853">
        <v>65</v>
      </c>
      <c r="F2853">
        <v>2452</v>
      </c>
      <c r="G2853">
        <f t="shared" si="44"/>
        <v>159380</v>
      </c>
    </row>
    <row r="2854" spans="1:7" x14ac:dyDescent="0.25">
      <c r="A2854">
        <v>2019</v>
      </c>
      <c r="B2854" t="s">
        <v>145</v>
      </c>
      <c r="C2854">
        <v>716024</v>
      </c>
      <c r="D2854" t="s">
        <v>131</v>
      </c>
      <c r="E2854">
        <v>1.5</v>
      </c>
      <c r="F2854">
        <v>131589</v>
      </c>
      <c r="G2854">
        <f t="shared" si="44"/>
        <v>197383.5</v>
      </c>
    </row>
    <row r="2855" spans="1:7" x14ac:dyDescent="0.25">
      <c r="A2855">
        <v>2019</v>
      </c>
      <c r="B2855" t="s">
        <v>145</v>
      </c>
      <c r="C2855">
        <v>716025</v>
      </c>
      <c r="D2855" t="s">
        <v>132</v>
      </c>
      <c r="E2855">
        <v>3</v>
      </c>
      <c r="F2855">
        <v>61276</v>
      </c>
      <c r="G2855">
        <f t="shared" si="44"/>
        <v>183828</v>
      </c>
    </row>
    <row r="2856" spans="1:7" x14ac:dyDescent="0.25">
      <c r="A2856">
        <v>2019</v>
      </c>
      <c r="B2856" t="s">
        <v>145</v>
      </c>
      <c r="C2856">
        <v>716026</v>
      </c>
      <c r="D2856" t="s">
        <v>133</v>
      </c>
      <c r="E2856">
        <v>4.5</v>
      </c>
      <c r="F2856">
        <v>25004</v>
      </c>
      <c r="G2856">
        <f t="shared" si="44"/>
        <v>112518</v>
      </c>
    </row>
    <row r="2857" spans="1:7" x14ac:dyDescent="0.25">
      <c r="A2857">
        <v>2019</v>
      </c>
      <c r="B2857" t="s">
        <v>145</v>
      </c>
      <c r="C2857">
        <v>716027</v>
      </c>
      <c r="D2857" t="s">
        <v>134</v>
      </c>
      <c r="E2857">
        <v>6.5</v>
      </c>
      <c r="F2857">
        <v>17478</v>
      </c>
      <c r="G2857">
        <f t="shared" si="44"/>
        <v>113607</v>
      </c>
    </row>
    <row r="2858" spans="1:7" x14ac:dyDescent="0.25">
      <c r="A2858">
        <v>2019</v>
      </c>
      <c r="B2858" t="s">
        <v>145</v>
      </c>
      <c r="C2858">
        <v>716028</v>
      </c>
      <c r="D2858" t="s">
        <v>135</v>
      </c>
      <c r="E2858">
        <v>8.5</v>
      </c>
      <c r="F2858">
        <v>10930</v>
      </c>
      <c r="G2858">
        <f t="shared" si="44"/>
        <v>92905</v>
      </c>
    </row>
    <row r="2859" spans="1:7" x14ac:dyDescent="0.25">
      <c r="A2859">
        <v>2019</v>
      </c>
      <c r="B2859" t="s">
        <v>145</v>
      </c>
      <c r="C2859">
        <v>716029</v>
      </c>
      <c r="D2859" t="s">
        <v>136</v>
      </c>
      <c r="E2859">
        <v>12.5</v>
      </c>
      <c r="F2859">
        <v>2480</v>
      </c>
      <c r="G2859">
        <f t="shared" si="44"/>
        <v>31000</v>
      </c>
    </row>
    <row r="2860" spans="1:7" x14ac:dyDescent="0.25">
      <c r="A2860">
        <v>2019</v>
      </c>
      <c r="B2860" t="s">
        <v>145</v>
      </c>
      <c r="C2860">
        <v>716030</v>
      </c>
      <c r="D2860" t="s">
        <v>137</v>
      </c>
      <c r="E2860">
        <v>19</v>
      </c>
      <c r="F2860">
        <v>1518</v>
      </c>
      <c r="G2860">
        <f t="shared" si="44"/>
        <v>28842</v>
      </c>
    </row>
    <row r="2861" spans="1:7" x14ac:dyDescent="0.25">
      <c r="A2861">
        <v>2019</v>
      </c>
      <c r="B2861" t="s">
        <v>145</v>
      </c>
      <c r="C2861">
        <v>716031</v>
      </c>
      <c r="D2861" t="s">
        <v>138</v>
      </c>
      <c r="E2861">
        <v>25</v>
      </c>
      <c r="F2861">
        <v>1136</v>
      </c>
      <c r="G2861">
        <f t="shared" si="44"/>
        <v>28400</v>
      </c>
    </row>
    <row r="2862" spans="1:7" x14ac:dyDescent="0.25">
      <c r="A2862">
        <v>2019</v>
      </c>
      <c r="B2862" t="s">
        <v>145</v>
      </c>
      <c r="C2862">
        <v>716032</v>
      </c>
      <c r="D2862" t="s">
        <v>139</v>
      </c>
      <c r="E2862">
        <v>32</v>
      </c>
      <c r="F2862">
        <v>1125</v>
      </c>
      <c r="G2862">
        <f t="shared" si="44"/>
        <v>36000</v>
      </c>
    </row>
    <row r="2863" spans="1:7" x14ac:dyDescent="0.25">
      <c r="A2863">
        <v>2019</v>
      </c>
      <c r="B2863" t="s">
        <v>145</v>
      </c>
      <c r="C2863">
        <v>716033</v>
      </c>
      <c r="D2863" t="s">
        <v>140</v>
      </c>
      <c r="E2863">
        <v>42</v>
      </c>
      <c r="F2863">
        <v>876</v>
      </c>
      <c r="G2863">
        <f t="shared" si="44"/>
        <v>36792</v>
      </c>
    </row>
    <row r="2864" spans="1:7" x14ac:dyDescent="0.25">
      <c r="A2864">
        <v>2019</v>
      </c>
      <c r="B2864" t="s">
        <v>145</v>
      </c>
      <c r="C2864">
        <v>716038</v>
      </c>
      <c r="D2864" t="s">
        <v>141</v>
      </c>
      <c r="E2864">
        <v>19</v>
      </c>
      <c r="F2864">
        <v>790</v>
      </c>
      <c r="G2864">
        <f t="shared" si="44"/>
        <v>15010</v>
      </c>
    </row>
    <row r="2865" spans="1:7" x14ac:dyDescent="0.25">
      <c r="A2865">
        <v>2019</v>
      </c>
      <c r="B2865" t="s">
        <v>145</v>
      </c>
      <c r="C2865">
        <v>716039</v>
      </c>
      <c r="D2865" t="s">
        <v>142</v>
      </c>
      <c r="E2865">
        <v>35</v>
      </c>
      <c r="F2865">
        <v>1148</v>
      </c>
      <c r="G2865">
        <f t="shared" si="44"/>
        <v>40180</v>
      </c>
    </row>
    <row r="2866" spans="1:7" x14ac:dyDescent="0.25">
      <c r="A2866">
        <v>2019</v>
      </c>
      <c r="B2866" t="s">
        <v>145</v>
      </c>
      <c r="C2866">
        <v>716040</v>
      </c>
      <c r="D2866" t="s">
        <v>143</v>
      </c>
      <c r="E2866">
        <v>29</v>
      </c>
      <c r="F2866">
        <v>6982</v>
      </c>
      <c r="G2866">
        <f t="shared" si="44"/>
        <v>202478</v>
      </c>
    </row>
    <row r="2867" spans="1:7" x14ac:dyDescent="0.25">
      <c r="A2867">
        <v>2019</v>
      </c>
      <c r="B2867" t="s">
        <v>145</v>
      </c>
      <c r="C2867">
        <v>716041</v>
      </c>
      <c r="D2867" t="s">
        <v>202</v>
      </c>
      <c r="E2867">
        <v>20</v>
      </c>
      <c r="F2867">
        <v>4961</v>
      </c>
      <c r="G2867">
        <f t="shared" si="44"/>
        <v>99220</v>
      </c>
    </row>
    <row r="2868" spans="1:7" x14ac:dyDescent="0.25">
      <c r="A2868">
        <v>2019</v>
      </c>
      <c r="B2868" t="s">
        <v>145</v>
      </c>
      <c r="C2868">
        <v>716042</v>
      </c>
      <c r="D2868" t="s">
        <v>225</v>
      </c>
      <c r="E2868">
        <v>20</v>
      </c>
      <c r="F2868">
        <v>320</v>
      </c>
      <c r="G2868">
        <f t="shared" si="44"/>
        <v>6400</v>
      </c>
    </row>
    <row r="2869" spans="1:7" x14ac:dyDescent="0.25">
      <c r="A2869">
        <v>2019</v>
      </c>
      <c r="B2869" t="s">
        <v>145</v>
      </c>
      <c r="C2869">
        <v>716043</v>
      </c>
      <c r="D2869" t="s">
        <v>226</v>
      </c>
      <c r="E2869">
        <v>7</v>
      </c>
      <c r="F2869">
        <v>100</v>
      </c>
      <c r="G2869">
        <f t="shared" si="44"/>
        <v>700</v>
      </c>
    </row>
    <row r="2870" spans="1:7" x14ac:dyDescent="0.25">
      <c r="A2870">
        <v>2019</v>
      </c>
      <c r="B2870" t="s">
        <v>145</v>
      </c>
      <c r="C2870">
        <v>716044</v>
      </c>
      <c r="D2870" t="s">
        <v>227</v>
      </c>
      <c r="E2870">
        <v>5</v>
      </c>
      <c r="F2870">
        <v>590</v>
      </c>
      <c r="G2870">
        <f t="shared" si="44"/>
        <v>2950</v>
      </c>
    </row>
    <row r="2871" spans="1:7" x14ac:dyDescent="0.25">
      <c r="A2871">
        <v>2019</v>
      </c>
      <c r="B2871" t="s">
        <v>145</v>
      </c>
      <c r="C2871">
        <v>716045</v>
      </c>
      <c r="D2871" t="s">
        <v>228</v>
      </c>
      <c r="E2871">
        <v>4</v>
      </c>
      <c r="F2871">
        <v>940</v>
      </c>
      <c r="G2871">
        <f t="shared" si="44"/>
        <v>3760</v>
      </c>
    </row>
    <row r="2872" spans="1:7" x14ac:dyDescent="0.25">
      <c r="A2872">
        <v>2019</v>
      </c>
      <c r="B2872" t="s">
        <v>145</v>
      </c>
      <c r="C2872">
        <v>720001</v>
      </c>
      <c r="D2872" t="s">
        <v>149</v>
      </c>
      <c r="E2872">
        <v>32</v>
      </c>
      <c r="F2872">
        <v>2</v>
      </c>
      <c r="G2872">
        <f t="shared" si="44"/>
        <v>64</v>
      </c>
    </row>
    <row r="2873" spans="1:7" x14ac:dyDescent="0.25">
      <c r="A2873">
        <v>2019</v>
      </c>
      <c r="B2873" t="s">
        <v>145</v>
      </c>
      <c r="C2873">
        <v>730001</v>
      </c>
      <c r="D2873" t="s">
        <v>144</v>
      </c>
      <c r="E2873">
        <v>4.5</v>
      </c>
      <c r="F2873">
        <v>6292</v>
      </c>
      <c r="G2873">
        <f t="shared" si="44"/>
        <v>28314</v>
      </c>
    </row>
    <row r="2874" spans="1:7" x14ac:dyDescent="0.25">
      <c r="A2874">
        <v>2019</v>
      </c>
      <c r="B2874" t="s">
        <v>145</v>
      </c>
      <c r="C2874">
        <v>730015</v>
      </c>
      <c r="D2874" t="s">
        <v>151</v>
      </c>
      <c r="E2874">
        <v>25</v>
      </c>
      <c r="F2874">
        <v>69</v>
      </c>
      <c r="G2874">
        <f t="shared" si="44"/>
        <v>1725</v>
      </c>
    </row>
    <row r="2875" spans="1:7" x14ac:dyDescent="0.25">
      <c r="A2875">
        <v>2019</v>
      </c>
      <c r="B2875" t="s">
        <v>145</v>
      </c>
      <c r="C2875">
        <v>800010</v>
      </c>
      <c r="D2875" t="s">
        <v>163</v>
      </c>
      <c r="E2875">
        <v>1.5</v>
      </c>
      <c r="F2875">
        <v>768</v>
      </c>
      <c r="G2875">
        <f t="shared" si="44"/>
        <v>1152</v>
      </c>
    </row>
    <row r="2876" spans="1:7" x14ac:dyDescent="0.25">
      <c r="A2876">
        <v>2019</v>
      </c>
      <c r="B2876" t="s">
        <v>145</v>
      </c>
      <c r="C2876">
        <v>800011</v>
      </c>
      <c r="D2876" t="s">
        <v>207</v>
      </c>
      <c r="E2876">
        <v>3</v>
      </c>
      <c r="F2876">
        <v>214</v>
      </c>
      <c r="G2876">
        <f t="shared" si="44"/>
        <v>642</v>
      </c>
    </row>
    <row r="2877" spans="1:7" x14ac:dyDescent="0.25">
      <c r="A2877">
        <v>2019</v>
      </c>
      <c r="B2877" t="s">
        <v>145</v>
      </c>
      <c r="C2877">
        <v>800040</v>
      </c>
      <c r="D2877" t="s">
        <v>209</v>
      </c>
      <c r="E2877">
        <v>2</v>
      </c>
      <c r="F2877">
        <v>135</v>
      </c>
      <c r="G2877">
        <f t="shared" si="44"/>
        <v>270</v>
      </c>
    </row>
    <row r="2878" spans="1:7" x14ac:dyDescent="0.25">
      <c r="A2878">
        <v>2019</v>
      </c>
      <c r="B2878" t="s">
        <v>146</v>
      </c>
      <c r="C2878">
        <v>701012</v>
      </c>
      <c r="D2878" t="s">
        <v>5</v>
      </c>
      <c r="E2878">
        <v>10</v>
      </c>
      <c r="F2878">
        <v>301</v>
      </c>
      <c r="G2878">
        <f t="shared" si="44"/>
        <v>3010</v>
      </c>
    </row>
    <row r="2879" spans="1:7" x14ac:dyDescent="0.25">
      <c r="A2879">
        <v>2019</v>
      </c>
      <c r="B2879" t="s">
        <v>146</v>
      </c>
      <c r="C2879">
        <v>701024</v>
      </c>
      <c r="D2879" t="s">
        <v>9</v>
      </c>
      <c r="E2879">
        <v>27</v>
      </c>
      <c r="F2879">
        <v>190</v>
      </c>
      <c r="G2879">
        <f t="shared" si="44"/>
        <v>5130</v>
      </c>
    </row>
    <row r="2880" spans="1:7" x14ac:dyDescent="0.25">
      <c r="A2880">
        <v>2019</v>
      </c>
      <c r="B2880" t="s">
        <v>146</v>
      </c>
      <c r="C2880">
        <v>701025</v>
      </c>
      <c r="D2880" t="s">
        <v>10</v>
      </c>
      <c r="E2880">
        <v>29</v>
      </c>
      <c r="F2880">
        <v>358</v>
      </c>
      <c r="G2880">
        <f t="shared" si="44"/>
        <v>10382</v>
      </c>
    </row>
    <row r="2881" spans="1:7" x14ac:dyDescent="0.25">
      <c r="A2881">
        <v>2019</v>
      </c>
      <c r="B2881" t="s">
        <v>146</v>
      </c>
      <c r="C2881">
        <v>701027</v>
      </c>
      <c r="D2881" t="s">
        <v>11</v>
      </c>
      <c r="E2881">
        <v>20.5</v>
      </c>
      <c r="F2881">
        <v>219</v>
      </c>
      <c r="G2881">
        <f t="shared" si="44"/>
        <v>4489.5</v>
      </c>
    </row>
    <row r="2882" spans="1:7" x14ac:dyDescent="0.25">
      <c r="A2882">
        <v>2019</v>
      </c>
      <c r="B2882" t="s">
        <v>146</v>
      </c>
      <c r="C2882">
        <v>701028</v>
      </c>
      <c r="D2882" t="s">
        <v>12</v>
      </c>
      <c r="E2882">
        <v>40</v>
      </c>
      <c r="F2882">
        <v>38</v>
      </c>
      <c r="G2882">
        <f t="shared" si="44"/>
        <v>1520</v>
      </c>
    </row>
    <row r="2883" spans="1:7" x14ac:dyDescent="0.25">
      <c r="A2883">
        <v>2019</v>
      </c>
      <c r="B2883" t="s">
        <v>146</v>
      </c>
      <c r="C2883">
        <v>701030</v>
      </c>
      <c r="D2883" t="s">
        <v>14</v>
      </c>
      <c r="E2883">
        <v>35</v>
      </c>
      <c r="F2883">
        <v>12</v>
      </c>
      <c r="G2883">
        <f t="shared" ref="G2883:G2946" si="45">F2883*E2883</f>
        <v>420</v>
      </c>
    </row>
    <row r="2884" spans="1:7" x14ac:dyDescent="0.25">
      <c r="A2884">
        <v>2019</v>
      </c>
      <c r="B2884" t="s">
        <v>146</v>
      </c>
      <c r="C2884">
        <v>701031</v>
      </c>
      <c r="D2884" t="s">
        <v>15</v>
      </c>
      <c r="E2884">
        <v>35</v>
      </c>
      <c r="F2884">
        <v>90</v>
      </c>
      <c r="G2884">
        <f t="shared" si="45"/>
        <v>3150</v>
      </c>
    </row>
    <row r="2885" spans="1:7" x14ac:dyDescent="0.25">
      <c r="A2885">
        <v>2019</v>
      </c>
      <c r="B2885" t="s">
        <v>146</v>
      </c>
      <c r="C2885">
        <v>701033</v>
      </c>
      <c r="D2885" t="s">
        <v>17</v>
      </c>
      <c r="E2885">
        <v>39</v>
      </c>
      <c r="F2885">
        <v>31</v>
      </c>
      <c r="G2885">
        <f t="shared" si="45"/>
        <v>1209</v>
      </c>
    </row>
    <row r="2886" spans="1:7" x14ac:dyDescent="0.25">
      <c r="A2886">
        <v>2019</v>
      </c>
      <c r="B2886" t="s">
        <v>146</v>
      </c>
      <c r="C2886">
        <v>701034</v>
      </c>
      <c r="D2886" t="s">
        <v>18</v>
      </c>
      <c r="E2886">
        <v>35</v>
      </c>
      <c r="F2886">
        <v>4</v>
      </c>
      <c r="G2886">
        <f t="shared" si="45"/>
        <v>140</v>
      </c>
    </row>
    <row r="2887" spans="1:7" x14ac:dyDescent="0.25">
      <c r="A2887">
        <v>2019</v>
      </c>
      <c r="B2887" t="s">
        <v>146</v>
      </c>
      <c r="C2887">
        <v>701035</v>
      </c>
      <c r="D2887" t="s">
        <v>19</v>
      </c>
      <c r="E2887">
        <v>25</v>
      </c>
      <c r="F2887">
        <v>90</v>
      </c>
      <c r="G2887">
        <f t="shared" si="45"/>
        <v>2250</v>
      </c>
    </row>
    <row r="2888" spans="1:7" x14ac:dyDescent="0.25">
      <c r="A2888">
        <v>2019</v>
      </c>
      <c r="B2888" t="s">
        <v>146</v>
      </c>
      <c r="C2888">
        <v>701036</v>
      </c>
      <c r="D2888" t="s">
        <v>20</v>
      </c>
      <c r="E2888">
        <v>35</v>
      </c>
      <c r="F2888">
        <v>1</v>
      </c>
      <c r="G2888">
        <f t="shared" si="45"/>
        <v>35</v>
      </c>
    </row>
    <row r="2889" spans="1:7" x14ac:dyDescent="0.25">
      <c r="A2889">
        <v>2019</v>
      </c>
      <c r="B2889" t="s">
        <v>146</v>
      </c>
      <c r="C2889">
        <v>701037</v>
      </c>
      <c r="D2889" t="s">
        <v>21</v>
      </c>
      <c r="E2889">
        <v>25</v>
      </c>
      <c r="F2889">
        <v>44</v>
      </c>
      <c r="G2889">
        <f t="shared" si="45"/>
        <v>1100</v>
      </c>
    </row>
    <row r="2890" spans="1:7" x14ac:dyDescent="0.25">
      <c r="A2890">
        <v>2019</v>
      </c>
      <c r="B2890" t="s">
        <v>146</v>
      </c>
      <c r="C2890">
        <v>701039</v>
      </c>
      <c r="D2890" t="s">
        <v>22</v>
      </c>
      <c r="E2890">
        <v>35</v>
      </c>
      <c r="F2890">
        <v>102</v>
      </c>
      <c r="G2890">
        <f t="shared" si="45"/>
        <v>3570</v>
      </c>
    </row>
    <row r="2891" spans="1:7" x14ac:dyDescent="0.25">
      <c r="A2891">
        <v>2019</v>
      </c>
      <c r="B2891" t="s">
        <v>146</v>
      </c>
      <c r="C2891">
        <v>701042</v>
      </c>
      <c r="D2891" t="s">
        <v>24</v>
      </c>
      <c r="E2891">
        <v>25</v>
      </c>
      <c r="F2891">
        <v>91</v>
      </c>
      <c r="G2891">
        <f t="shared" si="45"/>
        <v>2275</v>
      </c>
    </row>
    <row r="2892" spans="1:7" x14ac:dyDescent="0.25">
      <c r="A2892">
        <v>2019</v>
      </c>
      <c r="B2892" t="s">
        <v>146</v>
      </c>
      <c r="C2892">
        <v>701043</v>
      </c>
      <c r="D2892" t="s">
        <v>25</v>
      </c>
      <c r="E2892">
        <v>35</v>
      </c>
      <c r="F2892">
        <v>19</v>
      </c>
      <c r="G2892">
        <f t="shared" si="45"/>
        <v>665</v>
      </c>
    </row>
    <row r="2893" spans="1:7" x14ac:dyDescent="0.25">
      <c r="A2893">
        <v>2019</v>
      </c>
      <c r="B2893" t="s">
        <v>146</v>
      </c>
      <c r="C2893">
        <v>701048</v>
      </c>
      <c r="D2893" t="s">
        <v>26</v>
      </c>
      <c r="E2893">
        <v>59</v>
      </c>
      <c r="F2893">
        <v>201</v>
      </c>
      <c r="G2893">
        <f t="shared" si="45"/>
        <v>11859</v>
      </c>
    </row>
    <row r="2894" spans="1:7" x14ac:dyDescent="0.25">
      <c r="A2894">
        <v>2019</v>
      </c>
      <c r="B2894" t="s">
        <v>146</v>
      </c>
      <c r="C2894">
        <v>701050</v>
      </c>
      <c r="D2894" t="s">
        <v>156</v>
      </c>
      <c r="E2894">
        <v>59</v>
      </c>
      <c r="F2894">
        <v>82</v>
      </c>
      <c r="G2894">
        <f t="shared" si="45"/>
        <v>4838</v>
      </c>
    </row>
    <row r="2895" spans="1:7" x14ac:dyDescent="0.25">
      <c r="A2895">
        <v>2019</v>
      </c>
      <c r="B2895" t="s">
        <v>146</v>
      </c>
      <c r="C2895">
        <v>701055</v>
      </c>
      <c r="D2895" t="s">
        <v>29</v>
      </c>
      <c r="E2895">
        <v>99</v>
      </c>
      <c r="F2895">
        <v>8</v>
      </c>
      <c r="G2895">
        <f t="shared" si="45"/>
        <v>792</v>
      </c>
    </row>
    <row r="2896" spans="1:7" x14ac:dyDescent="0.25">
      <c r="A2896">
        <v>2019</v>
      </c>
      <c r="B2896" t="s">
        <v>146</v>
      </c>
      <c r="C2896">
        <v>701057</v>
      </c>
      <c r="D2896" t="s">
        <v>147</v>
      </c>
      <c r="E2896">
        <v>55</v>
      </c>
      <c r="F2896">
        <v>4</v>
      </c>
      <c r="G2896">
        <f t="shared" si="45"/>
        <v>220</v>
      </c>
    </row>
    <row r="2897" spans="1:7" x14ac:dyDescent="0.25">
      <c r="A2897">
        <v>2019</v>
      </c>
      <c r="B2897" t="s">
        <v>146</v>
      </c>
      <c r="C2897">
        <v>701058</v>
      </c>
      <c r="D2897" t="s">
        <v>31</v>
      </c>
      <c r="E2897">
        <v>99</v>
      </c>
      <c r="F2897">
        <v>5</v>
      </c>
      <c r="G2897">
        <f t="shared" si="45"/>
        <v>495</v>
      </c>
    </row>
    <row r="2898" spans="1:7" x14ac:dyDescent="0.25">
      <c r="A2898">
        <v>2019</v>
      </c>
      <c r="B2898" t="s">
        <v>146</v>
      </c>
      <c r="C2898">
        <v>702001</v>
      </c>
      <c r="D2898" t="s">
        <v>39</v>
      </c>
      <c r="E2898">
        <v>25</v>
      </c>
      <c r="F2898">
        <v>8</v>
      </c>
      <c r="G2898">
        <f t="shared" si="45"/>
        <v>200</v>
      </c>
    </row>
    <row r="2899" spans="1:7" x14ac:dyDescent="0.25">
      <c r="A2899">
        <v>2019</v>
      </c>
      <c r="B2899" t="s">
        <v>146</v>
      </c>
      <c r="C2899">
        <v>703003</v>
      </c>
      <c r="D2899" t="s">
        <v>47</v>
      </c>
      <c r="E2899">
        <v>3.5</v>
      </c>
      <c r="F2899">
        <v>1356</v>
      </c>
      <c r="G2899">
        <f t="shared" si="45"/>
        <v>4746</v>
      </c>
    </row>
    <row r="2900" spans="1:7" x14ac:dyDescent="0.25">
      <c r="A2900">
        <v>2019</v>
      </c>
      <c r="B2900" t="s">
        <v>146</v>
      </c>
      <c r="C2900">
        <v>706000</v>
      </c>
      <c r="D2900" t="s">
        <v>48</v>
      </c>
      <c r="E2900">
        <v>14</v>
      </c>
      <c r="F2900">
        <v>649</v>
      </c>
      <c r="G2900">
        <f t="shared" si="45"/>
        <v>9086</v>
      </c>
    </row>
    <row r="2901" spans="1:7" x14ac:dyDescent="0.25">
      <c r="A2901">
        <v>2019</v>
      </c>
      <c r="B2901" t="s">
        <v>146</v>
      </c>
      <c r="C2901">
        <v>706001</v>
      </c>
      <c r="D2901" t="s">
        <v>49</v>
      </c>
      <c r="E2901">
        <v>18</v>
      </c>
      <c r="F2901">
        <v>172</v>
      </c>
      <c r="G2901">
        <f t="shared" si="45"/>
        <v>3096</v>
      </c>
    </row>
    <row r="2902" spans="1:7" x14ac:dyDescent="0.25">
      <c r="A2902">
        <v>2019</v>
      </c>
      <c r="B2902" t="s">
        <v>146</v>
      </c>
      <c r="C2902">
        <v>706002</v>
      </c>
      <c r="D2902" t="s">
        <v>50</v>
      </c>
      <c r="E2902">
        <v>14</v>
      </c>
      <c r="F2902">
        <v>1498</v>
      </c>
      <c r="G2902">
        <f t="shared" si="45"/>
        <v>20972</v>
      </c>
    </row>
    <row r="2903" spans="1:7" x14ac:dyDescent="0.25">
      <c r="A2903">
        <v>2019</v>
      </c>
      <c r="B2903" t="s">
        <v>146</v>
      </c>
      <c r="C2903">
        <v>706003</v>
      </c>
      <c r="D2903" t="s">
        <v>51</v>
      </c>
      <c r="E2903">
        <v>14</v>
      </c>
      <c r="F2903">
        <v>896</v>
      </c>
      <c r="G2903">
        <f t="shared" si="45"/>
        <v>12544</v>
      </c>
    </row>
    <row r="2904" spans="1:7" x14ac:dyDescent="0.25">
      <c r="A2904">
        <v>2019</v>
      </c>
      <c r="B2904" t="s">
        <v>146</v>
      </c>
      <c r="C2904">
        <v>706004</v>
      </c>
      <c r="D2904" t="s">
        <v>52</v>
      </c>
      <c r="E2904">
        <v>14</v>
      </c>
      <c r="F2904">
        <v>1318</v>
      </c>
      <c r="G2904">
        <f t="shared" si="45"/>
        <v>18452</v>
      </c>
    </row>
    <row r="2905" spans="1:7" x14ac:dyDescent="0.25">
      <c r="A2905">
        <v>2019</v>
      </c>
      <c r="B2905" t="s">
        <v>146</v>
      </c>
      <c r="C2905">
        <v>706005</v>
      </c>
      <c r="D2905" t="s">
        <v>53</v>
      </c>
      <c r="E2905">
        <v>14</v>
      </c>
      <c r="F2905">
        <v>3447</v>
      </c>
      <c r="G2905">
        <f t="shared" si="45"/>
        <v>48258</v>
      </c>
    </row>
    <row r="2906" spans="1:7" x14ac:dyDescent="0.25">
      <c r="A2906">
        <v>2019</v>
      </c>
      <c r="B2906" t="s">
        <v>146</v>
      </c>
      <c r="C2906">
        <v>706006</v>
      </c>
      <c r="D2906" t="s">
        <v>54</v>
      </c>
      <c r="E2906">
        <v>14</v>
      </c>
      <c r="F2906">
        <v>479</v>
      </c>
      <c r="G2906">
        <f t="shared" si="45"/>
        <v>6706</v>
      </c>
    </row>
    <row r="2907" spans="1:7" x14ac:dyDescent="0.25">
      <c r="A2907">
        <v>2019</v>
      </c>
      <c r="B2907" t="s">
        <v>146</v>
      </c>
      <c r="C2907">
        <v>706007</v>
      </c>
      <c r="D2907" t="s">
        <v>55</v>
      </c>
      <c r="E2907">
        <v>14</v>
      </c>
      <c r="F2907">
        <v>1000</v>
      </c>
      <c r="G2907">
        <f t="shared" si="45"/>
        <v>14000</v>
      </c>
    </row>
    <row r="2908" spans="1:7" x14ac:dyDescent="0.25">
      <c r="A2908">
        <v>2019</v>
      </c>
      <c r="B2908" t="s">
        <v>146</v>
      </c>
      <c r="C2908">
        <v>706008</v>
      </c>
      <c r="D2908" t="s">
        <v>56</v>
      </c>
      <c r="E2908">
        <v>14</v>
      </c>
      <c r="F2908">
        <v>487</v>
      </c>
      <c r="G2908">
        <f t="shared" si="45"/>
        <v>6818</v>
      </c>
    </row>
    <row r="2909" spans="1:7" x14ac:dyDescent="0.25">
      <c r="A2909">
        <v>2019</v>
      </c>
      <c r="B2909" t="s">
        <v>146</v>
      </c>
      <c r="C2909">
        <v>706011</v>
      </c>
      <c r="D2909" t="s">
        <v>57</v>
      </c>
      <c r="E2909">
        <v>14</v>
      </c>
      <c r="F2909">
        <v>1050</v>
      </c>
      <c r="G2909">
        <f t="shared" si="45"/>
        <v>14700</v>
      </c>
    </row>
    <row r="2910" spans="1:7" x14ac:dyDescent="0.25">
      <c r="A2910">
        <v>2019</v>
      </c>
      <c r="B2910" t="s">
        <v>146</v>
      </c>
      <c r="C2910">
        <v>706012</v>
      </c>
      <c r="D2910" t="s">
        <v>58</v>
      </c>
      <c r="E2910">
        <v>18</v>
      </c>
      <c r="F2910">
        <v>380</v>
      </c>
      <c r="G2910">
        <f t="shared" si="45"/>
        <v>6840</v>
      </c>
    </row>
    <row r="2911" spans="1:7" x14ac:dyDescent="0.25">
      <c r="A2911">
        <v>2019</v>
      </c>
      <c r="B2911" t="s">
        <v>146</v>
      </c>
      <c r="C2911">
        <v>706013</v>
      </c>
      <c r="D2911" t="s">
        <v>59</v>
      </c>
      <c r="E2911">
        <v>19</v>
      </c>
      <c r="F2911">
        <v>722</v>
      </c>
      <c r="G2911">
        <f t="shared" si="45"/>
        <v>13718</v>
      </c>
    </row>
    <row r="2912" spans="1:7" x14ac:dyDescent="0.25">
      <c r="A2912">
        <v>2019</v>
      </c>
      <c r="B2912" t="s">
        <v>146</v>
      </c>
      <c r="C2912">
        <v>706014</v>
      </c>
      <c r="D2912" t="s">
        <v>60</v>
      </c>
      <c r="E2912">
        <v>19</v>
      </c>
      <c r="F2912">
        <v>139</v>
      </c>
      <c r="G2912">
        <f t="shared" si="45"/>
        <v>2641</v>
      </c>
    </row>
    <row r="2913" spans="1:7" x14ac:dyDescent="0.25">
      <c r="A2913">
        <v>2019</v>
      </c>
      <c r="B2913" t="s">
        <v>146</v>
      </c>
      <c r="C2913">
        <v>706015</v>
      </c>
      <c r="D2913" t="s">
        <v>61</v>
      </c>
      <c r="E2913">
        <v>19</v>
      </c>
      <c r="F2913">
        <v>132</v>
      </c>
      <c r="G2913">
        <f t="shared" si="45"/>
        <v>2508</v>
      </c>
    </row>
    <row r="2914" spans="1:7" x14ac:dyDescent="0.25">
      <c r="A2914">
        <v>2019</v>
      </c>
      <c r="B2914" t="s">
        <v>146</v>
      </c>
      <c r="C2914">
        <v>706017</v>
      </c>
      <c r="D2914" t="s">
        <v>63</v>
      </c>
      <c r="E2914">
        <v>19</v>
      </c>
      <c r="F2914">
        <v>256</v>
      </c>
      <c r="G2914">
        <f t="shared" si="45"/>
        <v>4864</v>
      </c>
    </row>
    <row r="2915" spans="1:7" x14ac:dyDescent="0.25">
      <c r="A2915">
        <v>2019</v>
      </c>
      <c r="B2915" t="s">
        <v>146</v>
      </c>
      <c r="C2915">
        <v>706018</v>
      </c>
      <c r="D2915" t="s">
        <v>64</v>
      </c>
      <c r="E2915">
        <v>19</v>
      </c>
      <c r="F2915">
        <v>185</v>
      </c>
      <c r="G2915">
        <f t="shared" si="45"/>
        <v>3515</v>
      </c>
    </row>
    <row r="2916" spans="1:7" x14ac:dyDescent="0.25">
      <c r="A2916">
        <v>2019</v>
      </c>
      <c r="B2916" t="s">
        <v>146</v>
      </c>
      <c r="C2916">
        <v>706019</v>
      </c>
      <c r="D2916" t="s">
        <v>65</v>
      </c>
      <c r="E2916">
        <v>20</v>
      </c>
      <c r="F2916">
        <v>191</v>
      </c>
      <c r="G2916">
        <f t="shared" si="45"/>
        <v>3820</v>
      </c>
    </row>
    <row r="2917" spans="1:7" x14ac:dyDescent="0.25">
      <c r="A2917">
        <v>2019</v>
      </c>
      <c r="B2917" t="s">
        <v>146</v>
      </c>
      <c r="C2917">
        <v>706027</v>
      </c>
      <c r="D2917" t="s">
        <v>214</v>
      </c>
      <c r="E2917">
        <v>25</v>
      </c>
      <c r="F2917">
        <v>64</v>
      </c>
      <c r="G2917">
        <f t="shared" si="45"/>
        <v>1600</v>
      </c>
    </row>
    <row r="2918" spans="1:7" x14ac:dyDescent="0.25">
      <c r="A2918">
        <v>2019</v>
      </c>
      <c r="B2918" t="s">
        <v>146</v>
      </c>
      <c r="C2918">
        <v>706028</v>
      </c>
      <c r="D2918" t="s">
        <v>215</v>
      </c>
      <c r="E2918">
        <v>25</v>
      </c>
      <c r="F2918">
        <v>64</v>
      </c>
      <c r="G2918">
        <f t="shared" si="45"/>
        <v>1600</v>
      </c>
    </row>
    <row r="2919" spans="1:7" x14ac:dyDescent="0.25">
      <c r="A2919">
        <v>2019</v>
      </c>
      <c r="B2919" t="s">
        <v>146</v>
      </c>
      <c r="C2919">
        <v>706029</v>
      </c>
      <c r="D2919" t="s">
        <v>216</v>
      </c>
      <c r="E2919">
        <v>25</v>
      </c>
      <c r="F2919">
        <v>64</v>
      </c>
      <c r="G2919">
        <f t="shared" si="45"/>
        <v>1600</v>
      </c>
    </row>
    <row r="2920" spans="1:7" x14ac:dyDescent="0.25">
      <c r="A2920">
        <v>2019</v>
      </c>
      <c r="B2920" t="s">
        <v>146</v>
      </c>
      <c r="C2920">
        <v>706090</v>
      </c>
      <c r="D2920" t="s">
        <v>66</v>
      </c>
      <c r="E2920">
        <v>14</v>
      </c>
      <c r="F2920">
        <v>214</v>
      </c>
      <c r="G2920">
        <f t="shared" si="45"/>
        <v>2996</v>
      </c>
    </row>
    <row r="2921" spans="1:7" x14ac:dyDescent="0.25">
      <c r="A2921">
        <v>2019</v>
      </c>
      <c r="B2921" t="s">
        <v>146</v>
      </c>
      <c r="C2921">
        <v>707001</v>
      </c>
      <c r="D2921" t="s">
        <v>67</v>
      </c>
      <c r="E2921">
        <v>14</v>
      </c>
      <c r="F2921">
        <v>792</v>
      </c>
      <c r="G2921">
        <f t="shared" si="45"/>
        <v>11088</v>
      </c>
    </row>
    <row r="2922" spans="1:7" x14ac:dyDescent="0.25">
      <c r="A2922">
        <v>2019</v>
      </c>
      <c r="B2922" t="s">
        <v>146</v>
      </c>
      <c r="C2922">
        <v>707002</v>
      </c>
      <c r="D2922" t="s">
        <v>68</v>
      </c>
      <c r="E2922">
        <v>14</v>
      </c>
      <c r="F2922">
        <v>874</v>
      </c>
      <c r="G2922">
        <f t="shared" si="45"/>
        <v>12236</v>
      </c>
    </row>
    <row r="2923" spans="1:7" x14ac:dyDescent="0.25">
      <c r="A2923">
        <v>2019</v>
      </c>
      <c r="B2923" t="s">
        <v>146</v>
      </c>
      <c r="C2923">
        <v>707003</v>
      </c>
      <c r="D2923" t="s">
        <v>69</v>
      </c>
      <c r="E2923">
        <v>14</v>
      </c>
      <c r="F2923">
        <v>336</v>
      </c>
      <c r="G2923">
        <f t="shared" si="45"/>
        <v>4704</v>
      </c>
    </row>
    <row r="2924" spans="1:7" x14ac:dyDescent="0.25">
      <c r="A2924">
        <v>2019</v>
      </c>
      <c r="B2924" t="s">
        <v>146</v>
      </c>
      <c r="C2924">
        <v>707004</v>
      </c>
      <c r="D2924" t="s">
        <v>70</v>
      </c>
      <c r="E2924">
        <v>14</v>
      </c>
      <c r="F2924">
        <v>489</v>
      </c>
      <c r="G2924">
        <f t="shared" si="45"/>
        <v>6846</v>
      </c>
    </row>
    <row r="2925" spans="1:7" x14ac:dyDescent="0.25">
      <c r="A2925">
        <v>2019</v>
      </c>
      <c r="B2925" t="s">
        <v>146</v>
      </c>
      <c r="C2925">
        <v>707005</v>
      </c>
      <c r="D2925" t="s">
        <v>71</v>
      </c>
      <c r="E2925">
        <v>14</v>
      </c>
      <c r="F2925">
        <v>415</v>
      </c>
      <c r="G2925">
        <f t="shared" si="45"/>
        <v>5810</v>
      </c>
    </row>
    <row r="2926" spans="1:7" x14ac:dyDescent="0.25">
      <c r="A2926">
        <v>2019</v>
      </c>
      <c r="B2926" t="s">
        <v>146</v>
      </c>
      <c r="C2926">
        <v>707006</v>
      </c>
      <c r="D2926" t="s">
        <v>72</v>
      </c>
      <c r="E2926">
        <v>14</v>
      </c>
      <c r="F2926">
        <v>465</v>
      </c>
      <c r="G2926">
        <f t="shared" si="45"/>
        <v>6510</v>
      </c>
    </row>
    <row r="2927" spans="1:7" x14ac:dyDescent="0.25">
      <c r="A2927">
        <v>2019</v>
      </c>
      <c r="B2927" t="s">
        <v>146</v>
      </c>
      <c r="C2927">
        <v>707007</v>
      </c>
      <c r="D2927" t="s">
        <v>73</v>
      </c>
      <c r="E2927">
        <v>14</v>
      </c>
      <c r="F2927">
        <v>921</v>
      </c>
      <c r="G2927">
        <f t="shared" si="45"/>
        <v>12894</v>
      </c>
    </row>
    <row r="2928" spans="1:7" x14ac:dyDescent="0.25">
      <c r="A2928">
        <v>2019</v>
      </c>
      <c r="B2928" t="s">
        <v>146</v>
      </c>
      <c r="C2928">
        <v>707008</v>
      </c>
      <c r="D2928" t="s">
        <v>74</v>
      </c>
      <c r="E2928">
        <v>14</v>
      </c>
      <c r="F2928">
        <v>873</v>
      </c>
      <c r="G2928">
        <f t="shared" si="45"/>
        <v>12222</v>
      </c>
    </row>
    <row r="2929" spans="1:7" x14ac:dyDescent="0.25">
      <c r="A2929">
        <v>2019</v>
      </c>
      <c r="B2929" t="s">
        <v>146</v>
      </c>
      <c r="C2929">
        <v>707009</v>
      </c>
      <c r="D2929" t="s">
        <v>75</v>
      </c>
      <c r="E2929">
        <v>14</v>
      </c>
      <c r="F2929">
        <v>404</v>
      </c>
      <c r="G2929">
        <f t="shared" si="45"/>
        <v>5656</v>
      </c>
    </row>
    <row r="2930" spans="1:7" x14ac:dyDescent="0.25">
      <c r="A2930">
        <v>2019</v>
      </c>
      <c r="B2930" t="s">
        <v>146</v>
      </c>
      <c r="C2930">
        <v>707010</v>
      </c>
      <c r="D2930" t="s">
        <v>76</v>
      </c>
      <c r="E2930">
        <v>14</v>
      </c>
      <c r="F2930">
        <v>368</v>
      </c>
      <c r="G2930">
        <f t="shared" si="45"/>
        <v>5152</v>
      </c>
    </row>
    <row r="2931" spans="1:7" x14ac:dyDescent="0.25">
      <c r="A2931">
        <v>2019</v>
      </c>
      <c r="B2931" t="s">
        <v>146</v>
      </c>
      <c r="C2931">
        <v>707011</v>
      </c>
      <c r="D2931" t="s">
        <v>77</v>
      </c>
      <c r="E2931">
        <v>14</v>
      </c>
      <c r="F2931">
        <v>340</v>
      </c>
      <c r="G2931">
        <f t="shared" si="45"/>
        <v>4760</v>
      </c>
    </row>
    <row r="2932" spans="1:7" x14ac:dyDescent="0.25">
      <c r="A2932">
        <v>2019</v>
      </c>
      <c r="B2932" t="s">
        <v>146</v>
      </c>
      <c r="C2932">
        <v>707013</v>
      </c>
      <c r="D2932" t="s">
        <v>78</v>
      </c>
      <c r="E2932">
        <v>14</v>
      </c>
      <c r="F2932">
        <v>348</v>
      </c>
      <c r="G2932">
        <f t="shared" si="45"/>
        <v>4872</v>
      </c>
    </row>
    <row r="2933" spans="1:7" x14ac:dyDescent="0.25">
      <c r="A2933">
        <v>2019</v>
      </c>
      <c r="B2933" t="s">
        <v>146</v>
      </c>
      <c r="C2933">
        <v>707015</v>
      </c>
      <c r="D2933" t="s">
        <v>80</v>
      </c>
      <c r="E2933">
        <v>14</v>
      </c>
      <c r="F2933">
        <v>184</v>
      </c>
      <c r="G2933">
        <f t="shared" si="45"/>
        <v>2576</v>
      </c>
    </row>
    <row r="2934" spans="1:7" x14ac:dyDescent="0.25">
      <c r="A2934">
        <v>2019</v>
      </c>
      <c r="B2934" t="s">
        <v>146</v>
      </c>
      <c r="C2934">
        <v>708000</v>
      </c>
      <c r="D2934" t="s">
        <v>82</v>
      </c>
      <c r="E2934">
        <v>5</v>
      </c>
      <c r="F2934">
        <v>487</v>
      </c>
      <c r="G2934">
        <f t="shared" si="45"/>
        <v>2435</v>
      </c>
    </row>
    <row r="2935" spans="1:7" x14ac:dyDescent="0.25">
      <c r="A2935">
        <v>2019</v>
      </c>
      <c r="B2935" t="s">
        <v>146</v>
      </c>
      <c r="C2935">
        <v>708002</v>
      </c>
      <c r="D2935" t="s">
        <v>83</v>
      </c>
      <c r="E2935">
        <v>10</v>
      </c>
      <c r="F2935">
        <v>1149</v>
      </c>
      <c r="G2935">
        <f t="shared" si="45"/>
        <v>11490</v>
      </c>
    </row>
    <row r="2936" spans="1:7" x14ac:dyDescent="0.25">
      <c r="A2936">
        <v>2019</v>
      </c>
      <c r="B2936" t="s">
        <v>146</v>
      </c>
      <c r="C2936">
        <v>708003</v>
      </c>
      <c r="D2936" t="s">
        <v>162</v>
      </c>
      <c r="E2936">
        <v>1.8</v>
      </c>
      <c r="F2936">
        <v>2780</v>
      </c>
      <c r="G2936">
        <f t="shared" si="45"/>
        <v>5004</v>
      </c>
    </row>
    <row r="2937" spans="1:7" x14ac:dyDescent="0.25">
      <c r="A2937">
        <v>2019</v>
      </c>
      <c r="B2937" t="s">
        <v>146</v>
      </c>
      <c r="C2937">
        <v>708004</v>
      </c>
      <c r="D2937" t="s">
        <v>84</v>
      </c>
      <c r="E2937">
        <v>2</v>
      </c>
      <c r="F2937">
        <v>1675</v>
      </c>
      <c r="G2937">
        <f t="shared" si="45"/>
        <v>3350</v>
      </c>
    </row>
    <row r="2938" spans="1:7" x14ac:dyDescent="0.25">
      <c r="A2938">
        <v>2019</v>
      </c>
      <c r="B2938" t="s">
        <v>146</v>
      </c>
      <c r="C2938">
        <v>708006</v>
      </c>
      <c r="D2938" t="s">
        <v>86</v>
      </c>
      <c r="E2938">
        <v>2</v>
      </c>
      <c r="F2938">
        <v>1458</v>
      </c>
      <c r="G2938">
        <f t="shared" si="45"/>
        <v>2916</v>
      </c>
    </row>
    <row r="2939" spans="1:7" x14ac:dyDescent="0.25">
      <c r="A2939">
        <v>2019</v>
      </c>
      <c r="B2939" t="s">
        <v>146</v>
      </c>
      <c r="C2939">
        <v>708007</v>
      </c>
      <c r="D2939" t="s">
        <v>87</v>
      </c>
      <c r="E2939">
        <v>5</v>
      </c>
      <c r="F2939">
        <v>785</v>
      </c>
      <c r="G2939">
        <f t="shared" si="45"/>
        <v>3925</v>
      </c>
    </row>
    <row r="2940" spans="1:7" x14ac:dyDescent="0.25">
      <c r="A2940">
        <v>2019</v>
      </c>
      <c r="B2940" t="s">
        <v>146</v>
      </c>
      <c r="C2940">
        <v>708010</v>
      </c>
      <c r="D2940" t="s">
        <v>90</v>
      </c>
      <c r="E2940">
        <v>2</v>
      </c>
      <c r="F2940">
        <v>996</v>
      </c>
      <c r="G2940">
        <f t="shared" si="45"/>
        <v>1992</v>
      </c>
    </row>
    <row r="2941" spans="1:7" x14ac:dyDescent="0.25">
      <c r="A2941">
        <v>2019</v>
      </c>
      <c r="B2941" t="s">
        <v>146</v>
      </c>
      <c r="C2941">
        <v>708014</v>
      </c>
      <c r="D2941" t="s">
        <v>92</v>
      </c>
      <c r="E2941">
        <v>13</v>
      </c>
      <c r="F2941">
        <v>595</v>
      </c>
      <c r="G2941">
        <f t="shared" si="45"/>
        <v>7735</v>
      </c>
    </row>
    <row r="2942" spans="1:7" x14ac:dyDescent="0.25">
      <c r="A2942">
        <v>2019</v>
      </c>
      <c r="B2942" t="s">
        <v>146</v>
      </c>
      <c r="C2942">
        <v>708015</v>
      </c>
      <c r="D2942" t="s">
        <v>93</v>
      </c>
      <c r="E2942">
        <v>1.8</v>
      </c>
      <c r="F2942">
        <v>1090</v>
      </c>
      <c r="G2942">
        <f t="shared" si="45"/>
        <v>1962</v>
      </c>
    </row>
    <row r="2943" spans="1:7" x14ac:dyDescent="0.25">
      <c r="A2943">
        <v>2019</v>
      </c>
      <c r="B2943" t="s">
        <v>146</v>
      </c>
      <c r="C2943">
        <v>708016</v>
      </c>
      <c r="D2943" t="s">
        <v>94</v>
      </c>
      <c r="E2943">
        <v>5</v>
      </c>
      <c r="F2943">
        <v>404</v>
      </c>
      <c r="G2943">
        <f t="shared" si="45"/>
        <v>2020</v>
      </c>
    </row>
    <row r="2944" spans="1:7" x14ac:dyDescent="0.25">
      <c r="A2944">
        <v>2019</v>
      </c>
      <c r="B2944" t="s">
        <v>146</v>
      </c>
      <c r="C2944">
        <v>708018</v>
      </c>
      <c r="D2944" t="s">
        <v>95</v>
      </c>
      <c r="E2944">
        <v>10</v>
      </c>
      <c r="F2944">
        <v>433</v>
      </c>
      <c r="G2944">
        <f t="shared" si="45"/>
        <v>4330</v>
      </c>
    </row>
    <row r="2945" spans="1:7" x14ac:dyDescent="0.25">
      <c r="A2945">
        <v>2019</v>
      </c>
      <c r="B2945" t="s">
        <v>146</v>
      </c>
      <c r="C2945">
        <v>708022</v>
      </c>
      <c r="D2945" t="s">
        <v>99</v>
      </c>
      <c r="E2945">
        <v>15</v>
      </c>
      <c r="F2945">
        <v>55</v>
      </c>
      <c r="G2945">
        <f t="shared" si="45"/>
        <v>825</v>
      </c>
    </row>
    <row r="2946" spans="1:7" x14ac:dyDescent="0.25">
      <c r="A2946">
        <v>2019</v>
      </c>
      <c r="B2946" t="s">
        <v>146</v>
      </c>
      <c r="C2946">
        <v>708023</v>
      </c>
      <c r="D2946" t="s">
        <v>100</v>
      </c>
      <c r="E2946">
        <v>15</v>
      </c>
      <c r="F2946">
        <v>30</v>
      </c>
      <c r="G2946">
        <f t="shared" si="45"/>
        <v>450</v>
      </c>
    </row>
    <row r="2947" spans="1:7" x14ac:dyDescent="0.25">
      <c r="A2947">
        <v>2019</v>
      </c>
      <c r="B2947" t="s">
        <v>146</v>
      </c>
      <c r="C2947">
        <v>708024</v>
      </c>
      <c r="D2947" t="s">
        <v>101</v>
      </c>
      <c r="E2947">
        <v>15</v>
      </c>
      <c r="F2947">
        <v>163</v>
      </c>
      <c r="G2947">
        <f t="shared" ref="G2947:G3010" si="46">F2947*E2947</f>
        <v>2445</v>
      </c>
    </row>
    <row r="2948" spans="1:7" x14ac:dyDescent="0.25">
      <c r="A2948">
        <v>2019</v>
      </c>
      <c r="B2948" t="s">
        <v>146</v>
      </c>
      <c r="C2948">
        <v>708028</v>
      </c>
      <c r="D2948" t="s">
        <v>102</v>
      </c>
      <c r="E2948">
        <v>17</v>
      </c>
      <c r="F2948">
        <v>159</v>
      </c>
      <c r="G2948">
        <f t="shared" si="46"/>
        <v>2703</v>
      </c>
    </row>
    <row r="2949" spans="1:7" x14ac:dyDescent="0.25">
      <c r="A2949">
        <v>2019</v>
      </c>
      <c r="B2949" t="s">
        <v>146</v>
      </c>
      <c r="C2949">
        <v>708029</v>
      </c>
      <c r="D2949" t="s">
        <v>103</v>
      </c>
      <c r="E2949">
        <v>17</v>
      </c>
      <c r="F2949">
        <v>213</v>
      </c>
      <c r="G2949">
        <f t="shared" si="46"/>
        <v>3621</v>
      </c>
    </row>
    <row r="2950" spans="1:7" x14ac:dyDescent="0.25">
      <c r="A2950">
        <v>2019</v>
      </c>
      <c r="B2950" t="s">
        <v>146</v>
      </c>
      <c r="C2950">
        <v>709001</v>
      </c>
      <c r="D2950" t="s">
        <v>105</v>
      </c>
      <c r="E2950">
        <v>20.5</v>
      </c>
      <c r="F2950">
        <v>343</v>
      </c>
      <c r="G2950">
        <f t="shared" si="46"/>
        <v>7031.5</v>
      </c>
    </row>
    <row r="2951" spans="1:7" x14ac:dyDescent="0.25">
      <c r="A2951">
        <v>2019</v>
      </c>
      <c r="B2951" t="s">
        <v>146</v>
      </c>
      <c r="C2951">
        <v>709005</v>
      </c>
      <c r="D2951" t="s">
        <v>106</v>
      </c>
      <c r="E2951">
        <v>20.5</v>
      </c>
      <c r="F2951">
        <v>220</v>
      </c>
      <c r="G2951">
        <f t="shared" si="46"/>
        <v>4510</v>
      </c>
    </row>
    <row r="2952" spans="1:7" x14ac:dyDescent="0.25">
      <c r="A2952">
        <v>2019</v>
      </c>
      <c r="B2952" t="s">
        <v>146</v>
      </c>
      <c r="C2952">
        <v>709007</v>
      </c>
      <c r="D2952" t="s">
        <v>107</v>
      </c>
      <c r="E2952">
        <v>20.5</v>
      </c>
      <c r="F2952">
        <v>321</v>
      </c>
      <c r="G2952">
        <f t="shared" si="46"/>
        <v>6580.5</v>
      </c>
    </row>
    <row r="2953" spans="1:7" x14ac:dyDescent="0.25">
      <c r="A2953">
        <v>2019</v>
      </c>
      <c r="B2953" t="s">
        <v>146</v>
      </c>
      <c r="C2953">
        <v>711001</v>
      </c>
      <c r="D2953" t="s">
        <v>109</v>
      </c>
      <c r="E2953">
        <v>20</v>
      </c>
      <c r="F2953">
        <v>1039</v>
      </c>
      <c r="G2953">
        <f t="shared" si="46"/>
        <v>20780</v>
      </c>
    </row>
    <row r="2954" spans="1:7" x14ac:dyDescent="0.25">
      <c r="A2954">
        <v>2019</v>
      </c>
      <c r="B2954" t="s">
        <v>146</v>
      </c>
      <c r="C2954">
        <v>711002</v>
      </c>
      <c r="D2954" t="s">
        <v>110</v>
      </c>
      <c r="E2954">
        <v>290</v>
      </c>
      <c r="F2954">
        <v>22</v>
      </c>
      <c r="G2954">
        <f t="shared" si="46"/>
        <v>6380</v>
      </c>
    </row>
    <row r="2955" spans="1:7" x14ac:dyDescent="0.25">
      <c r="A2955">
        <v>2019</v>
      </c>
      <c r="B2955" t="s">
        <v>146</v>
      </c>
      <c r="C2955">
        <v>711009</v>
      </c>
      <c r="D2955" t="s">
        <v>114</v>
      </c>
      <c r="E2955">
        <v>15</v>
      </c>
      <c r="F2955">
        <v>612</v>
      </c>
      <c r="G2955">
        <f t="shared" si="46"/>
        <v>9180</v>
      </c>
    </row>
    <row r="2956" spans="1:7" x14ac:dyDescent="0.25">
      <c r="A2956">
        <v>2019</v>
      </c>
      <c r="B2956" t="s">
        <v>146</v>
      </c>
      <c r="C2956">
        <v>711010</v>
      </c>
      <c r="D2956" t="s">
        <v>115</v>
      </c>
      <c r="E2956">
        <v>265</v>
      </c>
      <c r="F2956">
        <v>3</v>
      </c>
      <c r="G2956">
        <f t="shared" si="46"/>
        <v>795</v>
      </c>
    </row>
    <row r="2957" spans="1:7" x14ac:dyDescent="0.25">
      <c r="A2957">
        <v>2019</v>
      </c>
      <c r="B2957" t="s">
        <v>146</v>
      </c>
      <c r="C2957">
        <v>712007</v>
      </c>
      <c r="D2957" t="s">
        <v>116</v>
      </c>
      <c r="E2957">
        <v>11</v>
      </c>
      <c r="F2957">
        <v>160</v>
      </c>
      <c r="G2957">
        <f t="shared" si="46"/>
        <v>1760</v>
      </c>
    </row>
    <row r="2958" spans="1:7" x14ac:dyDescent="0.25">
      <c r="A2958">
        <v>2019</v>
      </c>
      <c r="B2958" t="s">
        <v>146</v>
      </c>
      <c r="C2958">
        <v>713001</v>
      </c>
      <c r="D2958" t="s">
        <v>117</v>
      </c>
      <c r="E2958">
        <v>45</v>
      </c>
      <c r="F2958">
        <v>131</v>
      </c>
      <c r="G2958">
        <f t="shared" si="46"/>
        <v>5895</v>
      </c>
    </row>
    <row r="2959" spans="1:7" x14ac:dyDescent="0.25">
      <c r="A2959">
        <v>2019</v>
      </c>
      <c r="B2959" t="s">
        <v>146</v>
      </c>
      <c r="C2959">
        <v>713003</v>
      </c>
      <c r="D2959" t="s">
        <v>118</v>
      </c>
      <c r="E2959">
        <v>2</v>
      </c>
      <c r="F2959">
        <v>552</v>
      </c>
      <c r="G2959">
        <f t="shared" si="46"/>
        <v>1104</v>
      </c>
    </row>
    <row r="2960" spans="1:7" x14ac:dyDescent="0.25">
      <c r="A2960">
        <v>2019</v>
      </c>
      <c r="B2960" t="s">
        <v>146</v>
      </c>
      <c r="C2960">
        <v>716001</v>
      </c>
      <c r="D2960" t="s">
        <v>119</v>
      </c>
      <c r="E2960">
        <v>2.5</v>
      </c>
      <c r="F2960">
        <v>7566</v>
      </c>
      <c r="G2960">
        <f t="shared" si="46"/>
        <v>18915</v>
      </c>
    </row>
    <row r="2961" spans="1:7" x14ac:dyDescent="0.25">
      <c r="A2961">
        <v>2019</v>
      </c>
      <c r="B2961" t="s">
        <v>146</v>
      </c>
      <c r="C2961">
        <v>716002</v>
      </c>
      <c r="D2961" t="s">
        <v>120</v>
      </c>
      <c r="E2961">
        <v>2.5</v>
      </c>
      <c r="F2961">
        <v>6315</v>
      </c>
      <c r="G2961">
        <f t="shared" si="46"/>
        <v>15787.5</v>
      </c>
    </row>
    <row r="2962" spans="1:7" x14ac:dyDescent="0.25">
      <c r="A2962">
        <v>2019</v>
      </c>
      <c r="B2962" t="s">
        <v>146</v>
      </c>
      <c r="C2962">
        <v>716003</v>
      </c>
      <c r="D2962" t="s">
        <v>121</v>
      </c>
      <c r="E2962">
        <v>2</v>
      </c>
      <c r="F2962">
        <v>6328</v>
      </c>
      <c r="G2962">
        <f t="shared" si="46"/>
        <v>12656</v>
      </c>
    </row>
    <row r="2963" spans="1:7" x14ac:dyDescent="0.25">
      <c r="A2963">
        <v>2019</v>
      </c>
      <c r="B2963" t="s">
        <v>146</v>
      </c>
      <c r="C2963">
        <v>716004</v>
      </c>
      <c r="D2963" t="s">
        <v>122</v>
      </c>
      <c r="E2963">
        <v>2</v>
      </c>
      <c r="F2963">
        <v>2500</v>
      </c>
      <c r="G2963">
        <f t="shared" si="46"/>
        <v>5000</v>
      </c>
    </row>
    <row r="2964" spans="1:7" x14ac:dyDescent="0.25">
      <c r="A2964">
        <v>2019</v>
      </c>
      <c r="B2964" t="s">
        <v>146</v>
      </c>
      <c r="C2964">
        <v>716005</v>
      </c>
      <c r="D2964" t="s">
        <v>123</v>
      </c>
      <c r="E2964">
        <v>15</v>
      </c>
      <c r="F2964">
        <v>350</v>
      </c>
      <c r="G2964">
        <f t="shared" si="46"/>
        <v>5250</v>
      </c>
    </row>
    <row r="2965" spans="1:7" x14ac:dyDescent="0.25">
      <c r="A2965">
        <v>2019</v>
      </c>
      <c r="B2965" t="s">
        <v>146</v>
      </c>
      <c r="C2965">
        <v>716006</v>
      </c>
      <c r="D2965" t="s">
        <v>197</v>
      </c>
      <c r="E2965">
        <v>15</v>
      </c>
      <c r="F2965">
        <v>273</v>
      </c>
      <c r="G2965">
        <f t="shared" si="46"/>
        <v>4095</v>
      </c>
    </row>
    <row r="2966" spans="1:7" x14ac:dyDescent="0.25">
      <c r="A2966">
        <v>2019</v>
      </c>
      <c r="B2966" t="s">
        <v>146</v>
      </c>
      <c r="C2966">
        <v>716008</v>
      </c>
      <c r="D2966" t="s">
        <v>124</v>
      </c>
      <c r="E2966">
        <v>4.5</v>
      </c>
      <c r="F2966">
        <v>2625</v>
      </c>
      <c r="G2966">
        <f t="shared" si="46"/>
        <v>11812.5</v>
      </c>
    </row>
    <row r="2967" spans="1:7" x14ac:dyDescent="0.25">
      <c r="A2967">
        <v>2019</v>
      </c>
      <c r="B2967" t="s">
        <v>146</v>
      </c>
      <c r="C2967">
        <v>716009</v>
      </c>
      <c r="D2967" t="s">
        <v>125</v>
      </c>
      <c r="E2967">
        <v>9</v>
      </c>
      <c r="F2967">
        <v>1040</v>
      </c>
      <c r="G2967">
        <f t="shared" si="46"/>
        <v>9360</v>
      </c>
    </row>
    <row r="2968" spans="1:7" x14ac:dyDescent="0.25">
      <c r="A2968">
        <v>2019</v>
      </c>
      <c r="B2968" t="s">
        <v>146</v>
      </c>
      <c r="C2968">
        <v>716010</v>
      </c>
      <c r="D2968" t="s">
        <v>126</v>
      </c>
      <c r="E2968">
        <v>23</v>
      </c>
      <c r="F2968">
        <v>250</v>
      </c>
      <c r="G2968">
        <f t="shared" si="46"/>
        <v>5750</v>
      </c>
    </row>
    <row r="2969" spans="1:7" x14ac:dyDescent="0.25">
      <c r="A2969">
        <v>2019</v>
      </c>
      <c r="B2969" t="s">
        <v>146</v>
      </c>
      <c r="C2969">
        <v>716011</v>
      </c>
      <c r="D2969" t="s">
        <v>200</v>
      </c>
      <c r="E2969">
        <v>33</v>
      </c>
      <c r="F2969">
        <v>48</v>
      </c>
      <c r="G2969">
        <f t="shared" si="46"/>
        <v>1584</v>
      </c>
    </row>
    <row r="2970" spans="1:7" x14ac:dyDescent="0.25">
      <c r="A2970">
        <v>2019</v>
      </c>
      <c r="B2970" t="s">
        <v>146</v>
      </c>
      <c r="C2970">
        <v>716013</v>
      </c>
      <c r="D2970" t="s">
        <v>127</v>
      </c>
      <c r="E2970">
        <v>12</v>
      </c>
      <c r="F2970">
        <v>682</v>
      </c>
      <c r="G2970">
        <f t="shared" si="46"/>
        <v>8184</v>
      </c>
    </row>
    <row r="2971" spans="1:7" x14ac:dyDescent="0.25">
      <c r="A2971">
        <v>2019</v>
      </c>
      <c r="B2971" t="s">
        <v>146</v>
      </c>
      <c r="C2971">
        <v>716014</v>
      </c>
      <c r="D2971" t="s">
        <v>128</v>
      </c>
      <c r="E2971">
        <v>12</v>
      </c>
      <c r="F2971">
        <v>342</v>
      </c>
      <c r="G2971">
        <f t="shared" si="46"/>
        <v>4104</v>
      </c>
    </row>
    <row r="2972" spans="1:7" x14ac:dyDescent="0.25">
      <c r="A2972">
        <v>2019</v>
      </c>
      <c r="B2972" t="s">
        <v>146</v>
      </c>
      <c r="C2972">
        <v>716022</v>
      </c>
      <c r="D2972" t="s">
        <v>129</v>
      </c>
      <c r="E2972">
        <v>19</v>
      </c>
      <c r="F2972">
        <v>5139</v>
      </c>
      <c r="G2972">
        <f t="shared" si="46"/>
        <v>97641</v>
      </c>
    </row>
    <row r="2973" spans="1:7" x14ac:dyDescent="0.25">
      <c r="A2973">
        <v>2019</v>
      </c>
      <c r="B2973" t="s">
        <v>146</v>
      </c>
      <c r="C2973">
        <v>716023</v>
      </c>
      <c r="D2973" t="s">
        <v>130</v>
      </c>
      <c r="E2973">
        <v>65</v>
      </c>
      <c r="F2973">
        <v>446</v>
      </c>
      <c r="G2973">
        <f t="shared" si="46"/>
        <v>28990</v>
      </c>
    </row>
    <row r="2974" spans="1:7" x14ac:dyDescent="0.25">
      <c r="A2974">
        <v>2019</v>
      </c>
      <c r="B2974" t="s">
        <v>146</v>
      </c>
      <c r="C2974">
        <v>716024</v>
      </c>
      <c r="D2974" t="s">
        <v>131</v>
      </c>
      <c r="E2974">
        <v>1.5</v>
      </c>
      <c r="F2974">
        <v>13487</v>
      </c>
      <c r="G2974">
        <f t="shared" si="46"/>
        <v>20230.5</v>
      </c>
    </row>
    <row r="2975" spans="1:7" x14ac:dyDescent="0.25">
      <c r="A2975">
        <v>2019</v>
      </c>
      <c r="B2975" t="s">
        <v>146</v>
      </c>
      <c r="C2975">
        <v>716025</v>
      </c>
      <c r="D2975" t="s">
        <v>132</v>
      </c>
      <c r="E2975">
        <v>3</v>
      </c>
      <c r="F2975">
        <v>9444</v>
      </c>
      <c r="G2975">
        <f t="shared" si="46"/>
        <v>28332</v>
      </c>
    </row>
    <row r="2976" spans="1:7" x14ac:dyDescent="0.25">
      <c r="A2976">
        <v>2019</v>
      </c>
      <c r="B2976" t="s">
        <v>146</v>
      </c>
      <c r="C2976">
        <v>716026</v>
      </c>
      <c r="D2976" t="s">
        <v>133</v>
      </c>
      <c r="E2976">
        <v>4.5</v>
      </c>
      <c r="F2976">
        <v>4626</v>
      </c>
      <c r="G2976">
        <f t="shared" si="46"/>
        <v>20817</v>
      </c>
    </row>
    <row r="2977" spans="1:7" x14ac:dyDescent="0.25">
      <c r="A2977">
        <v>2019</v>
      </c>
      <c r="B2977" t="s">
        <v>146</v>
      </c>
      <c r="C2977">
        <v>716027</v>
      </c>
      <c r="D2977" t="s">
        <v>134</v>
      </c>
      <c r="E2977">
        <v>6.5</v>
      </c>
      <c r="F2977">
        <v>3154</v>
      </c>
      <c r="G2977">
        <f t="shared" si="46"/>
        <v>20501</v>
      </c>
    </row>
    <row r="2978" spans="1:7" x14ac:dyDescent="0.25">
      <c r="A2978">
        <v>2019</v>
      </c>
      <c r="B2978" t="s">
        <v>146</v>
      </c>
      <c r="C2978">
        <v>716028</v>
      </c>
      <c r="D2978" t="s">
        <v>135</v>
      </c>
      <c r="E2978">
        <v>8.5</v>
      </c>
      <c r="F2978">
        <v>2009</v>
      </c>
      <c r="G2978">
        <f t="shared" si="46"/>
        <v>17076.5</v>
      </c>
    </row>
    <row r="2979" spans="1:7" x14ac:dyDescent="0.25">
      <c r="A2979">
        <v>2019</v>
      </c>
      <c r="B2979" t="s">
        <v>146</v>
      </c>
      <c r="C2979">
        <v>716029</v>
      </c>
      <c r="D2979" t="s">
        <v>136</v>
      </c>
      <c r="E2979">
        <v>12.5</v>
      </c>
      <c r="F2979">
        <v>753</v>
      </c>
      <c r="G2979">
        <f t="shared" si="46"/>
        <v>9412.5</v>
      </c>
    </row>
    <row r="2980" spans="1:7" x14ac:dyDescent="0.25">
      <c r="A2980">
        <v>2019</v>
      </c>
      <c r="B2980" t="s">
        <v>146</v>
      </c>
      <c r="C2980">
        <v>716030</v>
      </c>
      <c r="D2980" t="s">
        <v>137</v>
      </c>
      <c r="E2980">
        <v>19</v>
      </c>
      <c r="F2980">
        <v>472</v>
      </c>
      <c r="G2980">
        <f t="shared" si="46"/>
        <v>8968</v>
      </c>
    </row>
    <row r="2981" spans="1:7" x14ac:dyDescent="0.25">
      <c r="A2981">
        <v>2019</v>
      </c>
      <c r="B2981" t="s">
        <v>146</v>
      </c>
      <c r="C2981">
        <v>716031</v>
      </c>
      <c r="D2981" t="s">
        <v>138</v>
      </c>
      <c r="E2981">
        <v>25</v>
      </c>
      <c r="F2981">
        <v>320</v>
      </c>
      <c r="G2981">
        <f t="shared" si="46"/>
        <v>8000</v>
      </c>
    </row>
    <row r="2982" spans="1:7" x14ac:dyDescent="0.25">
      <c r="A2982">
        <v>2019</v>
      </c>
      <c r="B2982" t="s">
        <v>146</v>
      </c>
      <c r="C2982">
        <v>716032</v>
      </c>
      <c r="D2982" t="s">
        <v>139</v>
      </c>
      <c r="E2982">
        <v>32</v>
      </c>
      <c r="F2982">
        <v>277</v>
      </c>
      <c r="G2982">
        <f t="shared" si="46"/>
        <v>8864</v>
      </c>
    </row>
    <row r="2983" spans="1:7" x14ac:dyDescent="0.25">
      <c r="A2983">
        <v>2019</v>
      </c>
      <c r="B2983" t="s">
        <v>146</v>
      </c>
      <c r="C2983">
        <v>716033</v>
      </c>
      <c r="D2983" t="s">
        <v>140</v>
      </c>
      <c r="E2983">
        <v>42</v>
      </c>
      <c r="F2983">
        <v>243</v>
      </c>
      <c r="G2983">
        <f t="shared" si="46"/>
        <v>10206</v>
      </c>
    </row>
    <row r="2984" spans="1:7" x14ac:dyDescent="0.25">
      <c r="A2984">
        <v>2019</v>
      </c>
      <c r="B2984" t="s">
        <v>146</v>
      </c>
      <c r="C2984">
        <v>716038</v>
      </c>
      <c r="D2984" t="s">
        <v>141</v>
      </c>
      <c r="E2984">
        <v>19</v>
      </c>
      <c r="F2984">
        <v>325</v>
      </c>
      <c r="G2984">
        <f t="shared" si="46"/>
        <v>6175</v>
      </c>
    </row>
    <row r="2985" spans="1:7" x14ac:dyDescent="0.25">
      <c r="A2985">
        <v>2019</v>
      </c>
      <c r="B2985" t="s">
        <v>146</v>
      </c>
      <c r="C2985">
        <v>716039</v>
      </c>
      <c r="D2985" t="s">
        <v>142</v>
      </c>
      <c r="E2985">
        <v>35</v>
      </c>
      <c r="F2985">
        <v>50</v>
      </c>
      <c r="G2985">
        <f t="shared" si="46"/>
        <v>1750</v>
      </c>
    </row>
    <row r="2986" spans="1:7" x14ac:dyDescent="0.25">
      <c r="A2986">
        <v>2019</v>
      </c>
      <c r="B2986" t="s">
        <v>146</v>
      </c>
      <c r="C2986">
        <v>716040</v>
      </c>
      <c r="D2986" t="s">
        <v>143</v>
      </c>
      <c r="E2986">
        <v>29</v>
      </c>
      <c r="F2986">
        <v>2687</v>
      </c>
      <c r="G2986">
        <f t="shared" si="46"/>
        <v>77923</v>
      </c>
    </row>
    <row r="2987" spans="1:7" x14ac:dyDescent="0.25">
      <c r="A2987">
        <v>2019</v>
      </c>
      <c r="B2987" t="s">
        <v>146</v>
      </c>
      <c r="C2987">
        <v>716041</v>
      </c>
      <c r="D2987" t="s">
        <v>202</v>
      </c>
      <c r="E2987">
        <v>20</v>
      </c>
      <c r="F2987">
        <v>249</v>
      </c>
      <c r="G2987">
        <f t="shared" si="46"/>
        <v>4980</v>
      </c>
    </row>
    <row r="2988" spans="1:7" x14ac:dyDescent="0.25">
      <c r="A2988">
        <v>2019</v>
      </c>
      <c r="B2988" t="s">
        <v>146</v>
      </c>
      <c r="C2988">
        <v>716042</v>
      </c>
      <c r="D2988" t="s">
        <v>225</v>
      </c>
      <c r="E2988">
        <v>20</v>
      </c>
      <c r="F2988">
        <v>14</v>
      </c>
      <c r="G2988">
        <f t="shared" si="46"/>
        <v>280</v>
      </c>
    </row>
    <row r="2989" spans="1:7" x14ac:dyDescent="0.25">
      <c r="A2989">
        <v>2019</v>
      </c>
      <c r="B2989" t="s">
        <v>146</v>
      </c>
      <c r="C2989">
        <v>716043</v>
      </c>
      <c r="D2989" t="s">
        <v>226</v>
      </c>
      <c r="E2989">
        <v>7</v>
      </c>
      <c r="F2989">
        <v>52</v>
      </c>
      <c r="G2989">
        <f t="shared" si="46"/>
        <v>364</v>
      </c>
    </row>
    <row r="2990" spans="1:7" x14ac:dyDescent="0.25">
      <c r="A2990">
        <v>2019</v>
      </c>
      <c r="B2990" t="s">
        <v>146</v>
      </c>
      <c r="C2990">
        <v>716045</v>
      </c>
      <c r="D2990" t="s">
        <v>228</v>
      </c>
      <c r="E2990">
        <v>4</v>
      </c>
      <c r="F2990">
        <v>245</v>
      </c>
      <c r="G2990">
        <f t="shared" si="46"/>
        <v>980</v>
      </c>
    </row>
    <row r="2991" spans="1:7" x14ac:dyDescent="0.25">
      <c r="A2991">
        <v>2019</v>
      </c>
      <c r="B2991" t="s">
        <v>146</v>
      </c>
      <c r="C2991">
        <v>720001</v>
      </c>
      <c r="D2991" t="s">
        <v>149</v>
      </c>
      <c r="E2991">
        <v>32</v>
      </c>
      <c r="F2991">
        <v>2</v>
      </c>
      <c r="G2991">
        <f t="shared" si="46"/>
        <v>64</v>
      </c>
    </row>
    <row r="2992" spans="1:7" x14ac:dyDescent="0.25">
      <c r="A2992">
        <v>2019</v>
      </c>
      <c r="B2992" t="s">
        <v>146</v>
      </c>
      <c r="C2992">
        <v>720053</v>
      </c>
      <c r="D2992" t="s">
        <v>229</v>
      </c>
      <c r="E2992">
        <v>8.8000000000000007</v>
      </c>
      <c r="F2992">
        <v>1600</v>
      </c>
      <c r="G2992">
        <f t="shared" si="46"/>
        <v>14080.000000000002</v>
      </c>
    </row>
    <row r="2993" spans="1:7" x14ac:dyDescent="0.25">
      <c r="A2993">
        <v>2019</v>
      </c>
      <c r="B2993" t="s">
        <v>146</v>
      </c>
      <c r="C2993">
        <v>730001</v>
      </c>
      <c r="D2993" t="s">
        <v>144</v>
      </c>
      <c r="E2993">
        <v>4.5</v>
      </c>
      <c r="F2993">
        <v>8479</v>
      </c>
      <c r="G2993">
        <f t="shared" si="46"/>
        <v>38155.5</v>
      </c>
    </row>
    <row r="2994" spans="1:7" x14ac:dyDescent="0.25">
      <c r="A2994">
        <v>2019</v>
      </c>
      <c r="B2994" t="s">
        <v>146</v>
      </c>
      <c r="C2994">
        <v>730015</v>
      </c>
      <c r="D2994" t="s">
        <v>151</v>
      </c>
      <c r="E2994">
        <v>25</v>
      </c>
      <c r="F2994">
        <v>130</v>
      </c>
      <c r="G2994">
        <f t="shared" si="46"/>
        <v>3250</v>
      </c>
    </row>
    <row r="2995" spans="1:7" x14ac:dyDescent="0.25">
      <c r="A2995">
        <v>2019</v>
      </c>
      <c r="B2995" t="s">
        <v>146</v>
      </c>
      <c r="C2995">
        <v>800010</v>
      </c>
      <c r="D2995" t="s">
        <v>163</v>
      </c>
      <c r="E2995">
        <v>1.5</v>
      </c>
      <c r="F2995">
        <v>1077</v>
      </c>
      <c r="G2995">
        <f t="shared" si="46"/>
        <v>1615.5</v>
      </c>
    </row>
    <row r="2996" spans="1:7" x14ac:dyDescent="0.25">
      <c r="A2996">
        <v>2019</v>
      </c>
      <c r="B2996" t="s">
        <v>146</v>
      </c>
      <c r="C2996">
        <v>800011</v>
      </c>
      <c r="D2996" t="s">
        <v>207</v>
      </c>
      <c r="E2996">
        <v>3</v>
      </c>
      <c r="F2996">
        <v>242</v>
      </c>
      <c r="G2996">
        <f t="shared" si="46"/>
        <v>726</v>
      </c>
    </row>
    <row r="2997" spans="1:7" x14ac:dyDescent="0.25">
      <c r="A2997">
        <v>2019</v>
      </c>
      <c r="B2997" t="s">
        <v>146</v>
      </c>
      <c r="C2997">
        <v>800040</v>
      </c>
      <c r="D2997" t="s">
        <v>209</v>
      </c>
      <c r="E2997">
        <v>2</v>
      </c>
      <c r="F2997">
        <v>199</v>
      </c>
      <c r="G2997">
        <f t="shared" si="46"/>
        <v>398</v>
      </c>
    </row>
    <row r="2998" spans="1:7" x14ac:dyDescent="0.25">
      <c r="A2998">
        <v>2019</v>
      </c>
      <c r="B2998" t="s">
        <v>152</v>
      </c>
      <c r="C2998">
        <v>701004</v>
      </c>
      <c r="D2998" t="s">
        <v>153</v>
      </c>
      <c r="E2998">
        <v>60</v>
      </c>
      <c r="F2998">
        <v>30</v>
      </c>
      <c r="G2998">
        <f t="shared" si="46"/>
        <v>1800</v>
      </c>
    </row>
    <row r="2999" spans="1:7" x14ac:dyDescent="0.25">
      <c r="A2999">
        <v>2019</v>
      </c>
      <c r="B2999" t="s">
        <v>152</v>
      </c>
      <c r="C2999">
        <v>701012</v>
      </c>
      <c r="D2999" t="s">
        <v>5</v>
      </c>
      <c r="E2999">
        <v>10</v>
      </c>
      <c r="F2999">
        <v>3066</v>
      </c>
      <c r="G2999">
        <f t="shared" si="46"/>
        <v>30660</v>
      </c>
    </row>
    <row r="3000" spans="1:7" x14ac:dyDescent="0.25">
      <c r="A3000">
        <v>2019</v>
      </c>
      <c r="B3000" t="s">
        <v>152</v>
      </c>
      <c r="C3000">
        <v>701014</v>
      </c>
      <c r="D3000" t="s">
        <v>6</v>
      </c>
      <c r="E3000">
        <v>39</v>
      </c>
      <c r="F3000">
        <v>95</v>
      </c>
      <c r="G3000">
        <f t="shared" si="46"/>
        <v>3705</v>
      </c>
    </row>
    <row r="3001" spans="1:7" x14ac:dyDescent="0.25">
      <c r="A3001">
        <v>2019</v>
      </c>
      <c r="B3001" t="s">
        <v>152</v>
      </c>
      <c r="C3001">
        <v>701023</v>
      </c>
      <c r="D3001" t="s">
        <v>8</v>
      </c>
      <c r="E3001">
        <v>35</v>
      </c>
      <c r="F3001">
        <v>1</v>
      </c>
      <c r="G3001">
        <f t="shared" si="46"/>
        <v>35</v>
      </c>
    </row>
    <row r="3002" spans="1:7" x14ac:dyDescent="0.25">
      <c r="A3002">
        <v>2019</v>
      </c>
      <c r="B3002" t="s">
        <v>152</v>
      </c>
      <c r="C3002">
        <v>701024</v>
      </c>
      <c r="D3002" t="s">
        <v>9</v>
      </c>
      <c r="E3002">
        <v>27</v>
      </c>
      <c r="F3002">
        <v>350</v>
      </c>
      <c r="G3002">
        <f t="shared" si="46"/>
        <v>9450</v>
      </c>
    </row>
    <row r="3003" spans="1:7" x14ac:dyDescent="0.25">
      <c r="A3003">
        <v>2019</v>
      </c>
      <c r="B3003" t="s">
        <v>152</v>
      </c>
      <c r="C3003">
        <v>701025</v>
      </c>
      <c r="D3003" t="s">
        <v>10</v>
      </c>
      <c r="E3003">
        <v>29</v>
      </c>
      <c r="F3003">
        <v>297</v>
      </c>
      <c r="G3003">
        <f t="shared" si="46"/>
        <v>8613</v>
      </c>
    </row>
    <row r="3004" spans="1:7" x14ac:dyDescent="0.25">
      <c r="A3004">
        <v>2019</v>
      </c>
      <c r="B3004" t="s">
        <v>152</v>
      </c>
      <c r="C3004">
        <v>701027</v>
      </c>
      <c r="D3004" t="s">
        <v>11</v>
      </c>
      <c r="E3004">
        <v>20.5</v>
      </c>
      <c r="F3004">
        <v>600</v>
      </c>
      <c r="G3004">
        <f t="shared" si="46"/>
        <v>12300</v>
      </c>
    </row>
    <row r="3005" spans="1:7" x14ac:dyDescent="0.25">
      <c r="A3005">
        <v>2019</v>
      </c>
      <c r="B3005" t="s">
        <v>152</v>
      </c>
      <c r="C3005">
        <v>701028</v>
      </c>
      <c r="D3005" t="s">
        <v>12</v>
      </c>
      <c r="E3005">
        <v>40</v>
      </c>
      <c r="F3005">
        <v>86</v>
      </c>
      <c r="G3005">
        <f t="shared" si="46"/>
        <v>3440</v>
      </c>
    </row>
    <row r="3006" spans="1:7" x14ac:dyDescent="0.25">
      <c r="A3006">
        <v>2019</v>
      </c>
      <c r="B3006" t="s">
        <v>152</v>
      </c>
      <c r="C3006">
        <v>701030</v>
      </c>
      <c r="D3006" t="s">
        <v>14</v>
      </c>
      <c r="E3006">
        <v>35</v>
      </c>
      <c r="F3006">
        <v>16</v>
      </c>
      <c r="G3006">
        <f t="shared" si="46"/>
        <v>560</v>
      </c>
    </row>
    <row r="3007" spans="1:7" x14ac:dyDescent="0.25">
      <c r="A3007">
        <v>2019</v>
      </c>
      <c r="B3007" t="s">
        <v>152</v>
      </c>
      <c r="C3007">
        <v>701031</v>
      </c>
      <c r="D3007" t="s">
        <v>15</v>
      </c>
      <c r="E3007">
        <v>35</v>
      </c>
      <c r="F3007">
        <v>132</v>
      </c>
      <c r="G3007">
        <f t="shared" si="46"/>
        <v>4620</v>
      </c>
    </row>
    <row r="3008" spans="1:7" x14ac:dyDescent="0.25">
      <c r="A3008">
        <v>2019</v>
      </c>
      <c r="B3008" t="s">
        <v>152</v>
      </c>
      <c r="C3008">
        <v>701032</v>
      </c>
      <c r="D3008" t="s">
        <v>16</v>
      </c>
      <c r="E3008">
        <v>39</v>
      </c>
      <c r="F3008">
        <v>79</v>
      </c>
      <c r="G3008">
        <f t="shared" si="46"/>
        <v>3081</v>
      </c>
    </row>
    <row r="3009" spans="1:7" x14ac:dyDescent="0.25">
      <c r="A3009">
        <v>2019</v>
      </c>
      <c r="B3009" t="s">
        <v>152</v>
      </c>
      <c r="C3009">
        <v>701033</v>
      </c>
      <c r="D3009" t="s">
        <v>17</v>
      </c>
      <c r="E3009">
        <v>39</v>
      </c>
      <c r="F3009">
        <v>173</v>
      </c>
      <c r="G3009">
        <f t="shared" si="46"/>
        <v>6747</v>
      </c>
    </row>
    <row r="3010" spans="1:7" x14ac:dyDescent="0.25">
      <c r="A3010">
        <v>2019</v>
      </c>
      <c r="B3010" t="s">
        <v>152</v>
      </c>
      <c r="C3010">
        <v>701034</v>
      </c>
      <c r="D3010" t="s">
        <v>18</v>
      </c>
      <c r="E3010">
        <v>35</v>
      </c>
      <c r="F3010">
        <v>264</v>
      </c>
      <c r="G3010">
        <f t="shared" si="46"/>
        <v>9240</v>
      </c>
    </row>
    <row r="3011" spans="1:7" x14ac:dyDescent="0.25">
      <c r="A3011">
        <v>2019</v>
      </c>
      <c r="B3011" t="s">
        <v>152</v>
      </c>
      <c r="C3011">
        <v>701035</v>
      </c>
      <c r="D3011" t="s">
        <v>19</v>
      </c>
      <c r="E3011">
        <v>25</v>
      </c>
      <c r="F3011">
        <v>408</v>
      </c>
      <c r="G3011">
        <f t="shared" ref="G3011:G3074" si="47">F3011*E3011</f>
        <v>10200</v>
      </c>
    </row>
    <row r="3012" spans="1:7" x14ac:dyDescent="0.25">
      <c r="A3012">
        <v>2019</v>
      </c>
      <c r="B3012" t="s">
        <v>152</v>
      </c>
      <c r="C3012">
        <v>701036</v>
      </c>
      <c r="D3012" t="s">
        <v>20</v>
      </c>
      <c r="E3012">
        <v>35</v>
      </c>
      <c r="F3012">
        <v>149</v>
      </c>
      <c r="G3012">
        <f t="shared" si="47"/>
        <v>5215</v>
      </c>
    </row>
    <row r="3013" spans="1:7" x14ac:dyDescent="0.25">
      <c r="A3013">
        <v>2019</v>
      </c>
      <c r="B3013" t="s">
        <v>152</v>
      </c>
      <c r="C3013">
        <v>701037</v>
      </c>
      <c r="D3013" t="s">
        <v>21</v>
      </c>
      <c r="E3013">
        <v>25</v>
      </c>
      <c r="F3013">
        <v>492</v>
      </c>
      <c r="G3013">
        <f t="shared" si="47"/>
        <v>12300</v>
      </c>
    </row>
    <row r="3014" spans="1:7" x14ac:dyDescent="0.25">
      <c r="A3014">
        <v>2019</v>
      </c>
      <c r="B3014" t="s">
        <v>152</v>
      </c>
      <c r="C3014">
        <v>701039</v>
      </c>
      <c r="D3014" t="s">
        <v>22</v>
      </c>
      <c r="E3014">
        <v>35</v>
      </c>
      <c r="F3014">
        <v>71</v>
      </c>
      <c r="G3014">
        <f t="shared" si="47"/>
        <v>2485</v>
      </c>
    </row>
    <row r="3015" spans="1:7" x14ac:dyDescent="0.25">
      <c r="A3015">
        <v>2019</v>
      </c>
      <c r="B3015" t="s">
        <v>152</v>
      </c>
      <c r="C3015">
        <v>701042</v>
      </c>
      <c r="D3015" t="s">
        <v>24</v>
      </c>
      <c r="E3015">
        <v>25</v>
      </c>
      <c r="F3015">
        <v>359</v>
      </c>
      <c r="G3015">
        <f t="shared" si="47"/>
        <v>8975</v>
      </c>
    </row>
    <row r="3016" spans="1:7" x14ac:dyDescent="0.25">
      <c r="A3016">
        <v>2019</v>
      </c>
      <c r="B3016" t="s">
        <v>152</v>
      </c>
      <c r="C3016">
        <v>701043</v>
      </c>
      <c r="D3016" t="s">
        <v>25</v>
      </c>
      <c r="E3016">
        <v>35</v>
      </c>
      <c r="F3016">
        <v>131</v>
      </c>
      <c r="G3016">
        <f t="shared" si="47"/>
        <v>4585</v>
      </c>
    </row>
    <row r="3017" spans="1:7" x14ac:dyDescent="0.25">
      <c r="A3017">
        <v>2019</v>
      </c>
      <c r="B3017" t="s">
        <v>152</v>
      </c>
      <c r="C3017">
        <v>701044</v>
      </c>
      <c r="D3017" t="s">
        <v>230</v>
      </c>
      <c r="E3017">
        <v>39</v>
      </c>
      <c r="F3017">
        <v>25</v>
      </c>
      <c r="G3017">
        <f t="shared" si="47"/>
        <v>975</v>
      </c>
    </row>
    <row r="3018" spans="1:7" x14ac:dyDescent="0.25">
      <c r="A3018">
        <v>2019</v>
      </c>
      <c r="B3018" t="s">
        <v>152</v>
      </c>
      <c r="C3018">
        <v>701048</v>
      </c>
      <c r="D3018" t="s">
        <v>26</v>
      </c>
      <c r="E3018">
        <v>59</v>
      </c>
      <c r="F3018">
        <v>442</v>
      </c>
      <c r="G3018">
        <f t="shared" si="47"/>
        <v>26078</v>
      </c>
    </row>
    <row r="3019" spans="1:7" x14ac:dyDescent="0.25">
      <c r="A3019">
        <v>2019</v>
      </c>
      <c r="B3019" t="s">
        <v>152</v>
      </c>
      <c r="C3019">
        <v>701050</v>
      </c>
      <c r="D3019" t="s">
        <v>156</v>
      </c>
      <c r="E3019">
        <v>59</v>
      </c>
      <c r="F3019">
        <v>10</v>
      </c>
      <c r="G3019">
        <f t="shared" si="47"/>
        <v>590</v>
      </c>
    </row>
    <row r="3020" spans="1:7" x14ac:dyDescent="0.25">
      <c r="A3020">
        <v>2019</v>
      </c>
      <c r="B3020" t="s">
        <v>152</v>
      </c>
      <c r="C3020">
        <v>701052</v>
      </c>
      <c r="D3020" t="s">
        <v>27</v>
      </c>
      <c r="E3020">
        <v>39</v>
      </c>
      <c r="F3020">
        <v>167</v>
      </c>
      <c r="G3020">
        <f t="shared" si="47"/>
        <v>6513</v>
      </c>
    </row>
    <row r="3021" spans="1:7" x14ac:dyDescent="0.25">
      <c r="A3021">
        <v>2019</v>
      </c>
      <c r="B3021" t="s">
        <v>152</v>
      </c>
      <c r="C3021">
        <v>701055</v>
      </c>
      <c r="D3021" t="s">
        <v>29</v>
      </c>
      <c r="E3021">
        <v>99</v>
      </c>
      <c r="F3021">
        <v>60</v>
      </c>
      <c r="G3021">
        <f t="shared" si="47"/>
        <v>5940</v>
      </c>
    </row>
    <row r="3022" spans="1:7" x14ac:dyDescent="0.25">
      <c r="A3022">
        <v>2019</v>
      </c>
      <c r="B3022" t="s">
        <v>152</v>
      </c>
      <c r="C3022">
        <v>701056</v>
      </c>
      <c r="D3022" t="s">
        <v>30</v>
      </c>
      <c r="E3022">
        <v>85</v>
      </c>
      <c r="F3022">
        <v>184</v>
      </c>
      <c r="G3022">
        <f t="shared" si="47"/>
        <v>15640</v>
      </c>
    </row>
    <row r="3023" spans="1:7" x14ac:dyDescent="0.25">
      <c r="A3023">
        <v>2019</v>
      </c>
      <c r="B3023" t="s">
        <v>152</v>
      </c>
      <c r="C3023">
        <v>701057</v>
      </c>
      <c r="D3023" t="s">
        <v>147</v>
      </c>
      <c r="E3023">
        <v>55</v>
      </c>
      <c r="F3023">
        <v>19</v>
      </c>
      <c r="G3023">
        <f t="shared" si="47"/>
        <v>1045</v>
      </c>
    </row>
    <row r="3024" spans="1:7" x14ac:dyDescent="0.25">
      <c r="A3024">
        <v>2019</v>
      </c>
      <c r="B3024" t="s">
        <v>152</v>
      </c>
      <c r="C3024">
        <v>701058</v>
      </c>
      <c r="D3024" t="s">
        <v>31</v>
      </c>
      <c r="E3024">
        <v>99</v>
      </c>
      <c r="F3024">
        <v>19</v>
      </c>
      <c r="G3024">
        <f t="shared" si="47"/>
        <v>1881</v>
      </c>
    </row>
    <row r="3025" spans="1:7" x14ac:dyDescent="0.25">
      <c r="A3025">
        <v>2019</v>
      </c>
      <c r="B3025" t="s">
        <v>152</v>
      </c>
      <c r="C3025">
        <v>701059</v>
      </c>
      <c r="D3025" t="s">
        <v>221</v>
      </c>
      <c r="E3025">
        <v>45</v>
      </c>
      <c r="F3025">
        <v>4</v>
      </c>
      <c r="G3025">
        <f t="shared" si="47"/>
        <v>180</v>
      </c>
    </row>
    <row r="3026" spans="1:7" x14ac:dyDescent="0.25">
      <c r="A3026">
        <v>2019</v>
      </c>
      <c r="B3026" t="s">
        <v>152</v>
      </c>
      <c r="C3026">
        <v>701083</v>
      </c>
      <c r="D3026" t="s">
        <v>37</v>
      </c>
      <c r="E3026">
        <v>42</v>
      </c>
      <c r="F3026">
        <v>54</v>
      </c>
      <c r="G3026">
        <f t="shared" si="47"/>
        <v>2268</v>
      </c>
    </row>
    <row r="3027" spans="1:7" x14ac:dyDescent="0.25">
      <c r="A3027">
        <v>2019</v>
      </c>
      <c r="B3027" t="s">
        <v>152</v>
      </c>
      <c r="C3027">
        <v>702000</v>
      </c>
      <c r="D3027" t="s">
        <v>38</v>
      </c>
      <c r="E3027">
        <v>25</v>
      </c>
      <c r="F3027">
        <v>283</v>
      </c>
      <c r="G3027">
        <f t="shared" si="47"/>
        <v>7075</v>
      </c>
    </row>
    <row r="3028" spans="1:7" x14ac:dyDescent="0.25">
      <c r="A3028">
        <v>2019</v>
      </c>
      <c r="B3028" t="s">
        <v>152</v>
      </c>
      <c r="C3028">
        <v>702002</v>
      </c>
      <c r="D3028" t="s">
        <v>40</v>
      </c>
      <c r="E3028">
        <v>25</v>
      </c>
      <c r="F3028">
        <v>1</v>
      </c>
      <c r="G3028">
        <f t="shared" si="47"/>
        <v>25</v>
      </c>
    </row>
    <row r="3029" spans="1:7" x14ac:dyDescent="0.25">
      <c r="A3029">
        <v>2019</v>
      </c>
      <c r="B3029" t="s">
        <v>152</v>
      </c>
      <c r="C3029">
        <v>703003</v>
      </c>
      <c r="D3029" t="s">
        <v>47</v>
      </c>
      <c r="E3029">
        <v>3.5</v>
      </c>
      <c r="F3029">
        <v>1444</v>
      </c>
      <c r="G3029">
        <f t="shared" si="47"/>
        <v>5054</v>
      </c>
    </row>
    <row r="3030" spans="1:7" x14ac:dyDescent="0.25">
      <c r="A3030">
        <v>2019</v>
      </c>
      <c r="B3030" t="s">
        <v>152</v>
      </c>
      <c r="C3030">
        <v>706000</v>
      </c>
      <c r="D3030" t="s">
        <v>48</v>
      </c>
      <c r="E3030">
        <v>14</v>
      </c>
      <c r="F3030">
        <v>1199</v>
      </c>
      <c r="G3030">
        <f t="shared" si="47"/>
        <v>16786</v>
      </c>
    </row>
    <row r="3031" spans="1:7" x14ac:dyDescent="0.25">
      <c r="A3031">
        <v>2019</v>
      </c>
      <c r="B3031" t="s">
        <v>152</v>
      </c>
      <c r="C3031">
        <v>706001</v>
      </c>
      <c r="D3031" t="s">
        <v>49</v>
      </c>
      <c r="E3031">
        <v>18</v>
      </c>
      <c r="F3031">
        <v>17</v>
      </c>
      <c r="G3031">
        <f t="shared" si="47"/>
        <v>306</v>
      </c>
    </row>
    <row r="3032" spans="1:7" x14ac:dyDescent="0.25">
      <c r="A3032">
        <v>2019</v>
      </c>
      <c r="B3032" t="s">
        <v>152</v>
      </c>
      <c r="C3032">
        <v>706002</v>
      </c>
      <c r="D3032" t="s">
        <v>50</v>
      </c>
      <c r="E3032">
        <v>14</v>
      </c>
      <c r="F3032">
        <v>817</v>
      </c>
      <c r="G3032">
        <f t="shared" si="47"/>
        <v>11438</v>
      </c>
    </row>
    <row r="3033" spans="1:7" x14ac:dyDescent="0.25">
      <c r="A3033">
        <v>2019</v>
      </c>
      <c r="B3033" t="s">
        <v>152</v>
      </c>
      <c r="C3033">
        <v>706003</v>
      </c>
      <c r="D3033" t="s">
        <v>51</v>
      </c>
      <c r="E3033">
        <v>14</v>
      </c>
      <c r="F3033">
        <v>2393</v>
      </c>
      <c r="G3033">
        <f t="shared" si="47"/>
        <v>33502</v>
      </c>
    </row>
    <row r="3034" spans="1:7" x14ac:dyDescent="0.25">
      <c r="A3034">
        <v>2019</v>
      </c>
      <c r="B3034" t="s">
        <v>152</v>
      </c>
      <c r="C3034">
        <v>706004</v>
      </c>
      <c r="D3034" t="s">
        <v>52</v>
      </c>
      <c r="E3034">
        <v>14</v>
      </c>
      <c r="F3034">
        <v>1923</v>
      </c>
      <c r="G3034">
        <f t="shared" si="47"/>
        <v>26922</v>
      </c>
    </row>
    <row r="3035" spans="1:7" x14ac:dyDescent="0.25">
      <c r="A3035">
        <v>2019</v>
      </c>
      <c r="B3035" t="s">
        <v>152</v>
      </c>
      <c r="C3035">
        <v>706005</v>
      </c>
      <c r="D3035" t="s">
        <v>53</v>
      </c>
      <c r="E3035">
        <v>14</v>
      </c>
      <c r="F3035">
        <v>5465</v>
      </c>
      <c r="G3035">
        <f t="shared" si="47"/>
        <v>76510</v>
      </c>
    </row>
    <row r="3036" spans="1:7" x14ac:dyDescent="0.25">
      <c r="A3036">
        <v>2019</v>
      </c>
      <c r="B3036" t="s">
        <v>152</v>
      </c>
      <c r="C3036">
        <v>706006</v>
      </c>
      <c r="D3036" t="s">
        <v>54</v>
      </c>
      <c r="E3036">
        <v>14</v>
      </c>
      <c r="F3036">
        <v>649</v>
      </c>
      <c r="G3036">
        <f t="shared" si="47"/>
        <v>9086</v>
      </c>
    </row>
    <row r="3037" spans="1:7" x14ac:dyDescent="0.25">
      <c r="A3037">
        <v>2019</v>
      </c>
      <c r="B3037" t="s">
        <v>152</v>
      </c>
      <c r="C3037">
        <v>706007</v>
      </c>
      <c r="D3037" t="s">
        <v>55</v>
      </c>
      <c r="E3037">
        <v>14</v>
      </c>
      <c r="F3037">
        <v>1615</v>
      </c>
      <c r="G3037">
        <f t="shared" si="47"/>
        <v>22610</v>
      </c>
    </row>
    <row r="3038" spans="1:7" x14ac:dyDescent="0.25">
      <c r="A3038">
        <v>2019</v>
      </c>
      <c r="B3038" t="s">
        <v>152</v>
      </c>
      <c r="C3038">
        <v>706008</v>
      </c>
      <c r="D3038" t="s">
        <v>56</v>
      </c>
      <c r="E3038">
        <v>14</v>
      </c>
      <c r="F3038">
        <v>371</v>
      </c>
      <c r="G3038">
        <f t="shared" si="47"/>
        <v>5194</v>
      </c>
    </row>
    <row r="3039" spans="1:7" x14ac:dyDescent="0.25">
      <c r="A3039">
        <v>2019</v>
      </c>
      <c r="B3039" t="s">
        <v>152</v>
      </c>
      <c r="C3039">
        <v>706011</v>
      </c>
      <c r="D3039" t="s">
        <v>57</v>
      </c>
      <c r="E3039">
        <v>14</v>
      </c>
      <c r="F3039">
        <v>1372</v>
      </c>
      <c r="G3039">
        <f t="shared" si="47"/>
        <v>19208</v>
      </c>
    </row>
    <row r="3040" spans="1:7" x14ac:dyDescent="0.25">
      <c r="A3040">
        <v>2019</v>
      </c>
      <c r="B3040" t="s">
        <v>152</v>
      </c>
      <c r="C3040">
        <v>706012</v>
      </c>
      <c r="D3040" t="s">
        <v>58</v>
      </c>
      <c r="E3040">
        <v>18</v>
      </c>
      <c r="F3040">
        <v>429</v>
      </c>
      <c r="G3040">
        <f t="shared" si="47"/>
        <v>7722</v>
      </c>
    </row>
    <row r="3041" spans="1:7" x14ac:dyDescent="0.25">
      <c r="A3041">
        <v>2019</v>
      </c>
      <c r="B3041" t="s">
        <v>152</v>
      </c>
      <c r="C3041">
        <v>706013</v>
      </c>
      <c r="D3041" t="s">
        <v>59</v>
      </c>
      <c r="E3041">
        <v>19</v>
      </c>
      <c r="F3041">
        <v>430</v>
      </c>
      <c r="G3041">
        <f t="shared" si="47"/>
        <v>8170</v>
      </c>
    </row>
    <row r="3042" spans="1:7" x14ac:dyDescent="0.25">
      <c r="A3042">
        <v>2019</v>
      </c>
      <c r="B3042" t="s">
        <v>152</v>
      </c>
      <c r="C3042">
        <v>706014</v>
      </c>
      <c r="D3042" t="s">
        <v>60</v>
      </c>
      <c r="E3042">
        <v>19</v>
      </c>
      <c r="F3042">
        <v>549</v>
      </c>
      <c r="G3042">
        <f t="shared" si="47"/>
        <v>10431</v>
      </c>
    </row>
    <row r="3043" spans="1:7" x14ac:dyDescent="0.25">
      <c r="A3043">
        <v>2019</v>
      </c>
      <c r="B3043" t="s">
        <v>152</v>
      </c>
      <c r="C3043">
        <v>706015</v>
      </c>
      <c r="D3043" t="s">
        <v>61</v>
      </c>
      <c r="E3043">
        <v>19</v>
      </c>
      <c r="F3043">
        <v>681</v>
      </c>
      <c r="G3043">
        <f t="shared" si="47"/>
        <v>12939</v>
      </c>
    </row>
    <row r="3044" spans="1:7" x14ac:dyDescent="0.25">
      <c r="A3044">
        <v>2019</v>
      </c>
      <c r="B3044" t="s">
        <v>152</v>
      </c>
      <c r="C3044">
        <v>706016</v>
      </c>
      <c r="D3044" t="s">
        <v>62</v>
      </c>
      <c r="E3044">
        <v>19</v>
      </c>
      <c r="F3044">
        <v>108</v>
      </c>
      <c r="G3044">
        <f t="shared" si="47"/>
        <v>2052</v>
      </c>
    </row>
    <row r="3045" spans="1:7" x14ac:dyDescent="0.25">
      <c r="A3045">
        <v>2019</v>
      </c>
      <c r="B3045" t="s">
        <v>152</v>
      </c>
      <c r="C3045">
        <v>706017</v>
      </c>
      <c r="D3045" t="s">
        <v>63</v>
      </c>
      <c r="E3045">
        <v>19</v>
      </c>
      <c r="F3045">
        <v>135</v>
      </c>
      <c r="G3045">
        <f t="shared" si="47"/>
        <v>2565</v>
      </c>
    </row>
    <row r="3046" spans="1:7" x14ac:dyDescent="0.25">
      <c r="A3046">
        <v>2019</v>
      </c>
      <c r="B3046" t="s">
        <v>152</v>
      </c>
      <c r="C3046">
        <v>706018</v>
      </c>
      <c r="D3046" t="s">
        <v>64</v>
      </c>
      <c r="E3046">
        <v>19</v>
      </c>
      <c r="F3046">
        <v>828</v>
      </c>
      <c r="G3046">
        <f t="shared" si="47"/>
        <v>15732</v>
      </c>
    </row>
    <row r="3047" spans="1:7" x14ac:dyDescent="0.25">
      <c r="A3047">
        <v>2019</v>
      </c>
      <c r="B3047" t="s">
        <v>152</v>
      </c>
      <c r="C3047">
        <v>706019</v>
      </c>
      <c r="D3047" t="s">
        <v>65</v>
      </c>
      <c r="E3047">
        <v>20</v>
      </c>
      <c r="F3047">
        <v>313</v>
      </c>
      <c r="G3047">
        <f t="shared" si="47"/>
        <v>6260</v>
      </c>
    </row>
    <row r="3048" spans="1:7" x14ac:dyDescent="0.25">
      <c r="A3048">
        <v>2019</v>
      </c>
      <c r="B3048" t="s">
        <v>152</v>
      </c>
      <c r="C3048">
        <v>706027</v>
      </c>
      <c r="D3048" t="s">
        <v>214</v>
      </c>
      <c r="E3048">
        <v>25</v>
      </c>
      <c r="F3048">
        <v>10</v>
      </c>
      <c r="G3048">
        <f t="shared" si="47"/>
        <v>250</v>
      </c>
    </row>
    <row r="3049" spans="1:7" x14ac:dyDescent="0.25">
      <c r="A3049">
        <v>2019</v>
      </c>
      <c r="B3049" t="s">
        <v>152</v>
      </c>
      <c r="C3049">
        <v>706028</v>
      </c>
      <c r="D3049" t="s">
        <v>215</v>
      </c>
      <c r="E3049">
        <v>25</v>
      </c>
      <c r="F3049">
        <v>11</v>
      </c>
      <c r="G3049">
        <f t="shared" si="47"/>
        <v>275</v>
      </c>
    </row>
    <row r="3050" spans="1:7" x14ac:dyDescent="0.25">
      <c r="A3050">
        <v>2019</v>
      </c>
      <c r="B3050" t="s">
        <v>152</v>
      </c>
      <c r="C3050">
        <v>706029</v>
      </c>
      <c r="D3050" t="s">
        <v>216</v>
      </c>
      <c r="E3050">
        <v>25</v>
      </c>
      <c r="F3050">
        <v>10</v>
      </c>
      <c r="G3050">
        <f t="shared" si="47"/>
        <v>250</v>
      </c>
    </row>
    <row r="3051" spans="1:7" x14ac:dyDescent="0.25">
      <c r="A3051">
        <v>2019</v>
      </c>
      <c r="B3051" t="s">
        <v>152</v>
      </c>
      <c r="C3051">
        <v>706090</v>
      </c>
      <c r="D3051" t="s">
        <v>66</v>
      </c>
      <c r="E3051">
        <v>14</v>
      </c>
      <c r="F3051">
        <v>682</v>
      </c>
      <c r="G3051">
        <f t="shared" si="47"/>
        <v>9548</v>
      </c>
    </row>
    <row r="3052" spans="1:7" x14ac:dyDescent="0.25">
      <c r="A3052">
        <v>2019</v>
      </c>
      <c r="B3052" t="s">
        <v>152</v>
      </c>
      <c r="C3052">
        <v>707001</v>
      </c>
      <c r="D3052" t="s">
        <v>67</v>
      </c>
      <c r="E3052">
        <v>14</v>
      </c>
      <c r="F3052">
        <v>1110</v>
      </c>
      <c r="G3052">
        <f t="shared" si="47"/>
        <v>15540</v>
      </c>
    </row>
    <row r="3053" spans="1:7" x14ac:dyDescent="0.25">
      <c r="A3053">
        <v>2019</v>
      </c>
      <c r="B3053" t="s">
        <v>152</v>
      </c>
      <c r="C3053">
        <v>707002</v>
      </c>
      <c r="D3053" t="s">
        <v>68</v>
      </c>
      <c r="E3053">
        <v>14</v>
      </c>
      <c r="F3053">
        <v>1206</v>
      </c>
      <c r="G3053">
        <f t="shared" si="47"/>
        <v>16884</v>
      </c>
    </row>
    <row r="3054" spans="1:7" x14ac:dyDescent="0.25">
      <c r="A3054">
        <v>2019</v>
      </c>
      <c r="B3054" t="s">
        <v>152</v>
      </c>
      <c r="C3054">
        <v>707003</v>
      </c>
      <c r="D3054" t="s">
        <v>69</v>
      </c>
      <c r="E3054">
        <v>14</v>
      </c>
      <c r="F3054">
        <v>564</v>
      </c>
      <c r="G3054">
        <f t="shared" si="47"/>
        <v>7896</v>
      </c>
    </row>
    <row r="3055" spans="1:7" x14ac:dyDescent="0.25">
      <c r="A3055">
        <v>2019</v>
      </c>
      <c r="B3055" t="s">
        <v>152</v>
      </c>
      <c r="C3055">
        <v>707004</v>
      </c>
      <c r="D3055" t="s">
        <v>70</v>
      </c>
      <c r="E3055">
        <v>14</v>
      </c>
      <c r="F3055">
        <v>530</v>
      </c>
      <c r="G3055">
        <f t="shared" si="47"/>
        <v>7420</v>
      </c>
    </row>
    <row r="3056" spans="1:7" x14ac:dyDescent="0.25">
      <c r="A3056">
        <v>2019</v>
      </c>
      <c r="B3056" t="s">
        <v>152</v>
      </c>
      <c r="C3056">
        <v>707005</v>
      </c>
      <c r="D3056" t="s">
        <v>71</v>
      </c>
      <c r="E3056">
        <v>14</v>
      </c>
      <c r="F3056">
        <v>291</v>
      </c>
      <c r="G3056">
        <f t="shared" si="47"/>
        <v>4074</v>
      </c>
    </row>
    <row r="3057" spans="1:7" x14ac:dyDescent="0.25">
      <c r="A3057">
        <v>2019</v>
      </c>
      <c r="B3057" t="s">
        <v>152</v>
      </c>
      <c r="C3057">
        <v>707006</v>
      </c>
      <c r="D3057" t="s">
        <v>72</v>
      </c>
      <c r="E3057">
        <v>14</v>
      </c>
      <c r="F3057">
        <v>479</v>
      </c>
      <c r="G3057">
        <f t="shared" si="47"/>
        <v>6706</v>
      </c>
    </row>
    <row r="3058" spans="1:7" x14ac:dyDescent="0.25">
      <c r="A3058">
        <v>2019</v>
      </c>
      <c r="B3058" t="s">
        <v>152</v>
      </c>
      <c r="C3058">
        <v>707007</v>
      </c>
      <c r="D3058" t="s">
        <v>73</v>
      </c>
      <c r="E3058">
        <v>14</v>
      </c>
      <c r="F3058">
        <v>1348</v>
      </c>
      <c r="G3058">
        <f t="shared" si="47"/>
        <v>18872</v>
      </c>
    </row>
    <row r="3059" spans="1:7" x14ac:dyDescent="0.25">
      <c r="A3059">
        <v>2019</v>
      </c>
      <c r="B3059" t="s">
        <v>152</v>
      </c>
      <c r="C3059">
        <v>707008</v>
      </c>
      <c r="D3059" t="s">
        <v>74</v>
      </c>
      <c r="E3059">
        <v>14</v>
      </c>
      <c r="F3059">
        <v>1130</v>
      </c>
      <c r="G3059">
        <f t="shared" si="47"/>
        <v>15820</v>
      </c>
    </row>
    <row r="3060" spans="1:7" x14ac:dyDescent="0.25">
      <c r="A3060">
        <v>2019</v>
      </c>
      <c r="B3060" t="s">
        <v>152</v>
      </c>
      <c r="C3060">
        <v>707009</v>
      </c>
      <c r="D3060" t="s">
        <v>75</v>
      </c>
      <c r="E3060">
        <v>14</v>
      </c>
      <c r="F3060">
        <v>1295</v>
      </c>
      <c r="G3060">
        <f t="shared" si="47"/>
        <v>18130</v>
      </c>
    </row>
    <row r="3061" spans="1:7" x14ac:dyDescent="0.25">
      <c r="A3061">
        <v>2019</v>
      </c>
      <c r="B3061" t="s">
        <v>152</v>
      </c>
      <c r="C3061">
        <v>707010</v>
      </c>
      <c r="D3061" t="s">
        <v>76</v>
      </c>
      <c r="E3061">
        <v>14</v>
      </c>
      <c r="F3061">
        <v>253</v>
      </c>
      <c r="G3061">
        <f t="shared" si="47"/>
        <v>3542</v>
      </c>
    </row>
    <row r="3062" spans="1:7" x14ac:dyDescent="0.25">
      <c r="A3062">
        <v>2019</v>
      </c>
      <c r="B3062" t="s">
        <v>152</v>
      </c>
      <c r="C3062">
        <v>707011</v>
      </c>
      <c r="D3062" t="s">
        <v>77</v>
      </c>
      <c r="E3062">
        <v>14</v>
      </c>
      <c r="F3062">
        <v>489</v>
      </c>
      <c r="G3062">
        <f t="shared" si="47"/>
        <v>6846</v>
      </c>
    </row>
    <row r="3063" spans="1:7" x14ac:dyDescent="0.25">
      <c r="A3063">
        <v>2019</v>
      </c>
      <c r="B3063" t="s">
        <v>152</v>
      </c>
      <c r="C3063">
        <v>707013</v>
      </c>
      <c r="D3063" t="s">
        <v>78</v>
      </c>
      <c r="E3063">
        <v>14</v>
      </c>
      <c r="F3063">
        <v>167</v>
      </c>
      <c r="G3063">
        <f t="shared" si="47"/>
        <v>2338</v>
      </c>
    </row>
    <row r="3064" spans="1:7" x14ac:dyDescent="0.25">
      <c r="A3064">
        <v>2019</v>
      </c>
      <c r="B3064" t="s">
        <v>152</v>
      </c>
      <c r="C3064">
        <v>707014</v>
      </c>
      <c r="D3064" t="s">
        <v>79</v>
      </c>
      <c r="E3064">
        <v>14</v>
      </c>
      <c r="F3064">
        <v>233</v>
      </c>
      <c r="G3064">
        <f t="shared" si="47"/>
        <v>3262</v>
      </c>
    </row>
    <row r="3065" spans="1:7" x14ac:dyDescent="0.25">
      <c r="A3065">
        <v>2019</v>
      </c>
      <c r="B3065" t="s">
        <v>152</v>
      </c>
      <c r="C3065">
        <v>707015</v>
      </c>
      <c r="D3065" t="s">
        <v>80</v>
      </c>
      <c r="E3065">
        <v>14</v>
      </c>
      <c r="F3065">
        <v>263</v>
      </c>
      <c r="G3065">
        <f t="shared" si="47"/>
        <v>3682</v>
      </c>
    </row>
    <row r="3066" spans="1:7" x14ac:dyDescent="0.25">
      <c r="A3066">
        <v>2019</v>
      </c>
      <c r="B3066" t="s">
        <v>152</v>
      </c>
      <c r="C3066">
        <v>707016</v>
      </c>
      <c r="D3066" t="s">
        <v>81</v>
      </c>
      <c r="E3066">
        <v>14</v>
      </c>
      <c r="F3066">
        <v>59</v>
      </c>
      <c r="G3066">
        <f t="shared" si="47"/>
        <v>826</v>
      </c>
    </row>
    <row r="3067" spans="1:7" x14ac:dyDescent="0.25">
      <c r="A3067">
        <v>2019</v>
      </c>
      <c r="B3067" t="s">
        <v>152</v>
      </c>
      <c r="C3067">
        <v>708000</v>
      </c>
      <c r="D3067" t="s">
        <v>82</v>
      </c>
      <c r="E3067">
        <v>5</v>
      </c>
      <c r="F3067">
        <v>352</v>
      </c>
      <c r="G3067">
        <f t="shared" si="47"/>
        <v>1760</v>
      </c>
    </row>
    <row r="3068" spans="1:7" x14ac:dyDescent="0.25">
      <c r="A3068">
        <v>2019</v>
      </c>
      <c r="B3068" t="s">
        <v>152</v>
      </c>
      <c r="C3068">
        <v>708002</v>
      </c>
      <c r="D3068" t="s">
        <v>83</v>
      </c>
      <c r="E3068">
        <v>10</v>
      </c>
      <c r="F3068">
        <v>1008</v>
      </c>
      <c r="G3068">
        <f t="shared" si="47"/>
        <v>10080</v>
      </c>
    </row>
    <row r="3069" spans="1:7" x14ac:dyDescent="0.25">
      <c r="A3069">
        <v>2019</v>
      </c>
      <c r="B3069" t="s">
        <v>152</v>
      </c>
      <c r="C3069">
        <v>708003</v>
      </c>
      <c r="D3069" t="s">
        <v>162</v>
      </c>
      <c r="E3069">
        <v>1.8</v>
      </c>
      <c r="F3069">
        <v>5031</v>
      </c>
      <c r="G3069">
        <f t="shared" si="47"/>
        <v>9055.8000000000011</v>
      </c>
    </row>
    <row r="3070" spans="1:7" x14ac:dyDescent="0.25">
      <c r="A3070">
        <v>2019</v>
      </c>
      <c r="B3070" t="s">
        <v>152</v>
      </c>
      <c r="C3070">
        <v>708004</v>
      </c>
      <c r="D3070" t="s">
        <v>84</v>
      </c>
      <c r="E3070">
        <v>2</v>
      </c>
      <c r="F3070">
        <v>5397</v>
      </c>
      <c r="G3070">
        <f t="shared" si="47"/>
        <v>10794</v>
      </c>
    </row>
    <row r="3071" spans="1:7" x14ac:dyDescent="0.25">
      <c r="A3071">
        <v>2019</v>
      </c>
      <c r="B3071" t="s">
        <v>152</v>
      </c>
      <c r="C3071">
        <v>708006</v>
      </c>
      <c r="D3071" t="s">
        <v>86</v>
      </c>
      <c r="E3071">
        <v>2</v>
      </c>
      <c r="F3071">
        <v>2789</v>
      </c>
      <c r="G3071">
        <f t="shared" si="47"/>
        <v>5578</v>
      </c>
    </row>
    <row r="3072" spans="1:7" x14ac:dyDescent="0.25">
      <c r="A3072">
        <v>2019</v>
      </c>
      <c r="B3072" t="s">
        <v>152</v>
      </c>
      <c r="C3072">
        <v>708007</v>
      </c>
      <c r="D3072" t="s">
        <v>87</v>
      </c>
      <c r="E3072">
        <v>5</v>
      </c>
      <c r="F3072">
        <v>1050</v>
      </c>
      <c r="G3072">
        <f t="shared" si="47"/>
        <v>5250</v>
      </c>
    </row>
    <row r="3073" spans="1:7" x14ac:dyDescent="0.25">
      <c r="A3073">
        <v>2019</v>
      </c>
      <c r="B3073" t="s">
        <v>152</v>
      </c>
      <c r="C3073">
        <v>708010</v>
      </c>
      <c r="D3073" t="s">
        <v>90</v>
      </c>
      <c r="E3073">
        <v>2</v>
      </c>
      <c r="F3073">
        <v>2402</v>
      </c>
      <c r="G3073">
        <f t="shared" si="47"/>
        <v>4804</v>
      </c>
    </row>
    <row r="3074" spans="1:7" x14ac:dyDescent="0.25">
      <c r="A3074">
        <v>2019</v>
      </c>
      <c r="B3074" t="s">
        <v>152</v>
      </c>
      <c r="C3074">
        <v>708014</v>
      </c>
      <c r="D3074" t="s">
        <v>92</v>
      </c>
      <c r="E3074">
        <v>13</v>
      </c>
      <c r="F3074">
        <v>383</v>
      </c>
      <c r="G3074">
        <f t="shared" si="47"/>
        <v>4979</v>
      </c>
    </row>
    <row r="3075" spans="1:7" x14ac:dyDescent="0.25">
      <c r="A3075">
        <v>2019</v>
      </c>
      <c r="B3075" t="s">
        <v>152</v>
      </c>
      <c r="C3075">
        <v>708015</v>
      </c>
      <c r="D3075" t="s">
        <v>93</v>
      </c>
      <c r="E3075">
        <v>1.8</v>
      </c>
      <c r="F3075">
        <v>2960</v>
      </c>
      <c r="G3075">
        <f t="shared" ref="G3075:G3138" si="48">F3075*E3075</f>
        <v>5328</v>
      </c>
    </row>
    <row r="3076" spans="1:7" x14ac:dyDescent="0.25">
      <c r="A3076">
        <v>2019</v>
      </c>
      <c r="B3076" t="s">
        <v>152</v>
      </c>
      <c r="C3076">
        <v>708016</v>
      </c>
      <c r="D3076" t="s">
        <v>94</v>
      </c>
      <c r="E3076">
        <v>5</v>
      </c>
      <c r="F3076">
        <v>201</v>
      </c>
      <c r="G3076">
        <f t="shared" si="48"/>
        <v>1005</v>
      </c>
    </row>
    <row r="3077" spans="1:7" x14ac:dyDescent="0.25">
      <c r="A3077">
        <v>2019</v>
      </c>
      <c r="B3077" t="s">
        <v>152</v>
      </c>
      <c r="C3077">
        <v>708018</v>
      </c>
      <c r="D3077" t="s">
        <v>95</v>
      </c>
      <c r="E3077">
        <v>10</v>
      </c>
      <c r="F3077">
        <v>316</v>
      </c>
      <c r="G3077">
        <f t="shared" si="48"/>
        <v>3160</v>
      </c>
    </row>
    <row r="3078" spans="1:7" x14ac:dyDescent="0.25">
      <c r="A3078">
        <v>2019</v>
      </c>
      <c r="B3078" t="s">
        <v>152</v>
      </c>
      <c r="C3078">
        <v>708021</v>
      </c>
      <c r="D3078" t="s">
        <v>98</v>
      </c>
      <c r="E3078">
        <v>5</v>
      </c>
      <c r="F3078">
        <v>5</v>
      </c>
      <c r="G3078">
        <f t="shared" si="48"/>
        <v>25</v>
      </c>
    </row>
    <row r="3079" spans="1:7" x14ac:dyDescent="0.25">
      <c r="A3079">
        <v>2019</v>
      </c>
      <c r="B3079" t="s">
        <v>152</v>
      </c>
      <c r="C3079">
        <v>708022</v>
      </c>
      <c r="D3079" t="s">
        <v>99</v>
      </c>
      <c r="E3079">
        <v>15</v>
      </c>
      <c r="F3079">
        <v>628</v>
      </c>
      <c r="G3079">
        <f t="shared" si="48"/>
        <v>9420</v>
      </c>
    </row>
    <row r="3080" spans="1:7" x14ac:dyDescent="0.25">
      <c r="A3080">
        <v>2019</v>
      </c>
      <c r="B3080" t="s">
        <v>152</v>
      </c>
      <c r="C3080">
        <v>708023</v>
      </c>
      <c r="D3080" t="s">
        <v>100</v>
      </c>
      <c r="E3080">
        <v>15</v>
      </c>
      <c r="F3080">
        <v>804</v>
      </c>
      <c r="G3080">
        <f t="shared" si="48"/>
        <v>12060</v>
      </c>
    </row>
    <row r="3081" spans="1:7" x14ac:dyDescent="0.25">
      <c r="A3081">
        <v>2019</v>
      </c>
      <c r="B3081" t="s">
        <v>152</v>
      </c>
      <c r="C3081">
        <v>708024</v>
      </c>
      <c r="D3081" t="s">
        <v>101</v>
      </c>
      <c r="E3081">
        <v>15</v>
      </c>
      <c r="F3081">
        <v>102</v>
      </c>
      <c r="G3081">
        <f t="shared" si="48"/>
        <v>1530</v>
      </c>
    </row>
    <row r="3082" spans="1:7" x14ac:dyDescent="0.25">
      <c r="A3082">
        <v>2019</v>
      </c>
      <c r="B3082" t="s">
        <v>152</v>
      </c>
      <c r="C3082">
        <v>708028</v>
      </c>
      <c r="D3082" t="s">
        <v>102</v>
      </c>
      <c r="E3082">
        <v>17</v>
      </c>
      <c r="F3082">
        <v>345</v>
      </c>
      <c r="G3082">
        <f t="shared" si="48"/>
        <v>5865</v>
      </c>
    </row>
    <row r="3083" spans="1:7" x14ac:dyDescent="0.25">
      <c r="A3083">
        <v>2019</v>
      </c>
      <c r="B3083" t="s">
        <v>152</v>
      </c>
      <c r="C3083">
        <v>708029</v>
      </c>
      <c r="D3083" t="s">
        <v>103</v>
      </c>
      <c r="E3083">
        <v>17</v>
      </c>
      <c r="F3083">
        <v>283</v>
      </c>
      <c r="G3083">
        <f t="shared" si="48"/>
        <v>4811</v>
      </c>
    </row>
    <row r="3084" spans="1:7" x14ac:dyDescent="0.25">
      <c r="A3084">
        <v>2019</v>
      </c>
      <c r="B3084" t="s">
        <v>152</v>
      </c>
      <c r="C3084">
        <v>708057</v>
      </c>
      <c r="D3084" t="s">
        <v>231</v>
      </c>
      <c r="E3084">
        <v>90</v>
      </c>
      <c r="F3084">
        <v>10</v>
      </c>
      <c r="G3084">
        <f t="shared" si="48"/>
        <v>900</v>
      </c>
    </row>
    <row r="3085" spans="1:7" x14ac:dyDescent="0.25">
      <c r="A3085">
        <v>2019</v>
      </c>
      <c r="B3085" t="s">
        <v>152</v>
      </c>
      <c r="C3085">
        <v>709001</v>
      </c>
      <c r="D3085" t="s">
        <v>105</v>
      </c>
      <c r="E3085">
        <v>20.5</v>
      </c>
      <c r="F3085">
        <v>334</v>
      </c>
      <c r="G3085">
        <f t="shared" si="48"/>
        <v>6847</v>
      </c>
    </row>
    <row r="3086" spans="1:7" x14ac:dyDescent="0.25">
      <c r="A3086">
        <v>2019</v>
      </c>
      <c r="B3086" t="s">
        <v>152</v>
      </c>
      <c r="C3086">
        <v>709005</v>
      </c>
      <c r="D3086" t="s">
        <v>106</v>
      </c>
      <c r="E3086">
        <v>20.5</v>
      </c>
      <c r="F3086">
        <v>296</v>
      </c>
      <c r="G3086">
        <f t="shared" si="48"/>
        <v>6068</v>
      </c>
    </row>
    <row r="3087" spans="1:7" x14ac:dyDescent="0.25">
      <c r="A3087">
        <v>2019</v>
      </c>
      <c r="B3087" t="s">
        <v>152</v>
      </c>
      <c r="C3087">
        <v>709007</v>
      </c>
      <c r="D3087" t="s">
        <v>107</v>
      </c>
      <c r="E3087">
        <v>20.5</v>
      </c>
      <c r="F3087">
        <v>234</v>
      </c>
      <c r="G3087">
        <f t="shared" si="48"/>
        <v>4797</v>
      </c>
    </row>
    <row r="3088" spans="1:7" x14ac:dyDescent="0.25">
      <c r="A3088">
        <v>2019</v>
      </c>
      <c r="B3088" t="s">
        <v>152</v>
      </c>
      <c r="C3088">
        <v>710003</v>
      </c>
      <c r="D3088" t="s">
        <v>108</v>
      </c>
      <c r="E3088">
        <v>13</v>
      </c>
      <c r="F3088">
        <v>7</v>
      </c>
      <c r="G3088">
        <f t="shared" si="48"/>
        <v>91</v>
      </c>
    </row>
    <row r="3089" spans="1:7" x14ac:dyDescent="0.25">
      <c r="A3089">
        <v>2019</v>
      </c>
      <c r="B3089" t="s">
        <v>152</v>
      </c>
      <c r="C3089">
        <v>711001</v>
      </c>
      <c r="D3089" t="s">
        <v>109</v>
      </c>
      <c r="E3089">
        <v>20</v>
      </c>
      <c r="F3089">
        <v>1316</v>
      </c>
      <c r="G3089">
        <f t="shared" si="48"/>
        <v>26320</v>
      </c>
    </row>
    <row r="3090" spans="1:7" x14ac:dyDescent="0.25">
      <c r="A3090">
        <v>2019</v>
      </c>
      <c r="B3090" t="s">
        <v>152</v>
      </c>
      <c r="C3090">
        <v>711002</v>
      </c>
      <c r="D3090" t="s">
        <v>110</v>
      </c>
      <c r="E3090">
        <v>290</v>
      </c>
      <c r="F3090">
        <v>38</v>
      </c>
      <c r="G3090">
        <f t="shared" si="48"/>
        <v>11020</v>
      </c>
    </row>
    <row r="3091" spans="1:7" x14ac:dyDescent="0.25">
      <c r="A3091">
        <v>2019</v>
      </c>
      <c r="B3091" t="s">
        <v>152</v>
      </c>
      <c r="C3091">
        <v>711009</v>
      </c>
      <c r="D3091" t="s">
        <v>114</v>
      </c>
      <c r="E3091">
        <v>15</v>
      </c>
      <c r="F3091">
        <v>1438</v>
      </c>
      <c r="G3091">
        <f t="shared" si="48"/>
        <v>21570</v>
      </c>
    </row>
    <row r="3092" spans="1:7" x14ac:dyDescent="0.25">
      <c r="A3092">
        <v>2019</v>
      </c>
      <c r="B3092" t="s">
        <v>152</v>
      </c>
      <c r="C3092">
        <v>711010</v>
      </c>
      <c r="D3092" t="s">
        <v>115</v>
      </c>
      <c r="E3092">
        <v>265</v>
      </c>
      <c r="F3092">
        <v>6</v>
      </c>
      <c r="G3092">
        <f t="shared" si="48"/>
        <v>1590</v>
      </c>
    </row>
    <row r="3093" spans="1:7" x14ac:dyDescent="0.25">
      <c r="A3093">
        <v>2019</v>
      </c>
      <c r="B3093" t="s">
        <v>152</v>
      </c>
      <c r="C3093">
        <v>712007</v>
      </c>
      <c r="D3093" t="s">
        <v>116</v>
      </c>
      <c r="E3093">
        <v>11</v>
      </c>
      <c r="F3093">
        <v>896</v>
      </c>
      <c r="G3093">
        <f t="shared" si="48"/>
        <v>9856</v>
      </c>
    </row>
    <row r="3094" spans="1:7" x14ac:dyDescent="0.25">
      <c r="A3094">
        <v>2019</v>
      </c>
      <c r="B3094" t="s">
        <v>152</v>
      </c>
      <c r="C3094">
        <v>713001</v>
      </c>
      <c r="D3094" t="s">
        <v>117</v>
      </c>
      <c r="E3094">
        <v>45</v>
      </c>
      <c r="F3094">
        <v>424</v>
      </c>
      <c r="G3094">
        <f t="shared" si="48"/>
        <v>19080</v>
      </c>
    </row>
    <row r="3095" spans="1:7" x14ac:dyDescent="0.25">
      <c r="A3095">
        <v>2019</v>
      </c>
      <c r="B3095" t="s">
        <v>152</v>
      </c>
      <c r="C3095">
        <v>716001</v>
      </c>
      <c r="D3095" t="s">
        <v>119</v>
      </c>
      <c r="E3095">
        <v>2.5</v>
      </c>
      <c r="F3095">
        <v>6</v>
      </c>
      <c r="G3095">
        <f t="shared" si="48"/>
        <v>15</v>
      </c>
    </row>
    <row r="3096" spans="1:7" x14ac:dyDescent="0.25">
      <c r="A3096">
        <v>2019</v>
      </c>
      <c r="B3096" t="s">
        <v>152</v>
      </c>
      <c r="C3096">
        <v>716002</v>
      </c>
      <c r="D3096" t="s">
        <v>120</v>
      </c>
      <c r="E3096">
        <v>2.5</v>
      </c>
      <c r="F3096">
        <v>100</v>
      </c>
      <c r="G3096">
        <f t="shared" si="48"/>
        <v>250</v>
      </c>
    </row>
    <row r="3097" spans="1:7" x14ac:dyDescent="0.25">
      <c r="A3097">
        <v>2019</v>
      </c>
      <c r="B3097" t="s">
        <v>152</v>
      </c>
      <c r="C3097">
        <v>716003</v>
      </c>
      <c r="D3097" t="s">
        <v>121</v>
      </c>
      <c r="E3097">
        <v>2</v>
      </c>
      <c r="F3097">
        <v>106</v>
      </c>
      <c r="G3097">
        <f t="shared" si="48"/>
        <v>212</v>
      </c>
    </row>
    <row r="3098" spans="1:7" x14ac:dyDescent="0.25">
      <c r="A3098">
        <v>2019</v>
      </c>
      <c r="B3098" t="s">
        <v>152</v>
      </c>
      <c r="C3098">
        <v>716008</v>
      </c>
      <c r="D3098" t="s">
        <v>124</v>
      </c>
      <c r="E3098">
        <v>4.5</v>
      </c>
      <c r="F3098">
        <v>26</v>
      </c>
      <c r="G3098">
        <f t="shared" si="48"/>
        <v>117</v>
      </c>
    </row>
    <row r="3099" spans="1:7" x14ac:dyDescent="0.25">
      <c r="A3099">
        <v>2019</v>
      </c>
      <c r="B3099" t="s">
        <v>152</v>
      </c>
      <c r="C3099">
        <v>716022</v>
      </c>
      <c r="D3099" t="s">
        <v>129</v>
      </c>
      <c r="E3099">
        <v>19</v>
      </c>
      <c r="F3099">
        <v>39</v>
      </c>
      <c r="G3099">
        <f t="shared" si="48"/>
        <v>741</v>
      </c>
    </row>
    <row r="3100" spans="1:7" x14ac:dyDescent="0.25">
      <c r="A3100">
        <v>2019</v>
      </c>
      <c r="B3100" t="s">
        <v>152</v>
      </c>
      <c r="C3100">
        <v>716023</v>
      </c>
      <c r="D3100" t="s">
        <v>130</v>
      </c>
      <c r="E3100">
        <v>65</v>
      </c>
      <c r="F3100">
        <v>4</v>
      </c>
      <c r="G3100">
        <f t="shared" si="48"/>
        <v>260</v>
      </c>
    </row>
    <row r="3101" spans="1:7" x14ac:dyDescent="0.25">
      <c r="A3101">
        <v>2019</v>
      </c>
      <c r="B3101" t="s">
        <v>152</v>
      </c>
      <c r="C3101">
        <v>716024</v>
      </c>
      <c r="D3101" t="s">
        <v>131</v>
      </c>
      <c r="E3101">
        <v>1.5</v>
      </c>
      <c r="F3101">
        <v>92</v>
      </c>
      <c r="G3101">
        <f t="shared" si="48"/>
        <v>138</v>
      </c>
    </row>
    <row r="3102" spans="1:7" x14ac:dyDescent="0.25">
      <c r="A3102">
        <v>2019</v>
      </c>
      <c r="B3102" t="s">
        <v>152</v>
      </c>
      <c r="C3102">
        <v>716025</v>
      </c>
      <c r="D3102" t="s">
        <v>132</v>
      </c>
      <c r="E3102">
        <v>3</v>
      </c>
      <c r="F3102">
        <v>26</v>
      </c>
      <c r="G3102">
        <f t="shared" si="48"/>
        <v>78</v>
      </c>
    </row>
    <row r="3103" spans="1:7" x14ac:dyDescent="0.25">
      <c r="A3103">
        <v>2019</v>
      </c>
      <c r="B3103" t="s">
        <v>152</v>
      </c>
      <c r="C3103">
        <v>716026</v>
      </c>
      <c r="D3103" t="s">
        <v>133</v>
      </c>
      <c r="E3103">
        <v>4.5</v>
      </c>
      <c r="F3103">
        <v>25</v>
      </c>
      <c r="G3103">
        <f t="shared" si="48"/>
        <v>112.5</v>
      </c>
    </row>
    <row r="3104" spans="1:7" x14ac:dyDescent="0.25">
      <c r="A3104">
        <v>2019</v>
      </c>
      <c r="B3104" t="s">
        <v>152</v>
      </c>
      <c r="C3104">
        <v>716027</v>
      </c>
      <c r="D3104" t="s">
        <v>134</v>
      </c>
      <c r="E3104">
        <v>6.5</v>
      </c>
      <c r="F3104">
        <v>61</v>
      </c>
      <c r="G3104">
        <f t="shared" si="48"/>
        <v>396.5</v>
      </c>
    </row>
    <row r="3105" spans="1:7" x14ac:dyDescent="0.25">
      <c r="A3105">
        <v>2019</v>
      </c>
      <c r="B3105" t="s">
        <v>152</v>
      </c>
      <c r="C3105">
        <v>716028</v>
      </c>
      <c r="D3105" t="s">
        <v>135</v>
      </c>
      <c r="E3105">
        <v>8.5</v>
      </c>
      <c r="F3105">
        <v>22</v>
      </c>
      <c r="G3105">
        <f t="shared" si="48"/>
        <v>187</v>
      </c>
    </row>
    <row r="3106" spans="1:7" x14ac:dyDescent="0.25">
      <c r="A3106">
        <v>2019</v>
      </c>
      <c r="B3106" t="s">
        <v>152</v>
      </c>
      <c r="C3106">
        <v>716029</v>
      </c>
      <c r="D3106" t="s">
        <v>136</v>
      </c>
      <c r="E3106">
        <v>12.5</v>
      </c>
      <c r="F3106">
        <v>20</v>
      </c>
      <c r="G3106">
        <f t="shared" si="48"/>
        <v>250</v>
      </c>
    </row>
    <row r="3107" spans="1:7" x14ac:dyDescent="0.25">
      <c r="A3107">
        <v>2019</v>
      </c>
      <c r="B3107" t="s">
        <v>152</v>
      </c>
      <c r="C3107">
        <v>716030</v>
      </c>
      <c r="D3107" t="s">
        <v>137</v>
      </c>
      <c r="E3107">
        <v>19</v>
      </c>
      <c r="F3107">
        <v>5</v>
      </c>
      <c r="G3107">
        <f t="shared" si="48"/>
        <v>95</v>
      </c>
    </row>
    <row r="3108" spans="1:7" x14ac:dyDescent="0.25">
      <c r="A3108">
        <v>2019</v>
      </c>
      <c r="B3108" t="s">
        <v>152</v>
      </c>
      <c r="C3108">
        <v>716040</v>
      </c>
      <c r="D3108" t="s">
        <v>143</v>
      </c>
      <c r="E3108">
        <v>29</v>
      </c>
      <c r="F3108">
        <v>12</v>
      </c>
      <c r="G3108">
        <f t="shared" si="48"/>
        <v>348</v>
      </c>
    </row>
    <row r="3109" spans="1:7" x14ac:dyDescent="0.25">
      <c r="A3109">
        <v>2019</v>
      </c>
      <c r="B3109" t="s">
        <v>152</v>
      </c>
      <c r="C3109">
        <v>716041</v>
      </c>
      <c r="D3109" t="s">
        <v>202</v>
      </c>
      <c r="E3109">
        <v>20</v>
      </c>
      <c r="F3109">
        <v>6</v>
      </c>
      <c r="G3109">
        <f t="shared" si="48"/>
        <v>120</v>
      </c>
    </row>
    <row r="3110" spans="1:7" x14ac:dyDescent="0.25">
      <c r="A3110">
        <v>2019</v>
      </c>
      <c r="B3110" t="s">
        <v>152</v>
      </c>
      <c r="C3110">
        <v>720001</v>
      </c>
      <c r="D3110" t="s">
        <v>149</v>
      </c>
      <c r="E3110">
        <v>32</v>
      </c>
      <c r="F3110">
        <v>5</v>
      </c>
      <c r="G3110">
        <f t="shared" si="48"/>
        <v>160</v>
      </c>
    </row>
    <row r="3111" spans="1:7" x14ac:dyDescent="0.25">
      <c r="A3111">
        <v>2019</v>
      </c>
      <c r="B3111" t="s">
        <v>152</v>
      </c>
      <c r="C3111">
        <v>720051</v>
      </c>
      <c r="D3111" t="s">
        <v>160</v>
      </c>
      <c r="E3111">
        <v>8.8000000000000007</v>
      </c>
      <c r="F3111">
        <v>3940</v>
      </c>
      <c r="G3111">
        <f t="shared" si="48"/>
        <v>34672</v>
      </c>
    </row>
    <row r="3112" spans="1:7" x14ac:dyDescent="0.25">
      <c r="A3112">
        <v>2019</v>
      </c>
      <c r="B3112" t="s">
        <v>152</v>
      </c>
      <c r="C3112">
        <v>730001</v>
      </c>
      <c r="D3112" t="s">
        <v>144</v>
      </c>
      <c r="E3112">
        <v>4.5</v>
      </c>
      <c r="F3112">
        <v>9916</v>
      </c>
      <c r="G3112">
        <f t="shared" si="48"/>
        <v>44622</v>
      </c>
    </row>
    <row r="3113" spans="1:7" x14ac:dyDescent="0.25">
      <c r="A3113">
        <v>2019</v>
      </c>
      <c r="B3113" t="s">
        <v>152</v>
      </c>
      <c r="C3113">
        <v>730015</v>
      </c>
      <c r="D3113" t="s">
        <v>151</v>
      </c>
      <c r="E3113">
        <v>25</v>
      </c>
      <c r="F3113">
        <v>81</v>
      </c>
      <c r="G3113">
        <f t="shared" si="48"/>
        <v>2025</v>
      </c>
    </row>
    <row r="3114" spans="1:7" x14ac:dyDescent="0.25">
      <c r="A3114">
        <v>2019</v>
      </c>
      <c r="B3114" t="s">
        <v>152</v>
      </c>
      <c r="C3114">
        <v>800010</v>
      </c>
      <c r="D3114" t="s">
        <v>163</v>
      </c>
      <c r="E3114">
        <v>1.5</v>
      </c>
      <c r="F3114">
        <v>3033</v>
      </c>
      <c r="G3114">
        <f t="shared" si="48"/>
        <v>4549.5</v>
      </c>
    </row>
    <row r="3115" spans="1:7" x14ac:dyDescent="0.25">
      <c r="A3115">
        <v>2019</v>
      </c>
      <c r="B3115" t="s">
        <v>152</v>
      </c>
      <c r="C3115">
        <v>800011</v>
      </c>
      <c r="D3115" t="s">
        <v>207</v>
      </c>
      <c r="E3115">
        <v>3</v>
      </c>
      <c r="F3115">
        <v>295</v>
      </c>
      <c r="G3115">
        <f t="shared" si="48"/>
        <v>885</v>
      </c>
    </row>
    <row r="3116" spans="1:7" x14ac:dyDescent="0.25">
      <c r="A3116">
        <v>2019</v>
      </c>
      <c r="B3116" t="s">
        <v>152</v>
      </c>
      <c r="C3116">
        <v>800040</v>
      </c>
      <c r="D3116" t="s">
        <v>209</v>
      </c>
      <c r="E3116">
        <v>2</v>
      </c>
      <c r="F3116">
        <v>278</v>
      </c>
      <c r="G3116">
        <f t="shared" si="48"/>
        <v>556</v>
      </c>
    </row>
    <row r="3117" spans="1:7" x14ac:dyDescent="0.25">
      <c r="A3117">
        <v>2019</v>
      </c>
      <c r="B3117" t="s">
        <v>159</v>
      </c>
      <c r="C3117">
        <v>701004</v>
      </c>
      <c r="D3117" t="s">
        <v>153</v>
      </c>
      <c r="E3117">
        <v>60</v>
      </c>
      <c r="F3117">
        <v>4</v>
      </c>
      <c r="G3117">
        <f t="shared" si="48"/>
        <v>240</v>
      </c>
    </row>
    <row r="3118" spans="1:7" x14ac:dyDescent="0.25">
      <c r="A3118">
        <v>2019</v>
      </c>
      <c r="B3118" t="s">
        <v>159</v>
      </c>
      <c r="C3118">
        <v>701012</v>
      </c>
      <c r="D3118" t="s">
        <v>5</v>
      </c>
      <c r="E3118">
        <v>10</v>
      </c>
      <c r="F3118">
        <v>273</v>
      </c>
      <c r="G3118">
        <f t="shared" si="48"/>
        <v>2730</v>
      </c>
    </row>
    <row r="3119" spans="1:7" x14ac:dyDescent="0.25">
      <c r="A3119">
        <v>2019</v>
      </c>
      <c r="B3119" t="s">
        <v>159</v>
      </c>
      <c r="C3119">
        <v>701014</v>
      </c>
      <c r="D3119" t="s">
        <v>6</v>
      </c>
      <c r="E3119">
        <v>39</v>
      </c>
      <c r="F3119">
        <v>115</v>
      </c>
      <c r="G3119">
        <f t="shared" si="48"/>
        <v>4485</v>
      </c>
    </row>
    <row r="3120" spans="1:7" x14ac:dyDescent="0.25">
      <c r="A3120">
        <v>2019</v>
      </c>
      <c r="B3120" t="s">
        <v>159</v>
      </c>
      <c r="C3120">
        <v>701024</v>
      </c>
      <c r="D3120" t="s">
        <v>9</v>
      </c>
      <c r="E3120">
        <v>27</v>
      </c>
      <c r="F3120">
        <v>172</v>
      </c>
      <c r="G3120">
        <f t="shared" si="48"/>
        <v>4644</v>
      </c>
    </row>
    <row r="3121" spans="1:7" x14ac:dyDescent="0.25">
      <c r="A3121">
        <v>2019</v>
      </c>
      <c r="B3121" t="s">
        <v>159</v>
      </c>
      <c r="C3121">
        <v>701025</v>
      </c>
      <c r="D3121" t="s">
        <v>10</v>
      </c>
      <c r="E3121">
        <v>29</v>
      </c>
      <c r="F3121">
        <v>245</v>
      </c>
      <c r="G3121">
        <f t="shared" si="48"/>
        <v>7105</v>
      </c>
    </row>
    <row r="3122" spans="1:7" x14ac:dyDescent="0.25">
      <c r="A3122">
        <v>2019</v>
      </c>
      <c r="B3122" t="s">
        <v>159</v>
      </c>
      <c r="C3122">
        <v>701027</v>
      </c>
      <c r="D3122" t="s">
        <v>11</v>
      </c>
      <c r="E3122">
        <v>20.5</v>
      </c>
      <c r="F3122">
        <v>93</v>
      </c>
      <c r="G3122">
        <f t="shared" si="48"/>
        <v>1906.5</v>
      </c>
    </row>
    <row r="3123" spans="1:7" x14ac:dyDescent="0.25">
      <c r="A3123">
        <v>2019</v>
      </c>
      <c r="B3123" t="s">
        <v>159</v>
      </c>
      <c r="C3123">
        <v>701030</v>
      </c>
      <c r="D3123" t="s">
        <v>14</v>
      </c>
      <c r="E3123">
        <v>35</v>
      </c>
      <c r="F3123">
        <v>46</v>
      </c>
      <c r="G3123">
        <f t="shared" si="48"/>
        <v>1610</v>
      </c>
    </row>
    <row r="3124" spans="1:7" x14ac:dyDescent="0.25">
      <c r="A3124">
        <v>2019</v>
      </c>
      <c r="B3124" t="s">
        <v>159</v>
      </c>
      <c r="C3124">
        <v>701031</v>
      </c>
      <c r="D3124" t="s">
        <v>15</v>
      </c>
      <c r="E3124">
        <v>35</v>
      </c>
      <c r="F3124">
        <v>70</v>
      </c>
      <c r="G3124">
        <f t="shared" si="48"/>
        <v>2450</v>
      </c>
    </row>
    <row r="3125" spans="1:7" x14ac:dyDescent="0.25">
      <c r="A3125">
        <v>2019</v>
      </c>
      <c r="B3125" t="s">
        <v>159</v>
      </c>
      <c r="C3125">
        <v>701032</v>
      </c>
      <c r="D3125" t="s">
        <v>16</v>
      </c>
      <c r="E3125">
        <v>39</v>
      </c>
      <c r="F3125">
        <v>20</v>
      </c>
      <c r="G3125">
        <f t="shared" si="48"/>
        <v>780</v>
      </c>
    </row>
    <row r="3126" spans="1:7" x14ac:dyDescent="0.25">
      <c r="A3126">
        <v>2019</v>
      </c>
      <c r="B3126" t="s">
        <v>159</v>
      </c>
      <c r="C3126">
        <v>701033</v>
      </c>
      <c r="D3126" t="s">
        <v>17</v>
      </c>
      <c r="E3126">
        <v>39</v>
      </c>
      <c r="F3126">
        <v>26</v>
      </c>
      <c r="G3126">
        <f t="shared" si="48"/>
        <v>1014</v>
      </c>
    </row>
    <row r="3127" spans="1:7" x14ac:dyDescent="0.25">
      <c r="A3127">
        <v>2019</v>
      </c>
      <c r="B3127" t="s">
        <v>159</v>
      </c>
      <c r="C3127">
        <v>701034</v>
      </c>
      <c r="D3127" t="s">
        <v>18</v>
      </c>
      <c r="E3127">
        <v>35</v>
      </c>
      <c r="F3127">
        <v>19</v>
      </c>
      <c r="G3127">
        <f t="shared" si="48"/>
        <v>665</v>
      </c>
    </row>
    <row r="3128" spans="1:7" x14ac:dyDescent="0.25">
      <c r="A3128">
        <v>2019</v>
      </c>
      <c r="B3128" t="s">
        <v>159</v>
      </c>
      <c r="C3128">
        <v>701035</v>
      </c>
      <c r="D3128" t="s">
        <v>19</v>
      </c>
      <c r="E3128">
        <v>25</v>
      </c>
      <c r="F3128">
        <v>56</v>
      </c>
      <c r="G3128">
        <f t="shared" si="48"/>
        <v>1400</v>
      </c>
    </row>
    <row r="3129" spans="1:7" x14ac:dyDescent="0.25">
      <c r="A3129">
        <v>2019</v>
      </c>
      <c r="B3129" t="s">
        <v>159</v>
      </c>
      <c r="C3129">
        <v>701036</v>
      </c>
      <c r="D3129" t="s">
        <v>20</v>
      </c>
      <c r="E3129">
        <v>35</v>
      </c>
      <c r="F3129">
        <v>24</v>
      </c>
      <c r="G3129">
        <f t="shared" si="48"/>
        <v>840</v>
      </c>
    </row>
    <row r="3130" spans="1:7" x14ac:dyDescent="0.25">
      <c r="A3130">
        <v>2019</v>
      </c>
      <c r="B3130" t="s">
        <v>159</v>
      </c>
      <c r="C3130">
        <v>701037</v>
      </c>
      <c r="D3130" t="s">
        <v>21</v>
      </c>
      <c r="E3130">
        <v>25</v>
      </c>
      <c r="F3130">
        <v>27</v>
      </c>
      <c r="G3130">
        <f t="shared" si="48"/>
        <v>675</v>
      </c>
    </row>
    <row r="3131" spans="1:7" x14ac:dyDescent="0.25">
      <c r="A3131">
        <v>2019</v>
      </c>
      <c r="B3131" t="s">
        <v>159</v>
      </c>
      <c r="C3131">
        <v>701039</v>
      </c>
      <c r="D3131" t="s">
        <v>22</v>
      </c>
      <c r="E3131">
        <v>35</v>
      </c>
      <c r="F3131">
        <v>20</v>
      </c>
      <c r="G3131">
        <f t="shared" si="48"/>
        <v>700</v>
      </c>
    </row>
    <row r="3132" spans="1:7" x14ac:dyDescent="0.25">
      <c r="A3132">
        <v>2019</v>
      </c>
      <c r="B3132" t="s">
        <v>159</v>
      </c>
      <c r="C3132">
        <v>701042</v>
      </c>
      <c r="D3132" t="s">
        <v>24</v>
      </c>
      <c r="E3132">
        <v>25</v>
      </c>
      <c r="F3132">
        <v>69</v>
      </c>
      <c r="G3132">
        <f t="shared" si="48"/>
        <v>1725</v>
      </c>
    </row>
    <row r="3133" spans="1:7" x14ac:dyDescent="0.25">
      <c r="A3133">
        <v>2019</v>
      </c>
      <c r="B3133" t="s">
        <v>159</v>
      </c>
      <c r="C3133">
        <v>701043</v>
      </c>
      <c r="D3133" t="s">
        <v>25</v>
      </c>
      <c r="E3133">
        <v>35</v>
      </c>
      <c r="F3133">
        <v>28</v>
      </c>
      <c r="G3133">
        <f t="shared" si="48"/>
        <v>980</v>
      </c>
    </row>
    <row r="3134" spans="1:7" x14ac:dyDescent="0.25">
      <c r="A3134">
        <v>2019</v>
      </c>
      <c r="B3134" t="s">
        <v>159</v>
      </c>
      <c r="C3134">
        <v>701044</v>
      </c>
      <c r="D3134" t="s">
        <v>230</v>
      </c>
      <c r="E3134">
        <v>39</v>
      </c>
      <c r="F3134">
        <v>49</v>
      </c>
      <c r="G3134">
        <f t="shared" si="48"/>
        <v>1911</v>
      </c>
    </row>
    <row r="3135" spans="1:7" x14ac:dyDescent="0.25">
      <c r="A3135">
        <v>2019</v>
      </c>
      <c r="B3135" t="s">
        <v>159</v>
      </c>
      <c r="C3135">
        <v>701048</v>
      </c>
      <c r="D3135" t="s">
        <v>26</v>
      </c>
      <c r="E3135">
        <v>59</v>
      </c>
      <c r="F3135">
        <v>108</v>
      </c>
      <c r="G3135">
        <f t="shared" si="48"/>
        <v>6372</v>
      </c>
    </row>
    <row r="3136" spans="1:7" x14ac:dyDescent="0.25">
      <c r="A3136">
        <v>2019</v>
      </c>
      <c r="B3136" t="s">
        <v>159</v>
      </c>
      <c r="C3136">
        <v>701050</v>
      </c>
      <c r="D3136" t="s">
        <v>156</v>
      </c>
      <c r="E3136">
        <v>59</v>
      </c>
      <c r="F3136">
        <v>1</v>
      </c>
      <c r="G3136">
        <f t="shared" si="48"/>
        <v>59</v>
      </c>
    </row>
    <row r="3137" spans="1:7" x14ac:dyDescent="0.25">
      <c r="A3137">
        <v>2019</v>
      </c>
      <c r="B3137" t="s">
        <v>159</v>
      </c>
      <c r="C3137">
        <v>701052</v>
      </c>
      <c r="D3137" t="s">
        <v>27</v>
      </c>
      <c r="E3137">
        <v>39</v>
      </c>
      <c r="F3137">
        <v>48</v>
      </c>
      <c r="G3137">
        <f t="shared" si="48"/>
        <v>1872</v>
      </c>
    </row>
    <row r="3138" spans="1:7" x14ac:dyDescent="0.25">
      <c r="A3138">
        <v>2019</v>
      </c>
      <c r="B3138" t="s">
        <v>159</v>
      </c>
      <c r="C3138">
        <v>701055</v>
      </c>
      <c r="D3138" t="s">
        <v>29</v>
      </c>
      <c r="E3138">
        <v>99</v>
      </c>
      <c r="F3138">
        <v>24</v>
      </c>
      <c r="G3138">
        <f t="shared" si="48"/>
        <v>2376</v>
      </c>
    </row>
    <row r="3139" spans="1:7" x14ac:dyDescent="0.25">
      <c r="A3139">
        <v>2019</v>
      </c>
      <c r="B3139" t="s">
        <v>159</v>
      </c>
      <c r="C3139">
        <v>701056</v>
      </c>
      <c r="D3139" t="s">
        <v>30</v>
      </c>
      <c r="E3139">
        <v>85</v>
      </c>
      <c r="F3139">
        <v>42</v>
      </c>
      <c r="G3139">
        <f t="shared" ref="G3139:G3202" si="49">F3139*E3139</f>
        <v>3570</v>
      </c>
    </row>
    <row r="3140" spans="1:7" x14ac:dyDescent="0.25">
      <c r="A3140">
        <v>2019</v>
      </c>
      <c r="B3140" t="s">
        <v>159</v>
      </c>
      <c r="C3140">
        <v>701057</v>
      </c>
      <c r="D3140" t="s">
        <v>147</v>
      </c>
      <c r="E3140">
        <v>55</v>
      </c>
      <c r="F3140">
        <v>12</v>
      </c>
      <c r="G3140">
        <f t="shared" si="49"/>
        <v>660</v>
      </c>
    </row>
    <row r="3141" spans="1:7" x14ac:dyDescent="0.25">
      <c r="A3141">
        <v>2019</v>
      </c>
      <c r="B3141" t="s">
        <v>159</v>
      </c>
      <c r="C3141">
        <v>701083</v>
      </c>
      <c r="D3141" t="s">
        <v>37</v>
      </c>
      <c r="E3141">
        <v>42</v>
      </c>
      <c r="F3141">
        <v>12</v>
      </c>
      <c r="G3141">
        <f t="shared" si="49"/>
        <v>504</v>
      </c>
    </row>
    <row r="3142" spans="1:7" x14ac:dyDescent="0.25">
      <c r="A3142">
        <v>2019</v>
      </c>
      <c r="B3142" t="s">
        <v>159</v>
      </c>
      <c r="C3142">
        <v>702000</v>
      </c>
      <c r="D3142" t="s">
        <v>38</v>
      </c>
      <c r="E3142">
        <v>25</v>
      </c>
      <c r="F3142">
        <v>346</v>
      </c>
      <c r="G3142">
        <f t="shared" si="49"/>
        <v>8650</v>
      </c>
    </row>
    <row r="3143" spans="1:7" x14ac:dyDescent="0.25">
      <c r="A3143">
        <v>2019</v>
      </c>
      <c r="B3143" t="s">
        <v>159</v>
      </c>
      <c r="C3143">
        <v>702001</v>
      </c>
      <c r="D3143" t="s">
        <v>39</v>
      </c>
      <c r="E3143">
        <v>25</v>
      </c>
      <c r="F3143">
        <v>1</v>
      </c>
      <c r="G3143">
        <f t="shared" si="49"/>
        <v>25</v>
      </c>
    </row>
    <row r="3144" spans="1:7" x14ac:dyDescent="0.25">
      <c r="A3144">
        <v>2019</v>
      </c>
      <c r="B3144" t="s">
        <v>159</v>
      </c>
      <c r="C3144">
        <v>702002</v>
      </c>
      <c r="D3144" t="s">
        <v>40</v>
      </c>
      <c r="E3144">
        <v>25</v>
      </c>
      <c r="F3144">
        <v>20</v>
      </c>
      <c r="G3144">
        <f t="shared" si="49"/>
        <v>500</v>
      </c>
    </row>
    <row r="3145" spans="1:7" x14ac:dyDescent="0.25">
      <c r="A3145">
        <v>2019</v>
      </c>
      <c r="B3145" t="s">
        <v>159</v>
      </c>
      <c r="C3145">
        <v>703003</v>
      </c>
      <c r="D3145" t="s">
        <v>47</v>
      </c>
      <c r="E3145">
        <v>3.5</v>
      </c>
      <c r="F3145">
        <v>1328</v>
      </c>
      <c r="G3145">
        <f t="shared" si="49"/>
        <v>4648</v>
      </c>
    </row>
    <row r="3146" spans="1:7" x14ac:dyDescent="0.25">
      <c r="A3146">
        <v>2019</v>
      </c>
      <c r="B3146" t="s">
        <v>159</v>
      </c>
      <c r="C3146">
        <v>706000</v>
      </c>
      <c r="D3146" t="s">
        <v>48</v>
      </c>
      <c r="E3146">
        <v>14</v>
      </c>
      <c r="F3146">
        <v>354</v>
      </c>
      <c r="G3146">
        <f t="shared" si="49"/>
        <v>4956</v>
      </c>
    </row>
    <row r="3147" spans="1:7" x14ac:dyDescent="0.25">
      <c r="A3147">
        <v>2019</v>
      </c>
      <c r="B3147" t="s">
        <v>159</v>
      </c>
      <c r="C3147">
        <v>706001</v>
      </c>
      <c r="D3147" t="s">
        <v>49</v>
      </c>
      <c r="E3147">
        <v>18</v>
      </c>
      <c r="F3147">
        <v>26</v>
      </c>
      <c r="G3147">
        <f t="shared" si="49"/>
        <v>468</v>
      </c>
    </row>
    <row r="3148" spans="1:7" x14ac:dyDescent="0.25">
      <c r="A3148">
        <v>2019</v>
      </c>
      <c r="B3148" t="s">
        <v>159</v>
      </c>
      <c r="C3148">
        <v>706002</v>
      </c>
      <c r="D3148" t="s">
        <v>50</v>
      </c>
      <c r="E3148">
        <v>14</v>
      </c>
      <c r="F3148">
        <v>1818</v>
      </c>
      <c r="G3148">
        <f t="shared" si="49"/>
        <v>25452</v>
      </c>
    </row>
    <row r="3149" spans="1:7" x14ac:dyDescent="0.25">
      <c r="A3149">
        <v>2019</v>
      </c>
      <c r="B3149" t="s">
        <v>159</v>
      </c>
      <c r="C3149">
        <v>706003</v>
      </c>
      <c r="D3149" t="s">
        <v>51</v>
      </c>
      <c r="E3149">
        <v>14</v>
      </c>
      <c r="F3149">
        <v>1424</v>
      </c>
      <c r="G3149">
        <f t="shared" si="49"/>
        <v>19936</v>
      </c>
    </row>
    <row r="3150" spans="1:7" x14ac:dyDescent="0.25">
      <c r="A3150">
        <v>2019</v>
      </c>
      <c r="B3150" t="s">
        <v>159</v>
      </c>
      <c r="C3150">
        <v>706004</v>
      </c>
      <c r="D3150" t="s">
        <v>52</v>
      </c>
      <c r="E3150">
        <v>14</v>
      </c>
      <c r="F3150">
        <v>1451</v>
      </c>
      <c r="G3150">
        <f t="shared" si="49"/>
        <v>20314</v>
      </c>
    </row>
    <row r="3151" spans="1:7" x14ac:dyDescent="0.25">
      <c r="A3151">
        <v>2019</v>
      </c>
      <c r="B3151" t="s">
        <v>159</v>
      </c>
      <c r="C3151">
        <v>706005</v>
      </c>
      <c r="D3151" t="s">
        <v>53</v>
      </c>
      <c r="E3151">
        <v>14</v>
      </c>
      <c r="F3151">
        <v>3031</v>
      </c>
      <c r="G3151">
        <f t="shared" si="49"/>
        <v>42434</v>
      </c>
    </row>
    <row r="3152" spans="1:7" x14ac:dyDescent="0.25">
      <c r="A3152">
        <v>2019</v>
      </c>
      <c r="B3152" t="s">
        <v>159</v>
      </c>
      <c r="C3152">
        <v>706006</v>
      </c>
      <c r="D3152" t="s">
        <v>54</v>
      </c>
      <c r="E3152">
        <v>14</v>
      </c>
      <c r="F3152">
        <v>340</v>
      </c>
      <c r="G3152">
        <f t="shared" si="49"/>
        <v>4760</v>
      </c>
    </row>
    <row r="3153" spans="1:7" x14ac:dyDescent="0.25">
      <c r="A3153">
        <v>2019</v>
      </c>
      <c r="B3153" t="s">
        <v>159</v>
      </c>
      <c r="C3153">
        <v>706007</v>
      </c>
      <c r="D3153" t="s">
        <v>55</v>
      </c>
      <c r="E3153">
        <v>14</v>
      </c>
      <c r="F3153">
        <v>759</v>
      </c>
      <c r="G3153">
        <f t="shared" si="49"/>
        <v>10626</v>
      </c>
    </row>
    <row r="3154" spans="1:7" x14ac:dyDescent="0.25">
      <c r="A3154">
        <v>2019</v>
      </c>
      <c r="B3154" t="s">
        <v>159</v>
      </c>
      <c r="C3154">
        <v>706008</v>
      </c>
      <c r="D3154" t="s">
        <v>56</v>
      </c>
      <c r="E3154">
        <v>14</v>
      </c>
      <c r="F3154">
        <v>446</v>
      </c>
      <c r="G3154">
        <f t="shared" si="49"/>
        <v>6244</v>
      </c>
    </row>
    <row r="3155" spans="1:7" x14ac:dyDescent="0.25">
      <c r="A3155">
        <v>2019</v>
      </c>
      <c r="B3155" t="s">
        <v>159</v>
      </c>
      <c r="C3155">
        <v>706011</v>
      </c>
      <c r="D3155" t="s">
        <v>57</v>
      </c>
      <c r="E3155">
        <v>14</v>
      </c>
      <c r="F3155">
        <v>807</v>
      </c>
      <c r="G3155">
        <f t="shared" si="49"/>
        <v>11298</v>
      </c>
    </row>
    <row r="3156" spans="1:7" x14ac:dyDescent="0.25">
      <c r="A3156">
        <v>2019</v>
      </c>
      <c r="B3156" t="s">
        <v>159</v>
      </c>
      <c r="C3156">
        <v>706012</v>
      </c>
      <c r="D3156" t="s">
        <v>58</v>
      </c>
      <c r="E3156">
        <v>18</v>
      </c>
      <c r="F3156">
        <v>349</v>
      </c>
      <c r="G3156">
        <f t="shared" si="49"/>
        <v>6282</v>
      </c>
    </row>
    <row r="3157" spans="1:7" x14ac:dyDescent="0.25">
      <c r="A3157">
        <v>2019</v>
      </c>
      <c r="B3157" t="s">
        <v>159</v>
      </c>
      <c r="C3157">
        <v>706013</v>
      </c>
      <c r="D3157" t="s">
        <v>59</v>
      </c>
      <c r="E3157">
        <v>19</v>
      </c>
      <c r="F3157">
        <v>1310</v>
      </c>
      <c r="G3157">
        <f t="shared" si="49"/>
        <v>24890</v>
      </c>
    </row>
    <row r="3158" spans="1:7" x14ac:dyDescent="0.25">
      <c r="A3158">
        <v>2019</v>
      </c>
      <c r="B3158" t="s">
        <v>159</v>
      </c>
      <c r="C3158">
        <v>706014</v>
      </c>
      <c r="D3158" t="s">
        <v>60</v>
      </c>
      <c r="E3158">
        <v>19</v>
      </c>
      <c r="F3158">
        <v>550</v>
      </c>
      <c r="G3158">
        <f t="shared" si="49"/>
        <v>10450</v>
      </c>
    </row>
    <row r="3159" spans="1:7" x14ac:dyDescent="0.25">
      <c r="A3159">
        <v>2019</v>
      </c>
      <c r="B3159" t="s">
        <v>159</v>
      </c>
      <c r="C3159">
        <v>706015</v>
      </c>
      <c r="D3159" t="s">
        <v>61</v>
      </c>
      <c r="E3159">
        <v>19</v>
      </c>
      <c r="F3159">
        <v>230</v>
      </c>
      <c r="G3159">
        <f t="shared" si="49"/>
        <v>4370</v>
      </c>
    </row>
    <row r="3160" spans="1:7" x14ac:dyDescent="0.25">
      <c r="A3160">
        <v>2019</v>
      </c>
      <c r="B3160" t="s">
        <v>159</v>
      </c>
      <c r="C3160">
        <v>706016</v>
      </c>
      <c r="D3160" t="s">
        <v>62</v>
      </c>
      <c r="E3160">
        <v>19</v>
      </c>
      <c r="F3160">
        <v>344</v>
      </c>
      <c r="G3160">
        <f t="shared" si="49"/>
        <v>6536</v>
      </c>
    </row>
    <row r="3161" spans="1:7" x14ac:dyDescent="0.25">
      <c r="A3161">
        <v>2019</v>
      </c>
      <c r="B3161" t="s">
        <v>159</v>
      </c>
      <c r="C3161">
        <v>706017</v>
      </c>
      <c r="D3161" t="s">
        <v>63</v>
      </c>
      <c r="E3161">
        <v>19</v>
      </c>
      <c r="F3161">
        <v>350</v>
      </c>
      <c r="G3161">
        <f t="shared" si="49"/>
        <v>6650</v>
      </c>
    </row>
    <row r="3162" spans="1:7" x14ac:dyDescent="0.25">
      <c r="A3162">
        <v>2019</v>
      </c>
      <c r="B3162" t="s">
        <v>159</v>
      </c>
      <c r="C3162">
        <v>706018</v>
      </c>
      <c r="D3162" t="s">
        <v>64</v>
      </c>
      <c r="E3162">
        <v>19</v>
      </c>
      <c r="F3162">
        <v>54</v>
      </c>
      <c r="G3162">
        <f t="shared" si="49"/>
        <v>1026</v>
      </c>
    </row>
    <row r="3163" spans="1:7" x14ac:dyDescent="0.25">
      <c r="A3163">
        <v>2019</v>
      </c>
      <c r="B3163" t="s">
        <v>159</v>
      </c>
      <c r="C3163">
        <v>706019</v>
      </c>
      <c r="D3163" t="s">
        <v>65</v>
      </c>
      <c r="E3163">
        <v>20</v>
      </c>
      <c r="F3163">
        <v>259</v>
      </c>
      <c r="G3163">
        <f t="shared" si="49"/>
        <v>5180</v>
      </c>
    </row>
    <row r="3164" spans="1:7" x14ac:dyDescent="0.25">
      <c r="A3164">
        <v>2019</v>
      </c>
      <c r="B3164" t="s">
        <v>159</v>
      </c>
      <c r="C3164">
        <v>706027</v>
      </c>
      <c r="D3164" t="s">
        <v>214</v>
      </c>
      <c r="E3164">
        <v>25</v>
      </c>
      <c r="F3164">
        <v>9</v>
      </c>
      <c r="G3164">
        <f t="shared" si="49"/>
        <v>225</v>
      </c>
    </row>
    <row r="3165" spans="1:7" x14ac:dyDescent="0.25">
      <c r="A3165">
        <v>2019</v>
      </c>
      <c r="B3165" t="s">
        <v>159</v>
      </c>
      <c r="C3165">
        <v>706028</v>
      </c>
      <c r="D3165" t="s">
        <v>215</v>
      </c>
      <c r="E3165">
        <v>25</v>
      </c>
      <c r="F3165">
        <v>9</v>
      </c>
      <c r="G3165">
        <f t="shared" si="49"/>
        <v>225</v>
      </c>
    </row>
    <row r="3166" spans="1:7" x14ac:dyDescent="0.25">
      <c r="A3166">
        <v>2019</v>
      </c>
      <c r="B3166" t="s">
        <v>159</v>
      </c>
      <c r="C3166">
        <v>706029</v>
      </c>
      <c r="D3166" t="s">
        <v>216</v>
      </c>
      <c r="E3166">
        <v>25</v>
      </c>
      <c r="F3166">
        <v>9</v>
      </c>
      <c r="G3166">
        <f t="shared" si="49"/>
        <v>225</v>
      </c>
    </row>
    <row r="3167" spans="1:7" x14ac:dyDescent="0.25">
      <c r="A3167">
        <v>2019</v>
      </c>
      <c r="B3167" t="s">
        <v>159</v>
      </c>
      <c r="C3167">
        <v>706089</v>
      </c>
      <c r="D3167" t="s">
        <v>232</v>
      </c>
      <c r="E3167">
        <v>190</v>
      </c>
      <c r="F3167">
        <v>450</v>
      </c>
      <c r="G3167">
        <f t="shared" si="49"/>
        <v>85500</v>
      </c>
    </row>
    <row r="3168" spans="1:7" x14ac:dyDescent="0.25">
      <c r="A3168">
        <v>2019</v>
      </c>
      <c r="B3168" t="s">
        <v>159</v>
      </c>
      <c r="C3168">
        <v>706090</v>
      </c>
      <c r="D3168" t="s">
        <v>66</v>
      </c>
      <c r="E3168">
        <v>14</v>
      </c>
      <c r="F3168">
        <v>206</v>
      </c>
      <c r="G3168">
        <f t="shared" si="49"/>
        <v>2884</v>
      </c>
    </row>
    <row r="3169" spans="1:7" x14ac:dyDescent="0.25">
      <c r="A3169">
        <v>2019</v>
      </c>
      <c r="B3169" t="s">
        <v>159</v>
      </c>
      <c r="C3169">
        <v>707001</v>
      </c>
      <c r="D3169" t="s">
        <v>67</v>
      </c>
      <c r="E3169">
        <v>14</v>
      </c>
      <c r="F3169">
        <v>1445</v>
      </c>
      <c r="G3169">
        <f t="shared" si="49"/>
        <v>20230</v>
      </c>
    </row>
    <row r="3170" spans="1:7" x14ac:dyDescent="0.25">
      <c r="A3170">
        <v>2019</v>
      </c>
      <c r="B3170" t="s">
        <v>159</v>
      </c>
      <c r="C3170">
        <v>707002</v>
      </c>
      <c r="D3170" t="s">
        <v>68</v>
      </c>
      <c r="E3170">
        <v>14</v>
      </c>
      <c r="F3170">
        <v>1157</v>
      </c>
      <c r="G3170">
        <f t="shared" si="49"/>
        <v>16198</v>
      </c>
    </row>
    <row r="3171" spans="1:7" x14ac:dyDescent="0.25">
      <c r="A3171">
        <v>2019</v>
      </c>
      <c r="B3171" t="s">
        <v>159</v>
      </c>
      <c r="C3171">
        <v>707003</v>
      </c>
      <c r="D3171" t="s">
        <v>69</v>
      </c>
      <c r="E3171">
        <v>14</v>
      </c>
      <c r="F3171">
        <v>542</v>
      </c>
      <c r="G3171">
        <f t="shared" si="49"/>
        <v>7588</v>
      </c>
    </row>
    <row r="3172" spans="1:7" x14ac:dyDescent="0.25">
      <c r="A3172">
        <v>2019</v>
      </c>
      <c r="B3172" t="s">
        <v>159</v>
      </c>
      <c r="C3172">
        <v>707004</v>
      </c>
      <c r="D3172" t="s">
        <v>70</v>
      </c>
      <c r="E3172">
        <v>14</v>
      </c>
      <c r="F3172">
        <v>473</v>
      </c>
      <c r="G3172">
        <f t="shared" si="49"/>
        <v>6622</v>
      </c>
    </row>
    <row r="3173" spans="1:7" x14ac:dyDescent="0.25">
      <c r="A3173">
        <v>2019</v>
      </c>
      <c r="B3173" t="s">
        <v>159</v>
      </c>
      <c r="C3173">
        <v>707005</v>
      </c>
      <c r="D3173" t="s">
        <v>71</v>
      </c>
      <c r="E3173">
        <v>14</v>
      </c>
      <c r="F3173">
        <v>304</v>
      </c>
      <c r="G3173">
        <f t="shared" si="49"/>
        <v>4256</v>
      </c>
    </row>
    <row r="3174" spans="1:7" x14ac:dyDescent="0.25">
      <c r="A3174">
        <v>2019</v>
      </c>
      <c r="B3174" t="s">
        <v>159</v>
      </c>
      <c r="C3174">
        <v>707006</v>
      </c>
      <c r="D3174" t="s">
        <v>72</v>
      </c>
      <c r="E3174">
        <v>14</v>
      </c>
      <c r="F3174">
        <v>356</v>
      </c>
      <c r="G3174">
        <f t="shared" si="49"/>
        <v>4984</v>
      </c>
    </row>
    <row r="3175" spans="1:7" x14ac:dyDescent="0.25">
      <c r="A3175">
        <v>2019</v>
      </c>
      <c r="B3175" t="s">
        <v>159</v>
      </c>
      <c r="C3175">
        <v>707007</v>
      </c>
      <c r="D3175" t="s">
        <v>73</v>
      </c>
      <c r="E3175">
        <v>14</v>
      </c>
      <c r="F3175">
        <v>748</v>
      </c>
      <c r="G3175">
        <f t="shared" si="49"/>
        <v>10472</v>
      </c>
    </row>
    <row r="3176" spans="1:7" x14ac:dyDescent="0.25">
      <c r="A3176">
        <v>2019</v>
      </c>
      <c r="B3176" t="s">
        <v>159</v>
      </c>
      <c r="C3176">
        <v>707008</v>
      </c>
      <c r="D3176" t="s">
        <v>74</v>
      </c>
      <c r="E3176">
        <v>14</v>
      </c>
      <c r="F3176">
        <v>761</v>
      </c>
      <c r="G3176">
        <f t="shared" si="49"/>
        <v>10654</v>
      </c>
    </row>
    <row r="3177" spans="1:7" x14ac:dyDescent="0.25">
      <c r="A3177">
        <v>2019</v>
      </c>
      <c r="B3177" t="s">
        <v>159</v>
      </c>
      <c r="C3177">
        <v>707009</v>
      </c>
      <c r="D3177" t="s">
        <v>75</v>
      </c>
      <c r="E3177">
        <v>14</v>
      </c>
      <c r="F3177">
        <v>527</v>
      </c>
      <c r="G3177">
        <f t="shared" si="49"/>
        <v>7378</v>
      </c>
    </row>
    <row r="3178" spans="1:7" x14ac:dyDescent="0.25">
      <c r="A3178">
        <v>2019</v>
      </c>
      <c r="B3178" t="s">
        <v>159</v>
      </c>
      <c r="C3178">
        <v>707010</v>
      </c>
      <c r="D3178" t="s">
        <v>76</v>
      </c>
      <c r="E3178">
        <v>14</v>
      </c>
      <c r="F3178">
        <v>166</v>
      </c>
      <c r="G3178">
        <f t="shared" si="49"/>
        <v>2324</v>
      </c>
    </row>
    <row r="3179" spans="1:7" x14ac:dyDescent="0.25">
      <c r="A3179">
        <v>2019</v>
      </c>
      <c r="B3179" t="s">
        <v>159</v>
      </c>
      <c r="C3179">
        <v>707011</v>
      </c>
      <c r="D3179" t="s">
        <v>77</v>
      </c>
      <c r="E3179">
        <v>14</v>
      </c>
      <c r="F3179">
        <v>308</v>
      </c>
      <c r="G3179">
        <f t="shared" si="49"/>
        <v>4312</v>
      </c>
    </row>
    <row r="3180" spans="1:7" x14ac:dyDescent="0.25">
      <c r="A3180">
        <v>2019</v>
      </c>
      <c r="B3180" t="s">
        <v>159</v>
      </c>
      <c r="C3180">
        <v>707013</v>
      </c>
      <c r="D3180" t="s">
        <v>78</v>
      </c>
      <c r="E3180">
        <v>14</v>
      </c>
      <c r="F3180">
        <v>156</v>
      </c>
      <c r="G3180">
        <f t="shared" si="49"/>
        <v>2184</v>
      </c>
    </row>
    <row r="3181" spans="1:7" x14ac:dyDescent="0.25">
      <c r="A3181">
        <v>2019</v>
      </c>
      <c r="B3181" t="s">
        <v>159</v>
      </c>
      <c r="C3181">
        <v>707014</v>
      </c>
      <c r="D3181" t="s">
        <v>79</v>
      </c>
      <c r="E3181">
        <v>14</v>
      </c>
      <c r="F3181">
        <v>314</v>
      </c>
      <c r="G3181">
        <f t="shared" si="49"/>
        <v>4396</v>
      </c>
    </row>
    <row r="3182" spans="1:7" x14ac:dyDescent="0.25">
      <c r="A3182">
        <v>2019</v>
      </c>
      <c r="B3182" t="s">
        <v>159</v>
      </c>
      <c r="C3182">
        <v>707015</v>
      </c>
      <c r="D3182" t="s">
        <v>80</v>
      </c>
      <c r="E3182">
        <v>14</v>
      </c>
      <c r="F3182">
        <v>230</v>
      </c>
      <c r="G3182">
        <f t="shared" si="49"/>
        <v>3220</v>
      </c>
    </row>
    <row r="3183" spans="1:7" x14ac:dyDescent="0.25">
      <c r="A3183">
        <v>2019</v>
      </c>
      <c r="B3183" t="s">
        <v>159</v>
      </c>
      <c r="C3183">
        <v>707016</v>
      </c>
      <c r="D3183" t="s">
        <v>81</v>
      </c>
      <c r="E3183">
        <v>14</v>
      </c>
      <c r="F3183">
        <v>427</v>
      </c>
      <c r="G3183">
        <f t="shared" si="49"/>
        <v>5978</v>
      </c>
    </row>
    <row r="3184" spans="1:7" x14ac:dyDescent="0.25">
      <c r="A3184">
        <v>2019</v>
      </c>
      <c r="B3184" t="s">
        <v>159</v>
      </c>
      <c r="C3184">
        <v>707017</v>
      </c>
      <c r="D3184" t="s">
        <v>148</v>
      </c>
      <c r="E3184">
        <v>14</v>
      </c>
      <c r="F3184">
        <v>206</v>
      </c>
      <c r="G3184">
        <f t="shared" si="49"/>
        <v>2884</v>
      </c>
    </row>
    <row r="3185" spans="1:7" x14ac:dyDescent="0.25">
      <c r="A3185">
        <v>2019</v>
      </c>
      <c r="B3185" t="s">
        <v>159</v>
      </c>
      <c r="C3185">
        <v>708000</v>
      </c>
      <c r="D3185" t="s">
        <v>82</v>
      </c>
      <c r="E3185">
        <v>5</v>
      </c>
      <c r="F3185">
        <v>362</v>
      </c>
      <c r="G3185">
        <f t="shared" si="49"/>
        <v>1810</v>
      </c>
    </row>
    <row r="3186" spans="1:7" x14ac:dyDescent="0.25">
      <c r="A3186">
        <v>2019</v>
      </c>
      <c r="B3186" t="s">
        <v>159</v>
      </c>
      <c r="C3186">
        <v>708002</v>
      </c>
      <c r="D3186" t="s">
        <v>83</v>
      </c>
      <c r="E3186">
        <v>10</v>
      </c>
      <c r="F3186">
        <v>573</v>
      </c>
      <c r="G3186">
        <f t="shared" si="49"/>
        <v>5730</v>
      </c>
    </row>
    <row r="3187" spans="1:7" x14ac:dyDescent="0.25">
      <c r="A3187">
        <v>2019</v>
      </c>
      <c r="B3187" t="s">
        <v>159</v>
      </c>
      <c r="C3187">
        <v>708003</v>
      </c>
      <c r="D3187" t="s">
        <v>162</v>
      </c>
      <c r="E3187">
        <v>1.8</v>
      </c>
      <c r="F3187">
        <v>6691</v>
      </c>
      <c r="G3187">
        <f t="shared" si="49"/>
        <v>12043.800000000001</v>
      </c>
    </row>
    <row r="3188" spans="1:7" x14ac:dyDescent="0.25">
      <c r="A3188">
        <v>2019</v>
      </c>
      <c r="B3188" t="s">
        <v>159</v>
      </c>
      <c r="C3188">
        <v>708004</v>
      </c>
      <c r="D3188" t="s">
        <v>84</v>
      </c>
      <c r="E3188">
        <v>2</v>
      </c>
      <c r="F3188">
        <v>2455</v>
      </c>
      <c r="G3188">
        <f t="shared" si="49"/>
        <v>4910</v>
      </c>
    </row>
    <row r="3189" spans="1:7" x14ac:dyDescent="0.25">
      <c r="A3189">
        <v>2019</v>
      </c>
      <c r="B3189" t="s">
        <v>159</v>
      </c>
      <c r="C3189">
        <v>708006</v>
      </c>
      <c r="D3189" t="s">
        <v>86</v>
      </c>
      <c r="E3189">
        <v>2</v>
      </c>
      <c r="F3189">
        <v>1312</v>
      </c>
      <c r="G3189">
        <f t="shared" si="49"/>
        <v>2624</v>
      </c>
    </row>
    <row r="3190" spans="1:7" x14ac:dyDescent="0.25">
      <c r="A3190">
        <v>2019</v>
      </c>
      <c r="B3190" t="s">
        <v>159</v>
      </c>
      <c r="C3190">
        <v>708007</v>
      </c>
      <c r="D3190" t="s">
        <v>87</v>
      </c>
      <c r="E3190">
        <v>5</v>
      </c>
      <c r="F3190">
        <v>12</v>
      </c>
      <c r="G3190">
        <f t="shared" si="49"/>
        <v>60</v>
      </c>
    </row>
    <row r="3191" spans="1:7" x14ac:dyDescent="0.25">
      <c r="A3191">
        <v>2019</v>
      </c>
      <c r="B3191" t="s">
        <v>159</v>
      </c>
      <c r="C3191">
        <v>708008</v>
      </c>
      <c r="D3191" t="s">
        <v>88</v>
      </c>
      <c r="E3191">
        <v>14.4</v>
      </c>
      <c r="F3191">
        <v>127</v>
      </c>
      <c r="G3191">
        <f t="shared" si="49"/>
        <v>1828.8</v>
      </c>
    </row>
    <row r="3192" spans="1:7" x14ac:dyDescent="0.25">
      <c r="A3192">
        <v>2019</v>
      </c>
      <c r="B3192" t="s">
        <v>159</v>
      </c>
      <c r="C3192">
        <v>708009</v>
      </c>
      <c r="D3192" t="s">
        <v>89</v>
      </c>
      <c r="E3192">
        <v>20.399999999999999</v>
      </c>
      <c r="F3192">
        <v>36</v>
      </c>
      <c r="G3192">
        <f t="shared" si="49"/>
        <v>734.4</v>
      </c>
    </row>
    <row r="3193" spans="1:7" x14ac:dyDescent="0.25">
      <c r="A3193">
        <v>2019</v>
      </c>
      <c r="B3193" t="s">
        <v>159</v>
      </c>
      <c r="C3193">
        <v>708010</v>
      </c>
      <c r="D3193" t="s">
        <v>90</v>
      </c>
      <c r="E3193">
        <v>2</v>
      </c>
      <c r="F3193">
        <v>1093</v>
      </c>
      <c r="G3193">
        <f t="shared" si="49"/>
        <v>2186</v>
      </c>
    </row>
    <row r="3194" spans="1:7" x14ac:dyDescent="0.25">
      <c r="A3194">
        <v>2019</v>
      </c>
      <c r="B3194" t="s">
        <v>159</v>
      </c>
      <c r="C3194">
        <v>708014</v>
      </c>
      <c r="D3194" t="s">
        <v>92</v>
      </c>
      <c r="E3194">
        <v>13</v>
      </c>
      <c r="F3194">
        <v>654</v>
      </c>
      <c r="G3194">
        <f t="shared" si="49"/>
        <v>8502</v>
      </c>
    </row>
    <row r="3195" spans="1:7" x14ac:dyDescent="0.25">
      <c r="A3195">
        <v>2019</v>
      </c>
      <c r="B3195" t="s">
        <v>159</v>
      </c>
      <c r="C3195">
        <v>708015</v>
      </c>
      <c r="D3195" t="s">
        <v>93</v>
      </c>
      <c r="E3195">
        <v>1.8</v>
      </c>
      <c r="F3195">
        <v>545</v>
      </c>
      <c r="G3195">
        <f t="shared" si="49"/>
        <v>981</v>
      </c>
    </row>
    <row r="3196" spans="1:7" x14ac:dyDescent="0.25">
      <c r="A3196">
        <v>2019</v>
      </c>
      <c r="B3196" t="s">
        <v>159</v>
      </c>
      <c r="C3196">
        <v>708016</v>
      </c>
      <c r="D3196" t="s">
        <v>94</v>
      </c>
      <c r="E3196">
        <v>5</v>
      </c>
      <c r="F3196">
        <v>403</v>
      </c>
      <c r="G3196">
        <f t="shared" si="49"/>
        <v>2015</v>
      </c>
    </row>
    <row r="3197" spans="1:7" x14ac:dyDescent="0.25">
      <c r="A3197">
        <v>2019</v>
      </c>
      <c r="B3197" t="s">
        <v>159</v>
      </c>
      <c r="C3197">
        <v>708018</v>
      </c>
      <c r="D3197" t="s">
        <v>95</v>
      </c>
      <c r="E3197">
        <v>10</v>
      </c>
      <c r="F3197">
        <v>1165</v>
      </c>
      <c r="G3197">
        <f t="shared" si="49"/>
        <v>11650</v>
      </c>
    </row>
    <row r="3198" spans="1:7" x14ac:dyDescent="0.25">
      <c r="A3198">
        <v>2019</v>
      </c>
      <c r="B3198" t="s">
        <v>159</v>
      </c>
      <c r="C3198">
        <v>708022</v>
      </c>
      <c r="D3198" t="s">
        <v>99</v>
      </c>
      <c r="E3198">
        <v>15</v>
      </c>
      <c r="F3198">
        <v>238</v>
      </c>
      <c r="G3198">
        <f t="shared" si="49"/>
        <v>3570</v>
      </c>
    </row>
    <row r="3199" spans="1:7" x14ac:dyDescent="0.25">
      <c r="A3199">
        <v>2019</v>
      </c>
      <c r="B3199" t="s">
        <v>159</v>
      </c>
      <c r="C3199">
        <v>708023</v>
      </c>
      <c r="D3199" t="s">
        <v>100</v>
      </c>
      <c r="E3199">
        <v>15</v>
      </c>
      <c r="F3199">
        <v>218</v>
      </c>
      <c r="G3199">
        <f t="shared" si="49"/>
        <v>3270</v>
      </c>
    </row>
    <row r="3200" spans="1:7" x14ac:dyDescent="0.25">
      <c r="A3200">
        <v>2019</v>
      </c>
      <c r="B3200" t="s">
        <v>159</v>
      </c>
      <c r="C3200">
        <v>708028</v>
      </c>
      <c r="D3200" t="s">
        <v>102</v>
      </c>
      <c r="E3200">
        <v>17</v>
      </c>
      <c r="F3200">
        <v>33</v>
      </c>
      <c r="G3200">
        <f t="shared" si="49"/>
        <v>561</v>
      </c>
    </row>
    <row r="3201" spans="1:7" x14ac:dyDescent="0.25">
      <c r="A3201">
        <v>2019</v>
      </c>
      <c r="B3201" t="s">
        <v>159</v>
      </c>
      <c r="C3201">
        <v>708029</v>
      </c>
      <c r="D3201" t="s">
        <v>103</v>
      </c>
      <c r="E3201">
        <v>17</v>
      </c>
      <c r="F3201">
        <v>113</v>
      </c>
      <c r="G3201">
        <f t="shared" si="49"/>
        <v>1921</v>
      </c>
    </row>
    <row r="3202" spans="1:7" x14ac:dyDescent="0.25">
      <c r="A3202">
        <v>2019</v>
      </c>
      <c r="B3202" t="s">
        <v>159</v>
      </c>
      <c r="C3202">
        <v>709001</v>
      </c>
      <c r="D3202" t="s">
        <v>105</v>
      </c>
      <c r="E3202">
        <v>20.5</v>
      </c>
      <c r="F3202">
        <v>224</v>
      </c>
      <c r="G3202">
        <f t="shared" si="49"/>
        <v>4592</v>
      </c>
    </row>
    <row r="3203" spans="1:7" x14ac:dyDescent="0.25">
      <c r="A3203">
        <v>2019</v>
      </c>
      <c r="B3203" t="s">
        <v>159</v>
      </c>
      <c r="C3203">
        <v>709005</v>
      </c>
      <c r="D3203" t="s">
        <v>106</v>
      </c>
      <c r="E3203">
        <v>20.5</v>
      </c>
      <c r="F3203">
        <v>136</v>
      </c>
      <c r="G3203">
        <f t="shared" ref="G3203:G3266" si="50">F3203*E3203</f>
        <v>2788</v>
      </c>
    </row>
    <row r="3204" spans="1:7" x14ac:dyDescent="0.25">
      <c r="A3204">
        <v>2019</v>
      </c>
      <c r="B3204" t="s">
        <v>159</v>
      </c>
      <c r="C3204">
        <v>709007</v>
      </c>
      <c r="D3204" t="s">
        <v>107</v>
      </c>
      <c r="E3204">
        <v>20.5</v>
      </c>
      <c r="F3204">
        <v>325</v>
      </c>
      <c r="G3204">
        <f t="shared" si="50"/>
        <v>6662.5</v>
      </c>
    </row>
    <row r="3205" spans="1:7" x14ac:dyDescent="0.25">
      <c r="A3205">
        <v>2019</v>
      </c>
      <c r="B3205" t="s">
        <v>159</v>
      </c>
      <c r="C3205">
        <v>710003</v>
      </c>
      <c r="D3205" t="s">
        <v>108</v>
      </c>
      <c r="E3205">
        <v>13</v>
      </c>
      <c r="F3205">
        <v>51</v>
      </c>
      <c r="G3205">
        <f t="shared" si="50"/>
        <v>663</v>
      </c>
    </row>
    <row r="3206" spans="1:7" x14ac:dyDescent="0.25">
      <c r="A3206">
        <v>2019</v>
      </c>
      <c r="B3206" t="s">
        <v>159</v>
      </c>
      <c r="C3206">
        <v>710004</v>
      </c>
      <c r="D3206" t="s">
        <v>233</v>
      </c>
      <c r="E3206">
        <v>52</v>
      </c>
      <c r="F3206">
        <v>250</v>
      </c>
      <c r="G3206">
        <f t="shared" si="50"/>
        <v>13000</v>
      </c>
    </row>
    <row r="3207" spans="1:7" x14ac:dyDescent="0.25">
      <c r="A3207">
        <v>2019</v>
      </c>
      <c r="B3207" t="s">
        <v>159</v>
      </c>
      <c r="C3207">
        <v>711001</v>
      </c>
      <c r="D3207" t="s">
        <v>109</v>
      </c>
      <c r="E3207">
        <v>20</v>
      </c>
      <c r="F3207">
        <v>1231</v>
      </c>
      <c r="G3207">
        <f t="shared" si="50"/>
        <v>24620</v>
      </c>
    </row>
    <row r="3208" spans="1:7" x14ac:dyDescent="0.25">
      <c r="A3208">
        <v>2019</v>
      </c>
      <c r="B3208" t="s">
        <v>159</v>
      </c>
      <c r="C3208">
        <v>711002</v>
      </c>
      <c r="D3208" t="s">
        <v>110</v>
      </c>
      <c r="E3208">
        <v>290</v>
      </c>
      <c r="F3208">
        <v>26</v>
      </c>
      <c r="G3208">
        <f t="shared" si="50"/>
        <v>7540</v>
      </c>
    </row>
    <row r="3209" spans="1:7" x14ac:dyDescent="0.25">
      <c r="A3209">
        <v>2019</v>
      </c>
      <c r="B3209" t="s">
        <v>159</v>
      </c>
      <c r="C3209">
        <v>711009</v>
      </c>
      <c r="D3209" t="s">
        <v>114</v>
      </c>
      <c r="E3209">
        <v>15</v>
      </c>
      <c r="F3209">
        <v>1023</v>
      </c>
      <c r="G3209">
        <f t="shared" si="50"/>
        <v>15345</v>
      </c>
    </row>
    <row r="3210" spans="1:7" x14ac:dyDescent="0.25">
      <c r="A3210">
        <v>2019</v>
      </c>
      <c r="B3210" t="s">
        <v>159</v>
      </c>
      <c r="C3210">
        <v>711010</v>
      </c>
      <c r="D3210" t="s">
        <v>115</v>
      </c>
      <c r="E3210">
        <v>265</v>
      </c>
      <c r="F3210">
        <v>8</v>
      </c>
      <c r="G3210">
        <f t="shared" si="50"/>
        <v>2120</v>
      </c>
    </row>
    <row r="3211" spans="1:7" x14ac:dyDescent="0.25">
      <c r="A3211">
        <v>2019</v>
      </c>
      <c r="B3211" t="s">
        <v>159</v>
      </c>
      <c r="C3211">
        <v>712007</v>
      </c>
      <c r="D3211" t="s">
        <v>116</v>
      </c>
      <c r="E3211">
        <v>11</v>
      </c>
      <c r="F3211">
        <v>587</v>
      </c>
      <c r="G3211">
        <f t="shared" si="50"/>
        <v>6457</v>
      </c>
    </row>
    <row r="3212" spans="1:7" x14ac:dyDescent="0.25">
      <c r="A3212">
        <v>2019</v>
      </c>
      <c r="B3212" t="s">
        <v>159</v>
      </c>
      <c r="C3212">
        <v>713001</v>
      </c>
      <c r="D3212" t="s">
        <v>117</v>
      </c>
      <c r="E3212">
        <v>45</v>
      </c>
      <c r="F3212">
        <v>201</v>
      </c>
      <c r="G3212">
        <f t="shared" si="50"/>
        <v>9045</v>
      </c>
    </row>
    <row r="3213" spans="1:7" x14ac:dyDescent="0.25">
      <c r="A3213">
        <v>2019</v>
      </c>
      <c r="B3213" t="s">
        <v>159</v>
      </c>
      <c r="C3213">
        <v>713003</v>
      </c>
      <c r="D3213" t="s">
        <v>118</v>
      </c>
      <c r="E3213">
        <v>2</v>
      </c>
      <c r="F3213">
        <v>220</v>
      </c>
      <c r="G3213">
        <f t="shared" si="50"/>
        <v>440</v>
      </c>
    </row>
    <row r="3214" spans="1:7" x14ac:dyDescent="0.25">
      <c r="A3214">
        <v>2019</v>
      </c>
      <c r="B3214" t="s">
        <v>159</v>
      </c>
      <c r="C3214">
        <v>716022</v>
      </c>
      <c r="D3214" t="s">
        <v>129</v>
      </c>
      <c r="E3214">
        <v>19</v>
      </c>
      <c r="F3214">
        <v>1</v>
      </c>
      <c r="G3214">
        <f t="shared" si="50"/>
        <v>19</v>
      </c>
    </row>
    <row r="3215" spans="1:7" x14ac:dyDescent="0.25">
      <c r="A3215">
        <v>2019</v>
      </c>
      <c r="B3215" t="s">
        <v>159</v>
      </c>
      <c r="C3215">
        <v>716023</v>
      </c>
      <c r="D3215" t="s">
        <v>130</v>
      </c>
      <c r="E3215">
        <v>65</v>
      </c>
      <c r="F3215">
        <v>1</v>
      </c>
      <c r="G3215">
        <f t="shared" si="50"/>
        <v>65</v>
      </c>
    </row>
    <row r="3216" spans="1:7" x14ac:dyDescent="0.25">
      <c r="A3216">
        <v>2019</v>
      </c>
      <c r="B3216" t="s">
        <v>159</v>
      </c>
      <c r="C3216">
        <v>716026</v>
      </c>
      <c r="D3216" t="s">
        <v>133</v>
      </c>
      <c r="E3216">
        <v>4.5</v>
      </c>
      <c r="F3216">
        <v>15</v>
      </c>
      <c r="G3216">
        <f t="shared" si="50"/>
        <v>67.5</v>
      </c>
    </row>
    <row r="3217" spans="1:7" x14ac:dyDescent="0.25">
      <c r="A3217">
        <v>2019</v>
      </c>
      <c r="B3217" t="s">
        <v>159</v>
      </c>
      <c r="C3217">
        <v>716041</v>
      </c>
      <c r="D3217" t="s">
        <v>202</v>
      </c>
      <c r="E3217">
        <v>20</v>
      </c>
      <c r="F3217">
        <v>2</v>
      </c>
      <c r="G3217">
        <f t="shared" si="50"/>
        <v>40</v>
      </c>
    </row>
    <row r="3218" spans="1:7" x14ac:dyDescent="0.25">
      <c r="A3218">
        <v>2019</v>
      </c>
      <c r="B3218" t="s">
        <v>159</v>
      </c>
      <c r="C3218">
        <v>720059</v>
      </c>
      <c r="D3218" t="s">
        <v>234</v>
      </c>
      <c r="E3218">
        <v>23</v>
      </c>
      <c r="F3218">
        <v>1026</v>
      </c>
      <c r="G3218">
        <f t="shared" si="50"/>
        <v>23598</v>
      </c>
    </row>
    <row r="3219" spans="1:7" x14ac:dyDescent="0.25">
      <c r="A3219">
        <v>2019</v>
      </c>
      <c r="B3219" t="s">
        <v>159</v>
      </c>
      <c r="C3219">
        <v>730001</v>
      </c>
      <c r="D3219" t="s">
        <v>144</v>
      </c>
      <c r="E3219">
        <v>4.5</v>
      </c>
      <c r="F3219">
        <v>7408</v>
      </c>
      <c r="G3219">
        <f t="shared" si="50"/>
        <v>33336</v>
      </c>
    </row>
    <row r="3220" spans="1:7" x14ac:dyDescent="0.25">
      <c r="A3220">
        <v>2019</v>
      </c>
      <c r="B3220" t="s">
        <v>159</v>
      </c>
      <c r="C3220">
        <v>730015</v>
      </c>
      <c r="D3220" t="s">
        <v>151</v>
      </c>
      <c r="E3220">
        <v>25</v>
      </c>
      <c r="F3220">
        <v>7</v>
      </c>
      <c r="G3220">
        <f t="shared" si="50"/>
        <v>175</v>
      </c>
    </row>
    <row r="3221" spans="1:7" x14ac:dyDescent="0.25">
      <c r="A3221">
        <v>2019</v>
      </c>
      <c r="B3221" t="s">
        <v>159</v>
      </c>
      <c r="C3221">
        <v>800010</v>
      </c>
      <c r="D3221" t="s">
        <v>163</v>
      </c>
      <c r="E3221">
        <v>1.5</v>
      </c>
      <c r="F3221">
        <v>211</v>
      </c>
      <c r="G3221">
        <f t="shared" si="50"/>
        <v>316.5</v>
      </c>
    </row>
    <row r="3222" spans="1:7" x14ac:dyDescent="0.25">
      <c r="A3222">
        <v>2019</v>
      </c>
      <c r="B3222" t="s">
        <v>159</v>
      </c>
      <c r="C3222">
        <v>800011</v>
      </c>
      <c r="D3222" t="s">
        <v>207</v>
      </c>
      <c r="E3222">
        <v>3</v>
      </c>
      <c r="F3222">
        <v>192</v>
      </c>
      <c r="G3222">
        <f t="shared" si="50"/>
        <v>576</v>
      </c>
    </row>
    <row r="3223" spans="1:7" x14ac:dyDescent="0.25">
      <c r="A3223">
        <v>2019</v>
      </c>
      <c r="B3223" t="s">
        <v>159</v>
      </c>
      <c r="C3223">
        <v>800040</v>
      </c>
      <c r="D3223" t="s">
        <v>209</v>
      </c>
      <c r="E3223">
        <v>2</v>
      </c>
      <c r="F3223">
        <v>469</v>
      </c>
      <c r="G3223">
        <f t="shared" si="50"/>
        <v>938</v>
      </c>
    </row>
    <row r="3224" spans="1:7" x14ac:dyDescent="0.25">
      <c r="A3224">
        <v>2019</v>
      </c>
      <c r="B3224" t="s">
        <v>161</v>
      </c>
      <c r="C3224">
        <v>701004</v>
      </c>
      <c r="D3224" t="s">
        <v>153</v>
      </c>
      <c r="E3224">
        <v>60</v>
      </c>
      <c r="F3224">
        <v>8</v>
      </c>
      <c r="G3224">
        <f t="shared" si="50"/>
        <v>480</v>
      </c>
    </row>
    <row r="3225" spans="1:7" x14ac:dyDescent="0.25">
      <c r="A3225">
        <v>2019</v>
      </c>
      <c r="B3225" t="s">
        <v>161</v>
      </c>
      <c r="C3225">
        <v>701012</v>
      </c>
      <c r="D3225" t="s">
        <v>5</v>
      </c>
      <c r="E3225">
        <v>10</v>
      </c>
      <c r="F3225">
        <v>327</v>
      </c>
      <c r="G3225">
        <f t="shared" si="50"/>
        <v>3270</v>
      </c>
    </row>
    <row r="3226" spans="1:7" x14ac:dyDescent="0.25">
      <c r="A3226">
        <v>2019</v>
      </c>
      <c r="B3226" t="s">
        <v>161</v>
      </c>
      <c r="C3226">
        <v>701014</v>
      </c>
      <c r="D3226" t="s">
        <v>6</v>
      </c>
      <c r="E3226">
        <v>39</v>
      </c>
      <c r="F3226">
        <v>39</v>
      </c>
      <c r="G3226">
        <f t="shared" si="50"/>
        <v>1521</v>
      </c>
    </row>
    <row r="3227" spans="1:7" x14ac:dyDescent="0.25">
      <c r="A3227">
        <v>2019</v>
      </c>
      <c r="B3227" t="s">
        <v>161</v>
      </c>
      <c r="C3227">
        <v>701018</v>
      </c>
      <c r="D3227" t="s">
        <v>155</v>
      </c>
      <c r="E3227">
        <v>145</v>
      </c>
      <c r="F3227">
        <v>7</v>
      </c>
      <c r="G3227">
        <f t="shared" si="50"/>
        <v>1015</v>
      </c>
    </row>
    <row r="3228" spans="1:7" x14ac:dyDescent="0.25">
      <c r="A3228">
        <v>2019</v>
      </c>
      <c r="B3228" t="s">
        <v>161</v>
      </c>
      <c r="C3228">
        <v>701024</v>
      </c>
      <c r="D3228" t="s">
        <v>9</v>
      </c>
      <c r="E3228">
        <v>27</v>
      </c>
      <c r="F3228">
        <v>125</v>
      </c>
      <c r="G3228">
        <f t="shared" si="50"/>
        <v>3375</v>
      </c>
    </row>
    <row r="3229" spans="1:7" x14ac:dyDescent="0.25">
      <c r="A3229">
        <v>2019</v>
      </c>
      <c r="B3229" t="s">
        <v>161</v>
      </c>
      <c r="C3229">
        <v>701025</v>
      </c>
      <c r="D3229" t="s">
        <v>10</v>
      </c>
      <c r="E3229">
        <v>29</v>
      </c>
      <c r="F3229">
        <v>518</v>
      </c>
      <c r="G3229">
        <f t="shared" si="50"/>
        <v>15022</v>
      </c>
    </row>
    <row r="3230" spans="1:7" x14ac:dyDescent="0.25">
      <c r="A3230">
        <v>2019</v>
      </c>
      <c r="B3230" t="s">
        <v>161</v>
      </c>
      <c r="C3230">
        <v>701027</v>
      </c>
      <c r="D3230" t="s">
        <v>11</v>
      </c>
      <c r="E3230">
        <v>20.5</v>
      </c>
      <c r="F3230">
        <v>266</v>
      </c>
      <c r="G3230">
        <f t="shared" si="50"/>
        <v>5453</v>
      </c>
    </row>
    <row r="3231" spans="1:7" x14ac:dyDescent="0.25">
      <c r="A3231">
        <v>2019</v>
      </c>
      <c r="B3231" t="s">
        <v>161</v>
      </c>
      <c r="C3231">
        <v>701030</v>
      </c>
      <c r="D3231" t="s">
        <v>14</v>
      </c>
      <c r="E3231">
        <v>35</v>
      </c>
      <c r="F3231">
        <v>44</v>
      </c>
      <c r="G3231">
        <f t="shared" si="50"/>
        <v>1540</v>
      </c>
    </row>
    <row r="3232" spans="1:7" x14ac:dyDescent="0.25">
      <c r="A3232">
        <v>2019</v>
      </c>
      <c r="B3232" t="s">
        <v>161</v>
      </c>
      <c r="C3232">
        <v>701031</v>
      </c>
      <c r="D3232" t="s">
        <v>15</v>
      </c>
      <c r="E3232">
        <v>35</v>
      </c>
      <c r="F3232">
        <v>64</v>
      </c>
      <c r="G3232">
        <f t="shared" si="50"/>
        <v>2240</v>
      </c>
    </row>
    <row r="3233" spans="1:7" x14ac:dyDescent="0.25">
      <c r="A3233">
        <v>2019</v>
      </c>
      <c r="B3233" t="s">
        <v>161</v>
      </c>
      <c r="C3233">
        <v>701032</v>
      </c>
      <c r="D3233" t="s">
        <v>16</v>
      </c>
      <c r="E3233">
        <v>39</v>
      </c>
      <c r="F3233">
        <v>14</v>
      </c>
      <c r="G3233">
        <f t="shared" si="50"/>
        <v>546</v>
      </c>
    </row>
    <row r="3234" spans="1:7" x14ac:dyDescent="0.25">
      <c r="A3234">
        <v>2019</v>
      </c>
      <c r="B3234" t="s">
        <v>161</v>
      </c>
      <c r="C3234">
        <v>701033</v>
      </c>
      <c r="D3234" t="s">
        <v>17</v>
      </c>
      <c r="E3234">
        <v>39</v>
      </c>
      <c r="F3234">
        <v>42</v>
      </c>
      <c r="G3234">
        <f t="shared" si="50"/>
        <v>1638</v>
      </c>
    </row>
    <row r="3235" spans="1:7" x14ac:dyDescent="0.25">
      <c r="A3235">
        <v>2019</v>
      </c>
      <c r="B3235" t="s">
        <v>161</v>
      </c>
      <c r="C3235">
        <v>701034</v>
      </c>
      <c r="D3235" t="s">
        <v>18</v>
      </c>
      <c r="E3235">
        <v>35</v>
      </c>
      <c r="F3235">
        <v>151</v>
      </c>
      <c r="G3235">
        <f t="shared" si="50"/>
        <v>5285</v>
      </c>
    </row>
    <row r="3236" spans="1:7" x14ac:dyDescent="0.25">
      <c r="A3236">
        <v>2019</v>
      </c>
      <c r="B3236" t="s">
        <v>161</v>
      </c>
      <c r="C3236">
        <v>701035</v>
      </c>
      <c r="D3236" t="s">
        <v>19</v>
      </c>
      <c r="E3236">
        <v>25</v>
      </c>
      <c r="F3236">
        <v>74</v>
      </c>
      <c r="G3236">
        <f t="shared" si="50"/>
        <v>1850</v>
      </c>
    </row>
    <row r="3237" spans="1:7" x14ac:dyDescent="0.25">
      <c r="A3237">
        <v>2019</v>
      </c>
      <c r="B3237" t="s">
        <v>161</v>
      </c>
      <c r="C3237">
        <v>701036</v>
      </c>
      <c r="D3237" t="s">
        <v>20</v>
      </c>
      <c r="E3237">
        <v>35</v>
      </c>
      <c r="F3237">
        <v>38</v>
      </c>
      <c r="G3237">
        <f t="shared" si="50"/>
        <v>1330</v>
      </c>
    </row>
    <row r="3238" spans="1:7" x14ac:dyDescent="0.25">
      <c r="A3238">
        <v>2019</v>
      </c>
      <c r="B3238" t="s">
        <v>161</v>
      </c>
      <c r="C3238">
        <v>701037</v>
      </c>
      <c r="D3238" t="s">
        <v>21</v>
      </c>
      <c r="E3238">
        <v>25</v>
      </c>
      <c r="F3238">
        <v>101</v>
      </c>
      <c r="G3238">
        <f t="shared" si="50"/>
        <v>2525</v>
      </c>
    </row>
    <row r="3239" spans="1:7" x14ac:dyDescent="0.25">
      <c r="A3239">
        <v>2019</v>
      </c>
      <c r="B3239" t="s">
        <v>161</v>
      </c>
      <c r="C3239">
        <v>701039</v>
      </c>
      <c r="D3239" t="s">
        <v>22</v>
      </c>
      <c r="E3239">
        <v>35</v>
      </c>
      <c r="F3239">
        <v>11</v>
      </c>
      <c r="G3239">
        <f t="shared" si="50"/>
        <v>385</v>
      </c>
    </row>
    <row r="3240" spans="1:7" x14ac:dyDescent="0.25">
      <c r="A3240">
        <v>2019</v>
      </c>
      <c r="B3240" t="s">
        <v>161</v>
      </c>
      <c r="C3240">
        <v>701042</v>
      </c>
      <c r="D3240" t="s">
        <v>24</v>
      </c>
      <c r="E3240">
        <v>25</v>
      </c>
      <c r="F3240">
        <v>67</v>
      </c>
      <c r="G3240">
        <f t="shared" si="50"/>
        <v>1675</v>
      </c>
    </row>
    <row r="3241" spans="1:7" x14ac:dyDescent="0.25">
      <c r="A3241">
        <v>2019</v>
      </c>
      <c r="B3241" t="s">
        <v>161</v>
      </c>
      <c r="C3241">
        <v>701043</v>
      </c>
      <c r="D3241" t="s">
        <v>25</v>
      </c>
      <c r="E3241">
        <v>35</v>
      </c>
      <c r="F3241">
        <v>9</v>
      </c>
      <c r="G3241">
        <f t="shared" si="50"/>
        <v>315</v>
      </c>
    </row>
    <row r="3242" spans="1:7" x14ac:dyDescent="0.25">
      <c r="A3242">
        <v>2019</v>
      </c>
      <c r="B3242" t="s">
        <v>161</v>
      </c>
      <c r="C3242">
        <v>701044</v>
      </c>
      <c r="D3242" t="s">
        <v>230</v>
      </c>
      <c r="E3242">
        <v>39</v>
      </c>
      <c r="F3242">
        <v>32</v>
      </c>
      <c r="G3242">
        <f t="shared" si="50"/>
        <v>1248</v>
      </c>
    </row>
    <row r="3243" spans="1:7" x14ac:dyDescent="0.25">
      <c r="A3243">
        <v>2019</v>
      </c>
      <c r="B3243" t="s">
        <v>161</v>
      </c>
      <c r="C3243">
        <v>701048</v>
      </c>
      <c r="D3243" t="s">
        <v>26</v>
      </c>
      <c r="E3243">
        <v>59</v>
      </c>
      <c r="F3243">
        <v>73</v>
      </c>
      <c r="G3243">
        <f t="shared" si="50"/>
        <v>4307</v>
      </c>
    </row>
    <row r="3244" spans="1:7" x14ac:dyDescent="0.25">
      <c r="A3244">
        <v>2019</v>
      </c>
      <c r="B3244" t="s">
        <v>161</v>
      </c>
      <c r="C3244">
        <v>701052</v>
      </c>
      <c r="D3244" t="s">
        <v>27</v>
      </c>
      <c r="E3244">
        <v>39</v>
      </c>
      <c r="F3244">
        <v>41</v>
      </c>
      <c r="G3244">
        <f t="shared" si="50"/>
        <v>1599</v>
      </c>
    </row>
    <row r="3245" spans="1:7" x14ac:dyDescent="0.25">
      <c r="A3245">
        <v>2019</v>
      </c>
      <c r="B3245" t="s">
        <v>161</v>
      </c>
      <c r="C3245">
        <v>701055</v>
      </c>
      <c r="D3245" t="s">
        <v>29</v>
      </c>
      <c r="E3245">
        <v>99</v>
      </c>
      <c r="F3245">
        <v>25</v>
      </c>
      <c r="G3245">
        <f t="shared" si="50"/>
        <v>2475</v>
      </c>
    </row>
    <row r="3246" spans="1:7" x14ac:dyDescent="0.25">
      <c r="A3246">
        <v>2019</v>
      </c>
      <c r="B3246" t="s">
        <v>161</v>
      </c>
      <c r="C3246">
        <v>701056</v>
      </c>
      <c r="D3246" t="s">
        <v>30</v>
      </c>
      <c r="E3246">
        <v>85</v>
      </c>
      <c r="F3246">
        <v>50</v>
      </c>
      <c r="G3246">
        <f t="shared" si="50"/>
        <v>4250</v>
      </c>
    </row>
    <row r="3247" spans="1:7" x14ac:dyDescent="0.25">
      <c r="A3247">
        <v>2019</v>
      </c>
      <c r="B3247" t="s">
        <v>161</v>
      </c>
      <c r="C3247">
        <v>701057</v>
      </c>
      <c r="D3247" t="s">
        <v>147</v>
      </c>
      <c r="E3247">
        <v>55</v>
      </c>
      <c r="F3247">
        <v>10</v>
      </c>
      <c r="G3247">
        <f t="shared" si="50"/>
        <v>550</v>
      </c>
    </row>
    <row r="3248" spans="1:7" x14ac:dyDescent="0.25">
      <c r="A3248">
        <v>2019</v>
      </c>
      <c r="B3248" t="s">
        <v>161</v>
      </c>
      <c r="C3248">
        <v>701083</v>
      </c>
      <c r="D3248" t="s">
        <v>37</v>
      </c>
      <c r="E3248">
        <v>42</v>
      </c>
      <c r="F3248">
        <v>12</v>
      </c>
      <c r="G3248">
        <f t="shared" si="50"/>
        <v>504</v>
      </c>
    </row>
    <row r="3249" spans="1:7" x14ac:dyDescent="0.25">
      <c r="A3249">
        <v>2019</v>
      </c>
      <c r="B3249" t="s">
        <v>161</v>
      </c>
      <c r="C3249">
        <v>702000</v>
      </c>
      <c r="D3249" t="s">
        <v>38</v>
      </c>
      <c r="E3249">
        <v>25</v>
      </c>
      <c r="F3249">
        <v>1</v>
      </c>
      <c r="G3249">
        <f t="shared" si="50"/>
        <v>25</v>
      </c>
    </row>
    <row r="3250" spans="1:7" x14ac:dyDescent="0.25">
      <c r="A3250">
        <v>2019</v>
      </c>
      <c r="B3250" t="s">
        <v>161</v>
      </c>
      <c r="C3250">
        <v>702001</v>
      </c>
      <c r="D3250" t="s">
        <v>39</v>
      </c>
      <c r="E3250">
        <v>25</v>
      </c>
      <c r="F3250">
        <v>1</v>
      </c>
      <c r="G3250">
        <f t="shared" si="50"/>
        <v>25</v>
      </c>
    </row>
    <row r="3251" spans="1:7" x14ac:dyDescent="0.25">
      <c r="A3251">
        <v>2019</v>
      </c>
      <c r="B3251" t="s">
        <v>161</v>
      </c>
      <c r="C3251">
        <v>703003</v>
      </c>
      <c r="D3251" t="s">
        <v>47</v>
      </c>
      <c r="E3251">
        <v>3.5</v>
      </c>
      <c r="F3251">
        <v>1558</v>
      </c>
      <c r="G3251">
        <f t="shared" si="50"/>
        <v>5453</v>
      </c>
    </row>
    <row r="3252" spans="1:7" x14ac:dyDescent="0.25">
      <c r="A3252">
        <v>2019</v>
      </c>
      <c r="B3252" t="s">
        <v>161</v>
      </c>
      <c r="C3252">
        <v>706000</v>
      </c>
      <c r="D3252" t="s">
        <v>48</v>
      </c>
      <c r="E3252">
        <v>14</v>
      </c>
      <c r="F3252">
        <v>377</v>
      </c>
      <c r="G3252">
        <f t="shared" si="50"/>
        <v>5278</v>
      </c>
    </row>
    <row r="3253" spans="1:7" x14ac:dyDescent="0.25">
      <c r="A3253">
        <v>2019</v>
      </c>
      <c r="B3253" t="s">
        <v>161</v>
      </c>
      <c r="C3253">
        <v>706001</v>
      </c>
      <c r="D3253" t="s">
        <v>49</v>
      </c>
      <c r="E3253">
        <v>18</v>
      </c>
      <c r="F3253">
        <v>20</v>
      </c>
      <c r="G3253">
        <f t="shared" si="50"/>
        <v>360</v>
      </c>
    </row>
    <row r="3254" spans="1:7" x14ac:dyDescent="0.25">
      <c r="A3254">
        <v>2019</v>
      </c>
      <c r="B3254" t="s">
        <v>161</v>
      </c>
      <c r="C3254">
        <v>706002</v>
      </c>
      <c r="D3254" t="s">
        <v>50</v>
      </c>
      <c r="E3254">
        <v>14</v>
      </c>
      <c r="F3254">
        <v>1414</v>
      </c>
      <c r="G3254">
        <f t="shared" si="50"/>
        <v>19796</v>
      </c>
    </row>
    <row r="3255" spans="1:7" x14ac:dyDescent="0.25">
      <c r="A3255">
        <v>2019</v>
      </c>
      <c r="B3255" t="s">
        <v>161</v>
      </c>
      <c r="C3255">
        <v>706003</v>
      </c>
      <c r="D3255" t="s">
        <v>51</v>
      </c>
      <c r="E3255">
        <v>14</v>
      </c>
      <c r="F3255">
        <v>1182</v>
      </c>
      <c r="G3255">
        <f t="shared" si="50"/>
        <v>16548</v>
      </c>
    </row>
    <row r="3256" spans="1:7" x14ac:dyDescent="0.25">
      <c r="A3256">
        <v>2019</v>
      </c>
      <c r="B3256" t="s">
        <v>161</v>
      </c>
      <c r="C3256">
        <v>706004</v>
      </c>
      <c r="D3256" t="s">
        <v>52</v>
      </c>
      <c r="E3256">
        <v>14</v>
      </c>
      <c r="F3256">
        <v>1120</v>
      </c>
      <c r="G3256">
        <f t="shared" si="50"/>
        <v>15680</v>
      </c>
    </row>
    <row r="3257" spans="1:7" x14ac:dyDescent="0.25">
      <c r="A3257">
        <v>2019</v>
      </c>
      <c r="B3257" t="s">
        <v>161</v>
      </c>
      <c r="C3257">
        <v>706005</v>
      </c>
      <c r="D3257" t="s">
        <v>53</v>
      </c>
      <c r="E3257">
        <v>14</v>
      </c>
      <c r="F3257">
        <v>3719</v>
      </c>
      <c r="G3257">
        <f t="shared" si="50"/>
        <v>52066</v>
      </c>
    </row>
    <row r="3258" spans="1:7" x14ac:dyDescent="0.25">
      <c r="A3258">
        <v>2019</v>
      </c>
      <c r="B3258" t="s">
        <v>161</v>
      </c>
      <c r="C3258">
        <v>706006</v>
      </c>
      <c r="D3258" t="s">
        <v>54</v>
      </c>
      <c r="E3258">
        <v>14</v>
      </c>
      <c r="F3258">
        <v>140</v>
      </c>
      <c r="G3258">
        <f t="shared" si="50"/>
        <v>1960</v>
      </c>
    </row>
    <row r="3259" spans="1:7" x14ac:dyDescent="0.25">
      <c r="A3259">
        <v>2019</v>
      </c>
      <c r="B3259" t="s">
        <v>161</v>
      </c>
      <c r="C3259">
        <v>706007</v>
      </c>
      <c r="D3259" t="s">
        <v>55</v>
      </c>
      <c r="E3259">
        <v>14</v>
      </c>
      <c r="F3259">
        <v>690</v>
      </c>
      <c r="G3259">
        <f t="shared" si="50"/>
        <v>9660</v>
      </c>
    </row>
    <row r="3260" spans="1:7" x14ac:dyDescent="0.25">
      <c r="A3260">
        <v>2019</v>
      </c>
      <c r="B3260" t="s">
        <v>161</v>
      </c>
      <c r="C3260">
        <v>706008</v>
      </c>
      <c r="D3260" t="s">
        <v>56</v>
      </c>
      <c r="E3260">
        <v>14</v>
      </c>
      <c r="F3260">
        <v>269</v>
      </c>
      <c r="G3260">
        <f t="shared" si="50"/>
        <v>3766</v>
      </c>
    </row>
    <row r="3261" spans="1:7" x14ac:dyDescent="0.25">
      <c r="A3261">
        <v>2019</v>
      </c>
      <c r="B3261" t="s">
        <v>161</v>
      </c>
      <c r="C3261">
        <v>706011</v>
      </c>
      <c r="D3261" t="s">
        <v>57</v>
      </c>
      <c r="E3261">
        <v>14</v>
      </c>
      <c r="F3261">
        <v>684</v>
      </c>
      <c r="G3261">
        <f t="shared" si="50"/>
        <v>9576</v>
      </c>
    </row>
    <row r="3262" spans="1:7" x14ac:dyDescent="0.25">
      <c r="A3262">
        <v>2019</v>
      </c>
      <c r="B3262" t="s">
        <v>161</v>
      </c>
      <c r="C3262">
        <v>706012</v>
      </c>
      <c r="D3262" t="s">
        <v>58</v>
      </c>
      <c r="E3262">
        <v>18</v>
      </c>
      <c r="F3262">
        <v>188</v>
      </c>
      <c r="G3262">
        <f t="shared" si="50"/>
        <v>3384</v>
      </c>
    </row>
    <row r="3263" spans="1:7" x14ac:dyDescent="0.25">
      <c r="A3263">
        <v>2019</v>
      </c>
      <c r="B3263" t="s">
        <v>161</v>
      </c>
      <c r="C3263">
        <v>706013</v>
      </c>
      <c r="D3263" t="s">
        <v>59</v>
      </c>
      <c r="E3263">
        <v>19</v>
      </c>
      <c r="F3263">
        <v>546</v>
      </c>
      <c r="G3263">
        <f t="shared" si="50"/>
        <v>10374</v>
      </c>
    </row>
    <row r="3264" spans="1:7" x14ac:dyDescent="0.25">
      <c r="A3264">
        <v>2019</v>
      </c>
      <c r="B3264" t="s">
        <v>161</v>
      </c>
      <c r="C3264">
        <v>706014</v>
      </c>
      <c r="D3264" t="s">
        <v>60</v>
      </c>
      <c r="E3264">
        <v>19</v>
      </c>
      <c r="F3264">
        <v>167</v>
      </c>
      <c r="G3264">
        <f t="shared" si="50"/>
        <v>3173</v>
      </c>
    </row>
    <row r="3265" spans="1:7" x14ac:dyDescent="0.25">
      <c r="A3265">
        <v>2019</v>
      </c>
      <c r="B3265" t="s">
        <v>161</v>
      </c>
      <c r="C3265">
        <v>706015</v>
      </c>
      <c r="D3265" t="s">
        <v>61</v>
      </c>
      <c r="E3265">
        <v>19</v>
      </c>
      <c r="F3265">
        <v>175</v>
      </c>
      <c r="G3265">
        <f t="shared" si="50"/>
        <v>3325</v>
      </c>
    </row>
    <row r="3266" spans="1:7" x14ac:dyDescent="0.25">
      <c r="A3266">
        <v>2019</v>
      </c>
      <c r="B3266" t="s">
        <v>161</v>
      </c>
      <c r="C3266">
        <v>706016</v>
      </c>
      <c r="D3266" t="s">
        <v>62</v>
      </c>
      <c r="E3266">
        <v>19</v>
      </c>
      <c r="F3266">
        <v>224</v>
      </c>
      <c r="G3266">
        <f t="shared" si="50"/>
        <v>4256</v>
      </c>
    </row>
    <row r="3267" spans="1:7" x14ac:dyDescent="0.25">
      <c r="A3267">
        <v>2019</v>
      </c>
      <c r="B3267" t="s">
        <v>161</v>
      </c>
      <c r="C3267">
        <v>706017</v>
      </c>
      <c r="D3267" t="s">
        <v>63</v>
      </c>
      <c r="E3267">
        <v>19</v>
      </c>
      <c r="F3267">
        <v>220</v>
      </c>
      <c r="G3267">
        <f t="shared" ref="G3267:G3330" si="51">F3267*E3267</f>
        <v>4180</v>
      </c>
    </row>
    <row r="3268" spans="1:7" x14ac:dyDescent="0.25">
      <c r="A3268">
        <v>2019</v>
      </c>
      <c r="B3268" t="s">
        <v>161</v>
      </c>
      <c r="C3268">
        <v>706019</v>
      </c>
      <c r="D3268" t="s">
        <v>65</v>
      </c>
      <c r="E3268">
        <v>20</v>
      </c>
      <c r="F3268">
        <v>234</v>
      </c>
      <c r="G3268">
        <f t="shared" si="51"/>
        <v>4680</v>
      </c>
    </row>
    <row r="3269" spans="1:7" x14ac:dyDescent="0.25">
      <c r="A3269">
        <v>2019</v>
      </c>
      <c r="B3269" t="s">
        <v>161</v>
      </c>
      <c r="C3269">
        <v>706027</v>
      </c>
      <c r="D3269" t="s">
        <v>214</v>
      </c>
      <c r="E3269">
        <v>25</v>
      </c>
      <c r="F3269">
        <v>11</v>
      </c>
      <c r="G3269">
        <f t="shared" si="51"/>
        <v>275</v>
      </c>
    </row>
    <row r="3270" spans="1:7" x14ac:dyDescent="0.25">
      <c r="A3270">
        <v>2019</v>
      </c>
      <c r="B3270" t="s">
        <v>161</v>
      </c>
      <c r="C3270">
        <v>706028</v>
      </c>
      <c r="D3270" t="s">
        <v>215</v>
      </c>
      <c r="E3270">
        <v>25</v>
      </c>
      <c r="F3270">
        <v>11</v>
      </c>
      <c r="G3270">
        <f t="shared" si="51"/>
        <v>275</v>
      </c>
    </row>
    <row r="3271" spans="1:7" x14ac:dyDescent="0.25">
      <c r="A3271">
        <v>2019</v>
      </c>
      <c r="B3271" t="s">
        <v>161</v>
      </c>
      <c r="C3271">
        <v>706029</v>
      </c>
      <c r="D3271" t="s">
        <v>216</v>
      </c>
      <c r="E3271">
        <v>25</v>
      </c>
      <c r="F3271">
        <v>11</v>
      </c>
      <c r="G3271">
        <f t="shared" si="51"/>
        <v>275</v>
      </c>
    </row>
    <row r="3272" spans="1:7" x14ac:dyDescent="0.25">
      <c r="A3272">
        <v>2019</v>
      </c>
      <c r="B3272" t="s">
        <v>161</v>
      </c>
      <c r="C3272">
        <v>706090</v>
      </c>
      <c r="D3272" t="s">
        <v>66</v>
      </c>
      <c r="E3272">
        <v>14</v>
      </c>
      <c r="F3272">
        <v>49</v>
      </c>
      <c r="G3272">
        <f t="shared" si="51"/>
        <v>686</v>
      </c>
    </row>
    <row r="3273" spans="1:7" x14ac:dyDescent="0.25">
      <c r="A3273">
        <v>2019</v>
      </c>
      <c r="B3273" t="s">
        <v>161</v>
      </c>
      <c r="C3273">
        <v>707001</v>
      </c>
      <c r="D3273" t="s">
        <v>67</v>
      </c>
      <c r="E3273">
        <v>14</v>
      </c>
      <c r="F3273">
        <v>650</v>
      </c>
      <c r="G3273">
        <f t="shared" si="51"/>
        <v>9100</v>
      </c>
    </row>
    <row r="3274" spans="1:7" x14ac:dyDescent="0.25">
      <c r="A3274">
        <v>2019</v>
      </c>
      <c r="B3274" t="s">
        <v>161</v>
      </c>
      <c r="C3274">
        <v>707002</v>
      </c>
      <c r="D3274" t="s">
        <v>68</v>
      </c>
      <c r="E3274">
        <v>14</v>
      </c>
      <c r="F3274">
        <v>638</v>
      </c>
      <c r="G3274">
        <f t="shared" si="51"/>
        <v>8932</v>
      </c>
    </row>
    <row r="3275" spans="1:7" x14ac:dyDescent="0.25">
      <c r="A3275">
        <v>2019</v>
      </c>
      <c r="B3275" t="s">
        <v>161</v>
      </c>
      <c r="C3275">
        <v>707003</v>
      </c>
      <c r="D3275" t="s">
        <v>69</v>
      </c>
      <c r="E3275">
        <v>14</v>
      </c>
      <c r="F3275">
        <v>463</v>
      </c>
      <c r="G3275">
        <f t="shared" si="51"/>
        <v>6482</v>
      </c>
    </row>
    <row r="3276" spans="1:7" x14ac:dyDescent="0.25">
      <c r="A3276">
        <v>2019</v>
      </c>
      <c r="B3276" t="s">
        <v>161</v>
      </c>
      <c r="C3276">
        <v>707004</v>
      </c>
      <c r="D3276" t="s">
        <v>70</v>
      </c>
      <c r="E3276">
        <v>14</v>
      </c>
      <c r="F3276">
        <v>638</v>
      </c>
      <c r="G3276">
        <f t="shared" si="51"/>
        <v>8932</v>
      </c>
    </row>
    <row r="3277" spans="1:7" x14ac:dyDescent="0.25">
      <c r="A3277">
        <v>2019</v>
      </c>
      <c r="B3277" t="s">
        <v>161</v>
      </c>
      <c r="C3277">
        <v>707005</v>
      </c>
      <c r="D3277" t="s">
        <v>71</v>
      </c>
      <c r="E3277">
        <v>14</v>
      </c>
      <c r="F3277">
        <v>476</v>
      </c>
      <c r="G3277">
        <f t="shared" si="51"/>
        <v>6664</v>
      </c>
    </row>
    <row r="3278" spans="1:7" x14ac:dyDescent="0.25">
      <c r="A3278">
        <v>2019</v>
      </c>
      <c r="B3278" t="s">
        <v>161</v>
      </c>
      <c r="C3278">
        <v>707006</v>
      </c>
      <c r="D3278" t="s">
        <v>72</v>
      </c>
      <c r="E3278">
        <v>14</v>
      </c>
      <c r="F3278">
        <v>603</v>
      </c>
      <c r="G3278">
        <f t="shared" si="51"/>
        <v>8442</v>
      </c>
    </row>
    <row r="3279" spans="1:7" x14ac:dyDescent="0.25">
      <c r="A3279">
        <v>2019</v>
      </c>
      <c r="B3279" t="s">
        <v>161</v>
      </c>
      <c r="C3279">
        <v>707007</v>
      </c>
      <c r="D3279" t="s">
        <v>73</v>
      </c>
      <c r="E3279">
        <v>14</v>
      </c>
      <c r="F3279">
        <v>611</v>
      </c>
      <c r="G3279">
        <f t="shared" si="51"/>
        <v>8554</v>
      </c>
    </row>
    <row r="3280" spans="1:7" x14ac:dyDescent="0.25">
      <c r="A3280">
        <v>2019</v>
      </c>
      <c r="B3280" t="s">
        <v>161</v>
      </c>
      <c r="C3280">
        <v>707008</v>
      </c>
      <c r="D3280" t="s">
        <v>74</v>
      </c>
      <c r="E3280">
        <v>14</v>
      </c>
      <c r="F3280">
        <v>811</v>
      </c>
      <c r="G3280">
        <f t="shared" si="51"/>
        <v>11354</v>
      </c>
    </row>
    <row r="3281" spans="1:7" x14ac:dyDescent="0.25">
      <c r="A3281">
        <v>2019</v>
      </c>
      <c r="B3281" t="s">
        <v>161</v>
      </c>
      <c r="C3281">
        <v>707009</v>
      </c>
      <c r="D3281" t="s">
        <v>75</v>
      </c>
      <c r="E3281">
        <v>14</v>
      </c>
      <c r="F3281">
        <v>610</v>
      </c>
      <c r="G3281">
        <f t="shared" si="51"/>
        <v>8540</v>
      </c>
    </row>
    <row r="3282" spans="1:7" x14ac:dyDescent="0.25">
      <c r="A3282">
        <v>2019</v>
      </c>
      <c r="B3282" t="s">
        <v>161</v>
      </c>
      <c r="C3282">
        <v>707011</v>
      </c>
      <c r="D3282" t="s">
        <v>77</v>
      </c>
      <c r="E3282">
        <v>14</v>
      </c>
      <c r="F3282">
        <v>340</v>
      </c>
      <c r="G3282">
        <f t="shared" si="51"/>
        <v>4760</v>
      </c>
    </row>
    <row r="3283" spans="1:7" x14ac:dyDescent="0.25">
      <c r="A3283">
        <v>2019</v>
      </c>
      <c r="B3283" t="s">
        <v>161</v>
      </c>
      <c r="C3283">
        <v>707013</v>
      </c>
      <c r="D3283" t="s">
        <v>78</v>
      </c>
      <c r="E3283">
        <v>14</v>
      </c>
      <c r="F3283">
        <v>281</v>
      </c>
      <c r="G3283">
        <f t="shared" si="51"/>
        <v>3934</v>
      </c>
    </row>
    <row r="3284" spans="1:7" x14ac:dyDescent="0.25">
      <c r="A3284">
        <v>2019</v>
      </c>
      <c r="B3284" t="s">
        <v>161</v>
      </c>
      <c r="C3284">
        <v>707014</v>
      </c>
      <c r="D3284" t="s">
        <v>79</v>
      </c>
      <c r="E3284">
        <v>14</v>
      </c>
      <c r="F3284">
        <v>197</v>
      </c>
      <c r="G3284">
        <f t="shared" si="51"/>
        <v>2758</v>
      </c>
    </row>
    <row r="3285" spans="1:7" x14ac:dyDescent="0.25">
      <c r="A3285">
        <v>2019</v>
      </c>
      <c r="B3285" t="s">
        <v>161</v>
      </c>
      <c r="C3285">
        <v>707015</v>
      </c>
      <c r="D3285" t="s">
        <v>80</v>
      </c>
      <c r="E3285">
        <v>14</v>
      </c>
      <c r="F3285">
        <v>223</v>
      </c>
      <c r="G3285">
        <f t="shared" si="51"/>
        <v>3122</v>
      </c>
    </row>
    <row r="3286" spans="1:7" x14ac:dyDescent="0.25">
      <c r="A3286">
        <v>2019</v>
      </c>
      <c r="B3286" t="s">
        <v>161</v>
      </c>
      <c r="C3286">
        <v>707016</v>
      </c>
      <c r="D3286" t="s">
        <v>81</v>
      </c>
      <c r="E3286">
        <v>14</v>
      </c>
      <c r="F3286">
        <v>256</v>
      </c>
      <c r="G3286">
        <f t="shared" si="51"/>
        <v>3584</v>
      </c>
    </row>
    <row r="3287" spans="1:7" x14ac:dyDescent="0.25">
      <c r="A3287">
        <v>2019</v>
      </c>
      <c r="B3287" t="s">
        <v>161</v>
      </c>
      <c r="C3287">
        <v>707017</v>
      </c>
      <c r="D3287" t="s">
        <v>148</v>
      </c>
      <c r="E3287">
        <v>14</v>
      </c>
      <c r="F3287">
        <v>75</v>
      </c>
      <c r="G3287">
        <f t="shared" si="51"/>
        <v>1050</v>
      </c>
    </row>
    <row r="3288" spans="1:7" x14ac:dyDescent="0.25">
      <c r="A3288">
        <v>2019</v>
      </c>
      <c r="B3288" t="s">
        <v>161</v>
      </c>
      <c r="C3288">
        <v>708000</v>
      </c>
      <c r="D3288" t="s">
        <v>82</v>
      </c>
      <c r="E3288">
        <v>5</v>
      </c>
      <c r="F3288">
        <v>463</v>
      </c>
      <c r="G3288">
        <f t="shared" si="51"/>
        <v>2315</v>
      </c>
    </row>
    <row r="3289" spans="1:7" x14ac:dyDescent="0.25">
      <c r="A3289">
        <v>2019</v>
      </c>
      <c r="B3289" t="s">
        <v>161</v>
      </c>
      <c r="C3289">
        <v>708002</v>
      </c>
      <c r="D3289" t="s">
        <v>83</v>
      </c>
      <c r="E3289">
        <v>10</v>
      </c>
      <c r="F3289">
        <v>883</v>
      </c>
      <c r="G3289">
        <f t="shared" si="51"/>
        <v>8830</v>
      </c>
    </row>
    <row r="3290" spans="1:7" x14ac:dyDescent="0.25">
      <c r="A3290">
        <v>2019</v>
      </c>
      <c r="B3290" t="s">
        <v>161</v>
      </c>
      <c r="C3290">
        <v>708003</v>
      </c>
      <c r="D3290" t="s">
        <v>162</v>
      </c>
      <c r="E3290">
        <v>1.8</v>
      </c>
      <c r="F3290">
        <v>5597</v>
      </c>
      <c r="G3290">
        <f t="shared" si="51"/>
        <v>10074.6</v>
      </c>
    </row>
    <row r="3291" spans="1:7" x14ac:dyDescent="0.25">
      <c r="A3291">
        <v>2019</v>
      </c>
      <c r="B3291" t="s">
        <v>161</v>
      </c>
      <c r="C3291">
        <v>708004</v>
      </c>
      <c r="D3291" t="s">
        <v>84</v>
      </c>
      <c r="E3291">
        <v>2</v>
      </c>
      <c r="F3291">
        <v>2893</v>
      </c>
      <c r="G3291">
        <f t="shared" si="51"/>
        <v>5786</v>
      </c>
    </row>
    <row r="3292" spans="1:7" x14ac:dyDescent="0.25">
      <c r="A3292">
        <v>2019</v>
      </c>
      <c r="B3292" t="s">
        <v>161</v>
      </c>
      <c r="C3292">
        <v>708006</v>
      </c>
      <c r="D3292" t="s">
        <v>86</v>
      </c>
      <c r="E3292">
        <v>2</v>
      </c>
      <c r="F3292">
        <v>1993</v>
      </c>
      <c r="G3292">
        <f t="shared" si="51"/>
        <v>3986</v>
      </c>
    </row>
    <row r="3293" spans="1:7" x14ac:dyDescent="0.25">
      <c r="A3293">
        <v>2019</v>
      </c>
      <c r="B3293" t="s">
        <v>161</v>
      </c>
      <c r="C3293">
        <v>708008</v>
      </c>
      <c r="D3293" t="s">
        <v>88</v>
      </c>
      <c r="E3293">
        <v>14.4</v>
      </c>
      <c r="F3293">
        <v>30</v>
      </c>
      <c r="G3293">
        <f t="shared" si="51"/>
        <v>432</v>
      </c>
    </row>
    <row r="3294" spans="1:7" x14ac:dyDescent="0.25">
      <c r="A3294">
        <v>2019</v>
      </c>
      <c r="B3294" t="s">
        <v>161</v>
      </c>
      <c r="C3294">
        <v>708009</v>
      </c>
      <c r="D3294" t="s">
        <v>89</v>
      </c>
      <c r="E3294">
        <v>20.399999999999999</v>
      </c>
      <c r="F3294">
        <v>19</v>
      </c>
      <c r="G3294">
        <f t="shared" si="51"/>
        <v>387.59999999999997</v>
      </c>
    </row>
    <row r="3295" spans="1:7" x14ac:dyDescent="0.25">
      <c r="A3295">
        <v>2019</v>
      </c>
      <c r="B3295" t="s">
        <v>161</v>
      </c>
      <c r="C3295">
        <v>708010</v>
      </c>
      <c r="D3295" t="s">
        <v>90</v>
      </c>
      <c r="E3295">
        <v>2</v>
      </c>
      <c r="F3295">
        <v>328</v>
      </c>
      <c r="G3295">
        <f t="shared" si="51"/>
        <v>656</v>
      </c>
    </row>
    <row r="3296" spans="1:7" x14ac:dyDescent="0.25">
      <c r="A3296">
        <v>2019</v>
      </c>
      <c r="B3296" t="s">
        <v>161</v>
      </c>
      <c r="C3296">
        <v>708014</v>
      </c>
      <c r="D3296" t="s">
        <v>92</v>
      </c>
      <c r="E3296">
        <v>13</v>
      </c>
      <c r="F3296">
        <v>350</v>
      </c>
      <c r="G3296">
        <f t="shared" si="51"/>
        <v>4550</v>
      </c>
    </row>
    <row r="3297" spans="1:7" x14ac:dyDescent="0.25">
      <c r="A3297">
        <v>2019</v>
      </c>
      <c r="B3297" t="s">
        <v>161</v>
      </c>
      <c r="C3297">
        <v>708016</v>
      </c>
      <c r="D3297" t="s">
        <v>94</v>
      </c>
      <c r="E3297">
        <v>5</v>
      </c>
      <c r="F3297">
        <v>341</v>
      </c>
      <c r="G3297">
        <f t="shared" si="51"/>
        <v>1705</v>
      </c>
    </row>
    <row r="3298" spans="1:7" x14ac:dyDescent="0.25">
      <c r="A3298">
        <v>2019</v>
      </c>
      <c r="B3298" t="s">
        <v>161</v>
      </c>
      <c r="C3298">
        <v>708018</v>
      </c>
      <c r="D3298" t="s">
        <v>95</v>
      </c>
      <c r="E3298">
        <v>10</v>
      </c>
      <c r="F3298">
        <v>543</v>
      </c>
      <c r="G3298">
        <f t="shared" si="51"/>
        <v>5430</v>
      </c>
    </row>
    <row r="3299" spans="1:7" x14ac:dyDescent="0.25">
      <c r="A3299">
        <v>2019</v>
      </c>
      <c r="B3299" t="s">
        <v>161</v>
      </c>
      <c r="C3299">
        <v>708023</v>
      </c>
      <c r="D3299" t="s">
        <v>100</v>
      </c>
      <c r="E3299">
        <v>15</v>
      </c>
      <c r="F3299">
        <v>5</v>
      </c>
      <c r="G3299">
        <f t="shared" si="51"/>
        <v>75</v>
      </c>
    </row>
    <row r="3300" spans="1:7" x14ac:dyDescent="0.25">
      <c r="A3300">
        <v>2019</v>
      </c>
      <c r="B3300" t="s">
        <v>161</v>
      </c>
      <c r="C3300">
        <v>708029</v>
      </c>
      <c r="D3300" t="s">
        <v>103</v>
      </c>
      <c r="E3300">
        <v>17</v>
      </c>
      <c r="F3300">
        <v>269</v>
      </c>
      <c r="G3300">
        <f t="shared" si="51"/>
        <v>4573</v>
      </c>
    </row>
    <row r="3301" spans="1:7" x14ac:dyDescent="0.25">
      <c r="A3301">
        <v>2019</v>
      </c>
      <c r="B3301" t="s">
        <v>161</v>
      </c>
      <c r="C3301">
        <v>709001</v>
      </c>
      <c r="D3301" t="s">
        <v>105</v>
      </c>
      <c r="E3301">
        <v>20.5</v>
      </c>
      <c r="F3301">
        <v>272</v>
      </c>
      <c r="G3301">
        <f t="shared" si="51"/>
        <v>5576</v>
      </c>
    </row>
    <row r="3302" spans="1:7" x14ac:dyDescent="0.25">
      <c r="A3302">
        <v>2019</v>
      </c>
      <c r="B3302" t="s">
        <v>161</v>
      </c>
      <c r="C3302">
        <v>709005</v>
      </c>
      <c r="D3302" t="s">
        <v>106</v>
      </c>
      <c r="E3302">
        <v>20.5</v>
      </c>
      <c r="F3302">
        <v>320</v>
      </c>
      <c r="G3302">
        <f t="shared" si="51"/>
        <v>6560</v>
      </c>
    </row>
    <row r="3303" spans="1:7" x14ac:dyDescent="0.25">
      <c r="A3303">
        <v>2019</v>
      </c>
      <c r="B3303" t="s">
        <v>161</v>
      </c>
      <c r="C3303">
        <v>709007</v>
      </c>
      <c r="D3303" t="s">
        <v>107</v>
      </c>
      <c r="E3303">
        <v>20.5</v>
      </c>
      <c r="F3303">
        <v>498</v>
      </c>
      <c r="G3303">
        <f t="shared" si="51"/>
        <v>10209</v>
      </c>
    </row>
    <row r="3304" spans="1:7" x14ac:dyDescent="0.25">
      <c r="A3304">
        <v>2019</v>
      </c>
      <c r="B3304" t="s">
        <v>161</v>
      </c>
      <c r="C3304">
        <v>710003</v>
      </c>
      <c r="D3304" t="s">
        <v>108</v>
      </c>
      <c r="E3304">
        <v>13</v>
      </c>
      <c r="F3304">
        <v>897</v>
      </c>
      <c r="G3304">
        <f t="shared" si="51"/>
        <v>11661</v>
      </c>
    </row>
    <row r="3305" spans="1:7" x14ac:dyDescent="0.25">
      <c r="A3305">
        <v>2019</v>
      </c>
      <c r="B3305" t="s">
        <v>161</v>
      </c>
      <c r="C3305">
        <v>710004</v>
      </c>
      <c r="D3305" t="s">
        <v>233</v>
      </c>
      <c r="E3305">
        <v>52</v>
      </c>
      <c r="F3305">
        <v>25</v>
      </c>
      <c r="G3305">
        <f t="shared" si="51"/>
        <v>1300</v>
      </c>
    </row>
    <row r="3306" spans="1:7" x14ac:dyDescent="0.25">
      <c r="A3306">
        <v>2019</v>
      </c>
      <c r="B3306" t="s">
        <v>161</v>
      </c>
      <c r="C3306">
        <v>711001</v>
      </c>
      <c r="D3306" t="s">
        <v>109</v>
      </c>
      <c r="E3306">
        <v>20</v>
      </c>
      <c r="F3306">
        <v>1222</v>
      </c>
      <c r="G3306">
        <f t="shared" si="51"/>
        <v>24440</v>
      </c>
    </row>
    <row r="3307" spans="1:7" x14ac:dyDescent="0.25">
      <c r="A3307">
        <v>2019</v>
      </c>
      <c r="B3307" t="s">
        <v>161</v>
      </c>
      <c r="C3307">
        <v>711002</v>
      </c>
      <c r="D3307" t="s">
        <v>110</v>
      </c>
      <c r="E3307">
        <v>290</v>
      </c>
      <c r="F3307">
        <v>33</v>
      </c>
      <c r="G3307">
        <f t="shared" si="51"/>
        <v>9570</v>
      </c>
    </row>
    <row r="3308" spans="1:7" x14ac:dyDescent="0.25">
      <c r="A3308">
        <v>2019</v>
      </c>
      <c r="B3308" t="s">
        <v>161</v>
      </c>
      <c r="C3308">
        <v>711009</v>
      </c>
      <c r="D3308" t="s">
        <v>114</v>
      </c>
      <c r="E3308">
        <v>15</v>
      </c>
      <c r="F3308">
        <v>2029</v>
      </c>
      <c r="G3308">
        <f t="shared" si="51"/>
        <v>30435</v>
      </c>
    </row>
    <row r="3309" spans="1:7" x14ac:dyDescent="0.25">
      <c r="A3309">
        <v>2019</v>
      </c>
      <c r="B3309" t="s">
        <v>161</v>
      </c>
      <c r="C3309">
        <v>711010</v>
      </c>
      <c r="D3309" t="s">
        <v>115</v>
      </c>
      <c r="E3309">
        <v>265</v>
      </c>
      <c r="F3309">
        <v>4</v>
      </c>
      <c r="G3309">
        <f t="shared" si="51"/>
        <v>1060</v>
      </c>
    </row>
    <row r="3310" spans="1:7" x14ac:dyDescent="0.25">
      <c r="A3310">
        <v>2019</v>
      </c>
      <c r="B3310" t="s">
        <v>161</v>
      </c>
      <c r="C3310">
        <v>712007</v>
      </c>
      <c r="D3310" t="s">
        <v>116</v>
      </c>
      <c r="E3310">
        <v>11</v>
      </c>
      <c r="F3310">
        <v>595</v>
      </c>
      <c r="G3310">
        <f t="shared" si="51"/>
        <v>6545</v>
      </c>
    </row>
    <row r="3311" spans="1:7" x14ac:dyDescent="0.25">
      <c r="A3311">
        <v>2019</v>
      </c>
      <c r="B3311" t="s">
        <v>161</v>
      </c>
      <c r="C3311">
        <v>713001</v>
      </c>
      <c r="D3311" t="s">
        <v>117</v>
      </c>
      <c r="E3311">
        <v>45</v>
      </c>
      <c r="F3311">
        <v>311</v>
      </c>
      <c r="G3311">
        <f t="shared" si="51"/>
        <v>13995</v>
      </c>
    </row>
    <row r="3312" spans="1:7" x14ac:dyDescent="0.25">
      <c r="A3312">
        <v>2019</v>
      </c>
      <c r="B3312" t="s">
        <v>161</v>
      </c>
      <c r="C3312">
        <v>713003</v>
      </c>
      <c r="D3312" t="s">
        <v>118</v>
      </c>
      <c r="E3312">
        <v>2</v>
      </c>
      <c r="F3312">
        <v>542</v>
      </c>
      <c r="G3312">
        <f t="shared" si="51"/>
        <v>1084</v>
      </c>
    </row>
    <row r="3313" spans="1:7" x14ac:dyDescent="0.25">
      <c r="A3313">
        <v>2019</v>
      </c>
      <c r="B3313" t="s">
        <v>161</v>
      </c>
      <c r="C3313">
        <v>713008</v>
      </c>
      <c r="D3313" t="s">
        <v>235</v>
      </c>
      <c r="E3313">
        <v>28</v>
      </c>
      <c r="F3313">
        <v>396</v>
      </c>
      <c r="G3313">
        <f t="shared" si="51"/>
        <v>11088</v>
      </c>
    </row>
    <row r="3314" spans="1:7" x14ac:dyDescent="0.25">
      <c r="A3314">
        <v>2019</v>
      </c>
      <c r="B3314" t="s">
        <v>161</v>
      </c>
      <c r="C3314">
        <v>714003</v>
      </c>
      <c r="D3314" t="s">
        <v>236</v>
      </c>
      <c r="E3314">
        <v>487.5</v>
      </c>
      <c r="F3314">
        <v>3</v>
      </c>
      <c r="G3314">
        <f t="shared" si="51"/>
        <v>1462.5</v>
      </c>
    </row>
    <row r="3315" spans="1:7" x14ac:dyDescent="0.25">
      <c r="A3315">
        <v>2019</v>
      </c>
      <c r="B3315" t="s">
        <v>161</v>
      </c>
      <c r="C3315">
        <v>716022</v>
      </c>
      <c r="D3315" t="s">
        <v>129</v>
      </c>
      <c r="E3315">
        <v>19</v>
      </c>
      <c r="F3315">
        <v>1</v>
      </c>
      <c r="G3315">
        <f t="shared" si="51"/>
        <v>19</v>
      </c>
    </row>
    <row r="3316" spans="1:7" x14ac:dyDescent="0.25">
      <c r="A3316">
        <v>2019</v>
      </c>
      <c r="B3316" t="s">
        <v>161</v>
      </c>
      <c r="C3316">
        <v>720001</v>
      </c>
      <c r="D3316" t="s">
        <v>149</v>
      </c>
      <c r="E3316">
        <v>32</v>
      </c>
      <c r="F3316">
        <v>2</v>
      </c>
      <c r="G3316">
        <f t="shared" si="51"/>
        <v>64</v>
      </c>
    </row>
    <row r="3317" spans="1:7" x14ac:dyDescent="0.25">
      <c r="A3317">
        <v>2019</v>
      </c>
      <c r="B3317" t="s">
        <v>161</v>
      </c>
      <c r="C3317">
        <v>720050</v>
      </c>
      <c r="D3317" t="s">
        <v>198</v>
      </c>
      <c r="E3317">
        <v>8.8000000000000007</v>
      </c>
      <c r="F3317">
        <v>3980</v>
      </c>
      <c r="G3317">
        <f t="shared" si="51"/>
        <v>35024</v>
      </c>
    </row>
    <row r="3318" spans="1:7" x14ac:dyDescent="0.25">
      <c r="A3318">
        <v>2019</v>
      </c>
      <c r="B3318" t="s">
        <v>161</v>
      </c>
      <c r="C3318">
        <v>720052</v>
      </c>
      <c r="D3318" t="s">
        <v>203</v>
      </c>
      <c r="E3318">
        <v>8.8000000000000007</v>
      </c>
      <c r="F3318">
        <v>4900</v>
      </c>
      <c r="G3318">
        <f t="shared" si="51"/>
        <v>43120</v>
      </c>
    </row>
    <row r="3319" spans="1:7" x14ac:dyDescent="0.25">
      <c r="A3319">
        <v>2019</v>
      </c>
      <c r="B3319" t="s">
        <v>161</v>
      </c>
      <c r="C3319">
        <v>730001</v>
      </c>
      <c r="D3319" t="s">
        <v>144</v>
      </c>
      <c r="E3319">
        <v>4.5</v>
      </c>
      <c r="F3319">
        <v>9317</v>
      </c>
      <c r="G3319">
        <f t="shared" si="51"/>
        <v>41926.5</v>
      </c>
    </row>
    <row r="3320" spans="1:7" x14ac:dyDescent="0.25">
      <c r="A3320">
        <v>2019</v>
      </c>
      <c r="B3320" t="s">
        <v>161</v>
      </c>
      <c r="C3320">
        <v>730015</v>
      </c>
      <c r="D3320" t="s">
        <v>151</v>
      </c>
      <c r="E3320">
        <v>25</v>
      </c>
      <c r="F3320">
        <v>56</v>
      </c>
      <c r="G3320">
        <f t="shared" si="51"/>
        <v>1400</v>
      </c>
    </row>
    <row r="3321" spans="1:7" x14ac:dyDescent="0.25">
      <c r="A3321">
        <v>2019</v>
      </c>
      <c r="B3321" t="s">
        <v>161</v>
      </c>
      <c r="C3321">
        <v>800010</v>
      </c>
      <c r="D3321" t="s">
        <v>163</v>
      </c>
      <c r="E3321">
        <v>1.5</v>
      </c>
      <c r="F3321">
        <v>1662</v>
      </c>
      <c r="G3321">
        <f t="shared" si="51"/>
        <v>2493</v>
      </c>
    </row>
    <row r="3322" spans="1:7" x14ac:dyDescent="0.25">
      <c r="A3322">
        <v>2019</v>
      </c>
      <c r="B3322" t="s">
        <v>161</v>
      </c>
      <c r="C3322">
        <v>800011</v>
      </c>
      <c r="D3322" t="s">
        <v>207</v>
      </c>
      <c r="E3322">
        <v>3</v>
      </c>
      <c r="F3322">
        <v>265</v>
      </c>
      <c r="G3322">
        <f t="shared" si="51"/>
        <v>795</v>
      </c>
    </row>
    <row r="3323" spans="1:7" x14ac:dyDescent="0.25">
      <c r="A3323">
        <v>2019</v>
      </c>
      <c r="B3323" t="s">
        <v>161</v>
      </c>
      <c r="C3323">
        <v>800040</v>
      </c>
      <c r="D3323" t="s">
        <v>209</v>
      </c>
      <c r="E3323">
        <v>2</v>
      </c>
      <c r="F3323">
        <v>172</v>
      </c>
      <c r="G3323">
        <f t="shared" si="51"/>
        <v>344</v>
      </c>
    </row>
    <row r="3324" spans="1:7" x14ac:dyDescent="0.25">
      <c r="A3324">
        <v>2019</v>
      </c>
      <c r="B3324" t="s">
        <v>164</v>
      </c>
      <c r="C3324">
        <v>701004</v>
      </c>
      <c r="D3324" t="s">
        <v>153</v>
      </c>
      <c r="E3324">
        <v>60</v>
      </c>
      <c r="F3324">
        <v>2</v>
      </c>
      <c r="G3324">
        <f t="shared" si="51"/>
        <v>120</v>
      </c>
    </row>
    <row r="3325" spans="1:7" x14ac:dyDescent="0.25">
      <c r="A3325">
        <v>2019</v>
      </c>
      <c r="B3325" t="s">
        <v>164</v>
      </c>
      <c r="C3325">
        <v>701012</v>
      </c>
      <c r="D3325" t="s">
        <v>5</v>
      </c>
      <c r="E3325">
        <v>10</v>
      </c>
      <c r="F3325">
        <v>470</v>
      </c>
      <c r="G3325">
        <f t="shared" si="51"/>
        <v>4700</v>
      </c>
    </row>
    <row r="3326" spans="1:7" x14ac:dyDescent="0.25">
      <c r="A3326">
        <v>2019</v>
      </c>
      <c r="B3326" t="s">
        <v>164</v>
      </c>
      <c r="C3326">
        <v>701014</v>
      </c>
      <c r="D3326" t="s">
        <v>6</v>
      </c>
      <c r="E3326">
        <v>39</v>
      </c>
      <c r="F3326">
        <v>62</v>
      </c>
      <c r="G3326">
        <f t="shared" si="51"/>
        <v>2418</v>
      </c>
    </row>
    <row r="3327" spans="1:7" x14ac:dyDescent="0.25">
      <c r="A3327">
        <v>2019</v>
      </c>
      <c r="B3327" t="s">
        <v>164</v>
      </c>
      <c r="C3327">
        <v>701024</v>
      </c>
      <c r="D3327" t="s">
        <v>9</v>
      </c>
      <c r="E3327">
        <v>27</v>
      </c>
      <c r="F3327">
        <v>142</v>
      </c>
      <c r="G3327">
        <f t="shared" si="51"/>
        <v>3834</v>
      </c>
    </row>
    <row r="3328" spans="1:7" x14ac:dyDescent="0.25">
      <c r="A3328">
        <v>2019</v>
      </c>
      <c r="B3328" t="s">
        <v>164</v>
      </c>
      <c r="C3328">
        <v>701025</v>
      </c>
      <c r="D3328" t="s">
        <v>10</v>
      </c>
      <c r="E3328">
        <v>29</v>
      </c>
      <c r="F3328">
        <v>399</v>
      </c>
      <c r="G3328">
        <f t="shared" si="51"/>
        <v>11571</v>
      </c>
    </row>
    <row r="3329" spans="1:7" x14ac:dyDescent="0.25">
      <c r="A3329">
        <v>2019</v>
      </c>
      <c r="B3329" t="s">
        <v>164</v>
      </c>
      <c r="C3329">
        <v>701027</v>
      </c>
      <c r="D3329" t="s">
        <v>11</v>
      </c>
      <c r="E3329">
        <v>20.5</v>
      </c>
      <c r="F3329">
        <v>244</v>
      </c>
      <c r="G3329">
        <f t="shared" si="51"/>
        <v>5002</v>
      </c>
    </row>
    <row r="3330" spans="1:7" x14ac:dyDescent="0.25">
      <c r="A3330">
        <v>2019</v>
      </c>
      <c r="B3330" t="s">
        <v>164</v>
      </c>
      <c r="C3330">
        <v>701028</v>
      </c>
      <c r="D3330" t="s">
        <v>12</v>
      </c>
      <c r="E3330">
        <v>40</v>
      </c>
      <c r="F3330">
        <v>10</v>
      </c>
      <c r="G3330">
        <f t="shared" si="51"/>
        <v>400</v>
      </c>
    </row>
    <row r="3331" spans="1:7" x14ac:dyDescent="0.25">
      <c r="A3331">
        <v>2019</v>
      </c>
      <c r="B3331" t="s">
        <v>164</v>
      </c>
      <c r="C3331">
        <v>701030</v>
      </c>
      <c r="D3331" t="s">
        <v>14</v>
      </c>
      <c r="E3331">
        <v>35</v>
      </c>
      <c r="F3331">
        <v>57</v>
      </c>
      <c r="G3331">
        <f t="shared" ref="G3331:G3394" si="52">F3331*E3331</f>
        <v>1995</v>
      </c>
    </row>
    <row r="3332" spans="1:7" x14ac:dyDescent="0.25">
      <c r="A3332">
        <v>2019</v>
      </c>
      <c r="B3332" t="s">
        <v>164</v>
      </c>
      <c r="C3332">
        <v>701031</v>
      </c>
      <c r="D3332" t="s">
        <v>15</v>
      </c>
      <c r="E3332">
        <v>35</v>
      </c>
      <c r="F3332">
        <v>81</v>
      </c>
      <c r="G3332">
        <f t="shared" si="52"/>
        <v>2835</v>
      </c>
    </row>
    <row r="3333" spans="1:7" x14ac:dyDescent="0.25">
      <c r="A3333">
        <v>2019</v>
      </c>
      <c r="B3333" t="s">
        <v>164</v>
      </c>
      <c r="C3333">
        <v>701032</v>
      </c>
      <c r="D3333" t="s">
        <v>16</v>
      </c>
      <c r="E3333">
        <v>39</v>
      </c>
      <c r="F3333">
        <v>21</v>
      </c>
      <c r="G3333">
        <f t="shared" si="52"/>
        <v>819</v>
      </c>
    </row>
    <row r="3334" spans="1:7" x14ac:dyDescent="0.25">
      <c r="A3334">
        <v>2019</v>
      </c>
      <c r="B3334" t="s">
        <v>164</v>
      </c>
      <c r="C3334">
        <v>701033</v>
      </c>
      <c r="D3334" t="s">
        <v>17</v>
      </c>
      <c r="E3334">
        <v>39</v>
      </c>
      <c r="F3334">
        <v>37</v>
      </c>
      <c r="G3334">
        <f t="shared" si="52"/>
        <v>1443</v>
      </c>
    </row>
    <row r="3335" spans="1:7" x14ac:dyDescent="0.25">
      <c r="A3335">
        <v>2019</v>
      </c>
      <c r="B3335" t="s">
        <v>164</v>
      </c>
      <c r="C3335">
        <v>701034</v>
      </c>
      <c r="D3335" t="s">
        <v>18</v>
      </c>
      <c r="E3335">
        <v>35</v>
      </c>
      <c r="F3335">
        <v>99</v>
      </c>
      <c r="G3335">
        <f t="shared" si="52"/>
        <v>3465</v>
      </c>
    </row>
    <row r="3336" spans="1:7" x14ac:dyDescent="0.25">
      <c r="A3336">
        <v>2019</v>
      </c>
      <c r="B3336" t="s">
        <v>164</v>
      </c>
      <c r="C3336">
        <v>701035</v>
      </c>
      <c r="D3336" t="s">
        <v>19</v>
      </c>
      <c r="E3336">
        <v>25</v>
      </c>
      <c r="F3336">
        <v>111</v>
      </c>
      <c r="G3336">
        <f t="shared" si="52"/>
        <v>2775</v>
      </c>
    </row>
    <row r="3337" spans="1:7" x14ac:dyDescent="0.25">
      <c r="A3337">
        <v>2019</v>
      </c>
      <c r="B3337" t="s">
        <v>164</v>
      </c>
      <c r="C3337">
        <v>701036</v>
      </c>
      <c r="D3337" t="s">
        <v>20</v>
      </c>
      <c r="E3337">
        <v>35</v>
      </c>
      <c r="F3337">
        <v>24</v>
      </c>
      <c r="G3337">
        <f t="shared" si="52"/>
        <v>840</v>
      </c>
    </row>
    <row r="3338" spans="1:7" x14ac:dyDescent="0.25">
      <c r="A3338">
        <v>2019</v>
      </c>
      <c r="B3338" t="s">
        <v>164</v>
      </c>
      <c r="C3338">
        <v>701037</v>
      </c>
      <c r="D3338" t="s">
        <v>21</v>
      </c>
      <c r="E3338">
        <v>25</v>
      </c>
      <c r="F3338">
        <v>160</v>
      </c>
      <c r="G3338">
        <f t="shared" si="52"/>
        <v>4000</v>
      </c>
    </row>
    <row r="3339" spans="1:7" x14ac:dyDescent="0.25">
      <c r="A3339">
        <v>2019</v>
      </c>
      <c r="B3339" t="s">
        <v>164</v>
      </c>
      <c r="C3339">
        <v>701039</v>
      </c>
      <c r="D3339" t="s">
        <v>22</v>
      </c>
      <c r="E3339">
        <v>35</v>
      </c>
      <c r="F3339">
        <v>43</v>
      </c>
      <c r="G3339">
        <f t="shared" si="52"/>
        <v>1505</v>
      </c>
    </row>
    <row r="3340" spans="1:7" x14ac:dyDescent="0.25">
      <c r="A3340">
        <v>2019</v>
      </c>
      <c r="B3340" t="s">
        <v>164</v>
      </c>
      <c r="C3340">
        <v>701042</v>
      </c>
      <c r="D3340" t="s">
        <v>24</v>
      </c>
      <c r="E3340">
        <v>25</v>
      </c>
      <c r="F3340">
        <v>104</v>
      </c>
      <c r="G3340">
        <f t="shared" si="52"/>
        <v>2600</v>
      </c>
    </row>
    <row r="3341" spans="1:7" x14ac:dyDescent="0.25">
      <c r="A3341">
        <v>2019</v>
      </c>
      <c r="B3341" t="s">
        <v>164</v>
      </c>
      <c r="C3341">
        <v>701043</v>
      </c>
      <c r="D3341" t="s">
        <v>25</v>
      </c>
      <c r="E3341">
        <v>35</v>
      </c>
      <c r="F3341">
        <v>27</v>
      </c>
      <c r="G3341">
        <f t="shared" si="52"/>
        <v>945</v>
      </c>
    </row>
    <row r="3342" spans="1:7" x14ac:dyDescent="0.25">
      <c r="A3342">
        <v>2019</v>
      </c>
      <c r="B3342" t="s">
        <v>164</v>
      </c>
      <c r="C3342">
        <v>701044</v>
      </c>
      <c r="D3342" t="s">
        <v>230</v>
      </c>
      <c r="E3342">
        <v>39</v>
      </c>
      <c r="F3342">
        <v>17</v>
      </c>
      <c r="G3342">
        <f t="shared" si="52"/>
        <v>663</v>
      </c>
    </row>
    <row r="3343" spans="1:7" x14ac:dyDescent="0.25">
      <c r="A3343">
        <v>2019</v>
      </c>
      <c r="B3343" t="s">
        <v>164</v>
      </c>
      <c r="C3343">
        <v>701048</v>
      </c>
      <c r="D3343" t="s">
        <v>26</v>
      </c>
      <c r="E3343">
        <v>59</v>
      </c>
      <c r="F3343">
        <v>86</v>
      </c>
      <c r="G3343">
        <f t="shared" si="52"/>
        <v>5074</v>
      </c>
    </row>
    <row r="3344" spans="1:7" x14ac:dyDescent="0.25">
      <c r="A3344">
        <v>2019</v>
      </c>
      <c r="B3344" t="s">
        <v>164</v>
      </c>
      <c r="C3344">
        <v>701052</v>
      </c>
      <c r="D3344" t="s">
        <v>27</v>
      </c>
      <c r="E3344">
        <v>39</v>
      </c>
      <c r="F3344">
        <v>67</v>
      </c>
      <c r="G3344">
        <f t="shared" si="52"/>
        <v>2613</v>
      </c>
    </row>
    <row r="3345" spans="1:7" x14ac:dyDescent="0.25">
      <c r="A3345">
        <v>2019</v>
      </c>
      <c r="B3345" t="s">
        <v>164</v>
      </c>
      <c r="C3345">
        <v>701055</v>
      </c>
      <c r="D3345" t="s">
        <v>29</v>
      </c>
      <c r="E3345">
        <v>99</v>
      </c>
      <c r="F3345">
        <v>18</v>
      </c>
      <c r="G3345">
        <f t="shared" si="52"/>
        <v>1782</v>
      </c>
    </row>
    <row r="3346" spans="1:7" x14ac:dyDescent="0.25">
      <c r="A3346">
        <v>2019</v>
      </c>
      <c r="B3346" t="s">
        <v>164</v>
      </c>
      <c r="C3346">
        <v>701056</v>
      </c>
      <c r="D3346" t="s">
        <v>30</v>
      </c>
      <c r="E3346">
        <v>85</v>
      </c>
      <c r="F3346">
        <v>13</v>
      </c>
      <c r="G3346">
        <f t="shared" si="52"/>
        <v>1105</v>
      </c>
    </row>
    <row r="3347" spans="1:7" x14ac:dyDescent="0.25">
      <c r="A3347">
        <v>2019</v>
      </c>
      <c r="B3347" t="s">
        <v>164</v>
      </c>
      <c r="C3347">
        <v>701083</v>
      </c>
      <c r="D3347" t="s">
        <v>37</v>
      </c>
      <c r="E3347">
        <v>42</v>
      </c>
      <c r="F3347">
        <v>6</v>
      </c>
      <c r="G3347">
        <f t="shared" si="52"/>
        <v>252</v>
      </c>
    </row>
    <row r="3348" spans="1:7" x14ac:dyDescent="0.25">
      <c r="A3348">
        <v>2019</v>
      </c>
      <c r="B3348" t="s">
        <v>164</v>
      </c>
      <c r="C3348">
        <v>703003</v>
      </c>
      <c r="D3348" t="s">
        <v>47</v>
      </c>
      <c r="E3348">
        <v>3.5</v>
      </c>
      <c r="F3348">
        <v>1260</v>
      </c>
      <c r="G3348">
        <f t="shared" si="52"/>
        <v>4410</v>
      </c>
    </row>
    <row r="3349" spans="1:7" x14ac:dyDescent="0.25">
      <c r="A3349">
        <v>2019</v>
      </c>
      <c r="B3349" t="s">
        <v>164</v>
      </c>
      <c r="C3349">
        <v>706000</v>
      </c>
      <c r="D3349" t="s">
        <v>48</v>
      </c>
      <c r="E3349">
        <v>14</v>
      </c>
      <c r="F3349">
        <v>237</v>
      </c>
      <c r="G3349">
        <f t="shared" si="52"/>
        <v>3318</v>
      </c>
    </row>
    <row r="3350" spans="1:7" x14ac:dyDescent="0.25">
      <c r="A3350">
        <v>2019</v>
      </c>
      <c r="B3350" t="s">
        <v>164</v>
      </c>
      <c r="C3350">
        <v>706001</v>
      </c>
      <c r="D3350" t="s">
        <v>49</v>
      </c>
      <c r="E3350">
        <v>18</v>
      </c>
      <c r="F3350">
        <v>13</v>
      </c>
      <c r="G3350">
        <f t="shared" si="52"/>
        <v>234</v>
      </c>
    </row>
    <row r="3351" spans="1:7" x14ac:dyDescent="0.25">
      <c r="A3351">
        <v>2019</v>
      </c>
      <c r="B3351" t="s">
        <v>164</v>
      </c>
      <c r="C3351">
        <v>706002</v>
      </c>
      <c r="D3351" t="s">
        <v>50</v>
      </c>
      <c r="E3351">
        <v>14</v>
      </c>
      <c r="F3351">
        <v>2463</v>
      </c>
      <c r="G3351">
        <f t="shared" si="52"/>
        <v>34482</v>
      </c>
    </row>
    <row r="3352" spans="1:7" x14ac:dyDescent="0.25">
      <c r="A3352">
        <v>2019</v>
      </c>
      <c r="B3352" t="s">
        <v>164</v>
      </c>
      <c r="C3352">
        <v>706003</v>
      </c>
      <c r="D3352" t="s">
        <v>51</v>
      </c>
      <c r="E3352">
        <v>14</v>
      </c>
      <c r="F3352">
        <v>1952</v>
      </c>
      <c r="G3352">
        <f t="shared" si="52"/>
        <v>27328</v>
      </c>
    </row>
    <row r="3353" spans="1:7" x14ac:dyDescent="0.25">
      <c r="A3353">
        <v>2019</v>
      </c>
      <c r="B3353" t="s">
        <v>164</v>
      </c>
      <c r="C3353">
        <v>706004</v>
      </c>
      <c r="D3353" t="s">
        <v>52</v>
      </c>
      <c r="E3353">
        <v>14</v>
      </c>
      <c r="F3353">
        <v>1365</v>
      </c>
      <c r="G3353">
        <f t="shared" si="52"/>
        <v>19110</v>
      </c>
    </row>
    <row r="3354" spans="1:7" x14ac:dyDescent="0.25">
      <c r="A3354">
        <v>2019</v>
      </c>
      <c r="B3354" t="s">
        <v>164</v>
      </c>
      <c r="C3354">
        <v>706005</v>
      </c>
      <c r="D3354" t="s">
        <v>53</v>
      </c>
      <c r="E3354">
        <v>14</v>
      </c>
      <c r="F3354">
        <v>4327</v>
      </c>
      <c r="G3354">
        <f t="shared" si="52"/>
        <v>60578</v>
      </c>
    </row>
    <row r="3355" spans="1:7" x14ac:dyDescent="0.25">
      <c r="A3355">
        <v>2019</v>
      </c>
      <c r="B3355" t="s">
        <v>164</v>
      </c>
      <c r="C3355">
        <v>706006</v>
      </c>
      <c r="D3355" t="s">
        <v>54</v>
      </c>
      <c r="E3355">
        <v>14</v>
      </c>
      <c r="F3355">
        <v>226</v>
      </c>
      <c r="G3355">
        <f t="shared" si="52"/>
        <v>3164</v>
      </c>
    </row>
    <row r="3356" spans="1:7" x14ac:dyDescent="0.25">
      <c r="A3356">
        <v>2019</v>
      </c>
      <c r="B3356" t="s">
        <v>164</v>
      </c>
      <c r="C3356">
        <v>706007</v>
      </c>
      <c r="D3356" t="s">
        <v>55</v>
      </c>
      <c r="E3356">
        <v>14</v>
      </c>
      <c r="F3356">
        <v>572</v>
      </c>
      <c r="G3356">
        <f t="shared" si="52"/>
        <v>8008</v>
      </c>
    </row>
    <row r="3357" spans="1:7" x14ac:dyDescent="0.25">
      <c r="A3357">
        <v>2019</v>
      </c>
      <c r="B3357" t="s">
        <v>164</v>
      </c>
      <c r="C3357">
        <v>706008</v>
      </c>
      <c r="D3357" t="s">
        <v>56</v>
      </c>
      <c r="E3357">
        <v>14</v>
      </c>
      <c r="F3357">
        <v>326</v>
      </c>
      <c r="G3357">
        <f t="shared" si="52"/>
        <v>4564</v>
      </c>
    </row>
    <row r="3358" spans="1:7" x14ac:dyDescent="0.25">
      <c r="A3358">
        <v>2019</v>
      </c>
      <c r="B3358" t="s">
        <v>164</v>
      </c>
      <c r="C3358">
        <v>706011</v>
      </c>
      <c r="D3358" t="s">
        <v>57</v>
      </c>
      <c r="E3358">
        <v>14</v>
      </c>
      <c r="F3358">
        <v>364</v>
      </c>
      <c r="G3358">
        <f t="shared" si="52"/>
        <v>5096</v>
      </c>
    </row>
    <row r="3359" spans="1:7" x14ac:dyDescent="0.25">
      <c r="A3359">
        <v>2019</v>
      </c>
      <c r="B3359" t="s">
        <v>164</v>
      </c>
      <c r="C3359">
        <v>706012</v>
      </c>
      <c r="D3359" t="s">
        <v>58</v>
      </c>
      <c r="E3359">
        <v>18</v>
      </c>
      <c r="F3359">
        <v>133</v>
      </c>
      <c r="G3359">
        <f t="shared" si="52"/>
        <v>2394</v>
      </c>
    </row>
    <row r="3360" spans="1:7" x14ac:dyDescent="0.25">
      <c r="A3360">
        <v>2019</v>
      </c>
      <c r="B3360" t="s">
        <v>164</v>
      </c>
      <c r="C3360">
        <v>706013</v>
      </c>
      <c r="D3360" t="s">
        <v>59</v>
      </c>
      <c r="E3360">
        <v>19</v>
      </c>
      <c r="F3360">
        <v>1081</v>
      </c>
      <c r="G3360">
        <f t="shared" si="52"/>
        <v>20539</v>
      </c>
    </row>
    <row r="3361" spans="1:7" x14ac:dyDescent="0.25">
      <c r="A3361">
        <v>2019</v>
      </c>
      <c r="B3361" t="s">
        <v>164</v>
      </c>
      <c r="C3361">
        <v>706014</v>
      </c>
      <c r="D3361" t="s">
        <v>60</v>
      </c>
      <c r="E3361">
        <v>19</v>
      </c>
      <c r="F3361">
        <v>115</v>
      </c>
      <c r="G3361">
        <f t="shared" si="52"/>
        <v>2185</v>
      </c>
    </row>
    <row r="3362" spans="1:7" x14ac:dyDescent="0.25">
      <c r="A3362">
        <v>2019</v>
      </c>
      <c r="B3362" t="s">
        <v>164</v>
      </c>
      <c r="C3362">
        <v>706015</v>
      </c>
      <c r="D3362" t="s">
        <v>61</v>
      </c>
      <c r="E3362">
        <v>19</v>
      </c>
      <c r="F3362">
        <v>29</v>
      </c>
      <c r="G3362">
        <f t="shared" si="52"/>
        <v>551</v>
      </c>
    </row>
    <row r="3363" spans="1:7" x14ac:dyDescent="0.25">
      <c r="A3363">
        <v>2019</v>
      </c>
      <c r="B3363" t="s">
        <v>164</v>
      </c>
      <c r="C3363">
        <v>706016</v>
      </c>
      <c r="D3363" t="s">
        <v>62</v>
      </c>
      <c r="E3363">
        <v>19</v>
      </c>
      <c r="F3363">
        <v>206</v>
      </c>
      <c r="G3363">
        <f t="shared" si="52"/>
        <v>3914</v>
      </c>
    </row>
    <row r="3364" spans="1:7" x14ac:dyDescent="0.25">
      <c r="A3364">
        <v>2019</v>
      </c>
      <c r="B3364" t="s">
        <v>164</v>
      </c>
      <c r="C3364">
        <v>706017</v>
      </c>
      <c r="D3364" t="s">
        <v>63</v>
      </c>
      <c r="E3364">
        <v>19</v>
      </c>
      <c r="F3364">
        <v>140</v>
      </c>
      <c r="G3364">
        <f t="shared" si="52"/>
        <v>2660</v>
      </c>
    </row>
    <row r="3365" spans="1:7" x14ac:dyDescent="0.25">
      <c r="A3365">
        <v>2019</v>
      </c>
      <c r="B3365" t="s">
        <v>164</v>
      </c>
      <c r="C3365">
        <v>706018</v>
      </c>
      <c r="D3365" t="s">
        <v>64</v>
      </c>
      <c r="E3365">
        <v>19</v>
      </c>
      <c r="F3365">
        <v>917</v>
      </c>
      <c r="G3365">
        <f t="shared" si="52"/>
        <v>17423</v>
      </c>
    </row>
    <row r="3366" spans="1:7" x14ac:dyDescent="0.25">
      <c r="A3366">
        <v>2019</v>
      </c>
      <c r="B3366" t="s">
        <v>164</v>
      </c>
      <c r="C3366">
        <v>706019</v>
      </c>
      <c r="D3366" t="s">
        <v>65</v>
      </c>
      <c r="E3366">
        <v>20</v>
      </c>
      <c r="F3366">
        <v>236</v>
      </c>
      <c r="G3366">
        <f t="shared" si="52"/>
        <v>4720</v>
      </c>
    </row>
    <row r="3367" spans="1:7" x14ac:dyDescent="0.25">
      <c r="A3367">
        <v>2019</v>
      </c>
      <c r="B3367" t="s">
        <v>164</v>
      </c>
      <c r="C3367">
        <v>706027</v>
      </c>
      <c r="D3367" t="s">
        <v>214</v>
      </c>
      <c r="E3367">
        <v>25</v>
      </c>
      <c r="F3367">
        <v>16</v>
      </c>
      <c r="G3367">
        <f t="shared" si="52"/>
        <v>400</v>
      </c>
    </row>
    <row r="3368" spans="1:7" x14ac:dyDescent="0.25">
      <c r="A3368">
        <v>2019</v>
      </c>
      <c r="B3368" t="s">
        <v>164</v>
      </c>
      <c r="C3368">
        <v>706028</v>
      </c>
      <c r="D3368" t="s">
        <v>215</v>
      </c>
      <c r="E3368">
        <v>25</v>
      </c>
      <c r="F3368">
        <v>16</v>
      </c>
      <c r="G3368">
        <f t="shared" si="52"/>
        <v>400</v>
      </c>
    </row>
    <row r="3369" spans="1:7" x14ac:dyDescent="0.25">
      <c r="A3369">
        <v>2019</v>
      </c>
      <c r="B3369" t="s">
        <v>164</v>
      </c>
      <c r="C3369">
        <v>706029</v>
      </c>
      <c r="D3369" t="s">
        <v>216</v>
      </c>
      <c r="E3369">
        <v>25</v>
      </c>
      <c r="F3369">
        <v>16</v>
      </c>
      <c r="G3369">
        <f t="shared" si="52"/>
        <v>400</v>
      </c>
    </row>
    <row r="3370" spans="1:7" x14ac:dyDescent="0.25">
      <c r="A3370">
        <v>2019</v>
      </c>
      <c r="B3370" t="s">
        <v>164</v>
      </c>
      <c r="C3370">
        <v>706090</v>
      </c>
      <c r="D3370" t="s">
        <v>66</v>
      </c>
      <c r="E3370">
        <v>14</v>
      </c>
      <c r="F3370">
        <v>114</v>
      </c>
      <c r="G3370">
        <f t="shared" si="52"/>
        <v>1596</v>
      </c>
    </row>
    <row r="3371" spans="1:7" x14ac:dyDescent="0.25">
      <c r="A3371">
        <v>2019</v>
      </c>
      <c r="B3371" t="s">
        <v>164</v>
      </c>
      <c r="C3371">
        <v>707001</v>
      </c>
      <c r="D3371" t="s">
        <v>67</v>
      </c>
      <c r="E3371">
        <v>14</v>
      </c>
      <c r="F3371">
        <v>765</v>
      </c>
      <c r="G3371">
        <f t="shared" si="52"/>
        <v>10710</v>
      </c>
    </row>
    <row r="3372" spans="1:7" x14ac:dyDescent="0.25">
      <c r="A3372">
        <v>2019</v>
      </c>
      <c r="B3372" t="s">
        <v>164</v>
      </c>
      <c r="C3372">
        <v>707002</v>
      </c>
      <c r="D3372" t="s">
        <v>68</v>
      </c>
      <c r="E3372">
        <v>14</v>
      </c>
      <c r="F3372">
        <v>732</v>
      </c>
      <c r="G3372">
        <f t="shared" si="52"/>
        <v>10248</v>
      </c>
    </row>
    <row r="3373" spans="1:7" x14ac:dyDescent="0.25">
      <c r="A3373">
        <v>2019</v>
      </c>
      <c r="B3373" t="s">
        <v>164</v>
      </c>
      <c r="C3373">
        <v>707003</v>
      </c>
      <c r="D3373" t="s">
        <v>69</v>
      </c>
      <c r="E3373">
        <v>14</v>
      </c>
      <c r="F3373">
        <v>273</v>
      </c>
      <c r="G3373">
        <f t="shared" si="52"/>
        <v>3822</v>
      </c>
    </row>
    <row r="3374" spans="1:7" x14ac:dyDescent="0.25">
      <c r="A3374">
        <v>2019</v>
      </c>
      <c r="B3374" t="s">
        <v>164</v>
      </c>
      <c r="C3374">
        <v>707004</v>
      </c>
      <c r="D3374" t="s">
        <v>70</v>
      </c>
      <c r="E3374">
        <v>14</v>
      </c>
      <c r="F3374">
        <v>354</v>
      </c>
      <c r="G3374">
        <f t="shared" si="52"/>
        <v>4956</v>
      </c>
    </row>
    <row r="3375" spans="1:7" x14ac:dyDescent="0.25">
      <c r="A3375">
        <v>2019</v>
      </c>
      <c r="B3375" t="s">
        <v>164</v>
      </c>
      <c r="C3375">
        <v>707005</v>
      </c>
      <c r="D3375" t="s">
        <v>71</v>
      </c>
      <c r="E3375">
        <v>14</v>
      </c>
      <c r="F3375">
        <v>326</v>
      </c>
      <c r="G3375">
        <f t="shared" si="52"/>
        <v>4564</v>
      </c>
    </row>
    <row r="3376" spans="1:7" x14ac:dyDescent="0.25">
      <c r="A3376">
        <v>2019</v>
      </c>
      <c r="B3376" t="s">
        <v>164</v>
      </c>
      <c r="C3376">
        <v>707006</v>
      </c>
      <c r="D3376" t="s">
        <v>72</v>
      </c>
      <c r="E3376">
        <v>14</v>
      </c>
      <c r="F3376">
        <v>257</v>
      </c>
      <c r="G3376">
        <f t="shared" si="52"/>
        <v>3598</v>
      </c>
    </row>
    <row r="3377" spans="1:7" x14ac:dyDescent="0.25">
      <c r="A3377">
        <v>2019</v>
      </c>
      <c r="B3377" t="s">
        <v>164</v>
      </c>
      <c r="C3377">
        <v>707007</v>
      </c>
      <c r="D3377" t="s">
        <v>73</v>
      </c>
      <c r="E3377">
        <v>14</v>
      </c>
      <c r="F3377">
        <v>782</v>
      </c>
      <c r="G3377">
        <f t="shared" si="52"/>
        <v>10948</v>
      </c>
    </row>
    <row r="3378" spans="1:7" x14ac:dyDescent="0.25">
      <c r="A3378">
        <v>2019</v>
      </c>
      <c r="B3378" t="s">
        <v>164</v>
      </c>
      <c r="C3378">
        <v>707008</v>
      </c>
      <c r="D3378" t="s">
        <v>74</v>
      </c>
      <c r="E3378">
        <v>14</v>
      </c>
      <c r="F3378">
        <v>642</v>
      </c>
      <c r="G3378">
        <f t="shared" si="52"/>
        <v>8988</v>
      </c>
    </row>
    <row r="3379" spans="1:7" x14ac:dyDescent="0.25">
      <c r="A3379">
        <v>2019</v>
      </c>
      <c r="B3379" t="s">
        <v>164</v>
      </c>
      <c r="C3379">
        <v>707009</v>
      </c>
      <c r="D3379" t="s">
        <v>75</v>
      </c>
      <c r="E3379">
        <v>14</v>
      </c>
      <c r="F3379">
        <v>489</v>
      </c>
      <c r="G3379">
        <f t="shared" si="52"/>
        <v>6846</v>
      </c>
    </row>
    <row r="3380" spans="1:7" x14ac:dyDescent="0.25">
      <c r="A3380">
        <v>2019</v>
      </c>
      <c r="B3380" t="s">
        <v>164</v>
      </c>
      <c r="C3380">
        <v>707011</v>
      </c>
      <c r="D3380" t="s">
        <v>77</v>
      </c>
      <c r="E3380">
        <v>14</v>
      </c>
      <c r="F3380">
        <v>658</v>
      </c>
      <c r="G3380">
        <f t="shared" si="52"/>
        <v>9212</v>
      </c>
    </row>
    <row r="3381" spans="1:7" x14ac:dyDescent="0.25">
      <c r="A3381">
        <v>2019</v>
      </c>
      <c r="B3381" t="s">
        <v>164</v>
      </c>
      <c r="C3381">
        <v>707013</v>
      </c>
      <c r="D3381" t="s">
        <v>78</v>
      </c>
      <c r="E3381">
        <v>14</v>
      </c>
      <c r="F3381">
        <v>258</v>
      </c>
      <c r="G3381">
        <f t="shared" si="52"/>
        <v>3612</v>
      </c>
    </row>
    <row r="3382" spans="1:7" x14ac:dyDescent="0.25">
      <c r="A3382">
        <v>2019</v>
      </c>
      <c r="B3382" t="s">
        <v>164</v>
      </c>
      <c r="C3382">
        <v>707014</v>
      </c>
      <c r="D3382" t="s">
        <v>79</v>
      </c>
      <c r="E3382">
        <v>14</v>
      </c>
      <c r="F3382">
        <v>181</v>
      </c>
      <c r="G3382">
        <f t="shared" si="52"/>
        <v>2534</v>
      </c>
    </row>
    <row r="3383" spans="1:7" x14ac:dyDescent="0.25">
      <c r="A3383">
        <v>2019</v>
      </c>
      <c r="B3383" t="s">
        <v>164</v>
      </c>
      <c r="C3383">
        <v>707015</v>
      </c>
      <c r="D3383" t="s">
        <v>80</v>
      </c>
      <c r="E3383">
        <v>14</v>
      </c>
      <c r="F3383">
        <v>287</v>
      </c>
      <c r="G3383">
        <f t="shared" si="52"/>
        <v>4018</v>
      </c>
    </row>
    <row r="3384" spans="1:7" x14ac:dyDescent="0.25">
      <c r="A3384">
        <v>2019</v>
      </c>
      <c r="B3384" t="s">
        <v>164</v>
      </c>
      <c r="C3384">
        <v>707016</v>
      </c>
      <c r="D3384" t="s">
        <v>81</v>
      </c>
      <c r="E3384">
        <v>14</v>
      </c>
      <c r="F3384">
        <v>403</v>
      </c>
      <c r="G3384">
        <f t="shared" si="52"/>
        <v>5642</v>
      </c>
    </row>
    <row r="3385" spans="1:7" x14ac:dyDescent="0.25">
      <c r="A3385">
        <v>2019</v>
      </c>
      <c r="B3385" t="s">
        <v>164</v>
      </c>
      <c r="C3385">
        <v>707017</v>
      </c>
      <c r="D3385" t="s">
        <v>148</v>
      </c>
      <c r="E3385">
        <v>14</v>
      </c>
      <c r="F3385">
        <v>93</v>
      </c>
      <c r="G3385">
        <f t="shared" si="52"/>
        <v>1302</v>
      </c>
    </row>
    <row r="3386" spans="1:7" x14ac:dyDescent="0.25">
      <c r="A3386">
        <v>2019</v>
      </c>
      <c r="B3386" t="s">
        <v>164</v>
      </c>
      <c r="C3386">
        <v>708000</v>
      </c>
      <c r="D3386" t="s">
        <v>82</v>
      </c>
      <c r="E3386">
        <v>5</v>
      </c>
      <c r="F3386">
        <v>536</v>
      </c>
      <c r="G3386">
        <f t="shared" si="52"/>
        <v>2680</v>
      </c>
    </row>
    <row r="3387" spans="1:7" x14ac:dyDescent="0.25">
      <c r="A3387">
        <v>2019</v>
      </c>
      <c r="B3387" t="s">
        <v>164</v>
      </c>
      <c r="C3387">
        <v>708002</v>
      </c>
      <c r="D3387" t="s">
        <v>83</v>
      </c>
      <c r="E3387">
        <v>10</v>
      </c>
      <c r="F3387">
        <v>2015</v>
      </c>
      <c r="G3387">
        <f t="shared" si="52"/>
        <v>20150</v>
      </c>
    </row>
    <row r="3388" spans="1:7" x14ac:dyDescent="0.25">
      <c r="A3388">
        <v>2019</v>
      </c>
      <c r="B3388" t="s">
        <v>164</v>
      </c>
      <c r="C3388">
        <v>708003</v>
      </c>
      <c r="D3388" t="s">
        <v>162</v>
      </c>
      <c r="E3388">
        <v>1.8</v>
      </c>
      <c r="F3388">
        <v>10308</v>
      </c>
      <c r="G3388">
        <f t="shared" si="52"/>
        <v>18554.400000000001</v>
      </c>
    </row>
    <row r="3389" spans="1:7" x14ac:dyDescent="0.25">
      <c r="A3389">
        <v>2019</v>
      </c>
      <c r="B3389" t="s">
        <v>164</v>
      </c>
      <c r="C3389">
        <v>708004</v>
      </c>
      <c r="D3389" t="s">
        <v>84</v>
      </c>
      <c r="E3389">
        <v>2</v>
      </c>
      <c r="F3389">
        <v>2557</v>
      </c>
      <c r="G3389">
        <f t="shared" si="52"/>
        <v>5114</v>
      </c>
    </row>
    <row r="3390" spans="1:7" x14ac:dyDescent="0.25">
      <c r="A3390">
        <v>2019</v>
      </c>
      <c r="B3390" t="s">
        <v>164</v>
      </c>
      <c r="C3390">
        <v>708005</v>
      </c>
      <c r="D3390" t="s">
        <v>85</v>
      </c>
      <c r="E3390">
        <v>5</v>
      </c>
      <c r="F3390">
        <v>1044</v>
      </c>
      <c r="G3390">
        <f t="shared" si="52"/>
        <v>5220</v>
      </c>
    </row>
    <row r="3391" spans="1:7" x14ac:dyDescent="0.25">
      <c r="A3391">
        <v>2019</v>
      </c>
      <c r="B3391" t="s">
        <v>164</v>
      </c>
      <c r="C3391">
        <v>708006</v>
      </c>
      <c r="D3391" t="s">
        <v>86</v>
      </c>
      <c r="E3391">
        <v>2</v>
      </c>
      <c r="F3391">
        <v>2536</v>
      </c>
      <c r="G3391">
        <f t="shared" si="52"/>
        <v>5072</v>
      </c>
    </row>
    <row r="3392" spans="1:7" x14ac:dyDescent="0.25">
      <c r="A3392">
        <v>2019</v>
      </c>
      <c r="B3392" t="s">
        <v>164</v>
      </c>
      <c r="C3392">
        <v>708007</v>
      </c>
      <c r="D3392" t="s">
        <v>87</v>
      </c>
      <c r="E3392">
        <v>5</v>
      </c>
      <c r="F3392">
        <v>1435</v>
      </c>
      <c r="G3392">
        <f t="shared" si="52"/>
        <v>7175</v>
      </c>
    </row>
    <row r="3393" spans="1:7" x14ac:dyDescent="0.25">
      <c r="A3393">
        <v>2019</v>
      </c>
      <c r="B3393" t="s">
        <v>164</v>
      </c>
      <c r="C3393">
        <v>708008</v>
      </c>
      <c r="D3393" t="s">
        <v>88</v>
      </c>
      <c r="E3393">
        <v>14.4</v>
      </c>
      <c r="F3393">
        <v>64</v>
      </c>
      <c r="G3393">
        <f t="shared" si="52"/>
        <v>921.6</v>
      </c>
    </row>
    <row r="3394" spans="1:7" x14ac:dyDescent="0.25">
      <c r="A3394">
        <v>2019</v>
      </c>
      <c r="B3394" t="s">
        <v>164</v>
      </c>
      <c r="C3394">
        <v>708009</v>
      </c>
      <c r="D3394" t="s">
        <v>89</v>
      </c>
      <c r="E3394">
        <v>20.399999999999999</v>
      </c>
      <c r="F3394">
        <v>30</v>
      </c>
      <c r="G3394">
        <f t="shared" si="52"/>
        <v>612</v>
      </c>
    </row>
    <row r="3395" spans="1:7" x14ac:dyDescent="0.25">
      <c r="A3395">
        <v>2019</v>
      </c>
      <c r="B3395" t="s">
        <v>164</v>
      </c>
      <c r="C3395">
        <v>708010</v>
      </c>
      <c r="D3395" t="s">
        <v>90</v>
      </c>
      <c r="E3395">
        <v>2</v>
      </c>
      <c r="F3395">
        <v>2093</v>
      </c>
      <c r="G3395">
        <f t="shared" ref="G3395:G3458" si="53">F3395*E3395</f>
        <v>4186</v>
      </c>
    </row>
    <row r="3396" spans="1:7" x14ac:dyDescent="0.25">
      <c r="A3396">
        <v>2019</v>
      </c>
      <c r="B3396" t="s">
        <v>164</v>
      </c>
      <c r="C3396">
        <v>708014</v>
      </c>
      <c r="D3396" t="s">
        <v>92</v>
      </c>
      <c r="E3396">
        <v>13</v>
      </c>
      <c r="F3396">
        <v>524</v>
      </c>
      <c r="G3396">
        <f t="shared" si="53"/>
        <v>6812</v>
      </c>
    </row>
    <row r="3397" spans="1:7" x14ac:dyDescent="0.25">
      <c r="A3397">
        <v>2019</v>
      </c>
      <c r="B3397" t="s">
        <v>164</v>
      </c>
      <c r="C3397">
        <v>708016</v>
      </c>
      <c r="D3397" t="s">
        <v>94</v>
      </c>
      <c r="E3397">
        <v>5</v>
      </c>
      <c r="F3397">
        <v>174</v>
      </c>
      <c r="G3397">
        <f t="shared" si="53"/>
        <v>870</v>
      </c>
    </row>
    <row r="3398" spans="1:7" x14ac:dyDescent="0.25">
      <c r="A3398">
        <v>2019</v>
      </c>
      <c r="B3398" t="s">
        <v>164</v>
      </c>
      <c r="C3398">
        <v>708018</v>
      </c>
      <c r="D3398" t="s">
        <v>95</v>
      </c>
      <c r="E3398">
        <v>10</v>
      </c>
      <c r="F3398">
        <v>1085</v>
      </c>
      <c r="G3398">
        <f t="shared" si="53"/>
        <v>10850</v>
      </c>
    </row>
    <row r="3399" spans="1:7" x14ac:dyDescent="0.25">
      <c r="A3399">
        <v>2019</v>
      </c>
      <c r="B3399" t="s">
        <v>164</v>
      </c>
      <c r="C3399">
        <v>708023</v>
      </c>
      <c r="D3399" t="s">
        <v>100</v>
      </c>
      <c r="E3399">
        <v>15</v>
      </c>
      <c r="F3399">
        <v>45</v>
      </c>
      <c r="G3399">
        <f t="shared" si="53"/>
        <v>675</v>
      </c>
    </row>
    <row r="3400" spans="1:7" x14ac:dyDescent="0.25">
      <c r="A3400">
        <v>2019</v>
      </c>
      <c r="B3400" t="s">
        <v>164</v>
      </c>
      <c r="C3400">
        <v>708029</v>
      </c>
      <c r="D3400" t="s">
        <v>103</v>
      </c>
      <c r="E3400">
        <v>17</v>
      </c>
      <c r="F3400">
        <v>131</v>
      </c>
      <c r="G3400">
        <f t="shared" si="53"/>
        <v>2227</v>
      </c>
    </row>
    <row r="3401" spans="1:7" x14ac:dyDescent="0.25">
      <c r="A3401">
        <v>2019</v>
      </c>
      <c r="B3401" t="s">
        <v>164</v>
      </c>
      <c r="C3401">
        <v>709001</v>
      </c>
      <c r="D3401" t="s">
        <v>105</v>
      </c>
      <c r="E3401">
        <v>20.5</v>
      </c>
      <c r="F3401">
        <v>201</v>
      </c>
      <c r="G3401">
        <f t="shared" si="53"/>
        <v>4120.5</v>
      </c>
    </row>
    <row r="3402" spans="1:7" x14ac:dyDescent="0.25">
      <c r="A3402">
        <v>2019</v>
      </c>
      <c r="B3402" t="s">
        <v>164</v>
      </c>
      <c r="C3402">
        <v>709005</v>
      </c>
      <c r="D3402" t="s">
        <v>106</v>
      </c>
      <c r="E3402">
        <v>20.5</v>
      </c>
      <c r="F3402">
        <v>137</v>
      </c>
      <c r="G3402">
        <f t="shared" si="53"/>
        <v>2808.5</v>
      </c>
    </row>
    <row r="3403" spans="1:7" x14ac:dyDescent="0.25">
      <c r="A3403">
        <v>2019</v>
      </c>
      <c r="B3403" t="s">
        <v>164</v>
      </c>
      <c r="C3403">
        <v>709007</v>
      </c>
      <c r="D3403" t="s">
        <v>107</v>
      </c>
      <c r="E3403">
        <v>20.5</v>
      </c>
      <c r="F3403">
        <v>405</v>
      </c>
      <c r="G3403">
        <f t="shared" si="53"/>
        <v>8302.5</v>
      </c>
    </row>
    <row r="3404" spans="1:7" x14ac:dyDescent="0.25">
      <c r="A3404">
        <v>2019</v>
      </c>
      <c r="B3404" t="s">
        <v>164</v>
      </c>
      <c r="C3404">
        <v>710003</v>
      </c>
      <c r="D3404" t="s">
        <v>108</v>
      </c>
      <c r="E3404">
        <v>13</v>
      </c>
      <c r="F3404">
        <v>488</v>
      </c>
      <c r="G3404">
        <f t="shared" si="53"/>
        <v>6344</v>
      </c>
    </row>
    <row r="3405" spans="1:7" x14ac:dyDescent="0.25">
      <c r="A3405">
        <v>2019</v>
      </c>
      <c r="B3405" t="s">
        <v>164</v>
      </c>
      <c r="C3405">
        <v>711001</v>
      </c>
      <c r="D3405" t="s">
        <v>109</v>
      </c>
      <c r="E3405">
        <v>20</v>
      </c>
      <c r="F3405">
        <v>893</v>
      </c>
      <c r="G3405">
        <f t="shared" si="53"/>
        <v>17860</v>
      </c>
    </row>
    <row r="3406" spans="1:7" x14ac:dyDescent="0.25">
      <c r="A3406">
        <v>2019</v>
      </c>
      <c r="B3406" t="s">
        <v>164</v>
      </c>
      <c r="C3406">
        <v>711002</v>
      </c>
      <c r="D3406" t="s">
        <v>110</v>
      </c>
      <c r="E3406">
        <v>290</v>
      </c>
      <c r="F3406">
        <v>24</v>
      </c>
      <c r="G3406">
        <f t="shared" si="53"/>
        <v>6960</v>
      </c>
    </row>
    <row r="3407" spans="1:7" x14ac:dyDescent="0.25">
      <c r="A3407">
        <v>2019</v>
      </c>
      <c r="B3407" t="s">
        <v>164</v>
      </c>
      <c r="C3407">
        <v>711009</v>
      </c>
      <c r="D3407" t="s">
        <v>114</v>
      </c>
      <c r="E3407">
        <v>15</v>
      </c>
      <c r="F3407">
        <v>985</v>
      </c>
      <c r="G3407">
        <f t="shared" si="53"/>
        <v>14775</v>
      </c>
    </row>
    <row r="3408" spans="1:7" x14ac:dyDescent="0.25">
      <c r="A3408">
        <v>2019</v>
      </c>
      <c r="B3408" t="s">
        <v>164</v>
      </c>
      <c r="C3408">
        <v>711010</v>
      </c>
      <c r="D3408" t="s">
        <v>115</v>
      </c>
      <c r="E3408">
        <v>265</v>
      </c>
      <c r="F3408">
        <v>8</v>
      </c>
      <c r="G3408">
        <f t="shared" si="53"/>
        <v>2120</v>
      </c>
    </row>
    <row r="3409" spans="1:7" x14ac:dyDescent="0.25">
      <c r="A3409">
        <v>2019</v>
      </c>
      <c r="B3409" t="s">
        <v>164</v>
      </c>
      <c r="C3409">
        <v>712007</v>
      </c>
      <c r="D3409" t="s">
        <v>116</v>
      </c>
      <c r="E3409">
        <v>11</v>
      </c>
      <c r="F3409">
        <v>884</v>
      </c>
      <c r="G3409">
        <f t="shared" si="53"/>
        <v>9724</v>
      </c>
    </row>
    <row r="3410" spans="1:7" x14ac:dyDescent="0.25">
      <c r="A3410">
        <v>2019</v>
      </c>
      <c r="B3410" t="s">
        <v>164</v>
      </c>
      <c r="C3410">
        <v>713001</v>
      </c>
      <c r="D3410" t="s">
        <v>117</v>
      </c>
      <c r="E3410">
        <v>45</v>
      </c>
      <c r="F3410">
        <v>386</v>
      </c>
      <c r="G3410">
        <f t="shared" si="53"/>
        <v>17370</v>
      </c>
    </row>
    <row r="3411" spans="1:7" x14ac:dyDescent="0.25">
      <c r="A3411">
        <v>2019</v>
      </c>
      <c r="B3411" t="s">
        <v>164</v>
      </c>
      <c r="C3411">
        <v>713003</v>
      </c>
      <c r="D3411" t="s">
        <v>118</v>
      </c>
      <c r="E3411">
        <v>2</v>
      </c>
      <c r="F3411">
        <v>822</v>
      </c>
      <c r="G3411">
        <f t="shared" si="53"/>
        <v>1644</v>
      </c>
    </row>
    <row r="3412" spans="1:7" x14ac:dyDescent="0.25">
      <c r="A3412">
        <v>2019</v>
      </c>
      <c r="B3412" t="s">
        <v>164</v>
      </c>
      <c r="C3412">
        <v>713008</v>
      </c>
      <c r="D3412" t="s">
        <v>235</v>
      </c>
      <c r="E3412">
        <v>28</v>
      </c>
      <c r="F3412">
        <v>173</v>
      </c>
      <c r="G3412">
        <f t="shared" si="53"/>
        <v>4844</v>
      </c>
    </row>
    <row r="3413" spans="1:7" x14ac:dyDescent="0.25">
      <c r="A3413">
        <v>2019</v>
      </c>
      <c r="B3413" t="s">
        <v>164</v>
      </c>
      <c r="C3413">
        <v>713009</v>
      </c>
      <c r="D3413" t="s">
        <v>237</v>
      </c>
      <c r="E3413">
        <v>13.5</v>
      </c>
      <c r="F3413">
        <v>974</v>
      </c>
      <c r="G3413">
        <f t="shared" si="53"/>
        <v>13149</v>
      </c>
    </row>
    <row r="3414" spans="1:7" x14ac:dyDescent="0.25">
      <c r="A3414">
        <v>2019</v>
      </c>
      <c r="B3414" t="s">
        <v>164</v>
      </c>
      <c r="C3414">
        <v>716041</v>
      </c>
      <c r="D3414" t="s">
        <v>202</v>
      </c>
      <c r="E3414">
        <v>20</v>
      </c>
      <c r="F3414">
        <v>395</v>
      </c>
      <c r="G3414">
        <f t="shared" si="53"/>
        <v>7900</v>
      </c>
    </row>
    <row r="3415" spans="1:7" x14ac:dyDescent="0.25">
      <c r="A3415">
        <v>2019</v>
      </c>
      <c r="B3415" t="s">
        <v>164</v>
      </c>
      <c r="C3415">
        <v>720011</v>
      </c>
      <c r="D3415" t="s">
        <v>204</v>
      </c>
      <c r="E3415">
        <v>49</v>
      </c>
      <c r="F3415">
        <v>23</v>
      </c>
      <c r="G3415">
        <f t="shared" si="53"/>
        <v>1127</v>
      </c>
    </row>
    <row r="3416" spans="1:7" x14ac:dyDescent="0.25">
      <c r="A3416">
        <v>2019</v>
      </c>
      <c r="B3416" t="s">
        <v>164</v>
      </c>
      <c r="C3416">
        <v>720055</v>
      </c>
      <c r="D3416" t="s">
        <v>158</v>
      </c>
      <c r="E3416">
        <v>29</v>
      </c>
      <c r="F3416">
        <v>2050</v>
      </c>
      <c r="G3416">
        <f t="shared" si="53"/>
        <v>59450</v>
      </c>
    </row>
    <row r="3417" spans="1:7" x14ac:dyDescent="0.25">
      <c r="A3417">
        <v>2019</v>
      </c>
      <c r="B3417" t="s">
        <v>164</v>
      </c>
      <c r="C3417">
        <v>730001</v>
      </c>
      <c r="D3417" t="s">
        <v>144</v>
      </c>
      <c r="E3417">
        <v>4.5</v>
      </c>
      <c r="F3417">
        <v>10594</v>
      </c>
      <c r="G3417">
        <f t="shared" si="53"/>
        <v>47673</v>
      </c>
    </row>
    <row r="3418" spans="1:7" x14ac:dyDescent="0.25">
      <c r="A3418">
        <v>2019</v>
      </c>
      <c r="B3418" t="s">
        <v>164</v>
      </c>
      <c r="C3418">
        <v>730015</v>
      </c>
      <c r="D3418" t="s">
        <v>151</v>
      </c>
      <c r="E3418">
        <v>25</v>
      </c>
      <c r="F3418">
        <v>101</v>
      </c>
      <c r="G3418">
        <f t="shared" si="53"/>
        <v>2525</v>
      </c>
    </row>
    <row r="3419" spans="1:7" x14ac:dyDescent="0.25">
      <c r="A3419">
        <v>2019</v>
      </c>
      <c r="B3419" t="s">
        <v>164</v>
      </c>
      <c r="C3419">
        <v>800010</v>
      </c>
      <c r="D3419" t="s">
        <v>163</v>
      </c>
      <c r="E3419">
        <v>1.5</v>
      </c>
      <c r="F3419">
        <v>2066</v>
      </c>
      <c r="G3419">
        <f t="shared" si="53"/>
        <v>3099</v>
      </c>
    </row>
    <row r="3420" spans="1:7" x14ac:dyDescent="0.25">
      <c r="A3420">
        <v>2019</v>
      </c>
      <c r="B3420" t="s">
        <v>164</v>
      </c>
      <c r="C3420">
        <v>800011</v>
      </c>
      <c r="D3420" t="s">
        <v>207</v>
      </c>
      <c r="E3420">
        <v>3</v>
      </c>
      <c r="F3420">
        <v>233</v>
      </c>
      <c r="G3420">
        <f t="shared" si="53"/>
        <v>699</v>
      </c>
    </row>
    <row r="3421" spans="1:7" x14ac:dyDescent="0.25">
      <c r="A3421">
        <v>2019</v>
      </c>
      <c r="B3421" t="s">
        <v>164</v>
      </c>
      <c r="C3421">
        <v>800040</v>
      </c>
      <c r="D3421" t="s">
        <v>209</v>
      </c>
      <c r="E3421">
        <v>2</v>
      </c>
      <c r="F3421">
        <v>3</v>
      </c>
      <c r="G3421">
        <f t="shared" si="53"/>
        <v>6</v>
      </c>
    </row>
    <row r="3422" spans="1:7" x14ac:dyDescent="0.25">
      <c r="A3422">
        <v>2019</v>
      </c>
      <c r="B3422" t="s">
        <v>168</v>
      </c>
      <c r="C3422">
        <v>701004</v>
      </c>
      <c r="D3422" t="s">
        <v>153</v>
      </c>
      <c r="E3422">
        <v>60</v>
      </c>
      <c r="F3422">
        <v>14</v>
      </c>
      <c r="G3422">
        <f t="shared" si="53"/>
        <v>840</v>
      </c>
    </row>
    <row r="3423" spans="1:7" x14ac:dyDescent="0.25">
      <c r="A3423">
        <v>2019</v>
      </c>
      <c r="B3423" t="s">
        <v>168</v>
      </c>
      <c r="C3423">
        <v>701012</v>
      </c>
      <c r="D3423" t="s">
        <v>5</v>
      </c>
      <c r="E3423">
        <v>10</v>
      </c>
      <c r="F3423">
        <v>1814</v>
      </c>
      <c r="G3423">
        <f t="shared" si="53"/>
        <v>18140</v>
      </c>
    </row>
    <row r="3424" spans="1:7" x14ac:dyDescent="0.25">
      <c r="A3424">
        <v>2019</v>
      </c>
      <c r="B3424" t="s">
        <v>168</v>
      </c>
      <c r="C3424">
        <v>701014</v>
      </c>
      <c r="D3424" t="s">
        <v>6</v>
      </c>
      <c r="E3424">
        <v>39</v>
      </c>
      <c r="F3424">
        <v>412</v>
      </c>
      <c r="G3424">
        <f t="shared" si="53"/>
        <v>16068</v>
      </c>
    </row>
    <row r="3425" spans="1:7" x14ac:dyDescent="0.25">
      <c r="A3425">
        <v>2019</v>
      </c>
      <c r="B3425" t="s">
        <v>168</v>
      </c>
      <c r="C3425">
        <v>701024</v>
      </c>
      <c r="D3425" t="s">
        <v>9</v>
      </c>
      <c r="E3425">
        <v>27</v>
      </c>
      <c r="F3425">
        <v>218</v>
      </c>
      <c r="G3425">
        <f t="shared" si="53"/>
        <v>5886</v>
      </c>
    </row>
    <row r="3426" spans="1:7" x14ac:dyDescent="0.25">
      <c r="A3426">
        <v>2019</v>
      </c>
      <c r="B3426" t="s">
        <v>168</v>
      </c>
      <c r="C3426">
        <v>701025</v>
      </c>
      <c r="D3426" t="s">
        <v>10</v>
      </c>
      <c r="E3426">
        <v>29</v>
      </c>
      <c r="F3426">
        <v>497</v>
      </c>
      <c r="G3426">
        <f t="shared" si="53"/>
        <v>14413</v>
      </c>
    </row>
    <row r="3427" spans="1:7" x14ac:dyDescent="0.25">
      <c r="A3427">
        <v>2019</v>
      </c>
      <c r="B3427" t="s">
        <v>168</v>
      </c>
      <c r="C3427">
        <v>701027</v>
      </c>
      <c r="D3427" t="s">
        <v>11</v>
      </c>
      <c r="E3427">
        <v>20.5</v>
      </c>
      <c r="F3427">
        <v>337</v>
      </c>
      <c r="G3427">
        <f t="shared" si="53"/>
        <v>6908.5</v>
      </c>
    </row>
    <row r="3428" spans="1:7" x14ac:dyDescent="0.25">
      <c r="A3428">
        <v>2019</v>
      </c>
      <c r="B3428" t="s">
        <v>168</v>
      </c>
      <c r="C3428">
        <v>701028</v>
      </c>
      <c r="D3428" t="s">
        <v>12</v>
      </c>
      <c r="E3428">
        <v>40</v>
      </c>
      <c r="F3428">
        <v>245</v>
      </c>
      <c r="G3428">
        <f t="shared" si="53"/>
        <v>9800</v>
      </c>
    </row>
    <row r="3429" spans="1:7" x14ac:dyDescent="0.25">
      <c r="A3429">
        <v>2019</v>
      </c>
      <c r="B3429" t="s">
        <v>168</v>
      </c>
      <c r="C3429">
        <v>701030</v>
      </c>
      <c r="D3429" t="s">
        <v>14</v>
      </c>
      <c r="E3429">
        <v>35</v>
      </c>
      <c r="F3429">
        <v>266</v>
      </c>
      <c r="G3429">
        <f t="shared" si="53"/>
        <v>9310</v>
      </c>
    </row>
    <row r="3430" spans="1:7" x14ac:dyDescent="0.25">
      <c r="A3430">
        <v>2019</v>
      </c>
      <c r="B3430" t="s">
        <v>168</v>
      </c>
      <c r="C3430">
        <v>701031</v>
      </c>
      <c r="D3430" t="s">
        <v>15</v>
      </c>
      <c r="E3430">
        <v>35</v>
      </c>
      <c r="F3430">
        <v>312</v>
      </c>
      <c r="G3430">
        <f t="shared" si="53"/>
        <v>10920</v>
      </c>
    </row>
    <row r="3431" spans="1:7" x14ac:dyDescent="0.25">
      <c r="A3431">
        <v>2019</v>
      </c>
      <c r="B3431" t="s">
        <v>168</v>
      </c>
      <c r="C3431">
        <v>701032</v>
      </c>
      <c r="D3431" t="s">
        <v>16</v>
      </c>
      <c r="E3431">
        <v>39</v>
      </c>
      <c r="F3431">
        <v>157</v>
      </c>
      <c r="G3431">
        <f t="shared" si="53"/>
        <v>6123</v>
      </c>
    </row>
    <row r="3432" spans="1:7" x14ac:dyDescent="0.25">
      <c r="A3432">
        <v>2019</v>
      </c>
      <c r="B3432" t="s">
        <v>168</v>
      </c>
      <c r="C3432">
        <v>701033</v>
      </c>
      <c r="D3432" t="s">
        <v>17</v>
      </c>
      <c r="E3432">
        <v>39</v>
      </c>
      <c r="F3432">
        <v>221</v>
      </c>
      <c r="G3432">
        <f t="shared" si="53"/>
        <v>8619</v>
      </c>
    </row>
    <row r="3433" spans="1:7" x14ac:dyDescent="0.25">
      <c r="A3433">
        <v>2019</v>
      </c>
      <c r="B3433" t="s">
        <v>168</v>
      </c>
      <c r="C3433">
        <v>701034</v>
      </c>
      <c r="D3433" t="s">
        <v>18</v>
      </c>
      <c r="E3433">
        <v>35</v>
      </c>
      <c r="F3433">
        <v>250</v>
      </c>
      <c r="G3433">
        <f t="shared" si="53"/>
        <v>8750</v>
      </c>
    </row>
    <row r="3434" spans="1:7" x14ac:dyDescent="0.25">
      <c r="A3434">
        <v>2019</v>
      </c>
      <c r="B3434" t="s">
        <v>168</v>
      </c>
      <c r="C3434">
        <v>701035</v>
      </c>
      <c r="D3434" t="s">
        <v>19</v>
      </c>
      <c r="E3434">
        <v>25</v>
      </c>
      <c r="F3434">
        <v>123</v>
      </c>
      <c r="G3434">
        <f t="shared" si="53"/>
        <v>3075</v>
      </c>
    </row>
    <row r="3435" spans="1:7" x14ac:dyDescent="0.25">
      <c r="A3435">
        <v>2019</v>
      </c>
      <c r="B3435" t="s">
        <v>168</v>
      </c>
      <c r="C3435">
        <v>701036</v>
      </c>
      <c r="D3435" t="s">
        <v>20</v>
      </c>
      <c r="E3435">
        <v>35</v>
      </c>
      <c r="F3435">
        <v>223</v>
      </c>
      <c r="G3435">
        <f t="shared" si="53"/>
        <v>7805</v>
      </c>
    </row>
    <row r="3436" spans="1:7" x14ac:dyDescent="0.25">
      <c r="A3436">
        <v>2019</v>
      </c>
      <c r="B3436" t="s">
        <v>168</v>
      </c>
      <c r="C3436">
        <v>701037</v>
      </c>
      <c r="D3436" t="s">
        <v>21</v>
      </c>
      <c r="E3436">
        <v>25</v>
      </c>
      <c r="F3436">
        <v>389</v>
      </c>
      <c r="G3436">
        <f t="shared" si="53"/>
        <v>9725</v>
      </c>
    </row>
    <row r="3437" spans="1:7" x14ac:dyDescent="0.25">
      <c r="A3437">
        <v>2019</v>
      </c>
      <c r="B3437" t="s">
        <v>168</v>
      </c>
      <c r="C3437">
        <v>701039</v>
      </c>
      <c r="D3437" t="s">
        <v>22</v>
      </c>
      <c r="E3437">
        <v>35</v>
      </c>
      <c r="F3437">
        <v>153</v>
      </c>
      <c r="G3437">
        <f t="shared" si="53"/>
        <v>5355</v>
      </c>
    </row>
    <row r="3438" spans="1:7" x14ac:dyDescent="0.25">
      <c r="A3438">
        <v>2019</v>
      </c>
      <c r="B3438" t="s">
        <v>168</v>
      </c>
      <c r="C3438">
        <v>701042</v>
      </c>
      <c r="D3438" t="s">
        <v>24</v>
      </c>
      <c r="E3438">
        <v>25</v>
      </c>
      <c r="F3438">
        <v>545</v>
      </c>
      <c r="G3438">
        <f t="shared" si="53"/>
        <v>13625</v>
      </c>
    </row>
    <row r="3439" spans="1:7" x14ac:dyDescent="0.25">
      <c r="A3439">
        <v>2019</v>
      </c>
      <c r="B3439" t="s">
        <v>168</v>
      </c>
      <c r="C3439">
        <v>701043</v>
      </c>
      <c r="D3439" t="s">
        <v>25</v>
      </c>
      <c r="E3439">
        <v>35</v>
      </c>
      <c r="F3439">
        <v>172</v>
      </c>
      <c r="G3439">
        <f t="shared" si="53"/>
        <v>6020</v>
      </c>
    </row>
    <row r="3440" spans="1:7" x14ac:dyDescent="0.25">
      <c r="A3440">
        <v>2019</v>
      </c>
      <c r="B3440" t="s">
        <v>168</v>
      </c>
      <c r="C3440">
        <v>701044</v>
      </c>
      <c r="D3440" t="s">
        <v>230</v>
      </c>
      <c r="E3440">
        <v>39</v>
      </c>
      <c r="F3440">
        <v>176</v>
      </c>
      <c r="G3440">
        <f t="shared" si="53"/>
        <v>6864</v>
      </c>
    </row>
    <row r="3441" spans="1:7" x14ac:dyDescent="0.25">
      <c r="A3441">
        <v>2019</v>
      </c>
      <c r="B3441" t="s">
        <v>168</v>
      </c>
      <c r="C3441">
        <v>701048</v>
      </c>
      <c r="D3441" t="s">
        <v>26</v>
      </c>
      <c r="E3441">
        <v>59</v>
      </c>
      <c r="F3441">
        <v>173</v>
      </c>
      <c r="G3441">
        <f t="shared" si="53"/>
        <v>10207</v>
      </c>
    </row>
    <row r="3442" spans="1:7" x14ac:dyDescent="0.25">
      <c r="A3442">
        <v>2019</v>
      </c>
      <c r="B3442" t="s">
        <v>168</v>
      </c>
      <c r="C3442">
        <v>701052</v>
      </c>
      <c r="D3442" t="s">
        <v>27</v>
      </c>
      <c r="E3442">
        <v>39</v>
      </c>
      <c r="F3442">
        <v>105</v>
      </c>
      <c r="G3442">
        <f t="shared" si="53"/>
        <v>4095</v>
      </c>
    </row>
    <row r="3443" spans="1:7" x14ac:dyDescent="0.25">
      <c r="A3443">
        <v>2019</v>
      </c>
      <c r="B3443" t="s">
        <v>168</v>
      </c>
      <c r="C3443">
        <v>701055</v>
      </c>
      <c r="D3443" t="s">
        <v>29</v>
      </c>
      <c r="E3443">
        <v>99</v>
      </c>
      <c r="F3443">
        <v>51</v>
      </c>
      <c r="G3443">
        <f t="shared" si="53"/>
        <v>5049</v>
      </c>
    </row>
    <row r="3444" spans="1:7" x14ac:dyDescent="0.25">
      <c r="A3444">
        <v>2019</v>
      </c>
      <c r="B3444" t="s">
        <v>168</v>
      </c>
      <c r="C3444">
        <v>701057</v>
      </c>
      <c r="D3444" t="s">
        <v>147</v>
      </c>
      <c r="E3444">
        <v>55</v>
      </c>
      <c r="F3444">
        <v>9</v>
      </c>
      <c r="G3444">
        <f t="shared" si="53"/>
        <v>495</v>
      </c>
    </row>
    <row r="3445" spans="1:7" x14ac:dyDescent="0.25">
      <c r="A3445">
        <v>2019</v>
      </c>
      <c r="B3445" t="s">
        <v>168</v>
      </c>
      <c r="C3445">
        <v>701058</v>
      </c>
      <c r="D3445" t="s">
        <v>31</v>
      </c>
      <c r="E3445">
        <v>99</v>
      </c>
      <c r="F3445">
        <v>2</v>
      </c>
      <c r="G3445">
        <f t="shared" si="53"/>
        <v>198</v>
      </c>
    </row>
    <row r="3446" spans="1:7" x14ac:dyDescent="0.25">
      <c r="A3446">
        <v>2019</v>
      </c>
      <c r="B3446" t="s">
        <v>168</v>
      </c>
      <c r="C3446">
        <v>703003</v>
      </c>
      <c r="D3446" t="s">
        <v>47</v>
      </c>
      <c r="E3446">
        <v>3.5</v>
      </c>
      <c r="F3446">
        <v>1480</v>
      </c>
      <c r="G3446">
        <f t="shared" si="53"/>
        <v>5180</v>
      </c>
    </row>
    <row r="3447" spans="1:7" x14ac:dyDescent="0.25">
      <c r="A3447">
        <v>2019</v>
      </c>
      <c r="B3447" t="s">
        <v>168</v>
      </c>
      <c r="C3447">
        <v>706000</v>
      </c>
      <c r="D3447" t="s">
        <v>48</v>
      </c>
      <c r="E3447">
        <v>14</v>
      </c>
      <c r="F3447">
        <v>619</v>
      </c>
      <c r="G3447">
        <f t="shared" si="53"/>
        <v>8666</v>
      </c>
    </row>
    <row r="3448" spans="1:7" x14ac:dyDescent="0.25">
      <c r="A3448">
        <v>2019</v>
      </c>
      <c r="B3448" t="s">
        <v>168</v>
      </c>
      <c r="C3448">
        <v>706001</v>
      </c>
      <c r="D3448" t="s">
        <v>49</v>
      </c>
      <c r="E3448">
        <v>18</v>
      </c>
      <c r="F3448">
        <v>23</v>
      </c>
      <c r="G3448">
        <f t="shared" si="53"/>
        <v>414</v>
      </c>
    </row>
    <row r="3449" spans="1:7" x14ac:dyDescent="0.25">
      <c r="A3449">
        <v>2019</v>
      </c>
      <c r="B3449" t="s">
        <v>168</v>
      </c>
      <c r="C3449">
        <v>706002</v>
      </c>
      <c r="D3449" t="s">
        <v>50</v>
      </c>
      <c r="E3449">
        <v>14</v>
      </c>
      <c r="F3449">
        <v>1084</v>
      </c>
      <c r="G3449">
        <f t="shared" si="53"/>
        <v>15176</v>
      </c>
    </row>
    <row r="3450" spans="1:7" x14ac:dyDescent="0.25">
      <c r="A3450">
        <v>2019</v>
      </c>
      <c r="B3450" t="s">
        <v>168</v>
      </c>
      <c r="C3450">
        <v>706003</v>
      </c>
      <c r="D3450" t="s">
        <v>51</v>
      </c>
      <c r="E3450">
        <v>14</v>
      </c>
      <c r="F3450">
        <v>1189</v>
      </c>
      <c r="G3450">
        <f t="shared" si="53"/>
        <v>16646</v>
      </c>
    </row>
    <row r="3451" spans="1:7" x14ac:dyDescent="0.25">
      <c r="A3451">
        <v>2019</v>
      </c>
      <c r="B3451" t="s">
        <v>168</v>
      </c>
      <c r="C3451">
        <v>706004</v>
      </c>
      <c r="D3451" t="s">
        <v>52</v>
      </c>
      <c r="E3451">
        <v>14</v>
      </c>
      <c r="F3451">
        <v>1574</v>
      </c>
      <c r="G3451">
        <f t="shared" si="53"/>
        <v>22036</v>
      </c>
    </row>
    <row r="3452" spans="1:7" x14ac:dyDescent="0.25">
      <c r="A3452">
        <v>2019</v>
      </c>
      <c r="B3452" t="s">
        <v>168</v>
      </c>
      <c r="C3452">
        <v>706005</v>
      </c>
      <c r="D3452" t="s">
        <v>53</v>
      </c>
      <c r="E3452">
        <v>14</v>
      </c>
      <c r="F3452">
        <v>3851</v>
      </c>
      <c r="G3452">
        <f t="shared" si="53"/>
        <v>53914</v>
      </c>
    </row>
    <row r="3453" spans="1:7" x14ac:dyDescent="0.25">
      <c r="A3453">
        <v>2019</v>
      </c>
      <c r="B3453" t="s">
        <v>168</v>
      </c>
      <c r="C3453">
        <v>706006</v>
      </c>
      <c r="D3453" t="s">
        <v>54</v>
      </c>
      <c r="E3453">
        <v>14</v>
      </c>
      <c r="F3453">
        <v>445</v>
      </c>
      <c r="G3453">
        <f t="shared" si="53"/>
        <v>6230</v>
      </c>
    </row>
    <row r="3454" spans="1:7" x14ac:dyDescent="0.25">
      <c r="A3454">
        <v>2019</v>
      </c>
      <c r="B3454" t="s">
        <v>168</v>
      </c>
      <c r="C3454">
        <v>706007</v>
      </c>
      <c r="D3454" t="s">
        <v>55</v>
      </c>
      <c r="E3454">
        <v>14</v>
      </c>
      <c r="F3454">
        <v>598</v>
      </c>
      <c r="G3454">
        <f t="shared" si="53"/>
        <v>8372</v>
      </c>
    </row>
    <row r="3455" spans="1:7" x14ac:dyDescent="0.25">
      <c r="A3455">
        <v>2019</v>
      </c>
      <c r="B3455" t="s">
        <v>168</v>
      </c>
      <c r="C3455">
        <v>706011</v>
      </c>
      <c r="D3455" t="s">
        <v>57</v>
      </c>
      <c r="E3455">
        <v>14</v>
      </c>
      <c r="F3455">
        <v>880</v>
      </c>
      <c r="G3455">
        <f t="shared" si="53"/>
        <v>12320</v>
      </c>
    </row>
    <row r="3456" spans="1:7" x14ac:dyDescent="0.25">
      <c r="A3456">
        <v>2019</v>
      </c>
      <c r="B3456" t="s">
        <v>168</v>
      </c>
      <c r="C3456">
        <v>706012</v>
      </c>
      <c r="D3456" t="s">
        <v>58</v>
      </c>
      <c r="E3456">
        <v>18</v>
      </c>
      <c r="F3456">
        <v>391</v>
      </c>
      <c r="G3456">
        <f t="shared" si="53"/>
        <v>7038</v>
      </c>
    </row>
    <row r="3457" spans="1:7" x14ac:dyDescent="0.25">
      <c r="A3457">
        <v>2019</v>
      </c>
      <c r="B3457" t="s">
        <v>168</v>
      </c>
      <c r="C3457">
        <v>706013</v>
      </c>
      <c r="D3457" t="s">
        <v>59</v>
      </c>
      <c r="E3457">
        <v>19</v>
      </c>
      <c r="F3457">
        <v>650</v>
      </c>
      <c r="G3457">
        <f t="shared" si="53"/>
        <v>12350</v>
      </c>
    </row>
    <row r="3458" spans="1:7" x14ac:dyDescent="0.25">
      <c r="A3458">
        <v>2019</v>
      </c>
      <c r="B3458" t="s">
        <v>168</v>
      </c>
      <c r="C3458">
        <v>706014</v>
      </c>
      <c r="D3458" t="s">
        <v>60</v>
      </c>
      <c r="E3458">
        <v>19</v>
      </c>
      <c r="F3458">
        <v>478</v>
      </c>
      <c r="G3458">
        <f t="shared" si="53"/>
        <v>9082</v>
      </c>
    </row>
    <row r="3459" spans="1:7" x14ac:dyDescent="0.25">
      <c r="A3459">
        <v>2019</v>
      </c>
      <c r="B3459" t="s">
        <v>168</v>
      </c>
      <c r="C3459">
        <v>706016</v>
      </c>
      <c r="D3459" t="s">
        <v>62</v>
      </c>
      <c r="E3459">
        <v>19</v>
      </c>
      <c r="F3459">
        <v>247</v>
      </c>
      <c r="G3459">
        <f t="shared" ref="G3459:G3522" si="54">F3459*E3459</f>
        <v>4693</v>
      </c>
    </row>
    <row r="3460" spans="1:7" x14ac:dyDescent="0.25">
      <c r="A3460">
        <v>2019</v>
      </c>
      <c r="B3460" t="s">
        <v>168</v>
      </c>
      <c r="C3460">
        <v>706017</v>
      </c>
      <c r="D3460" t="s">
        <v>63</v>
      </c>
      <c r="E3460">
        <v>19</v>
      </c>
      <c r="F3460">
        <v>256</v>
      </c>
      <c r="G3460">
        <f t="shared" si="54"/>
        <v>4864</v>
      </c>
    </row>
    <row r="3461" spans="1:7" x14ac:dyDescent="0.25">
      <c r="A3461">
        <v>2019</v>
      </c>
      <c r="B3461" t="s">
        <v>168</v>
      </c>
      <c r="C3461">
        <v>706018</v>
      </c>
      <c r="D3461" t="s">
        <v>64</v>
      </c>
      <c r="E3461">
        <v>19</v>
      </c>
      <c r="F3461">
        <v>562</v>
      </c>
      <c r="G3461">
        <f t="shared" si="54"/>
        <v>10678</v>
      </c>
    </row>
    <row r="3462" spans="1:7" x14ac:dyDescent="0.25">
      <c r="A3462">
        <v>2019</v>
      </c>
      <c r="B3462" t="s">
        <v>168</v>
      </c>
      <c r="C3462">
        <v>706019</v>
      </c>
      <c r="D3462" t="s">
        <v>65</v>
      </c>
      <c r="E3462">
        <v>20</v>
      </c>
      <c r="F3462">
        <v>200</v>
      </c>
      <c r="G3462">
        <f t="shared" si="54"/>
        <v>4000</v>
      </c>
    </row>
    <row r="3463" spans="1:7" x14ac:dyDescent="0.25">
      <c r="A3463">
        <v>2019</v>
      </c>
      <c r="B3463" t="s">
        <v>168</v>
      </c>
      <c r="C3463">
        <v>706027</v>
      </c>
      <c r="D3463" t="s">
        <v>214</v>
      </c>
      <c r="E3463">
        <v>25</v>
      </c>
      <c r="F3463">
        <v>3</v>
      </c>
      <c r="G3463">
        <f t="shared" si="54"/>
        <v>75</v>
      </c>
    </row>
    <row r="3464" spans="1:7" x14ac:dyDescent="0.25">
      <c r="A3464">
        <v>2019</v>
      </c>
      <c r="B3464" t="s">
        <v>168</v>
      </c>
      <c r="C3464">
        <v>706028</v>
      </c>
      <c r="D3464" t="s">
        <v>215</v>
      </c>
      <c r="E3464">
        <v>25</v>
      </c>
      <c r="F3464">
        <v>3</v>
      </c>
      <c r="G3464">
        <f t="shared" si="54"/>
        <v>75</v>
      </c>
    </row>
    <row r="3465" spans="1:7" x14ac:dyDescent="0.25">
      <c r="A3465">
        <v>2019</v>
      </c>
      <c r="B3465" t="s">
        <v>168</v>
      </c>
      <c r="C3465">
        <v>706029</v>
      </c>
      <c r="D3465" t="s">
        <v>216</v>
      </c>
      <c r="E3465">
        <v>25</v>
      </c>
      <c r="F3465">
        <v>3</v>
      </c>
      <c r="G3465">
        <f t="shared" si="54"/>
        <v>75</v>
      </c>
    </row>
    <row r="3466" spans="1:7" x14ac:dyDescent="0.25">
      <c r="A3466">
        <v>2019</v>
      </c>
      <c r="B3466" t="s">
        <v>168</v>
      </c>
      <c r="C3466">
        <v>706090</v>
      </c>
      <c r="D3466" t="s">
        <v>66</v>
      </c>
      <c r="E3466">
        <v>14</v>
      </c>
      <c r="F3466">
        <v>93</v>
      </c>
      <c r="G3466">
        <f t="shared" si="54"/>
        <v>1302</v>
      </c>
    </row>
    <row r="3467" spans="1:7" x14ac:dyDescent="0.25">
      <c r="A3467">
        <v>2019</v>
      </c>
      <c r="B3467" t="s">
        <v>168</v>
      </c>
      <c r="C3467">
        <v>707001</v>
      </c>
      <c r="D3467" t="s">
        <v>67</v>
      </c>
      <c r="E3467">
        <v>14</v>
      </c>
      <c r="F3467">
        <v>474</v>
      </c>
      <c r="G3467">
        <f t="shared" si="54"/>
        <v>6636</v>
      </c>
    </row>
    <row r="3468" spans="1:7" x14ac:dyDescent="0.25">
      <c r="A3468">
        <v>2019</v>
      </c>
      <c r="B3468" t="s">
        <v>168</v>
      </c>
      <c r="C3468">
        <v>707002</v>
      </c>
      <c r="D3468" t="s">
        <v>68</v>
      </c>
      <c r="E3468">
        <v>14</v>
      </c>
      <c r="F3468">
        <v>2382</v>
      </c>
      <c r="G3468">
        <f t="shared" si="54"/>
        <v>33348</v>
      </c>
    </row>
    <row r="3469" spans="1:7" x14ac:dyDescent="0.25">
      <c r="A3469">
        <v>2019</v>
      </c>
      <c r="B3469" t="s">
        <v>168</v>
      </c>
      <c r="C3469">
        <v>707003</v>
      </c>
      <c r="D3469" t="s">
        <v>69</v>
      </c>
      <c r="E3469">
        <v>14</v>
      </c>
      <c r="F3469">
        <v>172</v>
      </c>
      <c r="G3469">
        <f t="shared" si="54"/>
        <v>2408</v>
      </c>
    </row>
    <row r="3470" spans="1:7" x14ac:dyDescent="0.25">
      <c r="A3470">
        <v>2019</v>
      </c>
      <c r="B3470" t="s">
        <v>168</v>
      </c>
      <c r="C3470">
        <v>707004</v>
      </c>
      <c r="D3470" t="s">
        <v>70</v>
      </c>
      <c r="E3470">
        <v>14</v>
      </c>
      <c r="F3470">
        <v>475</v>
      </c>
      <c r="G3470">
        <f t="shared" si="54"/>
        <v>6650</v>
      </c>
    </row>
    <row r="3471" spans="1:7" x14ac:dyDescent="0.25">
      <c r="A3471">
        <v>2019</v>
      </c>
      <c r="B3471" t="s">
        <v>168</v>
      </c>
      <c r="C3471">
        <v>707005</v>
      </c>
      <c r="D3471" t="s">
        <v>71</v>
      </c>
      <c r="E3471">
        <v>14</v>
      </c>
      <c r="F3471">
        <v>935</v>
      </c>
      <c r="G3471">
        <f t="shared" si="54"/>
        <v>13090</v>
      </c>
    </row>
    <row r="3472" spans="1:7" x14ac:dyDescent="0.25">
      <c r="A3472">
        <v>2019</v>
      </c>
      <c r="B3472" t="s">
        <v>168</v>
      </c>
      <c r="C3472">
        <v>707006</v>
      </c>
      <c r="D3472" t="s">
        <v>72</v>
      </c>
      <c r="E3472">
        <v>14</v>
      </c>
      <c r="F3472">
        <v>1380</v>
      </c>
      <c r="G3472">
        <f t="shared" si="54"/>
        <v>19320</v>
      </c>
    </row>
    <row r="3473" spans="1:7" x14ac:dyDescent="0.25">
      <c r="A3473">
        <v>2019</v>
      </c>
      <c r="B3473" t="s">
        <v>168</v>
      </c>
      <c r="C3473">
        <v>707007</v>
      </c>
      <c r="D3473" t="s">
        <v>73</v>
      </c>
      <c r="E3473">
        <v>14</v>
      </c>
      <c r="F3473">
        <v>1987</v>
      </c>
      <c r="G3473">
        <f t="shared" si="54"/>
        <v>27818</v>
      </c>
    </row>
    <row r="3474" spans="1:7" x14ac:dyDescent="0.25">
      <c r="A3474">
        <v>2019</v>
      </c>
      <c r="B3474" t="s">
        <v>168</v>
      </c>
      <c r="C3474">
        <v>707008</v>
      </c>
      <c r="D3474" t="s">
        <v>74</v>
      </c>
      <c r="E3474">
        <v>14</v>
      </c>
      <c r="F3474">
        <v>972</v>
      </c>
      <c r="G3474">
        <f t="shared" si="54"/>
        <v>13608</v>
      </c>
    </row>
    <row r="3475" spans="1:7" x14ac:dyDescent="0.25">
      <c r="A3475">
        <v>2019</v>
      </c>
      <c r="B3475" t="s">
        <v>168</v>
      </c>
      <c r="C3475">
        <v>707009</v>
      </c>
      <c r="D3475" t="s">
        <v>75</v>
      </c>
      <c r="E3475">
        <v>14</v>
      </c>
      <c r="F3475">
        <v>1391</v>
      </c>
      <c r="G3475">
        <f t="shared" si="54"/>
        <v>19474</v>
      </c>
    </row>
    <row r="3476" spans="1:7" x14ac:dyDescent="0.25">
      <c r="A3476">
        <v>2019</v>
      </c>
      <c r="B3476" t="s">
        <v>168</v>
      </c>
      <c r="C3476">
        <v>707010</v>
      </c>
      <c r="D3476" t="s">
        <v>76</v>
      </c>
      <c r="E3476">
        <v>14</v>
      </c>
      <c r="F3476">
        <v>1822</v>
      </c>
      <c r="G3476">
        <f t="shared" si="54"/>
        <v>25508</v>
      </c>
    </row>
    <row r="3477" spans="1:7" x14ac:dyDescent="0.25">
      <c r="A3477">
        <v>2019</v>
      </c>
      <c r="B3477" t="s">
        <v>168</v>
      </c>
      <c r="C3477">
        <v>707011</v>
      </c>
      <c r="D3477" t="s">
        <v>77</v>
      </c>
      <c r="E3477">
        <v>14</v>
      </c>
      <c r="F3477">
        <v>370</v>
      </c>
      <c r="G3477">
        <f t="shared" si="54"/>
        <v>5180</v>
      </c>
    </row>
    <row r="3478" spans="1:7" x14ac:dyDescent="0.25">
      <c r="A3478">
        <v>2019</v>
      </c>
      <c r="B3478" t="s">
        <v>168</v>
      </c>
      <c r="C3478">
        <v>707013</v>
      </c>
      <c r="D3478" t="s">
        <v>78</v>
      </c>
      <c r="E3478">
        <v>14</v>
      </c>
      <c r="F3478">
        <v>1004</v>
      </c>
      <c r="G3478">
        <f t="shared" si="54"/>
        <v>14056</v>
      </c>
    </row>
    <row r="3479" spans="1:7" x14ac:dyDescent="0.25">
      <c r="A3479">
        <v>2019</v>
      </c>
      <c r="B3479" t="s">
        <v>168</v>
      </c>
      <c r="C3479">
        <v>707014</v>
      </c>
      <c r="D3479" t="s">
        <v>79</v>
      </c>
      <c r="E3479">
        <v>14</v>
      </c>
      <c r="F3479">
        <v>1120</v>
      </c>
      <c r="G3479">
        <f t="shared" si="54"/>
        <v>15680</v>
      </c>
    </row>
    <row r="3480" spans="1:7" x14ac:dyDescent="0.25">
      <c r="A3480">
        <v>2019</v>
      </c>
      <c r="B3480" t="s">
        <v>168</v>
      </c>
      <c r="C3480">
        <v>707015</v>
      </c>
      <c r="D3480" t="s">
        <v>80</v>
      </c>
      <c r="E3480">
        <v>14</v>
      </c>
      <c r="F3480">
        <v>1492</v>
      </c>
      <c r="G3480">
        <f t="shared" si="54"/>
        <v>20888</v>
      </c>
    </row>
    <row r="3481" spans="1:7" x14ac:dyDescent="0.25">
      <c r="A3481">
        <v>2019</v>
      </c>
      <c r="B3481" t="s">
        <v>168</v>
      </c>
      <c r="C3481">
        <v>707016</v>
      </c>
      <c r="D3481" t="s">
        <v>81</v>
      </c>
      <c r="E3481">
        <v>14</v>
      </c>
      <c r="F3481">
        <v>1793</v>
      </c>
      <c r="G3481">
        <f t="shared" si="54"/>
        <v>25102</v>
      </c>
    </row>
    <row r="3482" spans="1:7" x14ac:dyDescent="0.25">
      <c r="A3482">
        <v>2019</v>
      </c>
      <c r="B3482" t="s">
        <v>168</v>
      </c>
      <c r="C3482">
        <v>707017</v>
      </c>
      <c r="D3482" t="s">
        <v>148</v>
      </c>
      <c r="E3482">
        <v>14</v>
      </c>
      <c r="F3482">
        <v>597</v>
      </c>
      <c r="G3482">
        <f t="shared" si="54"/>
        <v>8358</v>
      </c>
    </row>
    <row r="3483" spans="1:7" x14ac:dyDescent="0.25">
      <c r="A3483">
        <v>2019</v>
      </c>
      <c r="B3483" t="s">
        <v>168</v>
      </c>
      <c r="C3483">
        <v>708000</v>
      </c>
      <c r="D3483" t="s">
        <v>82</v>
      </c>
      <c r="E3483">
        <v>5</v>
      </c>
      <c r="F3483">
        <v>326</v>
      </c>
      <c r="G3483">
        <f t="shared" si="54"/>
        <v>1630</v>
      </c>
    </row>
    <row r="3484" spans="1:7" x14ac:dyDescent="0.25">
      <c r="A3484">
        <v>2019</v>
      </c>
      <c r="B3484" t="s">
        <v>168</v>
      </c>
      <c r="C3484">
        <v>708002</v>
      </c>
      <c r="D3484" t="s">
        <v>83</v>
      </c>
      <c r="E3484">
        <v>10</v>
      </c>
      <c r="F3484">
        <v>389</v>
      </c>
      <c r="G3484">
        <f t="shared" si="54"/>
        <v>3890</v>
      </c>
    </row>
    <row r="3485" spans="1:7" x14ac:dyDescent="0.25">
      <c r="A3485">
        <v>2019</v>
      </c>
      <c r="B3485" t="s">
        <v>168</v>
      </c>
      <c r="C3485">
        <v>708003</v>
      </c>
      <c r="D3485" t="s">
        <v>162</v>
      </c>
      <c r="E3485">
        <v>1.8</v>
      </c>
      <c r="F3485">
        <v>2111</v>
      </c>
      <c r="G3485">
        <f t="shared" si="54"/>
        <v>3799.8</v>
      </c>
    </row>
    <row r="3486" spans="1:7" x14ac:dyDescent="0.25">
      <c r="A3486">
        <v>2019</v>
      </c>
      <c r="B3486" t="s">
        <v>168</v>
      </c>
      <c r="C3486">
        <v>708004</v>
      </c>
      <c r="D3486" t="s">
        <v>84</v>
      </c>
      <c r="E3486">
        <v>2</v>
      </c>
      <c r="F3486">
        <v>3679</v>
      </c>
      <c r="G3486">
        <f t="shared" si="54"/>
        <v>7358</v>
      </c>
    </row>
    <row r="3487" spans="1:7" x14ac:dyDescent="0.25">
      <c r="A3487">
        <v>2019</v>
      </c>
      <c r="B3487" t="s">
        <v>168</v>
      </c>
      <c r="C3487">
        <v>708005</v>
      </c>
      <c r="D3487" t="s">
        <v>85</v>
      </c>
      <c r="E3487">
        <v>5</v>
      </c>
      <c r="F3487">
        <v>370</v>
      </c>
      <c r="G3487">
        <f t="shared" si="54"/>
        <v>1850</v>
      </c>
    </row>
    <row r="3488" spans="1:7" x14ac:dyDescent="0.25">
      <c r="A3488">
        <v>2019</v>
      </c>
      <c r="B3488" t="s">
        <v>168</v>
      </c>
      <c r="C3488">
        <v>708006</v>
      </c>
      <c r="D3488" t="s">
        <v>86</v>
      </c>
      <c r="E3488">
        <v>2</v>
      </c>
      <c r="F3488">
        <v>748</v>
      </c>
      <c r="G3488">
        <f t="shared" si="54"/>
        <v>1496</v>
      </c>
    </row>
    <row r="3489" spans="1:7" x14ac:dyDescent="0.25">
      <c r="A3489">
        <v>2019</v>
      </c>
      <c r="B3489" t="s">
        <v>168</v>
      </c>
      <c r="C3489">
        <v>708007</v>
      </c>
      <c r="D3489" t="s">
        <v>87</v>
      </c>
      <c r="E3489">
        <v>5</v>
      </c>
      <c r="F3489">
        <v>135</v>
      </c>
      <c r="G3489">
        <f t="shared" si="54"/>
        <v>675</v>
      </c>
    </row>
    <row r="3490" spans="1:7" x14ac:dyDescent="0.25">
      <c r="A3490">
        <v>2019</v>
      </c>
      <c r="B3490" t="s">
        <v>168</v>
      </c>
      <c r="C3490">
        <v>708008</v>
      </c>
      <c r="D3490" t="s">
        <v>88</v>
      </c>
      <c r="E3490">
        <v>14.4</v>
      </c>
      <c r="F3490">
        <v>51</v>
      </c>
      <c r="G3490">
        <f t="shared" si="54"/>
        <v>734.4</v>
      </c>
    </row>
    <row r="3491" spans="1:7" x14ac:dyDescent="0.25">
      <c r="A3491">
        <v>2019</v>
      </c>
      <c r="B3491" t="s">
        <v>168</v>
      </c>
      <c r="C3491">
        <v>708009</v>
      </c>
      <c r="D3491" t="s">
        <v>89</v>
      </c>
      <c r="E3491">
        <v>20.399999999999999</v>
      </c>
      <c r="F3491">
        <v>27</v>
      </c>
      <c r="G3491">
        <f t="shared" si="54"/>
        <v>550.79999999999995</v>
      </c>
    </row>
    <row r="3492" spans="1:7" x14ac:dyDescent="0.25">
      <c r="A3492">
        <v>2019</v>
      </c>
      <c r="B3492" t="s">
        <v>168</v>
      </c>
      <c r="C3492">
        <v>708010</v>
      </c>
      <c r="D3492" t="s">
        <v>90</v>
      </c>
      <c r="E3492">
        <v>2</v>
      </c>
      <c r="F3492">
        <v>1179</v>
      </c>
      <c r="G3492">
        <f t="shared" si="54"/>
        <v>2358</v>
      </c>
    </row>
    <row r="3493" spans="1:7" x14ac:dyDescent="0.25">
      <c r="A3493">
        <v>2019</v>
      </c>
      <c r="B3493" t="s">
        <v>168</v>
      </c>
      <c r="C3493">
        <v>708014</v>
      </c>
      <c r="D3493" t="s">
        <v>92</v>
      </c>
      <c r="E3493">
        <v>13</v>
      </c>
      <c r="F3493">
        <v>491</v>
      </c>
      <c r="G3493">
        <f t="shared" si="54"/>
        <v>6383</v>
      </c>
    </row>
    <row r="3494" spans="1:7" x14ac:dyDescent="0.25">
      <c r="A3494">
        <v>2019</v>
      </c>
      <c r="B3494" t="s">
        <v>168</v>
      </c>
      <c r="C3494">
        <v>708016</v>
      </c>
      <c r="D3494" t="s">
        <v>94</v>
      </c>
      <c r="E3494">
        <v>5</v>
      </c>
      <c r="F3494">
        <v>103</v>
      </c>
      <c r="G3494">
        <f t="shared" si="54"/>
        <v>515</v>
      </c>
    </row>
    <row r="3495" spans="1:7" x14ac:dyDescent="0.25">
      <c r="A3495">
        <v>2019</v>
      </c>
      <c r="B3495" t="s">
        <v>168</v>
      </c>
      <c r="C3495">
        <v>708018</v>
      </c>
      <c r="D3495" t="s">
        <v>95</v>
      </c>
      <c r="E3495">
        <v>10</v>
      </c>
      <c r="F3495">
        <v>442</v>
      </c>
      <c r="G3495">
        <f t="shared" si="54"/>
        <v>4420</v>
      </c>
    </row>
    <row r="3496" spans="1:7" x14ac:dyDescent="0.25">
      <c r="A3496">
        <v>2019</v>
      </c>
      <c r="B3496" t="s">
        <v>168</v>
      </c>
      <c r="C3496">
        <v>708022</v>
      </c>
      <c r="D3496" t="s">
        <v>99</v>
      </c>
      <c r="E3496">
        <v>15</v>
      </c>
      <c r="F3496">
        <v>360</v>
      </c>
      <c r="G3496">
        <f t="shared" si="54"/>
        <v>5400</v>
      </c>
    </row>
    <row r="3497" spans="1:7" x14ac:dyDescent="0.25">
      <c r="A3497">
        <v>2019</v>
      </c>
      <c r="B3497" t="s">
        <v>168</v>
      </c>
      <c r="C3497">
        <v>708023</v>
      </c>
      <c r="D3497" t="s">
        <v>100</v>
      </c>
      <c r="E3497">
        <v>15</v>
      </c>
      <c r="F3497">
        <v>135</v>
      </c>
      <c r="G3497">
        <f t="shared" si="54"/>
        <v>2025</v>
      </c>
    </row>
    <row r="3498" spans="1:7" x14ac:dyDescent="0.25">
      <c r="A3498">
        <v>2019</v>
      </c>
      <c r="B3498" t="s">
        <v>168</v>
      </c>
      <c r="C3498">
        <v>708024</v>
      </c>
      <c r="D3498" t="s">
        <v>101</v>
      </c>
      <c r="E3498">
        <v>15</v>
      </c>
      <c r="F3498">
        <v>310</v>
      </c>
      <c r="G3498">
        <f t="shared" si="54"/>
        <v>4650</v>
      </c>
    </row>
    <row r="3499" spans="1:7" x14ac:dyDescent="0.25">
      <c r="A3499">
        <v>2019</v>
      </c>
      <c r="B3499" t="s">
        <v>168</v>
      </c>
      <c r="C3499">
        <v>709001</v>
      </c>
      <c r="D3499" t="s">
        <v>105</v>
      </c>
      <c r="E3499">
        <v>20.5</v>
      </c>
      <c r="F3499">
        <v>183</v>
      </c>
      <c r="G3499">
        <f t="shared" si="54"/>
        <v>3751.5</v>
      </c>
    </row>
    <row r="3500" spans="1:7" x14ac:dyDescent="0.25">
      <c r="A3500">
        <v>2019</v>
      </c>
      <c r="B3500" t="s">
        <v>168</v>
      </c>
      <c r="C3500">
        <v>709005</v>
      </c>
      <c r="D3500" t="s">
        <v>106</v>
      </c>
      <c r="E3500">
        <v>20.5</v>
      </c>
      <c r="F3500">
        <v>365</v>
      </c>
      <c r="G3500">
        <f t="shared" si="54"/>
        <v>7482.5</v>
      </c>
    </row>
    <row r="3501" spans="1:7" x14ac:dyDescent="0.25">
      <c r="A3501">
        <v>2019</v>
      </c>
      <c r="B3501" t="s">
        <v>168</v>
      </c>
      <c r="C3501">
        <v>709007</v>
      </c>
      <c r="D3501" t="s">
        <v>107</v>
      </c>
      <c r="E3501">
        <v>20.5</v>
      </c>
      <c r="F3501">
        <v>403</v>
      </c>
      <c r="G3501">
        <f t="shared" si="54"/>
        <v>8261.5</v>
      </c>
    </row>
    <row r="3502" spans="1:7" x14ac:dyDescent="0.25">
      <c r="A3502">
        <v>2019</v>
      </c>
      <c r="B3502" t="s">
        <v>168</v>
      </c>
      <c r="C3502">
        <v>710000</v>
      </c>
      <c r="D3502" t="s">
        <v>238</v>
      </c>
      <c r="E3502">
        <v>10.37</v>
      </c>
      <c r="F3502">
        <v>30000</v>
      </c>
      <c r="G3502">
        <f t="shared" si="54"/>
        <v>311100</v>
      </c>
    </row>
    <row r="3503" spans="1:7" x14ac:dyDescent="0.25">
      <c r="A3503">
        <v>2019</v>
      </c>
      <c r="B3503" t="s">
        <v>168</v>
      </c>
      <c r="C3503">
        <v>710003</v>
      </c>
      <c r="D3503" t="s">
        <v>108</v>
      </c>
      <c r="E3503">
        <v>13</v>
      </c>
      <c r="F3503">
        <v>389</v>
      </c>
      <c r="G3503">
        <f t="shared" si="54"/>
        <v>5057</v>
      </c>
    </row>
    <row r="3504" spans="1:7" x14ac:dyDescent="0.25">
      <c r="A3504">
        <v>2019</v>
      </c>
      <c r="B3504" t="s">
        <v>168</v>
      </c>
      <c r="C3504">
        <v>710004</v>
      </c>
      <c r="D3504" t="s">
        <v>233</v>
      </c>
      <c r="E3504">
        <v>52</v>
      </c>
      <c r="F3504">
        <v>25</v>
      </c>
      <c r="G3504">
        <f t="shared" si="54"/>
        <v>1300</v>
      </c>
    </row>
    <row r="3505" spans="1:7" x14ac:dyDescent="0.25">
      <c r="A3505">
        <v>2019</v>
      </c>
      <c r="B3505" t="s">
        <v>168</v>
      </c>
      <c r="C3505">
        <v>711001</v>
      </c>
      <c r="D3505" t="s">
        <v>109</v>
      </c>
      <c r="E3505">
        <v>20</v>
      </c>
      <c r="F3505">
        <v>692</v>
      </c>
      <c r="G3505">
        <f t="shared" si="54"/>
        <v>13840</v>
      </c>
    </row>
    <row r="3506" spans="1:7" x14ac:dyDescent="0.25">
      <c r="A3506">
        <v>2019</v>
      </c>
      <c r="B3506" t="s">
        <v>168</v>
      </c>
      <c r="C3506">
        <v>711002</v>
      </c>
      <c r="D3506" t="s">
        <v>110</v>
      </c>
      <c r="E3506">
        <v>290</v>
      </c>
      <c r="F3506">
        <v>39</v>
      </c>
      <c r="G3506">
        <f t="shared" si="54"/>
        <v>11310</v>
      </c>
    </row>
    <row r="3507" spans="1:7" x14ac:dyDescent="0.25">
      <c r="A3507">
        <v>2019</v>
      </c>
      <c r="B3507" t="s">
        <v>168</v>
      </c>
      <c r="C3507">
        <v>711009</v>
      </c>
      <c r="D3507" t="s">
        <v>114</v>
      </c>
      <c r="E3507">
        <v>15</v>
      </c>
      <c r="F3507">
        <v>1395</v>
      </c>
      <c r="G3507">
        <f t="shared" si="54"/>
        <v>20925</v>
      </c>
    </row>
    <row r="3508" spans="1:7" x14ac:dyDescent="0.25">
      <c r="A3508">
        <v>2019</v>
      </c>
      <c r="B3508" t="s">
        <v>168</v>
      </c>
      <c r="C3508">
        <v>711010</v>
      </c>
      <c r="D3508" t="s">
        <v>115</v>
      </c>
      <c r="E3508">
        <v>265</v>
      </c>
      <c r="F3508">
        <v>5</v>
      </c>
      <c r="G3508">
        <f t="shared" si="54"/>
        <v>1325</v>
      </c>
    </row>
    <row r="3509" spans="1:7" x14ac:dyDescent="0.25">
      <c r="A3509">
        <v>2019</v>
      </c>
      <c r="B3509" t="s">
        <v>168</v>
      </c>
      <c r="C3509">
        <v>712007</v>
      </c>
      <c r="D3509" t="s">
        <v>116</v>
      </c>
      <c r="E3509">
        <v>11</v>
      </c>
      <c r="F3509">
        <v>459</v>
      </c>
      <c r="G3509">
        <f t="shared" si="54"/>
        <v>5049</v>
      </c>
    </row>
    <row r="3510" spans="1:7" x14ac:dyDescent="0.25">
      <c r="A3510">
        <v>2019</v>
      </c>
      <c r="B3510" t="s">
        <v>168</v>
      </c>
      <c r="C3510">
        <v>713001</v>
      </c>
      <c r="D3510" t="s">
        <v>117</v>
      </c>
      <c r="E3510">
        <v>45</v>
      </c>
      <c r="F3510">
        <v>272</v>
      </c>
      <c r="G3510">
        <f t="shared" si="54"/>
        <v>12240</v>
      </c>
    </row>
    <row r="3511" spans="1:7" x14ac:dyDescent="0.25">
      <c r="A3511">
        <v>2019</v>
      </c>
      <c r="B3511" t="s">
        <v>168</v>
      </c>
      <c r="C3511">
        <v>713003</v>
      </c>
      <c r="D3511" t="s">
        <v>118</v>
      </c>
      <c r="E3511">
        <v>2</v>
      </c>
      <c r="F3511">
        <v>470</v>
      </c>
      <c r="G3511">
        <f t="shared" si="54"/>
        <v>940</v>
      </c>
    </row>
    <row r="3512" spans="1:7" x14ac:dyDescent="0.25">
      <c r="A3512">
        <v>2019</v>
      </c>
      <c r="B3512" t="s">
        <v>168</v>
      </c>
      <c r="C3512">
        <v>713008</v>
      </c>
      <c r="D3512" t="s">
        <v>235</v>
      </c>
      <c r="E3512">
        <v>28</v>
      </c>
      <c r="F3512">
        <v>587</v>
      </c>
      <c r="G3512">
        <f t="shared" si="54"/>
        <v>16436</v>
      </c>
    </row>
    <row r="3513" spans="1:7" x14ac:dyDescent="0.25">
      <c r="A3513">
        <v>2019</v>
      </c>
      <c r="B3513" t="s">
        <v>168</v>
      </c>
      <c r="C3513">
        <v>713009</v>
      </c>
      <c r="D3513" t="s">
        <v>237</v>
      </c>
      <c r="E3513">
        <v>13.5</v>
      </c>
      <c r="F3513">
        <v>446</v>
      </c>
      <c r="G3513">
        <f t="shared" si="54"/>
        <v>6021</v>
      </c>
    </row>
    <row r="3514" spans="1:7" x14ac:dyDescent="0.25">
      <c r="A3514">
        <v>2019</v>
      </c>
      <c r="B3514" t="s">
        <v>168</v>
      </c>
      <c r="C3514">
        <v>715000</v>
      </c>
      <c r="D3514" t="s">
        <v>178</v>
      </c>
      <c r="E3514">
        <v>3.6</v>
      </c>
      <c r="F3514">
        <v>14000</v>
      </c>
      <c r="G3514">
        <f t="shared" si="54"/>
        <v>50400</v>
      </c>
    </row>
    <row r="3515" spans="1:7" x14ac:dyDescent="0.25">
      <c r="A3515">
        <v>2019</v>
      </c>
      <c r="B3515" t="s">
        <v>168</v>
      </c>
      <c r="C3515">
        <v>716023</v>
      </c>
      <c r="D3515" t="s">
        <v>130</v>
      </c>
      <c r="E3515">
        <v>65</v>
      </c>
      <c r="F3515">
        <v>10</v>
      </c>
      <c r="G3515">
        <f t="shared" si="54"/>
        <v>650</v>
      </c>
    </row>
    <row r="3516" spans="1:7" x14ac:dyDescent="0.25">
      <c r="A3516">
        <v>2019</v>
      </c>
      <c r="B3516" t="s">
        <v>168</v>
      </c>
      <c r="C3516">
        <v>716041</v>
      </c>
      <c r="D3516" t="s">
        <v>202</v>
      </c>
      <c r="E3516">
        <v>20</v>
      </c>
      <c r="F3516">
        <v>122</v>
      </c>
      <c r="G3516">
        <f t="shared" si="54"/>
        <v>2440</v>
      </c>
    </row>
    <row r="3517" spans="1:7" x14ac:dyDescent="0.25">
      <c r="A3517">
        <v>2019</v>
      </c>
      <c r="B3517" t="s">
        <v>168</v>
      </c>
      <c r="C3517">
        <v>720001</v>
      </c>
      <c r="D3517" t="s">
        <v>149</v>
      </c>
      <c r="E3517">
        <v>32</v>
      </c>
      <c r="F3517">
        <v>3</v>
      </c>
      <c r="G3517">
        <f t="shared" si="54"/>
        <v>96</v>
      </c>
    </row>
    <row r="3518" spans="1:7" x14ac:dyDescent="0.25">
      <c r="A3518">
        <v>2019</v>
      </c>
      <c r="B3518" t="s">
        <v>168</v>
      </c>
      <c r="C3518">
        <v>720014</v>
      </c>
      <c r="D3518" t="s">
        <v>239</v>
      </c>
      <c r="E3518">
        <v>27.5</v>
      </c>
      <c r="F3518">
        <v>150</v>
      </c>
      <c r="G3518">
        <f t="shared" si="54"/>
        <v>4125</v>
      </c>
    </row>
    <row r="3519" spans="1:7" x14ac:dyDescent="0.25">
      <c r="A3519">
        <v>2019</v>
      </c>
      <c r="B3519" t="s">
        <v>168</v>
      </c>
      <c r="C3519">
        <v>720015</v>
      </c>
      <c r="D3519" t="s">
        <v>240</v>
      </c>
      <c r="E3519">
        <v>27.5</v>
      </c>
      <c r="F3519">
        <v>400</v>
      </c>
      <c r="G3519">
        <f t="shared" si="54"/>
        <v>11000</v>
      </c>
    </row>
    <row r="3520" spans="1:7" x14ac:dyDescent="0.25">
      <c r="A3520">
        <v>2019</v>
      </c>
      <c r="B3520" t="s">
        <v>168</v>
      </c>
      <c r="C3520">
        <v>720054</v>
      </c>
      <c r="D3520" t="s">
        <v>150</v>
      </c>
      <c r="E3520">
        <v>8.8000000000000007</v>
      </c>
      <c r="F3520">
        <v>3850</v>
      </c>
      <c r="G3520">
        <f t="shared" si="54"/>
        <v>33880</v>
      </c>
    </row>
    <row r="3521" spans="1:7" x14ac:dyDescent="0.25">
      <c r="A3521">
        <v>2019</v>
      </c>
      <c r="B3521" t="s">
        <v>168</v>
      </c>
      <c r="C3521">
        <v>720056</v>
      </c>
      <c r="D3521" t="s">
        <v>166</v>
      </c>
      <c r="E3521">
        <v>10</v>
      </c>
      <c r="F3521">
        <v>800</v>
      </c>
      <c r="G3521">
        <f t="shared" si="54"/>
        <v>8000</v>
      </c>
    </row>
    <row r="3522" spans="1:7" x14ac:dyDescent="0.25">
      <c r="A3522">
        <v>2019</v>
      </c>
      <c r="B3522" t="s">
        <v>168</v>
      </c>
      <c r="C3522">
        <v>720057</v>
      </c>
      <c r="D3522" t="s">
        <v>167</v>
      </c>
      <c r="E3522">
        <v>10</v>
      </c>
      <c r="F3522">
        <v>800</v>
      </c>
      <c r="G3522">
        <f t="shared" si="54"/>
        <v>8000</v>
      </c>
    </row>
    <row r="3523" spans="1:7" x14ac:dyDescent="0.25">
      <c r="A3523">
        <v>2019</v>
      </c>
      <c r="B3523" t="s">
        <v>168</v>
      </c>
      <c r="C3523">
        <v>730001</v>
      </c>
      <c r="D3523" t="s">
        <v>144</v>
      </c>
      <c r="E3523">
        <v>4.5</v>
      </c>
      <c r="F3523">
        <v>12704</v>
      </c>
      <c r="G3523">
        <f t="shared" ref="G3523:G3527" si="55">F3523*E3523</f>
        <v>57168</v>
      </c>
    </row>
    <row r="3524" spans="1:7" x14ac:dyDescent="0.25">
      <c r="A3524">
        <v>2019</v>
      </c>
      <c r="B3524" t="s">
        <v>168</v>
      </c>
      <c r="C3524">
        <v>730015</v>
      </c>
      <c r="D3524" t="s">
        <v>151</v>
      </c>
      <c r="E3524">
        <v>25</v>
      </c>
      <c r="F3524">
        <v>114</v>
      </c>
      <c r="G3524">
        <f t="shared" si="55"/>
        <v>2850</v>
      </c>
    </row>
    <row r="3525" spans="1:7" x14ac:dyDescent="0.25">
      <c r="A3525">
        <v>2019</v>
      </c>
      <c r="B3525" t="s">
        <v>168</v>
      </c>
      <c r="C3525">
        <v>750003</v>
      </c>
      <c r="D3525" t="s">
        <v>241</v>
      </c>
      <c r="E3525">
        <v>1.19</v>
      </c>
      <c r="F3525">
        <v>9300</v>
      </c>
      <c r="G3525">
        <f t="shared" si="55"/>
        <v>11067</v>
      </c>
    </row>
    <row r="3526" spans="1:7" x14ac:dyDescent="0.25">
      <c r="A3526">
        <v>2019</v>
      </c>
      <c r="B3526" t="s">
        <v>168</v>
      </c>
      <c r="C3526">
        <v>800010</v>
      </c>
      <c r="D3526" t="s">
        <v>163</v>
      </c>
      <c r="E3526">
        <v>1.5</v>
      </c>
      <c r="F3526">
        <v>781</v>
      </c>
      <c r="G3526">
        <f t="shared" si="55"/>
        <v>1171.5</v>
      </c>
    </row>
    <row r="3527" spans="1:7" x14ac:dyDescent="0.25">
      <c r="A3527">
        <v>2019</v>
      </c>
      <c r="B3527" t="s">
        <v>168</v>
      </c>
      <c r="C3527">
        <v>800011</v>
      </c>
      <c r="D3527" t="s">
        <v>207</v>
      </c>
      <c r="E3527">
        <v>3</v>
      </c>
      <c r="F3527">
        <v>3161</v>
      </c>
      <c r="G3527">
        <f t="shared" si="55"/>
        <v>9483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H231"/>
  <sheetViews>
    <sheetView tabSelected="1" topLeftCell="W121" workbookViewId="0">
      <selection activeCell="AH127" sqref="AH127"/>
    </sheetView>
  </sheetViews>
  <sheetFormatPr baseColWidth="10" defaultRowHeight="15" x14ac:dyDescent="0.25"/>
  <cols>
    <col min="1" max="1" width="12.5703125" customWidth="1"/>
    <col min="2" max="2" width="55.28515625" customWidth="1"/>
    <col min="3" max="33" width="11.85546875" customWidth="1"/>
    <col min="34" max="34" width="12.5703125" customWidth="1"/>
    <col min="35" max="35" width="11.85546875" customWidth="1"/>
    <col min="36" max="36" width="9.85546875" customWidth="1"/>
    <col min="37" max="37" width="12.5703125" customWidth="1"/>
    <col min="38" max="38" width="15.42578125" bestFit="1" customWidth="1"/>
    <col min="39" max="39" width="14.5703125" bestFit="1" customWidth="1"/>
    <col min="40" max="40" width="15.42578125" bestFit="1" customWidth="1"/>
    <col min="41" max="41" width="14.5703125" bestFit="1" customWidth="1"/>
    <col min="42" max="42" width="15.42578125" bestFit="1" customWidth="1"/>
    <col min="43" max="43" width="14.5703125" bestFit="1" customWidth="1"/>
    <col min="44" max="44" width="15.42578125" bestFit="1" customWidth="1"/>
    <col min="45" max="45" width="14.5703125" bestFit="1" customWidth="1"/>
    <col min="46" max="46" width="15.42578125" bestFit="1" customWidth="1"/>
    <col min="47" max="47" width="14.5703125" bestFit="1" customWidth="1"/>
    <col min="48" max="48" width="20" bestFit="1" customWidth="1"/>
    <col min="49" max="49" width="19.140625" bestFit="1" customWidth="1"/>
    <col min="50" max="50" width="15.42578125" bestFit="1" customWidth="1"/>
    <col min="51" max="51" width="14.5703125" bestFit="1" customWidth="1"/>
    <col min="52" max="52" width="15.42578125" bestFit="1" customWidth="1"/>
    <col min="53" max="53" width="14.5703125" bestFit="1" customWidth="1"/>
    <col min="54" max="54" width="15.42578125" bestFit="1" customWidth="1"/>
    <col min="55" max="55" width="14.5703125" bestFit="1" customWidth="1"/>
    <col min="56" max="56" width="15.42578125" bestFit="1" customWidth="1"/>
    <col min="57" max="57" width="14.5703125" bestFit="1" customWidth="1"/>
    <col min="58" max="58" width="15.42578125" bestFit="1" customWidth="1"/>
    <col min="59" max="59" width="14.5703125" bestFit="1" customWidth="1"/>
    <col min="60" max="60" width="15.42578125" bestFit="1" customWidth="1"/>
    <col min="61" max="61" width="14.5703125" bestFit="1" customWidth="1"/>
    <col min="62" max="62" width="15.42578125" bestFit="1" customWidth="1"/>
    <col min="63" max="63" width="14.5703125" bestFit="1" customWidth="1"/>
    <col min="64" max="64" width="15.42578125" bestFit="1" customWidth="1"/>
    <col min="65" max="65" width="14.5703125" bestFit="1" customWidth="1"/>
    <col min="66" max="66" width="15.42578125" bestFit="1" customWidth="1"/>
    <col min="67" max="67" width="14.5703125" bestFit="1" customWidth="1"/>
    <col min="68" max="68" width="20" bestFit="1" customWidth="1"/>
    <col min="69" max="69" width="19.140625" bestFit="1" customWidth="1"/>
    <col min="70" max="70" width="20.42578125" bestFit="1" customWidth="1"/>
    <col min="71" max="71" width="19.5703125" bestFit="1" customWidth="1"/>
  </cols>
  <sheetData>
    <row r="3" spans="1:34" x14ac:dyDescent="0.25">
      <c r="A3" s="1" t="s">
        <v>244</v>
      </c>
      <c r="C3" s="1" t="s">
        <v>0</v>
      </c>
      <c r="D3" s="1" t="s">
        <v>1</v>
      </c>
    </row>
    <row r="4" spans="1:34" x14ac:dyDescent="0.25">
      <c r="C4">
        <v>2017</v>
      </c>
      <c r="M4">
        <v>2018</v>
      </c>
      <c r="Y4">
        <v>2019</v>
      </c>
      <c r="AH4" t="s">
        <v>243</v>
      </c>
    </row>
    <row r="5" spans="1:34" x14ac:dyDescent="0.25">
      <c r="A5" s="1" t="s">
        <v>2</v>
      </c>
      <c r="B5" s="1" t="s">
        <v>242</v>
      </c>
      <c r="C5" t="s">
        <v>145</v>
      </c>
      <c r="D5" t="s">
        <v>146</v>
      </c>
      <c r="E5" t="s">
        <v>152</v>
      </c>
      <c r="F5" t="s">
        <v>159</v>
      </c>
      <c r="G5" t="s">
        <v>161</v>
      </c>
      <c r="H5" t="s">
        <v>164</v>
      </c>
      <c r="I5" t="s">
        <v>168</v>
      </c>
      <c r="J5" t="s">
        <v>172</v>
      </c>
      <c r="K5" t="s">
        <v>176</v>
      </c>
      <c r="L5" t="s">
        <v>190</v>
      </c>
      <c r="M5" t="s">
        <v>194</v>
      </c>
      <c r="N5" t="s">
        <v>196</v>
      </c>
      <c r="O5" t="s">
        <v>145</v>
      </c>
      <c r="P5" t="s">
        <v>146</v>
      </c>
      <c r="Q5" t="s">
        <v>152</v>
      </c>
      <c r="R5" t="s">
        <v>159</v>
      </c>
      <c r="S5" t="s">
        <v>161</v>
      </c>
      <c r="T5" t="s">
        <v>164</v>
      </c>
      <c r="U5" t="s">
        <v>168</v>
      </c>
      <c r="V5" t="s">
        <v>172</v>
      </c>
      <c r="W5" t="s">
        <v>176</v>
      </c>
      <c r="X5" t="s">
        <v>190</v>
      </c>
      <c r="Y5" t="s">
        <v>194</v>
      </c>
      <c r="Z5" t="s">
        <v>196</v>
      </c>
      <c r="AA5" t="s">
        <v>145</v>
      </c>
      <c r="AB5" t="s">
        <v>146</v>
      </c>
      <c r="AC5" t="s">
        <v>152</v>
      </c>
      <c r="AD5" t="s">
        <v>159</v>
      </c>
      <c r="AE5" t="s">
        <v>161</v>
      </c>
      <c r="AF5" t="s">
        <v>164</v>
      </c>
      <c r="AG5" t="s">
        <v>168</v>
      </c>
    </row>
    <row r="6" spans="1:34" x14ac:dyDescent="0.25">
      <c r="A6">
        <v>701002</v>
      </c>
      <c r="B6" t="s">
        <v>218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>
        <v>1992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1992</v>
      </c>
    </row>
    <row r="7" spans="1:34" x14ac:dyDescent="0.25">
      <c r="A7">
        <v>701003</v>
      </c>
      <c r="B7" t="s">
        <v>219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>
        <v>2060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>
        <v>2060</v>
      </c>
    </row>
    <row r="8" spans="1:34" x14ac:dyDescent="0.25">
      <c r="A8">
        <v>701004</v>
      </c>
      <c r="B8" t="s">
        <v>153</v>
      </c>
      <c r="C8" s="4"/>
      <c r="D8" s="4"/>
      <c r="E8" s="4">
        <v>50</v>
      </c>
      <c r="F8" s="4">
        <v>10</v>
      </c>
      <c r="G8" s="4">
        <v>12</v>
      </c>
      <c r="H8" s="4">
        <v>5</v>
      </c>
      <c r="I8" s="4">
        <v>28</v>
      </c>
      <c r="J8" s="4">
        <v>12</v>
      </c>
      <c r="K8" s="4">
        <v>42</v>
      </c>
      <c r="L8" s="4">
        <v>48</v>
      </c>
      <c r="M8" s="4">
        <v>2</v>
      </c>
      <c r="N8" s="4">
        <v>11</v>
      </c>
      <c r="O8" s="4">
        <v>22</v>
      </c>
      <c r="P8" s="4">
        <v>6</v>
      </c>
      <c r="Q8" s="4">
        <v>18</v>
      </c>
      <c r="R8" s="4"/>
      <c r="S8" s="4">
        <v>8</v>
      </c>
      <c r="T8" s="4">
        <v>28</v>
      </c>
      <c r="U8" s="4">
        <v>43</v>
      </c>
      <c r="V8" s="4">
        <v>17</v>
      </c>
      <c r="W8" s="4">
        <v>20</v>
      </c>
      <c r="X8" s="4">
        <v>11</v>
      </c>
      <c r="Y8" s="4">
        <v>11</v>
      </c>
      <c r="Z8" s="4">
        <v>9</v>
      </c>
      <c r="AA8" s="4"/>
      <c r="AB8" s="4"/>
      <c r="AC8" s="4">
        <v>30</v>
      </c>
      <c r="AD8" s="4">
        <v>4</v>
      </c>
      <c r="AE8" s="4">
        <v>8</v>
      </c>
      <c r="AF8" s="4">
        <v>2</v>
      </c>
      <c r="AG8" s="4">
        <v>14</v>
      </c>
      <c r="AH8" s="4">
        <v>471</v>
      </c>
    </row>
    <row r="9" spans="1:34" x14ac:dyDescent="0.25">
      <c r="A9">
        <v>701007</v>
      </c>
      <c r="B9" t="s">
        <v>220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>
        <v>1490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>
        <v>1490</v>
      </c>
    </row>
    <row r="10" spans="1:34" x14ac:dyDescent="0.25">
      <c r="A10">
        <v>701012</v>
      </c>
      <c r="B10" t="s">
        <v>5</v>
      </c>
      <c r="C10" s="4">
        <v>112</v>
      </c>
      <c r="D10" s="4">
        <v>249</v>
      </c>
      <c r="E10" s="4">
        <v>1593</v>
      </c>
      <c r="F10" s="4">
        <v>463</v>
      </c>
      <c r="G10" s="4">
        <v>174</v>
      </c>
      <c r="H10" s="4">
        <v>126</v>
      </c>
      <c r="I10" s="4">
        <v>1494</v>
      </c>
      <c r="J10" s="4">
        <v>68</v>
      </c>
      <c r="K10" s="4">
        <v>677</v>
      </c>
      <c r="L10" s="4">
        <v>223</v>
      </c>
      <c r="M10" s="4">
        <v>54</v>
      </c>
      <c r="N10" s="4">
        <v>255</v>
      </c>
      <c r="O10" s="4">
        <v>132</v>
      </c>
      <c r="P10" s="4">
        <v>619</v>
      </c>
      <c r="Q10" s="4">
        <v>3711</v>
      </c>
      <c r="R10" s="4">
        <v>206</v>
      </c>
      <c r="S10" s="4">
        <v>306</v>
      </c>
      <c r="T10" s="4">
        <v>502</v>
      </c>
      <c r="U10" s="4">
        <v>1525</v>
      </c>
      <c r="V10" s="4">
        <v>352</v>
      </c>
      <c r="W10" s="4">
        <v>541</v>
      </c>
      <c r="X10" s="4">
        <v>553</v>
      </c>
      <c r="Y10" s="4">
        <v>142</v>
      </c>
      <c r="Z10" s="4">
        <v>948</v>
      </c>
      <c r="AA10" s="4">
        <v>11</v>
      </c>
      <c r="AB10" s="4">
        <v>301</v>
      </c>
      <c r="AC10" s="4">
        <v>3066</v>
      </c>
      <c r="AD10" s="4">
        <v>273</v>
      </c>
      <c r="AE10" s="4">
        <v>327</v>
      </c>
      <c r="AF10" s="4">
        <v>470</v>
      </c>
      <c r="AG10" s="4">
        <v>1814</v>
      </c>
      <c r="AH10" s="4">
        <v>21287</v>
      </c>
    </row>
    <row r="11" spans="1:34" x14ac:dyDescent="0.25">
      <c r="A11">
        <v>701014</v>
      </c>
      <c r="B11" t="s">
        <v>6</v>
      </c>
      <c r="C11" s="4">
        <v>21</v>
      </c>
      <c r="D11" s="4">
        <v>80</v>
      </c>
      <c r="E11" s="4">
        <v>3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>
        <v>109</v>
      </c>
      <c r="R11" s="4"/>
      <c r="S11" s="4"/>
      <c r="T11" s="4">
        <v>72</v>
      </c>
      <c r="U11" s="4">
        <v>224</v>
      </c>
      <c r="V11" s="4">
        <v>81</v>
      </c>
      <c r="W11" s="4">
        <v>62</v>
      </c>
      <c r="X11" s="4">
        <v>308</v>
      </c>
      <c r="Y11" s="4">
        <v>56</v>
      </c>
      <c r="Z11" s="4">
        <v>117</v>
      </c>
      <c r="AA11" s="4">
        <v>1</v>
      </c>
      <c r="AB11" s="4"/>
      <c r="AC11" s="4">
        <v>95</v>
      </c>
      <c r="AD11" s="4">
        <v>115</v>
      </c>
      <c r="AE11" s="4">
        <v>39</v>
      </c>
      <c r="AF11" s="4">
        <v>62</v>
      </c>
      <c r="AG11" s="4">
        <v>412</v>
      </c>
      <c r="AH11" s="4">
        <v>1857</v>
      </c>
    </row>
    <row r="12" spans="1:34" x14ac:dyDescent="0.25">
      <c r="A12">
        <v>701017</v>
      </c>
      <c r="B12" t="s">
        <v>154</v>
      </c>
      <c r="C12" s="4"/>
      <c r="D12" s="4"/>
      <c r="E12" s="4">
        <v>1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1</v>
      </c>
    </row>
    <row r="13" spans="1:34" x14ac:dyDescent="0.25">
      <c r="A13">
        <v>701018</v>
      </c>
      <c r="B13" t="s">
        <v>155</v>
      </c>
      <c r="C13" s="4"/>
      <c r="D13" s="4"/>
      <c r="E13" s="4">
        <v>1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>
        <v>7</v>
      </c>
      <c r="AF13" s="4"/>
      <c r="AG13" s="4"/>
      <c r="AH13" s="4">
        <v>8</v>
      </c>
    </row>
    <row r="14" spans="1:34" x14ac:dyDescent="0.25">
      <c r="A14">
        <v>701022</v>
      </c>
      <c r="B14" t="s">
        <v>7</v>
      </c>
      <c r="C14" s="4">
        <v>5</v>
      </c>
      <c r="D14" s="4">
        <v>27</v>
      </c>
      <c r="E14" s="4">
        <v>87</v>
      </c>
      <c r="F14" s="4">
        <v>61</v>
      </c>
      <c r="G14" s="4">
        <v>22</v>
      </c>
      <c r="H14" s="4">
        <v>27</v>
      </c>
      <c r="I14" s="4">
        <v>79</v>
      </c>
      <c r="J14" s="4">
        <v>40</v>
      </c>
      <c r="K14" s="4">
        <v>93</v>
      </c>
      <c r="L14" s="4">
        <v>32</v>
      </c>
      <c r="M14" s="4">
        <v>36</v>
      </c>
      <c r="N14" s="4">
        <v>19</v>
      </c>
      <c r="O14" s="4">
        <v>15</v>
      </c>
      <c r="P14" s="4">
        <v>36</v>
      </c>
      <c r="Q14" s="4">
        <v>30</v>
      </c>
      <c r="R14" s="4">
        <v>27</v>
      </c>
      <c r="S14" s="4">
        <v>9</v>
      </c>
      <c r="T14" s="4">
        <v>26</v>
      </c>
      <c r="U14" s="4">
        <v>19</v>
      </c>
      <c r="V14" s="4">
        <v>19</v>
      </c>
      <c r="W14" s="4">
        <v>7</v>
      </c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>
        <v>716</v>
      </c>
    </row>
    <row r="15" spans="1:34" x14ac:dyDescent="0.25">
      <c r="A15">
        <v>701023</v>
      </c>
      <c r="B15" t="s">
        <v>8</v>
      </c>
      <c r="C15" s="4">
        <v>4</v>
      </c>
      <c r="D15" s="4">
        <v>15</v>
      </c>
      <c r="E15" s="4">
        <v>176</v>
      </c>
      <c r="F15" s="4">
        <v>35</v>
      </c>
      <c r="G15" s="4">
        <v>11</v>
      </c>
      <c r="H15" s="4">
        <v>37</v>
      </c>
      <c r="I15" s="4">
        <v>63</v>
      </c>
      <c r="J15" s="4">
        <v>104</v>
      </c>
      <c r="K15" s="4">
        <v>104</v>
      </c>
      <c r="L15" s="4">
        <v>77</v>
      </c>
      <c r="M15" s="4">
        <v>24</v>
      </c>
      <c r="N15" s="4">
        <v>43</v>
      </c>
      <c r="O15" s="4">
        <v>32</v>
      </c>
      <c r="P15" s="4">
        <v>67</v>
      </c>
      <c r="Q15" s="4">
        <v>135</v>
      </c>
      <c r="R15" s="4">
        <v>44</v>
      </c>
      <c r="S15" s="4">
        <v>34</v>
      </c>
      <c r="T15" s="4">
        <v>35</v>
      </c>
      <c r="U15" s="4">
        <v>45</v>
      </c>
      <c r="V15" s="4">
        <v>79</v>
      </c>
      <c r="W15" s="4">
        <v>19</v>
      </c>
      <c r="X15" s="4"/>
      <c r="Y15" s="4"/>
      <c r="Z15" s="4"/>
      <c r="AA15" s="4"/>
      <c r="AB15" s="4"/>
      <c r="AC15" s="4">
        <v>1</v>
      </c>
      <c r="AD15" s="4"/>
      <c r="AE15" s="4"/>
      <c r="AF15" s="4"/>
      <c r="AG15" s="4"/>
      <c r="AH15" s="4">
        <v>1184</v>
      </c>
    </row>
    <row r="16" spans="1:34" x14ac:dyDescent="0.25">
      <c r="A16">
        <v>701024</v>
      </c>
      <c r="B16" t="s">
        <v>9</v>
      </c>
      <c r="C16" s="4">
        <v>49</v>
      </c>
      <c r="D16" s="4">
        <v>66</v>
      </c>
      <c r="E16" s="4">
        <v>61</v>
      </c>
      <c r="F16" s="4">
        <v>61</v>
      </c>
      <c r="G16" s="4">
        <v>49</v>
      </c>
      <c r="H16" s="4">
        <v>64</v>
      </c>
      <c r="I16" s="4">
        <v>131</v>
      </c>
      <c r="J16" s="4">
        <v>20</v>
      </c>
      <c r="K16" s="4">
        <v>57</v>
      </c>
      <c r="L16" s="4">
        <v>56</v>
      </c>
      <c r="M16" s="4">
        <v>52</v>
      </c>
      <c r="N16" s="4"/>
      <c r="O16" s="4">
        <v>1</v>
      </c>
      <c r="P16" s="4"/>
      <c r="Q16" s="4">
        <v>383</v>
      </c>
      <c r="R16" s="4">
        <v>214</v>
      </c>
      <c r="S16" s="4">
        <v>91</v>
      </c>
      <c r="T16" s="4">
        <v>116</v>
      </c>
      <c r="U16" s="4">
        <v>286</v>
      </c>
      <c r="V16" s="4">
        <v>165</v>
      </c>
      <c r="W16" s="4">
        <v>162</v>
      </c>
      <c r="X16" s="4">
        <v>317</v>
      </c>
      <c r="Y16" s="4">
        <v>245</v>
      </c>
      <c r="Z16" s="4">
        <v>257</v>
      </c>
      <c r="AA16" s="4">
        <v>235</v>
      </c>
      <c r="AB16" s="4">
        <v>190</v>
      </c>
      <c r="AC16" s="4">
        <v>350</v>
      </c>
      <c r="AD16" s="4">
        <v>172</v>
      </c>
      <c r="AE16" s="4">
        <v>125</v>
      </c>
      <c r="AF16" s="4">
        <v>142</v>
      </c>
      <c r="AG16" s="4">
        <v>218</v>
      </c>
      <c r="AH16" s="4">
        <v>4335</v>
      </c>
    </row>
    <row r="17" spans="1:34" x14ac:dyDescent="0.25">
      <c r="A17">
        <v>701025</v>
      </c>
      <c r="B17" t="s">
        <v>10</v>
      </c>
      <c r="C17" s="4">
        <v>25</v>
      </c>
      <c r="D17" s="4">
        <v>639</v>
      </c>
      <c r="E17" s="4">
        <v>1230</v>
      </c>
      <c r="F17" s="4">
        <v>182</v>
      </c>
      <c r="G17" s="4">
        <v>182</v>
      </c>
      <c r="H17" s="4">
        <v>211</v>
      </c>
      <c r="I17" s="4">
        <v>776</v>
      </c>
      <c r="J17" s="4">
        <v>406</v>
      </c>
      <c r="K17" s="4">
        <v>374</v>
      </c>
      <c r="L17" s="4">
        <v>212</v>
      </c>
      <c r="M17" s="4">
        <v>351</v>
      </c>
      <c r="N17" s="4">
        <v>380</v>
      </c>
      <c r="O17" s="4">
        <v>165</v>
      </c>
      <c r="P17" s="4">
        <v>293</v>
      </c>
      <c r="Q17" s="4">
        <v>646</v>
      </c>
      <c r="R17" s="4">
        <v>410</v>
      </c>
      <c r="S17" s="4">
        <v>249</v>
      </c>
      <c r="T17" s="4">
        <v>206</v>
      </c>
      <c r="U17" s="4">
        <v>588</v>
      </c>
      <c r="V17" s="4">
        <v>521</v>
      </c>
      <c r="W17" s="4">
        <v>617</v>
      </c>
      <c r="X17" s="4">
        <v>373</v>
      </c>
      <c r="Y17" s="4">
        <v>368</v>
      </c>
      <c r="Z17" s="4">
        <v>613</v>
      </c>
      <c r="AA17" s="4">
        <v>206</v>
      </c>
      <c r="AB17" s="4">
        <v>358</v>
      </c>
      <c r="AC17" s="4">
        <v>297</v>
      </c>
      <c r="AD17" s="4">
        <v>245</v>
      </c>
      <c r="AE17" s="4">
        <v>518</v>
      </c>
      <c r="AF17" s="4">
        <v>399</v>
      </c>
      <c r="AG17" s="4">
        <v>497</v>
      </c>
      <c r="AH17" s="4">
        <v>12537</v>
      </c>
    </row>
    <row r="18" spans="1:34" x14ac:dyDescent="0.25">
      <c r="A18">
        <v>701027</v>
      </c>
      <c r="B18" t="s">
        <v>11</v>
      </c>
      <c r="C18" s="4">
        <v>6</v>
      </c>
      <c r="D18" s="4">
        <v>46</v>
      </c>
      <c r="E18" s="4">
        <v>98</v>
      </c>
      <c r="F18" s="4">
        <v>201</v>
      </c>
      <c r="G18" s="4">
        <v>13</v>
      </c>
      <c r="H18" s="4">
        <v>141</v>
      </c>
      <c r="I18" s="4">
        <v>166</v>
      </c>
      <c r="J18" s="4">
        <v>75</v>
      </c>
      <c r="K18" s="4">
        <v>53</v>
      </c>
      <c r="L18" s="4">
        <v>615</v>
      </c>
      <c r="M18" s="4">
        <v>107</v>
      </c>
      <c r="N18" s="4">
        <v>101</v>
      </c>
      <c r="O18" s="4"/>
      <c r="P18" s="4"/>
      <c r="Q18" s="4"/>
      <c r="R18" s="4"/>
      <c r="S18" s="4"/>
      <c r="T18" s="4"/>
      <c r="U18" s="4"/>
      <c r="V18" s="4">
        <v>102</v>
      </c>
      <c r="W18" s="4">
        <v>479</v>
      </c>
      <c r="X18" s="4">
        <v>387</v>
      </c>
      <c r="Y18" s="4">
        <v>92</v>
      </c>
      <c r="Z18" s="4">
        <v>44</v>
      </c>
      <c r="AA18" s="4"/>
      <c r="AB18" s="4">
        <v>219</v>
      </c>
      <c r="AC18" s="4">
        <v>600</v>
      </c>
      <c r="AD18" s="4">
        <v>93</v>
      </c>
      <c r="AE18" s="4">
        <v>266</v>
      </c>
      <c r="AF18" s="4">
        <v>244</v>
      </c>
      <c r="AG18" s="4">
        <v>337</v>
      </c>
      <c r="AH18" s="4">
        <v>4485</v>
      </c>
    </row>
    <row r="19" spans="1:34" x14ac:dyDescent="0.25">
      <c r="A19">
        <v>701028</v>
      </c>
      <c r="B19" t="s">
        <v>12</v>
      </c>
      <c r="C19" s="4">
        <v>36</v>
      </c>
      <c r="D19" s="4">
        <v>79</v>
      </c>
      <c r="E19" s="4">
        <v>97</v>
      </c>
      <c r="F19" s="4">
        <v>86</v>
      </c>
      <c r="G19" s="4">
        <v>37</v>
      </c>
      <c r="H19" s="4">
        <v>87</v>
      </c>
      <c r="I19" s="4">
        <v>200</v>
      </c>
      <c r="J19" s="4">
        <v>55</v>
      </c>
      <c r="K19" s="4">
        <v>168</v>
      </c>
      <c r="L19" s="4">
        <v>417</v>
      </c>
      <c r="M19" s="4">
        <v>16</v>
      </c>
      <c r="N19" s="4">
        <v>93</v>
      </c>
      <c r="O19" s="4">
        <v>80</v>
      </c>
      <c r="P19" s="4">
        <v>96</v>
      </c>
      <c r="Q19" s="4">
        <v>38</v>
      </c>
      <c r="R19" s="4"/>
      <c r="S19" s="4"/>
      <c r="T19" s="4"/>
      <c r="U19" s="4"/>
      <c r="V19" s="4"/>
      <c r="W19" s="4"/>
      <c r="X19" s="4"/>
      <c r="Y19" s="4">
        <v>80</v>
      </c>
      <c r="Z19" s="4">
        <v>57</v>
      </c>
      <c r="AA19" s="54"/>
      <c r="AB19" s="4">
        <v>38</v>
      </c>
      <c r="AC19" s="4">
        <v>86</v>
      </c>
      <c r="AD19" s="4"/>
      <c r="AE19" s="4"/>
      <c r="AF19" s="4">
        <v>10</v>
      </c>
      <c r="AG19" s="4">
        <v>245</v>
      </c>
      <c r="AH19" s="4">
        <v>2101</v>
      </c>
    </row>
    <row r="20" spans="1:34" x14ac:dyDescent="0.25">
      <c r="A20">
        <v>701029</v>
      </c>
      <c r="B20" t="s">
        <v>13</v>
      </c>
      <c r="C20" s="4">
        <v>8</v>
      </c>
      <c r="D20" s="4">
        <v>68</v>
      </c>
      <c r="E20" s="4">
        <v>174</v>
      </c>
      <c r="F20" s="4">
        <v>81</v>
      </c>
      <c r="G20" s="4">
        <v>17</v>
      </c>
      <c r="H20" s="4">
        <v>66</v>
      </c>
      <c r="I20" s="4">
        <v>138</v>
      </c>
      <c r="J20" s="4">
        <v>42</v>
      </c>
      <c r="K20" s="4">
        <v>17</v>
      </c>
      <c r="L20" s="4"/>
      <c r="M20" s="4"/>
      <c r="N20" s="4">
        <v>1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>
        <v>612</v>
      </c>
    </row>
    <row r="21" spans="1:34" x14ac:dyDescent="0.25">
      <c r="A21">
        <v>701030</v>
      </c>
      <c r="B21" t="s">
        <v>14</v>
      </c>
      <c r="C21" s="4">
        <v>5</v>
      </c>
      <c r="D21" s="4">
        <v>2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>
        <v>34</v>
      </c>
      <c r="S21" s="4">
        <v>60</v>
      </c>
      <c r="T21" s="4">
        <v>73</v>
      </c>
      <c r="U21" s="4">
        <v>153</v>
      </c>
      <c r="V21" s="4">
        <v>64</v>
      </c>
      <c r="W21" s="4">
        <v>95</v>
      </c>
      <c r="X21" s="4">
        <v>27</v>
      </c>
      <c r="Y21" s="4">
        <v>26</v>
      </c>
      <c r="Z21" s="4">
        <v>41</v>
      </c>
      <c r="AA21" s="4">
        <v>65</v>
      </c>
      <c r="AB21" s="4">
        <v>12</v>
      </c>
      <c r="AC21" s="4">
        <v>16</v>
      </c>
      <c r="AD21" s="4">
        <v>46</v>
      </c>
      <c r="AE21" s="4">
        <v>44</v>
      </c>
      <c r="AF21" s="4">
        <v>57</v>
      </c>
      <c r="AG21" s="4">
        <v>266</v>
      </c>
      <c r="AH21" s="4">
        <v>1086</v>
      </c>
    </row>
    <row r="22" spans="1:34" x14ac:dyDescent="0.25">
      <c r="A22">
        <v>701031</v>
      </c>
      <c r="B22" t="s">
        <v>15</v>
      </c>
      <c r="C22" s="4">
        <v>16</v>
      </c>
      <c r="D22" s="4">
        <v>51</v>
      </c>
      <c r="E22" s="4">
        <v>278</v>
      </c>
      <c r="F22" s="4">
        <v>119</v>
      </c>
      <c r="G22" s="4">
        <v>3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>
        <v>98</v>
      </c>
      <c r="S22" s="4">
        <v>58</v>
      </c>
      <c r="T22" s="4">
        <v>79</v>
      </c>
      <c r="U22" s="4">
        <v>175</v>
      </c>
      <c r="V22" s="4">
        <v>99</v>
      </c>
      <c r="W22" s="4">
        <v>140</v>
      </c>
      <c r="X22" s="4">
        <v>572</v>
      </c>
      <c r="Y22" s="4">
        <v>77</v>
      </c>
      <c r="Z22" s="4">
        <v>118</v>
      </c>
      <c r="AA22" s="4">
        <v>82</v>
      </c>
      <c r="AB22" s="4">
        <v>90</v>
      </c>
      <c r="AC22" s="4">
        <v>132</v>
      </c>
      <c r="AD22" s="4">
        <v>70</v>
      </c>
      <c r="AE22" s="4">
        <v>64</v>
      </c>
      <c r="AF22" s="4">
        <v>81</v>
      </c>
      <c r="AG22" s="4">
        <v>312</v>
      </c>
      <c r="AH22" s="4">
        <v>2714</v>
      </c>
    </row>
    <row r="23" spans="1:34" x14ac:dyDescent="0.25">
      <c r="A23">
        <v>701032</v>
      </c>
      <c r="B23" t="s">
        <v>16</v>
      </c>
      <c r="C23" s="4">
        <v>15</v>
      </c>
      <c r="D23" s="4">
        <v>58</v>
      </c>
      <c r="E23" s="4">
        <v>135</v>
      </c>
      <c r="F23" s="4">
        <v>80</v>
      </c>
      <c r="G23" s="4">
        <v>21</v>
      </c>
      <c r="H23" s="4">
        <v>41</v>
      </c>
      <c r="I23" s="4">
        <v>116</v>
      </c>
      <c r="J23" s="4">
        <v>44</v>
      </c>
      <c r="K23" s="4">
        <v>50</v>
      </c>
      <c r="L23" s="4">
        <v>534</v>
      </c>
      <c r="M23" s="4">
        <v>63</v>
      </c>
      <c r="N23" s="4">
        <v>71</v>
      </c>
      <c r="O23" s="4">
        <v>88</v>
      </c>
      <c r="P23" s="4">
        <v>10</v>
      </c>
      <c r="Q23" s="4">
        <v>147</v>
      </c>
      <c r="R23" s="4">
        <v>9</v>
      </c>
      <c r="S23" s="4"/>
      <c r="T23" s="4"/>
      <c r="U23" s="4"/>
      <c r="V23" s="4"/>
      <c r="W23" s="4"/>
      <c r="X23" s="4"/>
      <c r="Y23" s="4">
        <v>25</v>
      </c>
      <c r="Z23" s="4">
        <v>61</v>
      </c>
      <c r="AA23" s="4">
        <v>60</v>
      </c>
      <c r="AB23" s="4"/>
      <c r="AC23" s="4">
        <v>79</v>
      </c>
      <c r="AD23" s="4">
        <v>20</v>
      </c>
      <c r="AE23" s="4">
        <v>14</v>
      </c>
      <c r="AF23" s="4">
        <v>21</v>
      </c>
      <c r="AG23" s="4">
        <v>157</v>
      </c>
      <c r="AH23" s="4">
        <v>1919</v>
      </c>
    </row>
    <row r="24" spans="1:34" x14ac:dyDescent="0.25">
      <c r="A24">
        <v>701033</v>
      </c>
      <c r="B24" t="s">
        <v>17</v>
      </c>
      <c r="C24" s="4">
        <v>20</v>
      </c>
      <c r="D24" s="4">
        <v>60</v>
      </c>
      <c r="E24" s="4">
        <v>309</v>
      </c>
      <c r="F24" s="4">
        <v>10</v>
      </c>
      <c r="G24" s="4">
        <v>65</v>
      </c>
      <c r="H24" s="4">
        <v>86</v>
      </c>
      <c r="I24" s="4">
        <v>232</v>
      </c>
      <c r="J24" s="4">
        <v>84</v>
      </c>
      <c r="K24" s="4">
        <v>33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>
        <v>24</v>
      </c>
      <c r="Z24" s="4">
        <v>74</v>
      </c>
      <c r="AA24" s="4">
        <v>75</v>
      </c>
      <c r="AB24" s="4">
        <v>31</v>
      </c>
      <c r="AC24" s="4">
        <v>173</v>
      </c>
      <c r="AD24" s="4">
        <v>26</v>
      </c>
      <c r="AE24" s="4">
        <v>42</v>
      </c>
      <c r="AF24" s="4">
        <v>37</v>
      </c>
      <c r="AG24" s="4">
        <v>221</v>
      </c>
      <c r="AH24" s="4">
        <v>1602</v>
      </c>
    </row>
    <row r="25" spans="1:34" x14ac:dyDescent="0.25">
      <c r="A25">
        <v>701034</v>
      </c>
      <c r="B25" t="s">
        <v>18</v>
      </c>
      <c r="C25" s="4">
        <v>28</v>
      </c>
      <c r="D25" s="4">
        <v>107</v>
      </c>
      <c r="E25" s="4">
        <v>303</v>
      </c>
      <c r="F25" s="4">
        <v>149</v>
      </c>
      <c r="G25" s="4">
        <v>49</v>
      </c>
      <c r="H25" s="4">
        <v>121</v>
      </c>
      <c r="I25" s="4">
        <v>289</v>
      </c>
      <c r="J25" s="4">
        <v>102</v>
      </c>
      <c r="K25" s="4">
        <v>39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>
        <v>93</v>
      </c>
      <c r="Y25" s="4">
        <v>196</v>
      </c>
      <c r="Z25" s="4">
        <v>115</v>
      </c>
      <c r="AA25" s="4">
        <v>80</v>
      </c>
      <c r="AB25" s="4">
        <v>4</v>
      </c>
      <c r="AC25" s="4">
        <v>264</v>
      </c>
      <c r="AD25" s="4">
        <v>19</v>
      </c>
      <c r="AE25" s="4">
        <v>151</v>
      </c>
      <c r="AF25" s="4">
        <v>99</v>
      </c>
      <c r="AG25" s="4">
        <v>250</v>
      </c>
      <c r="AH25" s="4">
        <v>2458</v>
      </c>
    </row>
    <row r="26" spans="1:34" x14ac:dyDescent="0.25">
      <c r="A26">
        <v>701035</v>
      </c>
      <c r="B26" t="s">
        <v>19</v>
      </c>
      <c r="C26" s="4">
        <v>15</v>
      </c>
      <c r="D26" s="4">
        <v>29</v>
      </c>
      <c r="E26" s="4">
        <v>222</v>
      </c>
      <c r="F26" s="4">
        <v>19</v>
      </c>
      <c r="G26" s="4"/>
      <c r="H26" s="4"/>
      <c r="I26" s="4"/>
      <c r="J26" s="4"/>
      <c r="K26" s="4">
        <v>266</v>
      </c>
      <c r="L26" s="4">
        <v>542</v>
      </c>
      <c r="M26" s="4">
        <v>63</v>
      </c>
      <c r="N26" s="4">
        <v>66</v>
      </c>
      <c r="O26" s="4">
        <v>159</v>
      </c>
      <c r="P26" s="4"/>
      <c r="Q26" s="4">
        <v>517</v>
      </c>
      <c r="R26" s="4">
        <v>88</v>
      </c>
      <c r="S26" s="4">
        <v>65</v>
      </c>
      <c r="T26" s="4">
        <v>130</v>
      </c>
      <c r="U26" s="4">
        <v>335</v>
      </c>
      <c r="V26" s="4">
        <v>53</v>
      </c>
      <c r="W26" s="4">
        <v>243</v>
      </c>
      <c r="X26" s="4">
        <v>419</v>
      </c>
      <c r="Y26" s="4">
        <v>37</v>
      </c>
      <c r="Z26" s="4">
        <v>141</v>
      </c>
      <c r="AA26" s="4">
        <v>42</v>
      </c>
      <c r="AB26" s="4">
        <v>90</v>
      </c>
      <c r="AC26" s="4">
        <v>408</v>
      </c>
      <c r="AD26" s="4">
        <v>56</v>
      </c>
      <c r="AE26" s="4">
        <v>74</v>
      </c>
      <c r="AF26" s="4">
        <v>111</v>
      </c>
      <c r="AG26" s="4">
        <v>123</v>
      </c>
      <c r="AH26" s="4">
        <v>4313</v>
      </c>
    </row>
    <row r="27" spans="1:34" x14ac:dyDescent="0.25">
      <c r="A27">
        <v>701036</v>
      </c>
      <c r="B27" t="s">
        <v>20</v>
      </c>
      <c r="C27" s="4">
        <v>15</v>
      </c>
      <c r="D27" s="4">
        <v>84</v>
      </c>
      <c r="E27" s="4">
        <v>252</v>
      </c>
      <c r="F27" s="4">
        <v>116</v>
      </c>
      <c r="G27" s="4">
        <v>43</v>
      </c>
      <c r="H27" s="4">
        <v>108</v>
      </c>
      <c r="I27" s="4">
        <v>205</v>
      </c>
      <c r="J27" s="4">
        <v>82</v>
      </c>
      <c r="K27" s="4">
        <v>190</v>
      </c>
      <c r="L27" s="4"/>
      <c r="M27" s="4">
        <v>11</v>
      </c>
      <c r="N27" s="4">
        <v>75</v>
      </c>
      <c r="O27" s="4">
        <v>30</v>
      </c>
      <c r="P27" s="4"/>
      <c r="Q27" s="4"/>
      <c r="R27" s="4"/>
      <c r="S27" s="4"/>
      <c r="T27" s="4"/>
      <c r="U27" s="4"/>
      <c r="V27" s="4"/>
      <c r="W27" s="4"/>
      <c r="X27" s="4">
        <v>135</v>
      </c>
      <c r="Y27" s="4">
        <v>26</v>
      </c>
      <c r="Z27" s="4">
        <v>151</v>
      </c>
      <c r="AA27" s="4">
        <v>100</v>
      </c>
      <c r="AB27" s="4">
        <v>1</v>
      </c>
      <c r="AC27" s="4">
        <v>149</v>
      </c>
      <c r="AD27" s="4">
        <v>24</v>
      </c>
      <c r="AE27" s="4">
        <v>38</v>
      </c>
      <c r="AF27" s="4">
        <v>24</v>
      </c>
      <c r="AG27" s="4">
        <v>223</v>
      </c>
      <c r="AH27" s="4">
        <v>2082</v>
      </c>
    </row>
    <row r="28" spans="1:34" x14ac:dyDescent="0.25">
      <c r="A28">
        <v>701037</v>
      </c>
      <c r="B28" t="s">
        <v>21</v>
      </c>
      <c r="C28" s="4">
        <v>1</v>
      </c>
      <c r="D28" s="4"/>
      <c r="E28" s="4"/>
      <c r="F28" s="4"/>
      <c r="G28" s="4"/>
      <c r="H28" s="4"/>
      <c r="I28" s="4"/>
      <c r="J28" s="4"/>
      <c r="K28" s="4">
        <v>207</v>
      </c>
      <c r="L28" s="4">
        <v>997</v>
      </c>
      <c r="M28" s="4">
        <v>61</v>
      </c>
      <c r="N28" s="4">
        <v>19</v>
      </c>
      <c r="O28" s="4"/>
      <c r="P28" s="4"/>
      <c r="Q28" s="4">
        <v>583</v>
      </c>
      <c r="R28" s="4">
        <v>114</v>
      </c>
      <c r="S28" s="4">
        <v>83</v>
      </c>
      <c r="T28" s="4">
        <v>149</v>
      </c>
      <c r="U28" s="4">
        <v>390</v>
      </c>
      <c r="V28" s="4">
        <v>117</v>
      </c>
      <c r="W28" s="4">
        <v>244</v>
      </c>
      <c r="X28" s="4">
        <v>522</v>
      </c>
      <c r="Y28" s="4">
        <v>6</v>
      </c>
      <c r="Z28" s="4"/>
      <c r="AA28" s="4"/>
      <c r="AB28" s="4">
        <v>44</v>
      </c>
      <c r="AC28" s="4">
        <v>492</v>
      </c>
      <c r="AD28" s="4">
        <v>27</v>
      </c>
      <c r="AE28" s="4">
        <v>101</v>
      </c>
      <c r="AF28" s="4">
        <v>160</v>
      </c>
      <c r="AG28" s="4">
        <v>389</v>
      </c>
      <c r="AH28" s="4">
        <v>4706</v>
      </c>
    </row>
    <row r="29" spans="1:34" x14ac:dyDescent="0.25">
      <c r="A29">
        <v>701039</v>
      </c>
      <c r="B29" t="s">
        <v>22</v>
      </c>
      <c r="C29" s="4">
        <v>25</v>
      </c>
      <c r="D29" s="4">
        <v>35</v>
      </c>
      <c r="E29" s="4">
        <v>178</v>
      </c>
      <c r="F29" s="4">
        <v>129</v>
      </c>
      <c r="G29" s="4">
        <v>52</v>
      </c>
      <c r="H29" s="4">
        <v>74</v>
      </c>
      <c r="I29" s="4">
        <v>231</v>
      </c>
      <c r="J29" s="4">
        <v>91</v>
      </c>
      <c r="K29" s="4">
        <v>186</v>
      </c>
      <c r="L29" s="4">
        <v>99</v>
      </c>
      <c r="M29" s="4">
        <v>56</v>
      </c>
      <c r="N29" s="4">
        <v>45</v>
      </c>
      <c r="O29" s="4"/>
      <c r="P29" s="4"/>
      <c r="Q29" s="4"/>
      <c r="R29" s="4"/>
      <c r="S29" s="4"/>
      <c r="T29" s="4"/>
      <c r="U29" s="4"/>
      <c r="V29" s="4"/>
      <c r="W29" s="4"/>
      <c r="X29" s="4">
        <v>77</v>
      </c>
      <c r="Y29" s="4">
        <v>76</v>
      </c>
      <c r="Z29" s="4">
        <v>105</v>
      </c>
      <c r="AA29" s="4">
        <v>70</v>
      </c>
      <c r="AB29" s="4">
        <v>102</v>
      </c>
      <c r="AC29" s="4">
        <v>71</v>
      </c>
      <c r="AD29" s="4">
        <v>20</v>
      </c>
      <c r="AE29" s="4">
        <v>11</v>
      </c>
      <c r="AF29" s="4">
        <v>43</v>
      </c>
      <c r="AG29" s="4">
        <v>153</v>
      </c>
      <c r="AH29" s="4">
        <v>1929</v>
      </c>
    </row>
    <row r="30" spans="1:34" x14ac:dyDescent="0.25">
      <c r="A30">
        <v>701041</v>
      </c>
      <c r="B30" t="s">
        <v>23</v>
      </c>
      <c r="C30" s="4">
        <v>14</v>
      </c>
      <c r="D30" s="4">
        <v>90</v>
      </c>
      <c r="E30" s="4">
        <v>36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>
        <v>140</v>
      </c>
    </row>
    <row r="31" spans="1:34" x14ac:dyDescent="0.25">
      <c r="A31">
        <v>701042</v>
      </c>
      <c r="B31" t="s">
        <v>24</v>
      </c>
      <c r="C31" s="4">
        <v>28</v>
      </c>
      <c r="D31" s="4">
        <v>32</v>
      </c>
      <c r="E31" s="4">
        <v>262</v>
      </c>
      <c r="F31" s="4">
        <v>135</v>
      </c>
      <c r="G31" s="4">
        <v>21</v>
      </c>
      <c r="H31" s="4"/>
      <c r="I31" s="4"/>
      <c r="J31" s="4"/>
      <c r="K31" s="4">
        <v>137</v>
      </c>
      <c r="L31" s="4">
        <v>587</v>
      </c>
      <c r="M31" s="4">
        <v>51</v>
      </c>
      <c r="N31" s="4">
        <v>58</v>
      </c>
      <c r="O31" s="4">
        <v>199</v>
      </c>
      <c r="P31" s="4">
        <v>143</v>
      </c>
      <c r="Q31" s="4">
        <v>400</v>
      </c>
      <c r="R31" s="4">
        <v>75</v>
      </c>
      <c r="S31" s="4">
        <v>56</v>
      </c>
      <c r="T31" s="4">
        <v>60</v>
      </c>
      <c r="U31" s="4">
        <v>424</v>
      </c>
      <c r="V31" s="4">
        <v>80</v>
      </c>
      <c r="W31" s="4">
        <v>191</v>
      </c>
      <c r="X31" s="4">
        <v>450</v>
      </c>
      <c r="Y31" s="4">
        <v>38</v>
      </c>
      <c r="Z31" s="4">
        <v>111</v>
      </c>
      <c r="AA31" s="4">
        <v>72</v>
      </c>
      <c r="AB31" s="4">
        <v>91</v>
      </c>
      <c r="AC31" s="4">
        <v>359</v>
      </c>
      <c r="AD31" s="4">
        <v>69</v>
      </c>
      <c r="AE31" s="4">
        <v>67</v>
      </c>
      <c r="AF31" s="4">
        <v>104</v>
      </c>
      <c r="AG31" s="4">
        <v>545</v>
      </c>
      <c r="AH31" s="4">
        <v>4845</v>
      </c>
    </row>
    <row r="32" spans="1:34" x14ac:dyDescent="0.25">
      <c r="A32">
        <v>701043</v>
      </c>
      <c r="B32" t="s">
        <v>25</v>
      </c>
      <c r="C32" s="4">
        <v>20</v>
      </c>
      <c r="D32" s="4">
        <v>46</v>
      </c>
      <c r="E32" s="4">
        <v>166</v>
      </c>
      <c r="F32" s="4">
        <v>129</v>
      </c>
      <c r="G32" s="4">
        <v>42</v>
      </c>
      <c r="H32" s="4">
        <v>82</v>
      </c>
      <c r="I32" s="4">
        <v>115</v>
      </c>
      <c r="J32" s="4"/>
      <c r="K32" s="4"/>
      <c r="L32" s="4"/>
      <c r="M32" s="4">
        <v>2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>
        <v>128</v>
      </c>
      <c r="Y32" s="4">
        <v>22</v>
      </c>
      <c r="Z32" s="4">
        <v>60</v>
      </c>
      <c r="AA32" s="4">
        <v>60</v>
      </c>
      <c r="AB32" s="4">
        <v>19</v>
      </c>
      <c r="AC32" s="4">
        <v>131</v>
      </c>
      <c r="AD32" s="4">
        <v>28</v>
      </c>
      <c r="AE32" s="4">
        <v>9</v>
      </c>
      <c r="AF32" s="4">
        <v>27</v>
      </c>
      <c r="AG32" s="4">
        <v>172</v>
      </c>
      <c r="AH32" s="4">
        <v>1258</v>
      </c>
    </row>
    <row r="33" spans="1:34" x14ac:dyDescent="0.25">
      <c r="A33">
        <v>701044</v>
      </c>
      <c r="B33" t="s">
        <v>230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>
        <v>25</v>
      </c>
      <c r="AD33" s="4">
        <v>49</v>
      </c>
      <c r="AE33" s="4">
        <v>32</v>
      </c>
      <c r="AF33" s="4">
        <v>17</v>
      </c>
      <c r="AG33" s="4">
        <v>176</v>
      </c>
      <c r="AH33" s="4">
        <v>299</v>
      </c>
    </row>
    <row r="34" spans="1:34" x14ac:dyDescent="0.25">
      <c r="A34">
        <v>701048</v>
      </c>
      <c r="B34" t="s">
        <v>26</v>
      </c>
      <c r="C34" s="4">
        <v>42</v>
      </c>
      <c r="D34" s="4">
        <v>128</v>
      </c>
      <c r="E34" s="4">
        <v>292</v>
      </c>
      <c r="F34" s="4">
        <v>198</v>
      </c>
      <c r="G34" s="4">
        <v>84</v>
      </c>
      <c r="H34" s="4">
        <v>155</v>
      </c>
      <c r="I34" s="4">
        <v>200</v>
      </c>
      <c r="J34" s="4">
        <v>133</v>
      </c>
      <c r="K34" s="4">
        <v>261</v>
      </c>
      <c r="L34" s="4">
        <v>136</v>
      </c>
      <c r="M34" s="4"/>
      <c r="N34" s="4"/>
      <c r="O34" s="4">
        <v>41</v>
      </c>
      <c r="P34" s="4">
        <v>176</v>
      </c>
      <c r="Q34" s="4">
        <v>324</v>
      </c>
      <c r="R34" s="4">
        <v>138</v>
      </c>
      <c r="S34" s="4">
        <v>103</v>
      </c>
      <c r="T34" s="4">
        <v>149</v>
      </c>
      <c r="U34" s="4">
        <v>369</v>
      </c>
      <c r="V34" s="4">
        <v>126</v>
      </c>
      <c r="W34" s="4">
        <v>306</v>
      </c>
      <c r="X34" s="4">
        <v>346</v>
      </c>
      <c r="Y34" s="4"/>
      <c r="Z34" s="4">
        <v>301</v>
      </c>
      <c r="AA34" s="4"/>
      <c r="AB34" s="4">
        <v>201</v>
      </c>
      <c r="AC34" s="4">
        <v>442</v>
      </c>
      <c r="AD34" s="4">
        <v>108</v>
      </c>
      <c r="AE34" s="4">
        <v>73</v>
      </c>
      <c r="AF34" s="4">
        <v>86</v>
      </c>
      <c r="AG34" s="4">
        <v>173</v>
      </c>
      <c r="AH34" s="4">
        <v>5091</v>
      </c>
    </row>
    <row r="35" spans="1:34" x14ac:dyDescent="0.25">
      <c r="A35">
        <v>701050</v>
      </c>
      <c r="B35" t="s">
        <v>156</v>
      </c>
      <c r="C35" s="4"/>
      <c r="D35" s="4"/>
      <c r="E35" s="4">
        <v>77</v>
      </c>
      <c r="F35" s="4">
        <v>5</v>
      </c>
      <c r="G35" s="4">
        <v>2</v>
      </c>
      <c r="H35" s="4">
        <v>52</v>
      </c>
      <c r="I35" s="4">
        <v>44</v>
      </c>
      <c r="J35" s="4">
        <v>33</v>
      </c>
      <c r="K35" s="4">
        <v>51</v>
      </c>
      <c r="L35" s="4">
        <v>82</v>
      </c>
      <c r="M35" s="4">
        <v>22</v>
      </c>
      <c r="N35" s="4">
        <v>52</v>
      </c>
      <c r="O35" s="4">
        <v>40</v>
      </c>
      <c r="P35" s="4">
        <v>44</v>
      </c>
      <c r="Q35" s="4">
        <v>52</v>
      </c>
      <c r="R35" s="4">
        <v>42</v>
      </c>
      <c r="S35" s="4">
        <v>17</v>
      </c>
      <c r="T35" s="4">
        <v>47</v>
      </c>
      <c r="U35" s="4">
        <v>47</v>
      </c>
      <c r="V35" s="4">
        <v>17</v>
      </c>
      <c r="W35" s="4">
        <v>81</v>
      </c>
      <c r="X35" s="4">
        <v>177</v>
      </c>
      <c r="Y35" s="4">
        <v>15</v>
      </c>
      <c r="Z35" s="4">
        <v>79</v>
      </c>
      <c r="AA35" s="4">
        <v>47</v>
      </c>
      <c r="AB35" s="4">
        <v>82</v>
      </c>
      <c r="AC35" s="4">
        <v>10</v>
      </c>
      <c r="AD35" s="4">
        <v>1</v>
      </c>
      <c r="AE35" s="4"/>
      <c r="AF35" s="4"/>
      <c r="AG35" s="4"/>
      <c r="AH35" s="4">
        <v>1218</v>
      </c>
    </row>
    <row r="36" spans="1:34" x14ac:dyDescent="0.25">
      <c r="A36">
        <v>701052</v>
      </c>
      <c r="B36" t="s">
        <v>27</v>
      </c>
      <c r="C36" s="4">
        <v>16</v>
      </c>
      <c r="D36" s="4">
        <v>102</v>
      </c>
      <c r="E36" s="4">
        <v>224</v>
      </c>
      <c r="F36" s="4">
        <v>15</v>
      </c>
      <c r="G36" s="4"/>
      <c r="H36" s="4">
        <v>14</v>
      </c>
      <c r="I36" s="4">
        <v>211</v>
      </c>
      <c r="J36" s="4">
        <v>287</v>
      </c>
      <c r="K36" s="4">
        <v>143</v>
      </c>
      <c r="L36" s="4">
        <v>142</v>
      </c>
      <c r="M36" s="4">
        <v>219</v>
      </c>
      <c r="N36" s="4">
        <v>258</v>
      </c>
      <c r="O36" s="4">
        <v>93</v>
      </c>
      <c r="P36" s="4">
        <v>110</v>
      </c>
      <c r="Q36" s="4">
        <v>89</v>
      </c>
      <c r="R36" s="4">
        <v>140</v>
      </c>
      <c r="S36" s="4">
        <v>71</v>
      </c>
      <c r="T36" s="4">
        <v>149</v>
      </c>
      <c r="U36" s="4">
        <v>269</v>
      </c>
      <c r="V36" s="4">
        <v>75</v>
      </c>
      <c r="W36" s="4">
        <v>59</v>
      </c>
      <c r="X36" s="4">
        <v>1300</v>
      </c>
      <c r="Y36" s="4">
        <v>339</v>
      </c>
      <c r="Z36" s="4">
        <v>156</v>
      </c>
      <c r="AA36" s="4">
        <v>122</v>
      </c>
      <c r="AB36" s="4"/>
      <c r="AC36" s="4">
        <v>167</v>
      </c>
      <c r="AD36" s="4">
        <v>48</v>
      </c>
      <c r="AE36" s="4">
        <v>41</v>
      </c>
      <c r="AF36" s="4">
        <v>67</v>
      </c>
      <c r="AG36" s="4">
        <v>105</v>
      </c>
      <c r="AH36" s="4">
        <v>5031</v>
      </c>
    </row>
    <row r="37" spans="1:34" x14ac:dyDescent="0.25">
      <c r="A37">
        <v>701054</v>
      </c>
      <c r="B37" t="s">
        <v>28</v>
      </c>
      <c r="C37" s="4">
        <v>15</v>
      </c>
      <c r="D37" s="4">
        <v>26</v>
      </c>
      <c r="E37" s="4">
        <v>68</v>
      </c>
      <c r="F37" s="4">
        <v>39</v>
      </c>
      <c r="G37" s="4">
        <v>24</v>
      </c>
      <c r="H37" s="4">
        <v>15</v>
      </c>
      <c r="I37" s="4">
        <v>39</v>
      </c>
      <c r="J37" s="4">
        <v>14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>
        <v>13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>
        <v>253</v>
      </c>
    </row>
    <row r="38" spans="1:34" x14ac:dyDescent="0.25">
      <c r="A38">
        <v>701055</v>
      </c>
      <c r="B38" t="s">
        <v>29</v>
      </c>
      <c r="C38" s="4">
        <v>5</v>
      </c>
      <c r="D38" s="4">
        <v>23</v>
      </c>
      <c r="E38" s="4">
        <v>28</v>
      </c>
      <c r="F38" s="4">
        <v>27</v>
      </c>
      <c r="G38" s="4">
        <v>17</v>
      </c>
      <c r="H38" s="4">
        <v>12</v>
      </c>
      <c r="I38" s="4">
        <v>37</v>
      </c>
      <c r="J38" s="4">
        <v>24</v>
      </c>
      <c r="K38" s="4">
        <v>94</v>
      </c>
      <c r="L38" s="4">
        <v>44</v>
      </c>
      <c r="M38" s="4">
        <v>38</v>
      </c>
      <c r="N38" s="4">
        <v>21</v>
      </c>
      <c r="O38" s="4">
        <v>53</v>
      </c>
      <c r="P38" s="4">
        <v>24</v>
      </c>
      <c r="Q38" s="4">
        <v>55</v>
      </c>
      <c r="R38" s="4">
        <v>34</v>
      </c>
      <c r="S38" s="4">
        <v>12</v>
      </c>
      <c r="T38" s="4">
        <v>55</v>
      </c>
      <c r="U38" s="4">
        <v>21</v>
      </c>
      <c r="V38" s="4">
        <v>34</v>
      </c>
      <c r="W38" s="4">
        <v>75</v>
      </c>
      <c r="X38" s="4">
        <v>145</v>
      </c>
      <c r="Y38" s="4">
        <v>40</v>
      </c>
      <c r="Z38" s="4">
        <v>18</v>
      </c>
      <c r="AA38" s="4"/>
      <c r="AB38" s="4">
        <v>8</v>
      </c>
      <c r="AC38" s="4">
        <v>60</v>
      </c>
      <c r="AD38" s="4">
        <v>24</v>
      </c>
      <c r="AE38" s="4">
        <v>25</v>
      </c>
      <c r="AF38" s="4">
        <v>18</v>
      </c>
      <c r="AG38" s="4">
        <v>51</v>
      </c>
      <c r="AH38" s="4">
        <v>1122</v>
      </c>
    </row>
    <row r="39" spans="1:34" x14ac:dyDescent="0.25">
      <c r="A39">
        <v>701056</v>
      </c>
      <c r="B39" t="s">
        <v>30</v>
      </c>
      <c r="C39" s="4">
        <v>3</v>
      </c>
      <c r="D39" s="4">
        <v>43</v>
      </c>
      <c r="E39" s="4">
        <v>85</v>
      </c>
      <c r="F39" s="4">
        <v>19</v>
      </c>
      <c r="G39" s="4">
        <v>56</v>
      </c>
      <c r="H39" s="4">
        <v>26</v>
      </c>
      <c r="I39" s="4">
        <v>104</v>
      </c>
      <c r="J39" s="4">
        <v>51</v>
      </c>
      <c r="K39" s="4">
        <v>114</v>
      </c>
      <c r="L39" s="4">
        <v>305</v>
      </c>
      <c r="M39" s="4">
        <v>39</v>
      </c>
      <c r="N39" s="4">
        <v>53</v>
      </c>
      <c r="O39" s="4">
        <v>47</v>
      </c>
      <c r="P39" s="4">
        <v>32</v>
      </c>
      <c r="Q39" s="4">
        <v>148</v>
      </c>
      <c r="R39" s="4">
        <v>41</v>
      </c>
      <c r="S39" s="4">
        <v>36</v>
      </c>
      <c r="T39" s="4">
        <v>72</v>
      </c>
      <c r="U39" s="4">
        <v>150</v>
      </c>
      <c r="V39" s="4">
        <v>73</v>
      </c>
      <c r="W39" s="4">
        <v>39</v>
      </c>
      <c r="X39" s="4">
        <v>316</v>
      </c>
      <c r="Y39" s="4">
        <v>83</v>
      </c>
      <c r="Z39" s="4">
        <v>46</v>
      </c>
      <c r="AA39" s="4"/>
      <c r="AB39" s="4"/>
      <c r="AC39" s="4">
        <v>184</v>
      </c>
      <c r="AD39" s="4">
        <v>42</v>
      </c>
      <c r="AE39" s="4">
        <v>50</v>
      </c>
      <c r="AF39" s="4">
        <v>13</v>
      </c>
      <c r="AG39" s="4"/>
      <c r="AH39" s="4">
        <v>2270</v>
      </c>
    </row>
    <row r="40" spans="1:34" x14ac:dyDescent="0.25">
      <c r="A40">
        <v>701057</v>
      </c>
      <c r="B40" t="s">
        <v>147</v>
      </c>
      <c r="C40" s="4"/>
      <c r="D40" s="4">
        <v>15</v>
      </c>
      <c r="E40" s="4">
        <v>42</v>
      </c>
      <c r="F40" s="4">
        <v>5</v>
      </c>
      <c r="G40" s="4">
        <v>3</v>
      </c>
      <c r="H40" s="4">
        <v>3</v>
      </c>
      <c r="I40" s="4">
        <v>17</v>
      </c>
      <c r="J40" s="4"/>
      <c r="K40" s="4">
        <v>2</v>
      </c>
      <c r="L40" s="4">
        <v>47</v>
      </c>
      <c r="M40" s="4">
        <v>23</v>
      </c>
      <c r="N40" s="4">
        <v>14</v>
      </c>
      <c r="O40" s="4">
        <v>38</v>
      </c>
      <c r="P40" s="4">
        <v>7</v>
      </c>
      <c r="Q40" s="4">
        <v>5</v>
      </c>
      <c r="R40" s="4">
        <v>5</v>
      </c>
      <c r="S40" s="4"/>
      <c r="T40" s="4">
        <v>5</v>
      </c>
      <c r="U40" s="4">
        <v>21</v>
      </c>
      <c r="V40" s="4">
        <v>12</v>
      </c>
      <c r="W40" s="4">
        <v>8</v>
      </c>
      <c r="X40" s="4">
        <v>31</v>
      </c>
      <c r="Y40" s="4">
        <v>14</v>
      </c>
      <c r="Z40" s="4">
        <v>8</v>
      </c>
      <c r="AA40" s="4">
        <v>1</v>
      </c>
      <c r="AB40" s="4">
        <v>4</v>
      </c>
      <c r="AC40" s="4">
        <v>19</v>
      </c>
      <c r="AD40" s="4">
        <v>12</v>
      </c>
      <c r="AE40" s="4">
        <v>10</v>
      </c>
      <c r="AF40" s="4"/>
      <c r="AG40" s="4">
        <v>9</v>
      </c>
      <c r="AH40" s="4">
        <v>380</v>
      </c>
    </row>
    <row r="41" spans="1:34" x14ac:dyDescent="0.25">
      <c r="A41">
        <v>701058</v>
      </c>
      <c r="B41" t="s">
        <v>31</v>
      </c>
      <c r="C41" s="4">
        <v>1</v>
      </c>
      <c r="D41" s="4"/>
      <c r="E41" s="4"/>
      <c r="F41" s="4"/>
      <c r="G41" s="4"/>
      <c r="H41" s="4"/>
      <c r="I41" s="4"/>
      <c r="J41" s="4"/>
      <c r="K41" s="4">
        <v>1</v>
      </c>
      <c r="L41" s="4"/>
      <c r="M41" s="4"/>
      <c r="N41" s="4">
        <v>1</v>
      </c>
      <c r="O41" s="4">
        <v>22</v>
      </c>
      <c r="P41" s="4"/>
      <c r="Q41" s="4">
        <v>8</v>
      </c>
      <c r="R41" s="4"/>
      <c r="S41" s="4"/>
      <c r="T41" s="4">
        <v>2</v>
      </c>
      <c r="U41" s="4">
        <v>15</v>
      </c>
      <c r="V41" s="4">
        <v>2</v>
      </c>
      <c r="W41" s="4">
        <v>4</v>
      </c>
      <c r="X41" s="4">
        <v>14</v>
      </c>
      <c r="Y41" s="4"/>
      <c r="Z41" s="4"/>
      <c r="AA41" s="4">
        <v>6</v>
      </c>
      <c r="AB41" s="4">
        <v>5</v>
      </c>
      <c r="AC41" s="4">
        <v>19</v>
      </c>
      <c r="AD41" s="4"/>
      <c r="AE41" s="4"/>
      <c r="AF41" s="4"/>
      <c r="AG41" s="4">
        <v>2</v>
      </c>
      <c r="AH41" s="4">
        <v>102</v>
      </c>
    </row>
    <row r="42" spans="1:34" x14ac:dyDescent="0.25">
      <c r="A42">
        <v>701059</v>
      </c>
      <c r="B42" t="s">
        <v>221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>
        <v>47</v>
      </c>
      <c r="V42" s="4">
        <v>23</v>
      </c>
      <c r="W42" s="4">
        <v>121</v>
      </c>
      <c r="X42" s="4">
        <v>68</v>
      </c>
      <c r="Y42" s="4">
        <v>6</v>
      </c>
      <c r="Z42" s="4">
        <v>10</v>
      </c>
      <c r="AA42" s="4"/>
      <c r="AB42" s="4"/>
      <c r="AC42" s="4">
        <v>4</v>
      </c>
      <c r="AD42" s="4"/>
      <c r="AE42" s="4"/>
      <c r="AF42" s="4"/>
      <c r="AG42" s="4"/>
      <c r="AH42" s="4">
        <v>279</v>
      </c>
    </row>
    <row r="43" spans="1:34" x14ac:dyDescent="0.25">
      <c r="A43">
        <v>701060</v>
      </c>
      <c r="B43" t="s">
        <v>32</v>
      </c>
      <c r="C43" s="4">
        <v>4</v>
      </c>
      <c r="D43" s="4"/>
      <c r="E43" s="4">
        <v>43</v>
      </c>
      <c r="F43" s="4">
        <v>7</v>
      </c>
      <c r="G43" s="4"/>
      <c r="H43" s="4">
        <v>6</v>
      </c>
      <c r="I43" s="4">
        <v>50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>
        <v>110</v>
      </c>
    </row>
    <row r="44" spans="1:34" x14ac:dyDescent="0.25">
      <c r="A44">
        <v>701061</v>
      </c>
      <c r="B44" t="s">
        <v>33</v>
      </c>
      <c r="C44" s="4">
        <v>3</v>
      </c>
      <c r="D44" s="4"/>
      <c r="E44" s="4">
        <v>2</v>
      </c>
      <c r="F44" s="4">
        <v>4</v>
      </c>
      <c r="G44" s="4"/>
      <c r="H44" s="4">
        <v>5</v>
      </c>
      <c r="I44" s="4">
        <v>6</v>
      </c>
      <c r="J44" s="4">
        <v>8</v>
      </c>
      <c r="K44" s="4">
        <v>61</v>
      </c>
      <c r="L44" s="4">
        <v>15</v>
      </c>
      <c r="M44" s="4">
        <v>2</v>
      </c>
      <c r="N44" s="4">
        <v>7</v>
      </c>
      <c r="O44" s="4">
        <v>25</v>
      </c>
      <c r="P44" s="4"/>
      <c r="Q44" s="4">
        <v>10</v>
      </c>
      <c r="R44" s="4">
        <v>3</v>
      </c>
      <c r="S44" s="4"/>
      <c r="T44" s="4">
        <v>6</v>
      </c>
      <c r="U44" s="4">
        <v>26</v>
      </c>
      <c r="V44" s="4">
        <v>2</v>
      </c>
      <c r="W44" s="4">
        <v>2</v>
      </c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>
        <v>187</v>
      </c>
    </row>
    <row r="45" spans="1:34" x14ac:dyDescent="0.25">
      <c r="A45">
        <v>701080</v>
      </c>
      <c r="B45" t="s">
        <v>34</v>
      </c>
      <c r="C45" s="4">
        <v>3</v>
      </c>
      <c r="D45" s="4">
        <v>20</v>
      </c>
      <c r="E45" s="4">
        <v>36</v>
      </c>
      <c r="F45" s="4">
        <v>16</v>
      </c>
      <c r="G45" s="4">
        <v>4</v>
      </c>
      <c r="H45" s="4">
        <v>4</v>
      </c>
      <c r="I45" s="4">
        <v>3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>
        <v>86</v>
      </c>
    </row>
    <row r="46" spans="1:34" x14ac:dyDescent="0.25">
      <c r="A46">
        <v>701081</v>
      </c>
      <c r="B46" t="s">
        <v>35</v>
      </c>
      <c r="C46" s="4">
        <v>5</v>
      </c>
      <c r="D46" s="4">
        <v>33</v>
      </c>
      <c r="E46" s="4">
        <v>37</v>
      </c>
      <c r="F46" s="4">
        <v>20</v>
      </c>
      <c r="G46" s="4">
        <v>3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>
        <v>98</v>
      </c>
    </row>
    <row r="47" spans="1:34" x14ac:dyDescent="0.25">
      <c r="A47">
        <v>701082</v>
      </c>
      <c r="B47" t="s">
        <v>36</v>
      </c>
      <c r="C47" s="4">
        <v>6</v>
      </c>
      <c r="D47" s="4">
        <v>29</v>
      </c>
      <c r="E47" s="4">
        <v>31</v>
      </c>
      <c r="F47" s="4"/>
      <c r="G47" s="4"/>
      <c r="H47" s="4">
        <v>4</v>
      </c>
      <c r="I47" s="4"/>
      <c r="J47" s="4">
        <v>10</v>
      </c>
      <c r="K47" s="4">
        <v>3</v>
      </c>
      <c r="L47" s="4">
        <v>10</v>
      </c>
      <c r="M47" s="4"/>
      <c r="N47" s="4">
        <v>5</v>
      </c>
      <c r="O47" s="4">
        <v>4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>
        <v>102</v>
      </c>
    </row>
    <row r="48" spans="1:34" x14ac:dyDescent="0.25">
      <c r="A48">
        <v>701083</v>
      </c>
      <c r="B48" t="s">
        <v>37</v>
      </c>
      <c r="C48" s="4">
        <v>21</v>
      </c>
      <c r="D48" s="4">
        <v>16</v>
      </c>
      <c r="E48" s="4">
        <v>42</v>
      </c>
      <c r="F48" s="4">
        <v>43</v>
      </c>
      <c r="G48" s="4">
        <v>13</v>
      </c>
      <c r="H48" s="4">
        <v>11</v>
      </c>
      <c r="I48" s="4">
        <v>31</v>
      </c>
      <c r="J48" s="4">
        <v>32</v>
      </c>
      <c r="K48" s="4">
        <v>42</v>
      </c>
      <c r="L48" s="4"/>
      <c r="M48" s="4">
        <v>10</v>
      </c>
      <c r="N48" s="4">
        <v>1013</v>
      </c>
      <c r="O48" s="4">
        <v>20</v>
      </c>
      <c r="P48" s="4">
        <v>4</v>
      </c>
      <c r="Q48" s="4">
        <v>4</v>
      </c>
      <c r="R48" s="4">
        <v>60</v>
      </c>
      <c r="S48" s="4">
        <v>8</v>
      </c>
      <c r="T48" s="4">
        <v>12</v>
      </c>
      <c r="U48" s="4">
        <v>23</v>
      </c>
      <c r="V48" s="4">
        <v>41</v>
      </c>
      <c r="W48" s="4">
        <v>90</v>
      </c>
      <c r="X48" s="4">
        <v>12</v>
      </c>
      <c r="Y48" s="4"/>
      <c r="Z48" s="4"/>
      <c r="AA48" s="4"/>
      <c r="AB48" s="4"/>
      <c r="AC48" s="4">
        <v>54</v>
      </c>
      <c r="AD48" s="4">
        <v>12</v>
      </c>
      <c r="AE48" s="4">
        <v>12</v>
      </c>
      <c r="AF48" s="4">
        <v>6</v>
      </c>
      <c r="AG48" s="4"/>
      <c r="AH48" s="4">
        <v>1632</v>
      </c>
    </row>
    <row r="49" spans="1:34" x14ac:dyDescent="0.25">
      <c r="A49">
        <v>702000</v>
      </c>
      <c r="B49" t="s">
        <v>38</v>
      </c>
      <c r="C49" s="4">
        <v>25</v>
      </c>
      <c r="D49" s="4">
        <v>7</v>
      </c>
      <c r="E49" s="4">
        <v>5</v>
      </c>
      <c r="F49" s="4">
        <v>28</v>
      </c>
      <c r="G49" s="4">
        <v>116</v>
      </c>
      <c r="H49" s="4">
        <v>268</v>
      </c>
      <c r="I49" s="4">
        <v>60</v>
      </c>
      <c r="J49" s="4">
        <v>52</v>
      </c>
      <c r="K49" s="4">
        <v>176</v>
      </c>
      <c r="L49" s="4">
        <v>168</v>
      </c>
      <c r="M49" s="4">
        <v>120</v>
      </c>
      <c r="N49" s="4">
        <v>99</v>
      </c>
      <c r="O49" s="4">
        <v>62</v>
      </c>
      <c r="P49" s="4">
        <v>51</v>
      </c>
      <c r="Q49" s="4">
        <v>76</v>
      </c>
      <c r="R49" s="4">
        <v>134</v>
      </c>
      <c r="S49" s="4">
        <v>110</v>
      </c>
      <c r="T49" s="4">
        <v>90</v>
      </c>
      <c r="U49" s="4">
        <v>194</v>
      </c>
      <c r="V49" s="4">
        <v>41</v>
      </c>
      <c r="W49" s="4">
        <v>15</v>
      </c>
      <c r="X49" s="4"/>
      <c r="Y49" s="4">
        <v>51</v>
      </c>
      <c r="Z49" s="4"/>
      <c r="AA49" s="4"/>
      <c r="AB49" s="4"/>
      <c r="AC49" s="4">
        <v>283</v>
      </c>
      <c r="AD49" s="4">
        <v>346</v>
      </c>
      <c r="AE49" s="4">
        <v>1</v>
      </c>
      <c r="AF49" s="4"/>
      <c r="AG49" s="4"/>
      <c r="AH49" s="4">
        <v>2578</v>
      </c>
    </row>
    <row r="50" spans="1:34" x14ac:dyDescent="0.25">
      <c r="A50">
        <v>702001</v>
      </c>
      <c r="B50" t="s">
        <v>39</v>
      </c>
      <c r="C50" s="4">
        <v>10</v>
      </c>
      <c r="D50" s="4">
        <v>13</v>
      </c>
      <c r="E50" s="4">
        <v>5</v>
      </c>
      <c r="F50" s="4">
        <v>20</v>
      </c>
      <c r="G50" s="4">
        <v>115</v>
      </c>
      <c r="H50" s="4">
        <v>209</v>
      </c>
      <c r="I50" s="4">
        <v>10</v>
      </c>
      <c r="J50" s="4">
        <v>78</v>
      </c>
      <c r="K50" s="4">
        <v>32</v>
      </c>
      <c r="L50" s="4">
        <v>114</v>
      </c>
      <c r="M50" s="4">
        <v>60</v>
      </c>
      <c r="N50" s="4">
        <v>54</v>
      </c>
      <c r="O50" s="4">
        <v>4</v>
      </c>
      <c r="P50" s="4">
        <v>35</v>
      </c>
      <c r="Q50" s="4">
        <v>42</v>
      </c>
      <c r="R50" s="4">
        <v>36</v>
      </c>
      <c r="S50" s="4"/>
      <c r="T50" s="4">
        <v>69</v>
      </c>
      <c r="U50" s="4">
        <v>120</v>
      </c>
      <c r="V50" s="4">
        <v>1</v>
      </c>
      <c r="W50" s="4"/>
      <c r="X50" s="4">
        <v>234</v>
      </c>
      <c r="Y50" s="4">
        <v>112</v>
      </c>
      <c r="Z50" s="4">
        <v>58</v>
      </c>
      <c r="AA50" s="4">
        <v>62</v>
      </c>
      <c r="AB50" s="4">
        <v>8</v>
      </c>
      <c r="AC50" s="4"/>
      <c r="AD50" s="4">
        <v>1</v>
      </c>
      <c r="AE50" s="4">
        <v>1</v>
      </c>
      <c r="AF50" s="4"/>
      <c r="AG50" s="4"/>
      <c r="AH50" s="4">
        <v>1503</v>
      </c>
    </row>
    <row r="51" spans="1:34" x14ac:dyDescent="0.25">
      <c r="A51">
        <v>702002</v>
      </c>
      <c r="B51" t="s">
        <v>40</v>
      </c>
      <c r="C51" s="4">
        <v>12</v>
      </c>
      <c r="D51" s="4">
        <v>24</v>
      </c>
      <c r="E51" s="4">
        <v>5</v>
      </c>
      <c r="F51" s="4">
        <v>20</v>
      </c>
      <c r="G51" s="4">
        <v>114</v>
      </c>
      <c r="H51" s="4">
        <v>209</v>
      </c>
      <c r="I51" s="4">
        <v>57</v>
      </c>
      <c r="J51" s="4">
        <v>4</v>
      </c>
      <c r="K51" s="4">
        <v>30</v>
      </c>
      <c r="L51" s="4">
        <v>142</v>
      </c>
      <c r="M51" s="4">
        <v>59</v>
      </c>
      <c r="N51" s="4">
        <v>110</v>
      </c>
      <c r="O51" s="4">
        <v>82</v>
      </c>
      <c r="P51" s="4">
        <v>57</v>
      </c>
      <c r="Q51" s="4">
        <v>60</v>
      </c>
      <c r="R51" s="4">
        <v>100</v>
      </c>
      <c r="S51" s="4">
        <v>54</v>
      </c>
      <c r="T51" s="4">
        <v>99</v>
      </c>
      <c r="U51" s="4">
        <v>36</v>
      </c>
      <c r="V51" s="4">
        <v>32</v>
      </c>
      <c r="W51" s="4">
        <v>101</v>
      </c>
      <c r="X51" s="4">
        <v>32</v>
      </c>
      <c r="Y51" s="4">
        <v>125</v>
      </c>
      <c r="Z51" s="4">
        <v>94</v>
      </c>
      <c r="AA51" s="4">
        <v>1</v>
      </c>
      <c r="AB51" s="4"/>
      <c r="AC51" s="4">
        <v>1</v>
      </c>
      <c r="AD51" s="4">
        <v>20</v>
      </c>
      <c r="AE51" s="4"/>
      <c r="AF51" s="4"/>
      <c r="AG51" s="4"/>
      <c r="AH51" s="4">
        <v>1680</v>
      </c>
    </row>
    <row r="52" spans="1:34" x14ac:dyDescent="0.25">
      <c r="A52">
        <v>702003</v>
      </c>
      <c r="B52" t="s">
        <v>41</v>
      </c>
      <c r="C52" s="4">
        <v>5</v>
      </c>
      <c r="D52" s="4">
        <v>11</v>
      </c>
      <c r="E52" s="4">
        <v>5</v>
      </c>
      <c r="F52" s="4">
        <v>20</v>
      </c>
      <c r="G52" s="4">
        <v>114</v>
      </c>
      <c r="H52" s="4">
        <v>209</v>
      </c>
      <c r="I52" s="4">
        <v>28</v>
      </c>
      <c r="J52" s="4">
        <v>49</v>
      </c>
      <c r="K52" s="4">
        <v>22</v>
      </c>
      <c r="L52" s="4">
        <v>83</v>
      </c>
      <c r="M52" s="4">
        <v>3</v>
      </c>
      <c r="N52" s="4">
        <v>76</v>
      </c>
      <c r="O52" s="4">
        <v>4</v>
      </c>
      <c r="P52" s="4">
        <v>5</v>
      </c>
      <c r="Q52" s="4">
        <v>32</v>
      </c>
      <c r="R52" s="4">
        <v>2</v>
      </c>
      <c r="S52" s="4">
        <v>3</v>
      </c>
      <c r="T52" s="4">
        <v>33</v>
      </c>
      <c r="U52" s="4">
        <v>123</v>
      </c>
      <c r="V52" s="4">
        <v>1</v>
      </c>
      <c r="W52" s="4"/>
      <c r="X52" s="4">
        <v>178</v>
      </c>
      <c r="Y52" s="4">
        <v>48</v>
      </c>
      <c r="Z52" s="4"/>
      <c r="AA52" s="4">
        <v>6</v>
      </c>
      <c r="AB52" s="4"/>
      <c r="AC52" s="4"/>
      <c r="AD52" s="4"/>
      <c r="AE52" s="4"/>
      <c r="AF52" s="4"/>
      <c r="AG52" s="4"/>
      <c r="AH52" s="4">
        <v>1060</v>
      </c>
    </row>
    <row r="53" spans="1:34" x14ac:dyDescent="0.25">
      <c r="A53">
        <v>702004</v>
      </c>
      <c r="B53" t="s">
        <v>42</v>
      </c>
      <c r="C53" s="4">
        <v>7</v>
      </c>
      <c r="D53" s="4">
        <v>14</v>
      </c>
      <c r="E53" s="4">
        <v>5</v>
      </c>
      <c r="F53" s="4">
        <v>20</v>
      </c>
      <c r="G53" s="4">
        <v>115</v>
      </c>
      <c r="H53" s="4">
        <v>209</v>
      </c>
      <c r="I53" s="4">
        <v>57</v>
      </c>
      <c r="J53" s="4">
        <v>21</v>
      </c>
      <c r="K53" s="4">
        <v>60</v>
      </c>
      <c r="L53" s="4">
        <v>174</v>
      </c>
      <c r="M53" s="4">
        <v>37</v>
      </c>
      <c r="N53" s="4">
        <v>166</v>
      </c>
      <c r="O53" s="4">
        <v>72</v>
      </c>
      <c r="P53" s="4">
        <v>95</v>
      </c>
      <c r="Q53" s="4">
        <v>174</v>
      </c>
      <c r="R53" s="4">
        <v>12</v>
      </c>
      <c r="S53" s="4">
        <v>64</v>
      </c>
      <c r="T53" s="4">
        <v>61</v>
      </c>
      <c r="U53" s="4">
        <v>125</v>
      </c>
      <c r="V53" s="4">
        <v>11</v>
      </c>
      <c r="W53" s="4">
        <v>5</v>
      </c>
      <c r="X53" s="4">
        <v>32</v>
      </c>
      <c r="Y53" s="4"/>
      <c r="Z53" s="4"/>
      <c r="AA53" s="4"/>
      <c r="AB53" s="4"/>
      <c r="AC53" s="4"/>
      <c r="AD53" s="4"/>
      <c r="AE53" s="4"/>
      <c r="AF53" s="4"/>
      <c r="AG53" s="4"/>
      <c r="AH53" s="4">
        <v>1536</v>
      </c>
    </row>
    <row r="54" spans="1:34" x14ac:dyDescent="0.25">
      <c r="A54">
        <v>702005</v>
      </c>
      <c r="B54" t="s">
        <v>43</v>
      </c>
      <c r="C54" s="4">
        <v>8</v>
      </c>
      <c r="D54" s="4">
        <v>15</v>
      </c>
      <c r="E54" s="4">
        <v>5</v>
      </c>
      <c r="F54" s="4">
        <v>20</v>
      </c>
      <c r="G54" s="4">
        <v>115</v>
      </c>
      <c r="H54" s="4">
        <v>209</v>
      </c>
      <c r="I54" s="4">
        <v>28</v>
      </c>
      <c r="J54" s="4">
        <v>31</v>
      </c>
      <c r="K54" s="4">
        <v>13</v>
      </c>
      <c r="L54" s="4">
        <v>144</v>
      </c>
      <c r="M54" s="4">
        <v>44</v>
      </c>
      <c r="N54" s="4">
        <v>48</v>
      </c>
      <c r="O54" s="4">
        <v>24</v>
      </c>
      <c r="P54" s="4">
        <v>8</v>
      </c>
      <c r="Q54" s="4">
        <v>60</v>
      </c>
      <c r="R54" s="4">
        <v>61</v>
      </c>
      <c r="S54" s="4"/>
      <c r="T54" s="4">
        <v>69</v>
      </c>
      <c r="U54" s="4">
        <v>156</v>
      </c>
      <c r="V54" s="4">
        <v>22</v>
      </c>
      <c r="W54" s="4">
        <v>59</v>
      </c>
      <c r="X54" s="4">
        <v>18</v>
      </c>
      <c r="Y54" s="4"/>
      <c r="Z54" s="4"/>
      <c r="AA54" s="4"/>
      <c r="AB54" s="4"/>
      <c r="AC54" s="4"/>
      <c r="AD54" s="4"/>
      <c r="AE54" s="4"/>
      <c r="AF54" s="4"/>
      <c r="AG54" s="4"/>
      <c r="AH54" s="4">
        <v>1157</v>
      </c>
    </row>
    <row r="55" spans="1:34" x14ac:dyDescent="0.25">
      <c r="A55">
        <v>702006</v>
      </c>
      <c r="B55" t="s">
        <v>44</v>
      </c>
      <c r="C55" s="4">
        <v>7</v>
      </c>
      <c r="D55" s="4"/>
      <c r="E55" s="4">
        <v>5</v>
      </c>
      <c r="F55" s="4">
        <v>20</v>
      </c>
      <c r="G55" s="4">
        <v>114</v>
      </c>
      <c r="H55" s="4">
        <v>209</v>
      </c>
      <c r="I55" s="4">
        <v>1</v>
      </c>
      <c r="J55" s="4">
        <v>61</v>
      </c>
      <c r="K55" s="4">
        <v>20</v>
      </c>
      <c r="L55" s="4">
        <v>151</v>
      </c>
      <c r="M55" s="4">
        <v>10</v>
      </c>
      <c r="N55" s="4">
        <v>58</v>
      </c>
      <c r="O55" s="4">
        <v>4</v>
      </c>
      <c r="P55" s="4">
        <v>31</v>
      </c>
      <c r="Q55" s="4">
        <v>32</v>
      </c>
      <c r="R55" s="4">
        <v>30</v>
      </c>
      <c r="S55" s="4">
        <v>13</v>
      </c>
      <c r="T55" s="4">
        <v>15</v>
      </c>
      <c r="U55" s="4">
        <v>126</v>
      </c>
      <c r="V55" s="4">
        <v>20</v>
      </c>
      <c r="W55" s="4">
        <v>34</v>
      </c>
      <c r="X55" s="4">
        <v>38</v>
      </c>
      <c r="Y55" s="4">
        <v>84</v>
      </c>
      <c r="Z55" s="4">
        <v>30</v>
      </c>
      <c r="AA55" s="4"/>
      <c r="AB55" s="4"/>
      <c r="AC55" s="4"/>
      <c r="AD55" s="4"/>
      <c r="AE55" s="4"/>
      <c r="AF55" s="4"/>
      <c r="AG55" s="4"/>
      <c r="AH55" s="4">
        <v>1113</v>
      </c>
    </row>
    <row r="56" spans="1:34" x14ac:dyDescent="0.25">
      <c r="A56">
        <v>703001</v>
      </c>
      <c r="B56" t="s">
        <v>45</v>
      </c>
      <c r="C56" s="4">
        <v>17</v>
      </c>
      <c r="D56" s="4">
        <v>7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>
        <v>24</v>
      </c>
    </row>
    <row r="57" spans="1:34" x14ac:dyDescent="0.25">
      <c r="A57">
        <v>703002</v>
      </c>
      <c r="B57" t="s">
        <v>46</v>
      </c>
      <c r="C57" s="4">
        <v>93</v>
      </c>
      <c r="D57" s="4">
        <v>189</v>
      </c>
      <c r="E57" s="4">
        <v>244</v>
      </c>
      <c r="F57" s="4">
        <v>87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>
        <v>613</v>
      </c>
    </row>
    <row r="58" spans="1:34" x14ac:dyDescent="0.25">
      <c r="A58">
        <v>703003</v>
      </c>
      <c r="B58" t="s">
        <v>47</v>
      </c>
      <c r="C58" s="4">
        <v>124</v>
      </c>
      <c r="D58" s="4">
        <v>1508</v>
      </c>
      <c r="E58" s="4">
        <v>1580</v>
      </c>
      <c r="F58" s="4">
        <v>1308</v>
      </c>
      <c r="G58" s="4">
        <v>1335</v>
      </c>
      <c r="H58" s="4">
        <v>1373</v>
      </c>
      <c r="I58" s="4">
        <v>1474</v>
      </c>
      <c r="J58" s="4">
        <v>1312</v>
      </c>
      <c r="K58" s="4">
        <v>1323</v>
      </c>
      <c r="L58" s="4">
        <v>1325</v>
      </c>
      <c r="M58" s="4">
        <v>1279</v>
      </c>
      <c r="N58" s="4">
        <v>1816</v>
      </c>
      <c r="O58" s="4">
        <v>2260</v>
      </c>
      <c r="P58" s="4">
        <v>1253</v>
      </c>
      <c r="Q58" s="4">
        <v>1280</v>
      </c>
      <c r="R58" s="4">
        <v>1224</v>
      </c>
      <c r="S58" s="4">
        <v>1324</v>
      </c>
      <c r="T58" s="4">
        <v>1274</v>
      </c>
      <c r="U58" s="4">
        <v>1270</v>
      </c>
      <c r="V58" s="4">
        <v>1142</v>
      </c>
      <c r="W58" s="4">
        <v>1320</v>
      </c>
      <c r="X58" s="4">
        <v>1422</v>
      </c>
      <c r="Y58" s="4">
        <v>1145</v>
      </c>
      <c r="Z58" s="4">
        <v>1234</v>
      </c>
      <c r="AA58" s="4">
        <v>1378</v>
      </c>
      <c r="AB58" s="4">
        <v>1356</v>
      </c>
      <c r="AC58" s="4">
        <v>1444</v>
      </c>
      <c r="AD58" s="4">
        <v>1328</v>
      </c>
      <c r="AE58" s="4">
        <v>1558</v>
      </c>
      <c r="AF58" s="4">
        <v>1260</v>
      </c>
      <c r="AG58" s="4">
        <v>1480</v>
      </c>
      <c r="AH58" s="4">
        <v>41709</v>
      </c>
    </row>
    <row r="59" spans="1:34" x14ac:dyDescent="0.25">
      <c r="A59">
        <v>706000</v>
      </c>
      <c r="B59" t="s">
        <v>48</v>
      </c>
      <c r="C59" s="4">
        <v>222</v>
      </c>
      <c r="D59" s="4">
        <v>611</v>
      </c>
      <c r="E59" s="4">
        <v>612</v>
      </c>
      <c r="F59" s="4">
        <v>515</v>
      </c>
      <c r="G59" s="4">
        <v>46</v>
      </c>
      <c r="H59" s="4">
        <v>16</v>
      </c>
      <c r="I59" s="4">
        <v>605</v>
      </c>
      <c r="J59" s="4">
        <v>273</v>
      </c>
      <c r="K59" s="4">
        <v>1180</v>
      </c>
      <c r="L59" s="4">
        <v>501</v>
      </c>
      <c r="M59" s="4">
        <v>580</v>
      </c>
      <c r="N59" s="4">
        <v>596</v>
      </c>
      <c r="O59" s="4">
        <v>263</v>
      </c>
      <c r="P59" s="4">
        <v>578</v>
      </c>
      <c r="Q59" s="4">
        <v>422</v>
      </c>
      <c r="R59" s="4">
        <v>456</v>
      </c>
      <c r="S59" s="4"/>
      <c r="T59" s="4"/>
      <c r="U59" s="4">
        <v>1705</v>
      </c>
      <c r="V59" s="4">
        <v>401</v>
      </c>
      <c r="W59" s="4">
        <v>515</v>
      </c>
      <c r="X59" s="4">
        <v>222</v>
      </c>
      <c r="Y59" s="4">
        <v>823</v>
      </c>
      <c r="Z59" s="4">
        <v>397</v>
      </c>
      <c r="AA59" s="4">
        <v>272</v>
      </c>
      <c r="AB59" s="4">
        <v>649</v>
      </c>
      <c r="AC59" s="4">
        <v>1199</v>
      </c>
      <c r="AD59" s="4">
        <v>354</v>
      </c>
      <c r="AE59" s="4">
        <v>377</v>
      </c>
      <c r="AF59" s="4">
        <v>237</v>
      </c>
      <c r="AG59" s="4">
        <v>619</v>
      </c>
      <c r="AH59" s="4">
        <v>15246</v>
      </c>
    </row>
    <row r="60" spans="1:34" x14ac:dyDescent="0.25">
      <c r="A60">
        <v>706001</v>
      </c>
      <c r="B60" t="s">
        <v>49</v>
      </c>
      <c r="C60" s="4">
        <v>25</v>
      </c>
      <c r="D60" s="4">
        <v>675</v>
      </c>
      <c r="E60" s="4">
        <v>665</v>
      </c>
      <c r="F60" s="4">
        <v>699</v>
      </c>
      <c r="G60" s="4">
        <v>230</v>
      </c>
      <c r="H60" s="4">
        <v>318</v>
      </c>
      <c r="I60" s="4">
        <v>545</v>
      </c>
      <c r="J60" s="4">
        <v>161</v>
      </c>
      <c r="K60" s="4">
        <v>541</v>
      </c>
      <c r="L60" s="4">
        <v>282</v>
      </c>
      <c r="M60" s="4">
        <v>253</v>
      </c>
      <c r="N60" s="4">
        <v>217</v>
      </c>
      <c r="O60" s="4">
        <v>215</v>
      </c>
      <c r="P60" s="4"/>
      <c r="Q60" s="4">
        <v>1</v>
      </c>
      <c r="R60" s="4">
        <v>3</v>
      </c>
      <c r="S60" s="4">
        <v>13</v>
      </c>
      <c r="T60" s="4">
        <v>22</v>
      </c>
      <c r="U60" s="4">
        <v>399</v>
      </c>
      <c r="V60" s="4">
        <v>2</v>
      </c>
      <c r="W60" s="4">
        <v>100</v>
      </c>
      <c r="X60" s="4">
        <v>46</v>
      </c>
      <c r="Y60" s="4">
        <v>140</v>
      </c>
      <c r="Z60" s="4">
        <v>160</v>
      </c>
      <c r="AA60" s="4">
        <v>122</v>
      </c>
      <c r="AB60" s="4">
        <v>172</v>
      </c>
      <c r="AC60" s="4">
        <v>17</v>
      </c>
      <c r="AD60" s="4">
        <v>26</v>
      </c>
      <c r="AE60" s="4">
        <v>20</v>
      </c>
      <c r="AF60" s="4">
        <v>13</v>
      </c>
      <c r="AG60" s="4">
        <v>23</v>
      </c>
      <c r="AH60" s="4">
        <v>6105</v>
      </c>
    </row>
    <row r="61" spans="1:34" x14ac:dyDescent="0.25">
      <c r="A61">
        <v>706002</v>
      </c>
      <c r="B61" t="s">
        <v>50</v>
      </c>
      <c r="C61" s="4">
        <v>148</v>
      </c>
      <c r="D61" s="4">
        <v>818</v>
      </c>
      <c r="E61" s="4">
        <v>2718</v>
      </c>
      <c r="F61" s="4">
        <v>3178</v>
      </c>
      <c r="G61" s="4">
        <v>1103</v>
      </c>
      <c r="H61" s="4">
        <v>1688</v>
      </c>
      <c r="I61" s="4">
        <v>1869</v>
      </c>
      <c r="J61" s="4">
        <v>1692</v>
      </c>
      <c r="K61" s="4">
        <v>2495</v>
      </c>
      <c r="L61" s="4">
        <v>1240</v>
      </c>
      <c r="M61" s="4">
        <v>1347</v>
      </c>
      <c r="N61" s="4">
        <v>1254</v>
      </c>
      <c r="O61" s="4">
        <v>1558</v>
      </c>
      <c r="P61" s="4">
        <v>1266</v>
      </c>
      <c r="Q61" s="4">
        <v>1718</v>
      </c>
      <c r="R61" s="4">
        <v>1589</v>
      </c>
      <c r="S61" s="4">
        <v>1864</v>
      </c>
      <c r="T61" s="4">
        <v>1659</v>
      </c>
      <c r="U61" s="4">
        <v>3097</v>
      </c>
      <c r="V61" s="4">
        <v>538</v>
      </c>
      <c r="W61" s="4">
        <v>2047</v>
      </c>
      <c r="X61" s="4">
        <v>803</v>
      </c>
      <c r="Y61" s="4">
        <v>1163</v>
      </c>
      <c r="Z61" s="4">
        <v>915</v>
      </c>
      <c r="AA61" s="4">
        <v>2220</v>
      </c>
      <c r="AB61" s="4">
        <v>1498</v>
      </c>
      <c r="AC61" s="4">
        <v>817</v>
      </c>
      <c r="AD61" s="4">
        <v>1818</v>
      </c>
      <c r="AE61" s="4">
        <v>1414</v>
      </c>
      <c r="AF61" s="4">
        <v>2463</v>
      </c>
      <c r="AG61" s="4">
        <v>1084</v>
      </c>
      <c r="AH61" s="4">
        <v>49081</v>
      </c>
    </row>
    <row r="62" spans="1:34" x14ac:dyDescent="0.25">
      <c r="A62">
        <v>706003</v>
      </c>
      <c r="B62" t="s">
        <v>51</v>
      </c>
      <c r="C62" s="4">
        <v>898</v>
      </c>
      <c r="D62" s="4">
        <v>425</v>
      </c>
      <c r="E62" s="4">
        <v>1231</v>
      </c>
      <c r="F62" s="4">
        <v>3390</v>
      </c>
      <c r="G62" s="4">
        <v>840</v>
      </c>
      <c r="H62" s="4">
        <v>1485</v>
      </c>
      <c r="I62" s="4">
        <v>2391</v>
      </c>
      <c r="J62" s="4">
        <v>1346</v>
      </c>
      <c r="K62" s="4">
        <v>2165</v>
      </c>
      <c r="L62" s="4">
        <v>1843</v>
      </c>
      <c r="M62" s="4">
        <v>1251</v>
      </c>
      <c r="N62" s="4">
        <v>1223</v>
      </c>
      <c r="O62" s="4">
        <v>2046</v>
      </c>
      <c r="P62" s="4">
        <v>823</v>
      </c>
      <c r="Q62" s="4">
        <v>1577</v>
      </c>
      <c r="R62" s="4">
        <v>1237</v>
      </c>
      <c r="S62" s="4">
        <v>1750</v>
      </c>
      <c r="T62" s="4">
        <v>1919</v>
      </c>
      <c r="U62" s="4">
        <v>3243</v>
      </c>
      <c r="V62" s="4">
        <v>1542</v>
      </c>
      <c r="W62" s="4">
        <v>1296</v>
      </c>
      <c r="X62" s="4">
        <v>1091</v>
      </c>
      <c r="Y62" s="4">
        <v>1992</v>
      </c>
      <c r="Z62" s="4">
        <v>1456</v>
      </c>
      <c r="AA62" s="4">
        <v>498</v>
      </c>
      <c r="AB62" s="4">
        <v>896</v>
      </c>
      <c r="AC62" s="4">
        <v>2393</v>
      </c>
      <c r="AD62" s="4">
        <v>1424</v>
      </c>
      <c r="AE62" s="4">
        <v>1182</v>
      </c>
      <c r="AF62" s="4">
        <v>1952</v>
      </c>
      <c r="AG62" s="4">
        <v>1189</v>
      </c>
      <c r="AH62" s="4">
        <v>47994</v>
      </c>
    </row>
    <row r="63" spans="1:34" x14ac:dyDescent="0.25">
      <c r="A63">
        <v>706004</v>
      </c>
      <c r="B63" t="s">
        <v>52</v>
      </c>
      <c r="C63" s="4">
        <v>982</v>
      </c>
      <c r="D63" s="4">
        <v>2041</v>
      </c>
      <c r="E63" s="4">
        <v>1072</v>
      </c>
      <c r="F63" s="4">
        <v>2958</v>
      </c>
      <c r="G63" s="4">
        <v>997</v>
      </c>
      <c r="H63" s="4">
        <v>1525</v>
      </c>
      <c r="I63" s="4">
        <v>2312</v>
      </c>
      <c r="J63" s="4">
        <v>1493</v>
      </c>
      <c r="K63" s="4">
        <v>2225</v>
      </c>
      <c r="L63" s="4">
        <v>1230</v>
      </c>
      <c r="M63" s="4">
        <v>1303</v>
      </c>
      <c r="N63" s="4">
        <v>1184</v>
      </c>
      <c r="O63" s="4">
        <v>1671</v>
      </c>
      <c r="P63" s="4">
        <v>982</v>
      </c>
      <c r="Q63" s="4">
        <v>65</v>
      </c>
      <c r="R63" s="4">
        <v>1556</v>
      </c>
      <c r="S63" s="4">
        <v>2016</v>
      </c>
      <c r="T63" s="4">
        <v>2058</v>
      </c>
      <c r="U63" s="4">
        <v>1563</v>
      </c>
      <c r="V63" s="4">
        <v>760</v>
      </c>
      <c r="W63" s="4">
        <v>2127</v>
      </c>
      <c r="X63" s="4">
        <v>1458</v>
      </c>
      <c r="Y63" s="4">
        <v>1267</v>
      </c>
      <c r="Z63" s="4">
        <v>1417</v>
      </c>
      <c r="AA63" s="4">
        <v>1438</v>
      </c>
      <c r="AB63" s="4">
        <v>1318</v>
      </c>
      <c r="AC63" s="4">
        <v>1923</v>
      </c>
      <c r="AD63" s="4">
        <v>1451</v>
      </c>
      <c r="AE63" s="4">
        <v>1120</v>
      </c>
      <c r="AF63" s="4">
        <v>1365</v>
      </c>
      <c r="AG63" s="4">
        <v>1574</v>
      </c>
      <c r="AH63" s="4">
        <v>46451</v>
      </c>
    </row>
    <row r="64" spans="1:34" x14ac:dyDescent="0.25">
      <c r="A64">
        <v>706005</v>
      </c>
      <c r="B64" t="s">
        <v>53</v>
      </c>
      <c r="C64" s="4">
        <v>3462</v>
      </c>
      <c r="D64" s="4">
        <v>4265</v>
      </c>
      <c r="E64" s="4">
        <v>6841</v>
      </c>
      <c r="F64" s="4">
        <v>8746</v>
      </c>
      <c r="G64" s="4">
        <v>2564</v>
      </c>
      <c r="H64" s="4">
        <v>3688</v>
      </c>
      <c r="I64" s="4">
        <v>6409</v>
      </c>
      <c r="J64" s="4">
        <v>4181</v>
      </c>
      <c r="K64" s="4">
        <v>6304</v>
      </c>
      <c r="L64" s="4">
        <v>4099</v>
      </c>
      <c r="M64" s="4">
        <v>2986</v>
      </c>
      <c r="N64" s="4">
        <v>3290</v>
      </c>
      <c r="O64" s="4">
        <v>4603</v>
      </c>
      <c r="P64" s="4">
        <v>3130</v>
      </c>
      <c r="Q64" s="4">
        <v>6199</v>
      </c>
      <c r="R64" s="4">
        <v>4171</v>
      </c>
      <c r="S64" s="4">
        <v>5042</v>
      </c>
      <c r="T64" s="4">
        <v>5184</v>
      </c>
      <c r="U64" s="4">
        <v>9188</v>
      </c>
      <c r="V64" s="4">
        <v>2855</v>
      </c>
      <c r="W64" s="4">
        <v>4089</v>
      </c>
      <c r="X64" s="4">
        <v>3224</v>
      </c>
      <c r="Y64" s="4">
        <v>3725</v>
      </c>
      <c r="Z64" s="4">
        <v>4344</v>
      </c>
      <c r="AA64" s="4">
        <v>3909</v>
      </c>
      <c r="AB64" s="4">
        <v>3447</v>
      </c>
      <c r="AC64" s="4">
        <v>5465</v>
      </c>
      <c r="AD64" s="4">
        <v>3031</v>
      </c>
      <c r="AE64" s="4">
        <v>3719</v>
      </c>
      <c r="AF64" s="4">
        <v>4327</v>
      </c>
      <c r="AG64" s="4">
        <v>3851</v>
      </c>
      <c r="AH64" s="4">
        <v>140338</v>
      </c>
    </row>
    <row r="65" spans="1:34" x14ac:dyDescent="0.25">
      <c r="A65">
        <v>706006</v>
      </c>
      <c r="B65" t="s">
        <v>54</v>
      </c>
      <c r="C65" s="4">
        <v>160</v>
      </c>
      <c r="D65" s="4">
        <v>184</v>
      </c>
      <c r="E65" s="4">
        <v>265</v>
      </c>
      <c r="F65" s="4">
        <v>587</v>
      </c>
      <c r="G65" s="4">
        <v>314</v>
      </c>
      <c r="H65" s="4">
        <v>482</v>
      </c>
      <c r="I65" s="4">
        <v>296</v>
      </c>
      <c r="J65" s="4">
        <v>68</v>
      </c>
      <c r="K65" s="4">
        <v>322</v>
      </c>
      <c r="L65" s="4">
        <v>314</v>
      </c>
      <c r="M65" s="4">
        <v>365</v>
      </c>
      <c r="N65" s="4">
        <v>212</v>
      </c>
      <c r="O65" s="4">
        <v>273</v>
      </c>
      <c r="P65" s="4">
        <v>462</v>
      </c>
      <c r="Q65" s="4">
        <v>1038</v>
      </c>
      <c r="R65" s="4">
        <v>425</v>
      </c>
      <c r="S65" s="4">
        <v>166</v>
      </c>
      <c r="T65" s="4">
        <v>200</v>
      </c>
      <c r="U65" s="4">
        <v>562</v>
      </c>
      <c r="V65" s="4">
        <v>267</v>
      </c>
      <c r="W65" s="4">
        <v>421</v>
      </c>
      <c r="X65" s="4">
        <v>666</v>
      </c>
      <c r="Y65" s="4">
        <v>332</v>
      </c>
      <c r="Z65" s="4">
        <v>482</v>
      </c>
      <c r="AA65" s="4">
        <v>496</v>
      </c>
      <c r="AB65" s="4">
        <v>479</v>
      </c>
      <c r="AC65" s="4">
        <v>649</v>
      </c>
      <c r="AD65" s="4">
        <v>340</v>
      </c>
      <c r="AE65" s="4">
        <v>140</v>
      </c>
      <c r="AF65" s="4">
        <v>226</v>
      </c>
      <c r="AG65" s="4">
        <v>445</v>
      </c>
      <c r="AH65" s="4">
        <v>11638</v>
      </c>
    </row>
    <row r="66" spans="1:34" x14ac:dyDescent="0.25">
      <c r="A66">
        <v>706007</v>
      </c>
      <c r="B66" t="s">
        <v>55</v>
      </c>
      <c r="C66" s="4">
        <v>402</v>
      </c>
      <c r="D66" s="4">
        <v>1198</v>
      </c>
      <c r="E66" s="4">
        <v>1142</v>
      </c>
      <c r="F66" s="4">
        <v>1117</v>
      </c>
      <c r="G66" s="4">
        <v>295</v>
      </c>
      <c r="H66" s="4">
        <v>863</v>
      </c>
      <c r="I66" s="4">
        <v>869</v>
      </c>
      <c r="J66" s="4">
        <v>654</v>
      </c>
      <c r="K66" s="4">
        <v>915</v>
      </c>
      <c r="L66" s="4">
        <v>520</v>
      </c>
      <c r="M66" s="4">
        <v>529</v>
      </c>
      <c r="N66" s="4">
        <v>466</v>
      </c>
      <c r="O66" s="4">
        <v>1076</v>
      </c>
      <c r="P66" s="4">
        <v>1520</v>
      </c>
      <c r="Q66" s="4">
        <v>1089</v>
      </c>
      <c r="R66" s="4">
        <v>744</v>
      </c>
      <c r="S66" s="4">
        <v>701</v>
      </c>
      <c r="T66" s="4">
        <v>529</v>
      </c>
      <c r="U66" s="4">
        <v>941</v>
      </c>
      <c r="V66" s="4">
        <v>599</v>
      </c>
      <c r="W66" s="4">
        <v>905</v>
      </c>
      <c r="X66" s="4">
        <v>595</v>
      </c>
      <c r="Y66" s="4"/>
      <c r="Z66" s="4"/>
      <c r="AA66" s="4">
        <v>351</v>
      </c>
      <c r="AB66" s="4">
        <v>1000</v>
      </c>
      <c r="AC66" s="4">
        <v>1615</v>
      </c>
      <c r="AD66" s="4">
        <v>759</v>
      </c>
      <c r="AE66" s="4">
        <v>690</v>
      </c>
      <c r="AF66" s="4">
        <v>572</v>
      </c>
      <c r="AG66" s="4">
        <v>598</v>
      </c>
      <c r="AH66" s="4">
        <v>23254</v>
      </c>
    </row>
    <row r="67" spans="1:34" x14ac:dyDescent="0.25">
      <c r="A67">
        <v>706008</v>
      </c>
      <c r="B67" t="s">
        <v>56</v>
      </c>
      <c r="C67" s="4">
        <v>112</v>
      </c>
      <c r="D67" s="4">
        <v>1</v>
      </c>
      <c r="E67" s="4">
        <v>339</v>
      </c>
      <c r="F67" s="4">
        <v>637</v>
      </c>
      <c r="G67" s="4">
        <v>271</v>
      </c>
      <c r="H67" s="4">
        <v>228</v>
      </c>
      <c r="I67" s="4">
        <v>544</v>
      </c>
      <c r="J67" s="4">
        <v>135</v>
      </c>
      <c r="K67" s="4">
        <v>332</v>
      </c>
      <c r="L67" s="4">
        <v>180</v>
      </c>
      <c r="M67" s="4">
        <v>157</v>
      </c>
      <c r="N67" s="4">
        <v>122</v>
      </c>
      <c r="O67" s="4">
        <v>299</v>
      </c>
      <c r="P67" s="4">
        <v>483</v>
      </c>
      <c r="Q67" s="4">
        <v>516</v>
      </c>
      <c r="R67" s="4">
        <v>296</v>
      </c>
      <c r="S67" s="4">
        <v>523</v>
      </c>
      <c r="T67" s="4">
        <v>201</v>
      </c>
      <c r="U67" s="4">
        <v>367</v>
      </c>
      <c r="V67" s="4">
        <v>169</v>
      </c>
      <c r="W67" s="4">
        <v>277</v>
      </c>
      <c r="X67" s="4">
        <v>196</v>
      </c>
      <c r="Y67" s="4">
        <v>194</v>
      </c>
      <c r="Z67" s="4">
        <v>264</v>
      </c>
      <c r="AA67" s="4">
        <v>569</v>
      </c>
      <c r="AB67" s="4">
        <v>487</v>
      </c>
      <c r="AC67" s="4">
        <v>371</v>
      </c>
      <c r="AD67" s="4">
        <v>446</v>
      </c>
      <c r="AE67" s="4">
        <v>269</v>
      </c>
      <c r="AF67" s="4">
        <v>326</v>
      </c>
      <c r="AG67" s="4"/>
      <c r="AH67" s="4">
        <v>9311</v>
      </c>
    </row>
    <row r="68" spans="1:34" x14ac:dyDescent="0.25">
      <c r="A68">
        <v>706009</v>
      </c>
      <c r="B68" t="s">
        <v>205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>
        <v>10</v>
      </c>
      <c r="R68" s="4">
        <v>60</v>
      </c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>
        <v>70</v>
      </c>
    </row>
    <row r="69" spans="1:34" x14ac:dyDescent="0.25">
      <c r="A69">
        <v>706010</v>
      </c>
      <c r="B69" t="s">
        <v>206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>
        <v>50</v>
      </c>
      <c r="R69" s="4">
        <v>52</v>
      </c>
      <c r="S69" s="4">
        <v>61</v>
      </c>
      <c r="T69" s="4"/>
      <c r="U69" s="4">
        <v>5</v>
      </c>
      <c r="V69" s="4">
        <v>3</v>
      </c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>
        <v>171</v>
      </c>
    </row>
    <row r="70" spans="1:34" x14ac:dyDescent="0.25">
      <c r="A70">
        <v>706011</v>
      </c>
      <c r="B70" t="s">
        <v>57</v>
      </c>
      <c r="C70" s="4">
        <v>25</v>
      </c>
      <c r="D70" s="4">
        <v>276</v>
      </c>
      <c r="E70" s="4">
        <v>1148</v>
      </c>
      <c r="F70" s="4"/>
      <c r="G70" s="4"/>
      <c r="H70" s="4">
        <v>1357</v>
      </c>
      <c r="I70" s="4">
        <v>1402</v>
      </c>
      <c r="J70" s="4">
        <v>504</v>
      </c>
      <c r="K70" s="4"/>
      <c r="L70" s="4"/>
      <c r="M70" s="4">
        <v>1311</v>
      </c>
      <c r="N70" s="4">
        <v>618</v>
      </c>
      <c r="O70" s="4">
        <v>787</v>
      </c>
      <c r="P70" s="4">
        <v>8</v>
      </c>
      <c r="Q70" s="4"/>
      <c r="R70" s="4">
        <v>293</v>
      </c>
      <c r="S70" s="4">
        <v>2224</v>
      </c>
      <c r="T70" s="4">
        <v>971</v>
      </c>
      <c r="U70" s="4">
        <v>1342</v>
      </c>
      <c r="V70" s="4">
        <v>913</v>
      </c>
      <c r="W70" s="4">
        <v>284</v>
      </c>
      <c r="X70" s="4">
        <v>10</v>
      </c>
      <c r="Y70" s="4"/>
      <c r="Z70" s="4"/>
      <c r="AA70" s="4">
        <v>202</v>
      </c>
      <c r="AB70" s="4">
        <v>1050</v>
      </c>
      <c r="AC70" s="4">
        <v>1372</v>
      </c>
      <c r="AD70" s="4">
        <v>807</v>
      </c>
      <c r="AE70" s="4">
        <v>684</v>
      </c>
      <c r="AF70" s="4">
        <v>364</v>
      </c>
      <c r="AG70" s="4">
        <v>880</v>
      </c>
      <c r="AH70" s="4">
        <v>18832</v>
      </c>
    </row>
    <row r="71" spans="1:34" x14ac:dyDescent="0.25">
      <c r="A71">
        <v>706012</v>
      </c>
      <c r="B71" t="s">
        <v>58</v>
      </c>
      <c r="C71" s="4">
        <v>11</v>
      </c>
      <c r="D71" s="4"/>
      <c r="E71" s="4"/>
      <c r="F71" s="4">
        <v>151</v>
      </c>
      <c r="G71" s="4">
        <v>321</v>
      </c>
      <c r="H71" s="4">
        <v>362</v>
      </c>
      <c r="I71" s="4">
        <v>267</v>
      </c>
      <c r="J71" s="4">
        <v>58</v>
      </c>
      <c r="K71" s="4">
        <v>348</v>
      </c>
      <c r="L71" s="4">
        <v>155</v>
      </c>
      <c r="M71" s="4">
        <v>238</v>
      </c>
      <c r="N71" s="4">
        <v>250</v>
      </c>
      <c r="O71" s="4">
        <v>215</v>
      </c>
      <c r="P71" s="4">
        <v>35</v>
      </c>
      <c r="Q71" s="4">
        <v>212</v>
      </c>
      <c r="R71" s="4">
        <v>141</v>
      </c>
      <c r="S71" s="4">
        <v>130</v>
      </c>
      <c r="T71" s="4">
        <v>267</v>
      </c>
      <c r="U71" s="4">
        <v>252</v>
      </c>
      <c r="V71" s="4">
        <v>142</v>
      </c>
      <c r="W71" s="4">
        <v>347</v>
      </c>
      <c r="X71" s="4">
        <v>386</v>
      </c>
      <c r="Y71" s="4">
        <v>136</v>
      </c>
      <c r="Z71" s="4">
        <v>428</v>
      </c>
      <c r="AA71" s="4">
        <v>260</v>
      </c>
      <c r="AB71" s="4">
        <v>380</v>
      </c>
      <c r="AC71" s="4">
        <v>429</v>
      </c>
      <c r="AD71" s="4">
        <v>349</v>
      </c>
      <c r="AE71" s="4">
        <v>188</v>
      </c>
      <c r="AF71" s="4">
        <v>133</v>
      </c>
      <c r="AG71" s="4">
        <v>391</v>
      </c>
      <c r="AH71" s="4">
        <v>6982</v>
      </c>
    </row>
    <row r="72" spans="1:34" x14ac:dyDescent="0.25">
      <c r="A72">
        <v>706013</v>
      </c>
      <c r="B72" t="s">
        <v>59</v>
      </c>
      <c r="C72" s="4">
        <v>76</v>
      </c>
      <c r="D72" s="4">
        <v>590</v>
      </c>
      <c r="E72" s="4">
        <v>562</v>
      </c>
      <c r="F72" s="4">
        <v>520</v>
      </c>
      <c r="G72" s="4">
        <v>542</v>
      </c>
      <c r="H72" s="4">
        <v>636</v>
      </c>
      <c r="I72" s="4">
        <v>441</v>
      </c>
      <c r="J72" s="4">
        <v>368</v>
      </c>
      <c r="K72" s="4">
        <v>581</v>
      </c>
      <c r="L72" s="4">
        <v>294</v>
      </c>
      <c r="M72" s="4">
        <v>530</v>
      </c>
      <c r="N72" s="4">
        <v>411</v>
      </c>
      <c r="O72" s="4">
        <v>389</v>
      </c>
      <c r="P72" s="4">
        <v>297</v>
      </c>
      <c r="Q72" s="4">
        <v>742</v>
      </c>
      <c r="R72" s="4">
        <v>403</v>
      </c>
      <c r="S72" s="4">
        <v>394</v>
      </c>
      <c r="T72" s="4">
        <v>555</v>
      </c>
      <c r="U72" s="4">
        <v>829</v>
      </c>
      <c r="V72" s="4">
        <v>400</v>
      </c>
      <c r="W72" s="4">
        <v>676</v>
      </c>
      <c r="X72" s="4">
        <v>599</v>
      </c>
      <c r="Y72" s="4">
        <v>475</v>
      </c>
      <c r="Z72" s="4">
        <v>80</v>
      </c>
      <c r="AA72" s="4">
        <v>681</v>
      </c>
      <c r="AB72" s="4">
        <v>722</v>
      </c>
      <c r="AC72" s="4">
        <v>430</v>
      </c>
      <c r="AD72" s="4">
        <v>1310</v>
      </c>
      <c r="AE72" s="4">
        <v>546</v>
      </c>
      <c r="AF72" s="4">
        <v>1081</v>
      </c>
      <c r="AG72" s="4">
        <v>650</v>
      </c>
      <c r="AH72" s="4">
        <v>16810</v>
      </c>
    </row>
    <row r="73" spans="1:34" x14ac:dyDescent="0.25">
      <c r="A73">
        <v>706014</v>
      </c>
      <c r="B73" t="s">
        <v>60</v>
      </c>
      <c r="C73" s="4">
        <v>93</v>
      </c>
      <c r="D73" s="4">
        <v>218</v>
      </c>
      <c r="E73" s="4"/>
      <c r="F73" s="4"/>
      <c r="G73" s="4">
        <v>438</v>
      </c>
      <c r="H73" s="4">
        <v>395</v>
      </c>
      <c r="I73" s="4">
        <v>294</v>
      </c>
      <c r="J73" s="4">
        <v>100</v>
      </c>
      <c r="K73" s="4">
        <v>341</v>
      </c>
      <c r="L73" s="4">
        <v>197</v>
      </c>
      <c r="M73" s="4">
        <v>241</v>
      </c>
      <c r="N73" s="4">
        <v>302</v>
      </c>
      <c r="O73" s="4">
        <v>197</v>
      </c>
      <c r="P73" s="4">
        <v>126</v>
      </c>
      <c r="Q73" s="4">
        <v>174</v>
      </c>
      <c r="R73" s="4">
        <v>176</v>
      </c>
      <c r="S73" s="4">
        <v>251</v>
      </c>
      <c r="T73" s="4">
        <v>134</v>
      </c>
      <c r="U73" s="4">
        <v>565</v>
      </c>
      <c r="V73" s="4">
        <v>120</v>
      </c>
      <c r="W73" s="4">
        <v>500</v>
      </c>
      <c r="X73" s="4">
        <v>229</v>
      </c>
      <c r="Y73" s="4">
        <v>339</v>
      </c>
      <c r="Z73" s="4">
        <v>55</v>
      </c>
      <c r="AA73" s="4">
        <v>312</v>
      </c>
      <c r="AB73" s="4">
        <v>139</v>
      </c>
      <c r="AC73" s="4">
        <v>549</v>
      </c>
      <c r="AD73" s="4">
        <v>550</v>
      </c>
      <c r="AE73" s="4">
        <v>167</v>
      </c>
      <c r="AF73" s="4">
        <v>115</v>
      </c>
      <c r="AG73" s="4">
        <v>478</v>
      </c>
      <c r="AH73" s="4">
        <v>7795</v>
      </c>
    </row>
    <row r="74" spans="1:34" x14ac:dyDescent="0.25">
      <c r="A74">
        <v>706015</v>
      </c>
      <c r="B74" t="s">
        <v>61</v>
      </c>
      <c r="C74" s="4">
        <v>33</v>
      </c>
      <c r="D74" s="4">
        <v>324</v>
      </c>
      <c r="E74" s="4">
        <v>194</v>
      </c>
      <c r="F74" s="4"/>
      <c r="G74" s="4"/>
      <c r="H74" s="4">
        <v>571</v>
      </c>
      <c r="I74" s="4">
        <v>330</v>
      </c>
      <c r="J74" s="4">
        <v>219</v>
      </c>
      <c r="K74" s="4">
        <v>191</v>
      </c>
      <c r="L74" s="4">
        <v>102</v>
      </c>
      <c r="M74" s="4">
        <v>85</v>
      </c>
      <c r="N74" s="4">
        <v>179</v>
      </c>
      <c r="O74" s="4">
        <v>177</v>
      </c>
      <c r="P74" s="4">
        <v>81</v>
      </c>
      <c r="Q74" s="4">
        <v>176</v>
      </c>
      <c r="R74" s="4">
        <v>130</v>
      </c>
      <c r="S74" s="4">
        <v>162</v>
      </c>
      <c r="T74" s="4">
        <v>115</v>
      </c>
      <c r="U74" s="4">
        <v>133</v>
      </c>
      <c r="V74" s="4"/>
      <c r="W74" s="4"/>
      <c r="X74" s="4"/>
      <c r="Y74" s="4">
        <v>442</v>
      </c>
      <c r="Z74" s="4">
        <v>444</v>
      </c>
      <c r="AA74" s="4">
        <v>60</v>
      </c>
      <c r="AB74" s="4">
        <v>132</v>
      </c>
      <c r="AC74" s="4">
        <v>681</v>
      </c>
      <c r="AD74" s="4">
        <v>230</v>
      </c>
      <c r="AE74" s="4">
        <v>175</v>
      </c>
      <c r="AF74" s="4">
        <v>29</v>
      </c>
      <c r="AG74" s="4"/>
      <c r="AH74" s="4">
        <v>5395</v>
      </c>
    </row>
    <row r="75" spans="1:34" x14ac:dyDescent="0.25">
      <c r="A75">
        <v>706016</v>
      </c>
      <c r="B75" t="s">
        <v>62</v>
      </c>
      <c r="C75" s="4">
        <v>64</v>
      </c>
      <c r="D75" s="4">
        <v>164</v>
      </c>
      <c r="E75" s="4">
        <v>301</v>
      </c>
      <c r="F75" s="4">
        <v>278</v>
      </c>
      <c r="G75" s="4">
        <v>246</v>
      </c>
      <c r="H75" s="4">
        <v>131</v>
      </c>
      <c r="I75" s="4">
        <v>232</v>
      </c>
      <c r="J75" s="4">
        <v>13</v>
      </c>
      <c r="K75" s="4">
        <v>15</v>
      </c>
      <c r="L75" s="4">
        <v>119</v>
      </c>
      <c r="M75" s="4">
        <v>172</v>
      </c>
      <c r="N75" s="4">
        <v>105</v>
      </c>
      <c r="O75" s="4">
        <v>294</v>
      </c>
      <c r="P75" s="4">
        <v>136</v>
      </c>
      <c r="Q75" s="4">
        <v>267</v>
      </c>
      <c r="R75" s="4">
        <v>190</v>
      </c>
      <c r="S75" s="4">
        <v>227</v>
      </c>
      <c r="T75" s="4">
        <v>11</v>
      </c>
      <c r="U75" s="4">
        <v>436</v>
      </c>
      <c r="V75" s="4">
        <v>144</v>
      </c>
      <c r="W75" s="4">
        <v>439</v>
      </c>
      <c r="X75" s="4">
        <v>152</v>
      </c>
      <c r="Y75" s="4">
        <v>209</v>
      </c>
      <c r="Z75" s="4">
        <v>334</v>
      </c>
      <c r="AA75" s="4">
        <v>82</v>
      </c>
      <c r="AB75" s="4"/>
      <c r="AC75" s="4">
        <v>108</v>
      </c>
      <c r="AD75" s="4">
        <v>344</v>
      </c>
      <c r="AE75" s="4">
        <v>224</v>
      </c>
      <c r="AF75" s="4">
        <v>206</v>
      </c>
      <c r="AG75" s="4">
        <v>247</v>
      </c>
      <c r="AH75" s="4">
        <v>5890</v>
      </c>
    </row>
    <row r="76" spans="1:34" x14ac:dyDescent="0.25">
      <c r="A76">
        <v>706017</v>
      </c>
      <c r="B76" t="s">
        <v>63</v>
      </c>
      <c r="C76" s="4">
        <v>71</v>
      </c>
      <c r="D76" s="4">
        <v>158</v>
      </c>
      <c r="E76" s="4">
        <v>187</v>
      </c>
      <c r="F76" s="4">
        <v>335</v>
      </c>
      <c r="G76" s="4">
        <v>212</v>
      </c>
      <c r="H76" s="4">
        <v>145</v>
      </c>
      <c r="I76" s="4">
        <v>216</v>
      </c>
      <c r="J76" s="4">
        <v>193</v>
      </c>
      <c r="K76" s="4">
        <v>201</v>
      </c>
      <c r="L76" s="4">
        <v>31</v>
      </c>
      <c r="M76" s="4">
        <v>224</v>
      </c>
      <c r="N76" s="4">
        <v>109</v>
      </c>
      <c r="O76" s="4">
        <v>273</v>
      </c>
      <c r="P76" s="4">
        <v>191</v>
      </c>
      <c r="Q76" s="4">
        <v>243</v>
      </c>
      <c r="R76" s="4">
        <v>161</v>
      </c>
      <c r="S76" s="4">
        <v>223</v>
      </c>
      <c r="T76" s="4">
        <v>252</v>
      </c>
      <c r="U76" s="4">
        <v>383</v>
      </c>
      <c r="V76" s="4">
        <v>124</v>
      </c>
      <c r="W76" s="4">
        <v>418</v>
      </c>
      <c r="X76" s="4">
        <v>147</v>
      </c>
      <c r="Y76" s="4">
        <v>159</v>
      </c>
      <c r="Z76" s="4">
        <v>358</v>
      </c>
      <c r="AA76" s="4">
        <v>250</v>
      </c>
      <c r="AB76" s="4">
        <v>256</v>
      </c>
      <c r="AC76" s="4">
        <v>135</v>
      </c>
      <c r="AD76" s="4">
        <v>350</v>
      </c>
      <c r="AE76" s="4">
        <v>220</v>
      </c>
      <c r="AF76" s="4">
        <v>140</v>
      </c>
      <c r="AG76" s="4">
        <v>256</v>
      </c>
      <c r="AH76" s="4">
        <v>6621</v>
      </c>
    </row>
    <row r="77" spans="1:34" x14ac:dyDescent="0.25">
      <c r="A77">
        <v>706018</v>
      </c>
      <c r="B77" t="s">
        <v>64</v>
      </c>
      <c r="C77" s="4">
        <v>30</v>
      </c>
      <c r="D77" s="4">
        <v>2</v>
      </c>
      <c r="E77" s="4"/>
      <c r="F77" s="4">
        <v>244</v>
      </c>
      <c r="G77" s="4">
        <v>256</v>
      </c>
      <c r="H77" s="4">
        <v>821</v>
      </c>
      <c r="I77" s="4">
        <v>502</v>
      </c>
      <c r="J77" s="4">
        <v>382</v>
      </c>
      <c r="K77" s="4">
        <v>506</v>
      </c>
      <c r="L77" s="4">
        <v>81</v>
      </c>
      <c r="M77" s="4">
        <v>250</v>
      </c>
      <c r="N77" s="4">
        <v>862</v>
      </c>
      <c r="O77" s="4">
        <v>650</v>
      </c>
      <c r="P77" s="4">
        <v>551</v>
      </c>
      <c r="Q77" s="4">
        <v>625</v>
      </c>
      <c r="R77" s="4">
        <v>459</v>
      </c>
      <c r="S77" s="4">
        <v>341</v>
      </c>
      <c r="T77" s="4">
        <v>551</v>
      </c>
      <c r="U77" s="4">
        <v>720</v>
      </c>
      <c r="V77" s="4">
        <v>390</v>
      </c>
      <c r="W77" s="4">
        <v>634</v>
      </c>
      <c r="X77" s="4">
        <v>585</v>
      </c>
      <c r="Y77" s="4">
        <v>400</v>
      </c>
      <c r="Z77" s="4">
        <v>186</v>
      </c>
      <c r="AA77" s="4"/>
      <c r="AB77" s="4">
        <v>185</v>
      </c>
      <c r="AC77" s="4">
        <v>828</v>
      </c>
      <c r="AD77" s="4">
        <v>54</v>
      </c>
      <c r="AE77" s="4"/>
      <c r="AF77" s="4">
        <v>917</v>
      </c>
      <c r="AG77" s="4">
        <v>562</v>
      </c>
      <c r="AH77" s="4">
        <v>12574</v>
      </c>
    </row>
    <row r="78" spans="1:34" x14ac:dyDescent="0.25">
      <c r="A78">
        <v>706019</v>
      </c>
      <c r="B78" t="s">
        <v>65</v>
      </c>
      <c r="C78" s="4">
        <v>42</v>
      </c>
      <c r="D78" s="4">
        <v>95</v>
      </c>
      <c r="E78" s="4">
        <v>144</v>
      </c>
      <c r="F78" s="4">
        <v>83</v>
      </c>
      <c r="G78" s="4">
        <v>173</v>
      </c>
      <c r="H78" s="4">
        <v>659</v>
      </c>
      <c r="I78" s="4">
        <v>638</v>
      </c>
      <c r="J78" s="4">
        <v>385</v>
      </c>
      <c r="K78" s="4"/>
      <c r="L78" s="4"/>
      <c r="M78" s="4">
        <v>10</v>
      </c>
      <c r="N78" s="4"/>
      <c r="O78" s="4">
        <v>55</v>
      </c>
      <c r="P78" s="4">
        <v>226</v>
      </c>
      <c r="Q78" s="4">
        <v>407</v>
      </c>
      <c r="R78" s="4">
        <v>136</v>
      </c>
      <c r="S78" s="4">
        <v>200</v>
      </c>
      <c r="T78" s="4">
        <v>281</v>
      </c>
      <c r="U78" s="4">
        <v>565</v>
      </c>
      <c r="V78" s="4">
        <v>47</v>
      </c>
      <c r="W78" s="4">
        <v>180</v>
      </c>
      <c r="X78" s="4">
        <v>183</v>
      </c>
      <c r="Y78" s="4"/>
      <c r="Z78" s="4">
        <v>319</v>
      </c>
      <c r="AA78" s="4">
        <v>298</v>
      </c>
      <c r="AB78" s="4">
        <v>191</v>
      </c>
      <c r="AC78" s="4">
        <v>313</v>
      </c>
      <c r="AD78" s="4">
        <v>259</v>
      </c>
      <c r="AE78" s="4">
        <v>234</v>
      </c>
      <c r="AF78" s="4">
        <v>236</v>
      </c>
      <c r="AG78" s="4">
        <v>200</v>
      </c>
      <c r="AH78" s="4">
        <v>6559</v>
      </c>
    </row>
    <row r="79" spans="1:34" x14ac:dyDescent="0.25">
      <c r="A79">
        <v>706027</v>
      </c>
      <c r="B79" t="s">
        <v>214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>
        <v>28</v>
      </c>
      <c r="S79" s="4">
        <v>90</v>
      </c>
      <c r="T79" s="4">
        <v>34</v>
      </c>
      <c r="U79" s="4">
        <v>42</v>
      </c>
      <c r="V79" s="4">
        <v>15</v>
      </c>
      <c r="W79" s="4">
        <v>7</v>
      </c>
      <c r="X79" s="4">
        <v>13</v>
      </c>
      <c r="Y79" s="4"/>
      <c r="Z79" s="4">
        <v>23</v>
      </c>
      <c r="AA79" s="4">
        <v>57</v>
      </c>
      <c r="AB79" s="4">
        <v>64</v>
      </c>
      <c r="AC79" s="4">
        <v>10</v>
      </c>
      <c r="AD79" s="4">
        <v>9</v>
      </c>
      <c r="AE79" s="4">
        <v>11</v>
      </c>
      <c r="AF79" s="4">
        <v>16</v>
      </c>
      <c r="AG79" s="4">
        <v>3</v>
      </c>
      <c r="AH79" s="4">
        <v>422</v>
      </c>
    </row>
    <row r="80" spans="1:34" x14ac:dyDescent="0.25">
      <c r="A80">
        <v>706028</v>
      </c>
      <c r="B80" t="s">
        <v>215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>
        <v>23</v>
      </c>
      <c r="S80" s="4">
        <v>90</v>
      </c>
      <c r="T80" s="4">
        <v>33</v>
      </c>
      <c r="U80" s="4">
        <v>42</v>
      </c>
      <c r="V80" s="4">
        <v>15</v>
      </c>
      <c r="W80" s="4">
        <v>7</v>
      </c>
      <c r="X80" s="4">
        <v>13</v>
      </c>
      <c r="Y80" s="4"/>
      <c r="Z80" s="4">
        <v>23</v>
      </c>
      <c r="AA80" s="4">
        <v>57</v>
      </c>
      <c r="AB80" s="4">
        <v>64</v>
      </c>
      <c r="AC80" s="4">
        <v>11</v>
      </c>
      <c r="AD80" s="4">
        <v>9</v>
      </c>
      <c r="AE80" s="4">
        <v>11</v>
      </c>
      <c r="AF80" s="4">
        <v>16</v>
      </c>
      <c r="AG80" s="4">
        <v>3</v>
      </c>
      <c r="AH80" s="4">
        <v>417</v>
      </c>
    </row>
    <row r="81" spans="1:34" x14ac:dyDescent="0.25">
      <c r="A81">
        <v>706029</v>
      </c>
      <c r="B81" t="s">
        <v>216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>
        <v>24</v>
      </c>
      <c r="S81" s="4">
        <v>85</v>
      </c>
      <c r="T81" s="4">
        <v>33</v>
      </c>
      <c r="U81" s="4">
        <v>33</v>
      </c>
      <c r="V81" s="4">
        <v>20</v>
      </c>
      <c r="W81" s="4">
        <v>7</v>
      </c>
      <c r="X81" s="4">
        <v>14</v>
      </c>
      <c r="Y81" s="4"/>
      <c r="Z81" s="4">
        <v>28</v>
      </c>
      <c r="AA81" s="4">
        <v>47</v>
      </c>
      <c r="AB81" s="4">
        <v>64</v>
      </c>
      <c r="AC81" s="4">
        <v>10</v>
      </c>
      <c r="AD81" s="4">
        <v>9</v>
      </c>
      <c r="AE81" s="4">
        <v>11</v>
      </c>
      <c r="AF81" s="4">
        <v>16</v>
      </c>
      <c r="AG81" s="4">
        <v>3</v>
      </c>
      <c r="AH81" s="4">
        <v>404</v>
      </c>
    </row>
    <row r="82" spans="1:34" x14ac:dyDescent="0.25">
      <c r="A82">
        <v>706089</v>
      </c>
      <c r="B82" t="s">
        <v>232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>
        <v>450</v>
      </c>
      <c r="AE82" s="4"/>
      <c r="AF82" s="4"/>
      <c r="AG82" s="4"/>
      <c r="AH82" s="4">
        <v>450</v>
      </c>
    </row>
    <row r="83" spans="1:34" x14ac:dyDescent="0.25">
      <c r="A83">
        <v>706090</v>
      </c>
      <c r="B83" t="s">
        <v>66</v>
      </c>
      <c r="C83" s="4">
        <v>64</v>
      </c>
      <c r="D83" s="4">
        <v>334</v>
      </c>
      <c r="E83" s="4">
        <v>350</v>
      </c>
      <c r="F83" s="4">
        <v>430</v>
      </c>
      <c r="G83" s="4">
        <v>315</v>
      </c>
      <c r="H83" s="4">
        <v>261</v>
      </c>
      <c r="I83" s="4">
        <v>259</v>
      </c>
      <c r="J83" s="4">
        <v>230</v>
      </c>
      <c r="K83" s="4">
        <v>235</v>
      </c>
      <c r="L83" s="4">
        <v>399</v>
      </c>
      <c r="M83" s="4">
        <v>274</v>
      </c>
      <c r="N83" s="4">
        <v>64</v>
      </c>
      <c r="O83" s="4">
        <v>92</v>
      </c>
      <c r="P83" s="4">
        <v>98</v>
      </c>
      <c r="Q83" s="4">
        <v>210</v>
      </c>
      <c r="R83" s="4">
        <v>190</v>
      </c>
      <c r="S83" s="4">
        <v>110</v>
      </c>
      <c r="T83" s="4">
        <v>245</v>
      </c>
      <c r="U83" s="4">
        <v>226</v>
      </c>
      <c r="V83" s="4">
        <v>116</v>
      </c>
      <c r="W83" s="4">
        <v>230</v>
      </c>
      <c r="X83" s="4">
        <v>148</v>
      </c>
      <c r="Y83" s="4">
        <v>476</v>
      </c>
      <c r="Z83" s="4">
        <v>347</v>
      </c>
      <c r="AA83" s="4">
        <v>291</v>
      </c>
      <c r="AB83" s="4">
        <v>214</v>
      </c>
      <c r="AC83" s="4">
        <v>682</v>
      </c>
      <c r="AD83" s="4">
        <v>206</v>
      </c>
      <c r="AE83" s="4">
        <v>49</v>
      </c>
      <c r="AF83" s="4">
        <v>114</v>
      </c>
      <c r="AG83" s="4">
        <v>93</v>
      </c>
      <c r="AH83" s="4">
        <v>7352</v>
      </c>
    </row>
    <row r="84" spans="1:34" x14ac:dyDescent="0.25">
      <c r="A84">
        <v>707001</v>
      </c>
      <c r="B84" t="s">
        <v>67</v>
      </c>
      <c r="C84" s="4">
        <v>355</v>
      </c>
      <c r="D84" s="4">
        <v>835</v>
      </c>
      <c r="E84" s="4">
        <v>673</v>
      </c>
      <c r="F84" s="4">
        <v>599</v>
      </c>
      <c r="G84" s="4">
        <v>621</v>
      </c>
      <c r="H84" s="4">
        <v>775</v>
      </c>
      <c r="I84" s="4">
        <v>989</v>
      </c>
      <c r="J84" s="4">
        <v>712</v>
      </c>
      <c r="K84" s="4">
        <v>976</v>
      </c>
      <c r="L84" s="4">
        <v>753</v>
      </c>
      <c r="M84" s="4">
        <v>697</v>
      </c>
      <c r="N84" s="4">
        <v>750</v>
      </c>
      <c r="O84" s="4">
        <v>910</v>
      </c>
      <c r="P84" s="4">
        <v>623</v>
      </c>
      <c r="Q84" s="4">
        <v>1030</v>
      </c>
      <c r="R84" s="4">
        <v>849</v>
      </c>
      <c r="S84" s="4">
        <v>1111</v>
      </c>
      <c r="T84" s="4">
        <v>847</v>
      </c>
      <c r="U84" s="4">
        <v>1637</v>
      </c>
      <c r="V84" s="4">
        <v>1098</v>
      </c>
      <c r="W84" s="4">
        <v>1087</v>
      </c>
      <c r="X84" s="4">
        <v>322</v>
      </c>
      <c r="Y84" s="4"/>
      <c r="Z84" s="4">
        <v>1548</v>
      </c>
      <c r="AA84" s="4">
        <v>574</v>
      </c>
      <c r="AB84" s="4">
        <v>792</v>
      </c>
      <c r="AC84" s="4">
        <v>1110</v>
      </c>
      <c r="AD84" s="4">
        <v>1445</v>
      </c>
      <c r="AE84" s="4">
        <v>650</v>
      </c>
      <c r="AF84" s="4">
        <v>765</v>
      </c>
      <c r="AG84" s="4">
        <v>474</v>
      </c>
      <c r="AH84" s="4">
        <v>25607</v>
      </c>
    </row>
    <row r="85" spans="1:34" x14ac:dyDescent="0.25">
      <c r="A85">
        <v>707002</v>
      </c>
      <c r="B85" t="s">
        <v>68</v>
      </c>
      <c r="C85" s="4">
        <v>745</v>
      </c>
      <c r="D85" s="4">
        <v>839</v>
      </c>
      <c r="E85" s="4">
        <v>1300</v>
      </c>
      <c r="F85" s="4">
        <v>916</v>
      </c>
      <c r="G85" s="4">
        <v>704</v>
      </c>
      <c r="H85" s="4">
        <v>1096</v>
      </c>
      <c r="I85" s="4">
        <v>1062</v>
      </c>
      <c r="J85" s="4">
        <v>948</v>
      </c>
      <c r="K85" s="4">
        <v>1228</v>
      </c>
      <c r="L85" s="4">
        <v>1081</v>
      </c>
      <c r="M85" s="4">
        <v>627</v>
      </c>
      <c r="N85" s="4">
        <v>920</v>
      </c>
      <c r="O85" s="4">
        <v>1036</v>
      </c>
      <c r="P85" s="4">
        <v>780</v>
      </c>
      <c r="Q85" s="4">
        <v>961</v>
      </c>
      <c r="R85" s="4">
        <v>934</v>
      </c>
      <c r="S85" s="4">
        <v>803</v>
      </c>
      <c r="T85" s="4">
        <v>992</v>
      </c>
      <c r="U85" s="4">
        <v>1454</v>
      </c>
      <c r="V85" s="4">
        <v>817</v>
      </c>
      <c r="W85" s="4">
        <v>1182</v>
      </c>
      <c r="X85" s="4">
        <v>856</v>
      </c>
      <c r="Y85" s="4">
        <v>278</v>
      </c>
      <c r="Z85" s="4">
        <v>1197</v>
      </c>
      <c r="AA85" s="4">
        <v>538</v>
      </c>
      <c r="AB85" s="4">
        <v>874</v>
      </c>
      <c r="AC85" s="4">
        <v>1206</v>
      </c>
      <c r="AD85" s="4">
        <v>1157</v>
      </c>
      <c r="AE85" s="4">
        <v>638</v>
      </c>
      <c r="AF85" s="4">
        <v>732</v>
      </c>
      <c r="AG85" s="4">
        <v>2382</v>
      </c>
      <c r="AH85" s="4">
        <v>30283</v>
      </c>
    </row>
    <row r="86" spans="1:34" x14ac:dyDescent="0.25">
      <c r="A86">
        <v>707003</v>
      </c>
      <c r="B86" t="s">
        <v>69</v>
      </c>
      <c r="C86" s="4">
        <v>190</v>
      </c>
      <c r="D86" s="4">
        <v>351</v>
      </c>
      <c r="E86" s="4">
        <v>370</v>
      </c>
      <c r="F86" s="4">
        <v>656</v>
      </c>
      <c r="G86" s="4">
        <v>244</v>
      </c>
      <c r="H86" s="4">
        <v>197</v>
      </c>
      <c r="I86" s="4">
        <v>476</v>
      </c>
      <c r="J86" s="4">
        <v>227</v>
      </c>
      <c r="K86" s="4">
        <v>340</v>
      </c>
      <c r="L86" s="4">
        <v>313</v>
      </c>
      <c r="M86" s="4">
        <v>193</v>
      </c>
      <c r="N86" s="4">
        <v>176</v>
      </c>
      <c r="O86" s="4">
        <v>245</v>
      </c>
      <c r="P86" s="4">
        <v>172</v>
      </c>
      <c r="Q86" s="4">
        <v>511</v>
      </c>
      <c r="R86" s="4">
        <v>492</v>
      </c>
      <c r="S86" s="4">
        <v>283</v>
      </c>
      <c r="T86" s="4">
        <v>281</v>
      </c>
      <c r="U86" s="4">
        <v>701</v>
      </c>
      <c r="V86" s="4">
        <v>447</v>
      </c>
      <c r="W86" s="4">
        <v>365</v>
      </c>
      <c r="X86" s="4">
        <v>486</v>
      </c>
      <c r="Y86" s="4">
        <v>564</v>
      </c>
      <c r="Z86" s="4">
        <v>281</v>
      </c>
      <c r="AA86" s="4">
        <v>389</v>
      </c>
      <c r="AB86" s="4">
        <v>336</v>
      </c>
      <c r="AC86" s="4">
        <v>564</v>
      </c>
      <c r="AD86" s="4">
        <v>542</v>
      </c>
      <c r="AE86" s="4">
        <v>463</v>
      </c>
      <c r="AF86" s="4">
        <v>273</v>
      </c>
      <c r="AG86" s="4">
        <v>172</v>
      </c>
      <c r="AH86" s="4">
        <v>11300</v>
      </c>
    </row>
    <row r="87" spans="1:34" x14ac:dyDescent="0.25">
      <c r="A87">
        <v>707004</v>
      </c>
      <c r="B87" t="s">
        <v>70</v>
      </c>
      <c r="C87" s="4">
        <v>237</v>
      </c>
      <c r="D87" s="4">
        <v>439</v>
      </c>
      <c r="E87" s="4">
        <v>412</v>
      </c>
      <c r="F87" s="4">
        <v>623</v>
      </c>
      <c r="G87" s="4">
        <v>321</v>
      </c>
      <c r="H87" s="4">
        <v>316</v>
      </c>
      <c r="I87" s="4">
        <v>519</v>
      </c>
      <c r="J87" s="4">
        <v>210</v>
      </c>
      <c r="K87" s="4">
        <v>375</v>
      </c>
      <c r="L87" s="4">
        <v>304</v>
      </c>
      <c r="M87" s="4">
        <v>269</v>
      </c>
      <c r="N87" s="4">
        <v>181</v>
      </c>
      <c r="O87" s="4">
        <v>255</v>
      </c>
      <c r="P87" s="4">
        <v>176</v>
      </c>
      <c r="Q87" s="4">
        <v>635</v>
      </c>
      <c r="R87" s="4">
        <v>555</v>
      </c>
      <c r="S87" s="4">
        <v>393</v>
      </c>
      <c r="T87" s="4">
        <v>276</v>
      </c>
      <c r="U87" s="4">
        <v>676</v>
      </c>
      <c r="V87" s="4">
        <v>437</v>
      </c>
      <c r="W87" s="4">
        <v>429</v>
      </c>
      <c r="X87" s="4">
        <v>517</v>
      </c>
      <c r="Y87" s="4">
        <v>288</v>
      </c>
      <c r="Z87" s="4">
        <v>425</v>
      </c>
      <c r="AA87" s="4">
        <v>448</v>
      </c>
      <c r="AB87" s="4">
        <v>489</v>
      </c>
      <c r="AC87" s="4">
        <v>530</v>
      </c>
      <c r="AD87" s="4">
        <v>473</v>
      </c>
      <c r="AE87" s="4">
        <v>638</v>
      </c>
      <c r="AF87" s="4">
        <v>354</v>
      </c>
      <c r="AG87" s="4">
        <v>475</v>
      </c>
      <c r="AH87" s="4">
        <v>12675</v>
      </c>
    </row>
    <row r="88" spans="1:34" x14ac:dyDescent="0.25">
      <c r="A88">
        <v>707005</v>
      </c>
      <c r="B88" t="s">
        <v>71</v>
      </c>
      <c r="C88" s="4">
        <v>203</v>
      </c>
      <c r="D88" s="4">
        <v>759</v>
      </c>
      <c r="E88" s="4">
        <v>369</v>
      </c>
      <c r="F88" s="4">
        <v>522</v>
      </c>
      <c r="G88" s="4">
        <v>205</v>
      </c>
      <c r="H88" s="4">
        <v>218</v>
      </c>
      <c r="I88" s="4">
        <v>372</v>
      </c>
      <c r="J88" s="4">
        <v>107</v>
      </c>
      <c r="K88" s="4">
        <v>251</v>
      </c>
      <c r="L88" s="4">
        <v>237</v>
      </c>
      <c r="M88" s="4">
        <v>167</v>
      </c>
      <c r="N88" s="4">
        <v>129</v>
      </c>
      <c r="O88" s="4">
        <v>218</v>
      </c>
      <c r="P88" s="4">
        <v>100</v>
      </c>
      <c r="Q88" s="4">
        <v>290</v>
      </c>
      <c r="R88" s="4">
        <v>324</v>
      </c>
      <c r="S88" s="4">
        <v>274</v>
      </c>
      <c r="T88" s="4">
        <v>168</v>
      </c>
      <c r="U88" s="4">
        <v>464</v>
      </c>
      <c r="V88" s="4">
        <v>110</v>
      </c>
      <c r="W88" s="4">
        <v>275</v>
      </c>
      <c r="X88" s="4">
        <v>449</v>
      </c>
      <c r="Y88" s="4">
        <v>206</v>
      </c>
      <c r="Z88" s="4">
        <v>235</v>
      </c>
      <c r="AA88" s="4">
        <v>246</v>
      </c>
      <c r="AB88" s="4">
        <v>415</v>
      </c>
      <c r="AC88" s="4">
        <v>291</v>
      </c>
      <c r="AD88" s="4">
        <v>304</v>
      </c>
      <c r="AE88" s="4">
        <v>476</v>
      </c>
      <c r="AF88" s="4">
        <v>326</v>
      </c>
      <c r="AG88" s="4">
        <v>935</v>
      </c>
      <c r="AH88" s="4">
        <v>9645</v>
      </c>
    </row>
    <row r="89" spans="1:34" x14ac:dyDescent="0.25">
      <c r="A89">
        <v>707006</v>
      </c>
      <c r="B89" t="s">
        <v>72</v>
      </c>
      <c r="C89" s="4">
        <v>182</v>
      </c>
      <c r="D89" s="4">
        <v>361</v>
      </c>
      <c r="E89" s="4">
        <v>380</v>
      </c>
      <c r="F89" s="4">
        <v>655</v>
      </c>
      <c r="G89" s="4">
        <v>211</v>
      </c>
      <c r="H89" s="4">
        <v>317</v>
      </c>
      <c r="I89" s="4">
        <v>406</v>
      </c>
      <c r="J89" s="4">
        <v>241</v>
      </c>
      <c r="K89" s="4">
        <v>344</v>
      </c>
      <c r="L89" s="4">
        <v>231</v>
      </c>
      <c r="M89" s="4">
        <v>325</v>
      </c>
      <c r="N89" s="4">
        <v>135</v>
      </c>
      <c r="O89" s="4">
        <v>193</v>
      </c>
      <c r="P89" s="4">
        <v>175</v>
      </c>
      <c r="Q89" s="4">
        <v>263</v>
      </c>
      <c r="R89" s="4">
        <v>384</v>
      </c>
      <c r="S89" s="4">
        <v>395</v>
      </c>
      <c r="T89" s="4">
        <v>263</v>
      </c>
      <c r="U89" s="4">
        <v>691</v>
      </c>
      <c r="V89" s="4">
        <v>192</v>
      </c>
      <c r="W89" s="4">
        <v>371</v>
      </c>
      <c r="X89" s="4">
        <v>122</v>
      </c>
      <c r="Y89" s="4">
        <v>399</v>
      </c>
      <c r="Z89" s="4">
        <v>539</v>
      </c>
      <c r="AA89" s="4">
        <v>469</v>
      </c>
      <c r="AB89" s="4">
        <v>465</v>
      </c>
      <c r="AC89" s="4">
        <v>479</v>
      </c>
      <c r="AD89" s="4">
        <v>356</v>
      </c>
      <c r="AE89" s="4">
        <v>603</v>
      </c>
      <c r="AF89" s="4">
        <v>257</v>
      </c>
      <c r="AG89" s="4">
        <v>1380</v>
      </c>
      <c r="AH89" s="4">
        <v>11784</v>
      </c>
    </row>
    <row r="90" spans="1:34" x14ac:dyDescent="0.25">
      <c r="A90">
        <v>707007</v>
      </c>
      <c r="B90" t="s">
        <v>73</v>
      </c>
      <c r="C90" s="4">
        <v>564</v>
      </c>
      <c r="D90" s="4">
        <v>772</v>
      </c>
      <c r="E90" s="4">
        <v>1304</v>
      </c>
      <c r="F90" s="4">
        <v>975</v>
      </c>
      <c r="G90" s="4">
        <v>690</v>
      </c>
      <c r="H90" s="4">
        <v>962</v>
      </c>
      <c r="I90" s="4">
        <v>934</v>
      </c>
      <c r="J90" s="4">
        <v>807</v>
      </c>
      <c r="K90" s="4">
        <v>1171</v>
      </c>
      <c r="L90" s="4">
        <v>762</v>
      </c>
      <c r="M90" s="4">
        <v>1712</v>
      </c>
      <c r="N90" s="4">
        <v>883</v>
      </c>
      <c r="O90" s="4">
        <v>1015</v>
      </c>
      <c r="P90" s="4">
        <v>562</v>
      </c>
      <c r="Q90" s="4">
        <v>1151</v>
      </c>
      <c r="R90" s="4">
        <v>971</v>
      </c>
      <c r="S90" s="4">
        <v>876</v>
      </c>
      <c r="T90" s="4">
        <v>1227</v>
      </c>
      <c r="U90" s="4">
        <v>1638</v>
      </c>
      <c r="V90" s="4">
        <v>836</v>
      </c>
      <c r="W90" s="4">
        <v>1283</v>
      </c>
      <c r="X90" s="4">
        <v>910</v>
      </c>
      <c r="Y90" s="4">
        <v>890</v>
      </c>
      <c r="Z90" s="4">
        <v>888</v>
      </c>
      <c r="AA90" s="4">
        <v>706</v>
      </c>
      <c r="AB90" s="4">
        <v>921</v>
      </c>
      <c r="AC90" s="4">
        <v>1348</v>
      </c>
      <c r="AD90" s="4">
        <v>748</v>
      </c>
      <c r="AE90" s="4">
        <v>611</v>
      </c>
      <c r="AF90" s="4">
        <v>782</v>
      </c>
      <c r="AG90" s="4">
        <v>1987</v>
      </c>
      <c r="AH90" s="4">
        <v>30886</v>
      </c>
    </row>
    <row r="91" spans="1:34" x14ac:dyDescent="0.25">
      <c r="A91">
        <v>707008</v>
      </c>
      <c r="B91" t="s">
        <v>74</v>
      </c>
      <c r="C91" s="4">
        <v>311</v>
      </c>
      <c r="D91" s="4">
        <v>703</v>
      </c>
      <c r="E91" s="4">
        <v>512</v>
      </c>
      <c r="F91" s="4">
        <v>2</v>
      </c>
      <c r="G91" s="4">
        <v>600</v>
      </c>
      <c r="H91" s="4">
        <v>678</v>
      </c>
      <c r="I91" s="4">
        <v>839</v>
      </c>
      <c r="J91" s="4">
        <v>545</v>
      </c>
      <c r="K91" s="4">
        <v>751</v>
      </c>
      <c r="L91" s="4">
        <v>612</v>
      </c>
      <c r="M91" s="4">
        <v>522</v>
      </c>
      <c r="N91" s="4">
        <v>660</v>
      </c>
      <c r="O91" s="4">
        <v>837</v>
      </c>
      <c r="P91" s="4">
        <v>743</v>
      </c>
      <c r="Q91" s="4">
        <v>791</v>
      </c>
      <c r="R91" s="4">
        <v>497</v>
      </c>
      <c r="S91" s="4">
        <v>750</v>
      </c>
      <c r="T91" s="4">
        <v>604</v>
      </c>
      <c r="U91" s="4">
        <v>1139</v>
      </c>
      <c r="V91" s="4">
        <v>590</v>
      </c>
      <c r="W91" s="4">
        <v>984</v>
      </c>
      <c r="X91" s="4">
        <v>546</v>
      </c>
      <c r="Y91" s="4">
        <v>458</v>
      </c>
      <c r="Z91" s="4">
        <v>251</v>
      </c>
      <c r="AA91" s="4">
        <v>731</v>
      </c>
      <c r="AB91" s="4">
        <v>873</v>
      </c>
      <c r="AC91" s="4">
        <v>1130</v>
      </c>
      <c r="AD91" s="4">
        <v>761</v>
      </c>
      <c r="AE91" s="4">
        <v>811</v>
      </c>
      <c r="AF91" s="4">
        <v>642</v>
      </c>
      <c r="AG91" s="4">
        <v>972</v>
      </c>
      <c r="AH91" s="4">
        <v>20845</v>
      </c>
    </row>
    <row r="92" spans="1:34" x14ac:dyDescent="0.25">
      <c r="A92">
        <v>707009</v>
      </c>
      <c r="B92" t="s">
        <v>75</v>
      </c>
      <c r="C92" s="4">
        <v>401</v>
      </c>
      <c r="D92" s="4">
        <v>553</v>
      </c>
      <c r="E92" s="4">
        <v>821</v>
      </c>
      <c r="F92" s="4">
        <v>899</v>
      </c>
      <c r="G92" s="4">
        <v>470</v>
      </c>
      <c r="H92" s="4">
        <v>473</v>
      </c>
      <c r="I92" s="4">
        <v>812</v>
      </c>
      <c r="J92" s="4">
        <v>612</v>
      </c>
      <c r="K92" s="4">
        <v>661</v>
      </c>
      <c r="L92" s="4">
        <v>473</v>
      </c>
      <c r="M92" s="4">
        <v>431</v>
      </c>
      <c r="N92" s="4">
        <v>479</v>
      </c>
      <c r="O92" s="4">
        <v>826</v>
      </c>
      <c r="P92" s="4">
        <v>262</v>
      </c>
      <c r="Q92" s="4">
        <v>542</v>
      </c>
      <c r="R92" s="4">
        <v>678</v>
      </c>
      <c r="S92" s="4">
        <v>374</v>
      </c>
      <c r="T92" s="4">
        <v>810</v>
      </c>
      <c r="U92" s="4">
        <v>816</v>
      </c>
      <c r="V92" s="4">
        <v>319</v>
      </c>
      <c r="W92" s="4">
        <v>990</v>
      </c>
      <c r="X92" s="4">
        <v>612</v>
      </c>
      <c r="Y92" s="4">
        <v>133</v>
      </c>
      <c r="Z92" s="4">
        <v>1061</v>
      </c>
      <c r="AA92" s="4">
        <v>1005</v>
      </c>
      <c r="AB92" s="4">
        <v>404</v>
      </c>
      <c r="AC92" s="4">
        <v>1295</v>
      </c>
      <c r="AD92" s="4">
        <v>527</v>
      </c>
      <c r="AE92" s="4">
        <v>610</v>
      </c>
      <c r="AF92" s="4">
        <v>489</v>
      </c>
      <c r="AG92" s="4">
        <v>1391</v>
      </c>
      <c r="AH92" s="4">
        <v>20229</v>
      </c>
    </row>
    <row r="93" spans="1:34" x14ac:dyDescent="0.25">
      <c r="A93">
        <v>707010</v>
      </c>
      <c r="B93" t="s">
        <v>76</v>
      </c>
      <c r="C93" s="4">
        <v>229</v>
      </c>
      <c r="D93" s="4">
        <v>322</v>
      </c>
      <c r="E93" s="4">
        <v>300</v>
      </c>
      <c r="F93" s="4">
        <v>115</v>
      </c>
      <c r="G93" s="4">
        <v>182</v>
      </c>
      <c r="H93" s="4">
        <v>135</v>
      </c>
      <c r="I93" s="4">
        <v>424</v>
      </c>
      <c r="J93" s="4">
        <v>223</v>
      </c>
      <c r="K93" s="4">
        <v>285</v>
      </c>
      <c r="L93" s="4">
        <v>241</v>
      </c>
      <c r="M93" s="4">
        <v>70</v>
      </c>
      <c r="N93" s="4">
        <v>86</v>
      </c>
      <c r="O93" s="4">
        <v>203</v>
      </c>
      <c r="P93" s="4">
        <v>151</v>
      </c>
      <c r="Q93" s="4">
        <v>476</v>
      </c>
      <c r="R93" s="4">
        <v>498</v>
      </c>
      <c r="S93" s="4">
        <v>208</v>
      </c>
      <c r="T93" s="4">
        <v>241</v>
      </c>
      <c r="U93" s="4">
        <v>436</v>
      </c>
      <c r="V93" s="4">
        <v>670</v>
      </c>
      <c r="W93" s="4">
        <v>409</v>
      </c>
      <c r="X93" s="4">
        <v>94</v>
      </c>
      <c r="Y93" s="4">
        <v>145</v>
      </c>
      <c r="Z93" s="4">
        <v>423</v>
      </c>
      <c r="AA93" s="4">
        <v>408</v>
      </c>
      <c r="AB93" s="4">
        <v>368</v>
      </c>
      <c r="AC93" s="4">
        <v>253</v>
      </c>
      <c r="AD93" s="4">
        <v>166</v>
      </c>
      <c r="AE93" s="4"/>
      <c r="AF93" s="4"/>
      <c r="AG93" s="4">
        <v>1822</v>
      </c>
      <c r="AH93" s="4">
        <v>9583</v>
      </c>
    </row>
    <row r="94" spans="1:34" x14ac:dyDescent="0.25">
      <c r="A94">
        <v>707011</v>
      </c>
      <c r="B94" t="s">
        <v>77</v>
      </c>
      <c r="C94" s="4">
        <v>132</v>
      </c>
      <c r="D94" s="4">
        <v>264</v>
      </c>
      <c r="E94" s="4">
        <v>322</v>
      </c>
      <c r="F94" s="4">
        <v>439</v>
      </c>
      <c r="G94" s="4">
        <v>167</v>
      </c>
      <c r="H94" s="4">
        <v>190</v>
      </c>
      <c r="I94" s="4">
        <v>361</v>
      </c>
      <c r="J94" s="4">
        <v>167</v>
      </c>
      <c r="K94" s="4">
        <v>300</v>
      </c>
      <c r="L94" s="4">
        <v>189</v>
      </c>
      <c r="M94" s="4">
        <v>142</v>
      </c>
      <c r="N94" s="4">
        <v>148</v>
      </c>
      <c r="O94" s="4">
        <v>156</v>
      </c>
      <c r="P94" s="4">
        <v>153</v>
      </c>
      <c r="Q94" s="4">
        <v>520</v>
      </c>
      <c r="R94" s="4">
        <v>366</v>
      </c>
      <c r="S94" s="4">
        <v>281</v>
      </c>
      <c r="T94" s="4">
        <v>190</v>
      </c>
      <c r="U94" s="4">
        <v>120</v>
      </c>
      <c r="V94" s="4"/>
      <c r="W94" s="4"/>
      <c r="X94" s="4"/>
      <c r="Y94" s="4"/>
      <c r="Z94" s="4"/>
      <c r="AA94" s="4">
        <v>21</v>
      </c>
      <c r="AB94" s="4">
        <v>340</v>
      </c>
      <c r="AC94" s="4">
        <v>489</v>
      </c>
      <c r="AD94" s="4">
        <v>308</v>
      </c>
      <c r="AE94" s="4">
        <v>340</v>
      </c>
      <c r="AF94" s="4">
        <v>658</v>
      </c>
      <c r="AG94" s="4">
        <v>370</v>
      </c>
      <c r="AH94" s="4">
        <v>7133</v>
      </c>
    </row>
    <row r="95" spans="1:34" x14ac:dyDescent="0.25">
      <c r="A95">
        <v>707013</v>
      </c>
      <c r="B95" t="s">
        <v>78</v>
      </c>
      <c r="C95" s="4">
        <v>157</v>
      </c>
      <c r="D95" s="4">
        <v>259</v>
      </c>
      <c r="E95" s="4">
        <v>278</v>
      </c>
      <c r="F95" s="4">
        <v>383</v>
      </c>
      <c r="G95" s="4">
        <v>163</v>
      </c>
      <c r="H95" s="4">
        <v>126</v>
      </c>
      <c r="I95" s="4">
        <v>338</v>
      </c>
      <c r="J95" s="4">
        <v>57</v>
      </c>
      <c r="K95" s="4">
        <v>171</v>
      </c>
      <c r="L95" s="4">
        <v>91</v>
      </c>
      <c r="M95" s="4">
        <v>146</v>
      </c>
      <c r="N95" s="4">
        <v>78</v>
      </c>
      <c r="O95" s="4">
        <v>172</v>
      </c>
      <c r="P95" s="4">
        <v>81</v>
      </c>
      <c r="Q95" s="4">
        <v>217</v>
      </c>
      <c r="R95" s="4">
        <v>196</v>
      </c>
      <c r="S95" s="4">
        <v>206</v>
      </c>
      <c r="T95" s="4">
        <v>131</v>
      </c>
      <c r="U95" s="4">
        <v>260</v>
      </c>
      <c r="V95" s="4">
        <v>90</v>
      </c>
      <c r="W95" s="4">
        <v>163</v>
      </c>
      <c r="X95" s="4">
        <v>196</v>
      </c>
      <c r="Y95" s="4">
        <v>207</v>
      </c>
      <c r="Z95" s="4">
        <v>340</v>
      </c>
      <c r="AA95" s="4">
        <v>323</v>
      </c>
      <c r="AB95" s="4">
        <v>348</v>
      </c>
      <c r="AC95" s="4">
        <v>167</v>
      </c>
      <c r="AD95" s="4">
        <v>156</v>
      </c>
      <c r="AE95" s="4">
        <v>281</v>
      </c>
      <c r="AF95" s="4">
        <v>258</v>
      </c>
      <c r="AG95" s="4">
        <v>1004</v>
      </c>
      <c r="AH95" s="4">
        <v>7043</v>
      </c>
    </row>
    <row r="96" spans="1:34" x14ac:dyDescent="0.25">
      <c r="A96">
        <v>707014</v>
      </c>
      <c r="B96" t="s">
        <v>79</v>
      </c>
      <c r="C96" s="4">
        <v>90</v>
      </c>
      <c r="D96" s="4">
        <v>494</v>
      </c>
      <c r="E96" s="4">
        <v>522</v>
      </c>
      <c r="F96" s="4">
        <v>471</v>
      </c>
      <c r="G96" s="4">
        <v>92</v>
      </c>
      <c r="H96" s="4">
        <v>327</v>
      </c>
      <c r="I96" s="4">
        <v>463</v>
      </c>
      <c r="J96" s="4">
        <v>222</v>
      </c>
      <c r="K96" s="4">
        <v>230</v>
      </c>
      <c r="L96" s="4">
        <v>259</v>
      </c>
      <c r="M96" s="4">
        <v>247</v>
      </c>
      <c r="N96" s="4">
        <v>152</v>
      </c>
      <c r="O96" s="4">
        <v>106</v>
      </c>
      <c r="P96" s="4">
        <v>44</v>
      </c>
      <c r="Q96" s="4">
        <v>438</v>
      </c>
      <c r="R96" s="4">
        <v>343</v>
      </c>
      <c r="S96" s="4">
        <v>418</v>
      </c>
      <c r="T96" s="4">
        <v>247</v>
      </c>
      <c r="U96" s="4">
        <v>315</v>
      </c>
      <c r="V96" s="4">
        <v>172</v>
      </c>
      <c r="W96" s="4">
        <v>298</v>
      </c>
      <c r="X96" s="4"/>
      <c r="Y96" s="4"/>
      <c r="Z96" s="4"/>
      <c r="AA96" s="4"/>
      <c r="AB96" s="4"/>
      <c r="AC96" s="4">
        <v>233</v>
      </c>
      <c r="AD96" s="4">
        <v>314</v>
      </c>
      <c r="AE96" s="4">
        <v>197</v>
      </c>
      <c r="AF96" s="4">
        <v>181</v>
      </c>
      <c r="AG96" s="4">
        <v>1120</v>
      </c>
      <c r="AH96" s="4">
        <v>7995</v>
      </c>
    </row>
    <row r="97" spans="1:34" x14ac:dyDescent="0.25">
      <c r="A97">
        <v>707015</v>
      </c>
      <c r="B97" t="s">
        <v>80</v>
      </c>
      <c r="C97" s="4">
        <v>53</v>
      </c>
      <c r="D97" s="4">
        <v>303</v>
      </c>
      <c r="E97" s="4">
        <v>392</v>
      </c>
      <c r="F97" s="4">
        <v>260</v>
      </c>
      <c r="G97" s="4">
        <v>261</v>
      </c>
      <c r="H97" s="4">
        <v>189</v>
      </c>
      <c r="I97" s="4">
        <v>331</v>
      </c>
      <c r="J97" s="4">
        <v>133</v>
      </c>
      <c r="K97" s="4">
        <v>129</v>
      </c>
      <c r="L97" s="4">
        <v>606</v>
      </c>
      <c r="M97" s="4">
        <v>101</v>
      </c>
      <c r="N97" s="4">
        <v>142</v>
      </c>
      <c r="O97" s="4">
        <v>116</v>
      </c>
      <c r="P97" s="4">
        <v>53</v>
      </c>
      <c r="Q97" s="4">
        <v>179</v>
      </c>
      <c r="R97" s="4">
        <v>210</v>
      </c>
      <c r="S97" s="4">
        <v>138</v>
      </c>
      <c r="T97" s="4">
        <v>124</v>
      </c>
      <c r="U97" s="4">
        <v>246</v>
      </c>
      <c r="V97" s="4">
        <v>135</v>
      </c>
      <c r="W97" s="4">
        <v>256</v>
      </c>
      <c r="X97" s="4">
        <v>201</v>
      </c>
      <c r="Y97" s="4">
        <v>264</v>
      </c>
      <c r="Z97" s="4">
        <v>37</v>
      </c>
      <c r="AA97" s="4"/>
      <c r="AB97" s="4">
        <v>184</v>
      </c>
      <c r="AC97" s="4">
        <v>263</v>
      </c>
      <c r="AD97" s="4">
        <v>230</v>
      </c>
      <c r="AE97" s="4">
        <v>223</v>
      </c>
      <c r="AF97" s="4">
        <v>287</v>
      </c>
      <c r="AG97" s="4">
        <v>1492</v>
      </c>
      <c r="AH97" s="4">
        <v>7538</v>
      </c>
    </row>
    <row r="98" spans="1:34" x14ac:dyDescent="0.25">
      <c r="A98">
        <v>707016</v>
      </c>
      <c r="B98" t="s">
        <v>81</v>
      </c>
      <c r="C98" s="4">
        <v>228</v>
      </c>
      <c r="D98" s="4">
        <v>440</v>
      </c>
      <c r="E98" s="4">
        <v>240</v>
      </c>
      <c r="F98" s="4">
        <v>16</v>
      </c>
      <c r="G98" s="4">
        <v>199</v>
      </c>
      <c r="H98" s="4">
        <v>338</v>
      </c>
      <c r="I98" s="4">
        <v>338</v>
      </c>
      <c r="J98" s="4">
        <v>271</v>
      </c>
      <c r="K98" s="4">
        <v>379</v>
      </c>
      <c r="L98" s="4">
        <v>242</v>
      </c>
      <c r="M98" s="4">
        <v>248</v>
      </c>
      <c r="N98" s="4">
        <v>201</v>
      </c>
      <c r="O98" s="4">
        <v>84</v>
      </c>
      <c r="P98" s="4"/>
      <c r="Q98" s="4"/>
      <c r="R98" s="4"/>
      <c r="S98" s="4">
        <v>788</v>
      </c>
      <c r="T98" s="4">
        <v>266</v>
      </c>
      <c r="U98" s="4">
        <v>535</v>
      </c>
      <c r="V98" s="4">
        <v>194</v>
      </c>
      <c r="W98" s="4">
        <v>387</v>
      </c>
      <c r="X98" s="4">
        <v>210</v>
      </c>
      <c r="Y98" s="4">
        <v>383</v>
      </c>
      <c r="Z98" s="4">
        <v>384</v>
      </c>
      <c r="AA98" s="4">
        <v>10</v>
      </c>
      <c r="AB98" s="4"/>
      <c r="AC98" s="4">
        <v>59</v>
      </c>
      <c r="AD98" s="4">
        <v>427</v>
      </c>
      <c r="AE98" s="4">
        <v>256</v>
      </c>
      <c r="AF98" s="4">
        <v>403</v>
      </c>
      <c r="AG98" s="4">
        <v>1793</v>
      </c>
      <c r="AH98" s="4">
        <v>9319</v>
      </c>
    </row>
    <row r="99" spans="1:34" x14ac:dyDescent="0.25">
      <c r="A99">
        <v>707017</v>
      </c>
      <c r="B99" t="s">
        <v>148</v>
      </c>
      <c r="C99" s="4"/>
      <c r="D99" s="4">
        <v>112</v>
      </c>
      <c r="E99" s="4">
        <v>270</v>
      </c>
      <c r="F99" s="4">
        <v>274</v>
      </c>
      <c r="G99" s="4">
        <v>123</v>
      </c>
      <c r="H99" s="4">
        <v>124</v>
      </c>
      <c r="I99" s="4">
        <v>118</v>
      </c>
      <c r="J99" s="4">
        <v>171</v>
      </c>
      <c r="K99" s="4">
        <v>154</v>
      </c>
      <c r="L99" s="4">
        <v>80</v>
      </c>
      <c r="M99" s="4">
        <v>125</v>
      </c>
      <c r="N99" s="4">
        <v>114</v>
      </c>
      <c r="O99" s="4">
        <v>163</v>
      </c>
      <c r="P99" s="4">
        <v>93</v>
      </c>
      <c r="Q99" s="4">
        <v>207</v>
      </c>
      <c r="R99" s="4">
        <v>114</v>
      </c>
      <c r="S99" s="4">
        <v>78</v>
      </c>
      <c r="T99" s="4">
        <v>131</v>
      </c>
      <c r="U99" s="4">
        <v>127</v>
      </c>
      <c r="V99" s="4">
        <v>135</v>
      </c>
      <c r="W99" s="4">
        <v>191</v>
      </c>
      <c r="X99" s="4">
        <v>160</v>
      </c>
      <c r="Y99" s="4">
        <v>122</v>
      </c>
      <c r="Z99" s="4">
        <v>20</v>
      </c>
      <c r="AA99" s="4">
        <v>2</v>
      </c>
      <c r="AB99" s="4"/>
      <c r="AC99" s="4"/>
      <c r="AD99" s="4">
        <v>206</v>
      </c>
      <c r="AE99" s="4">
        <v>75</v>
      </c>
      <c r="AF99" s="4">
        <v>93</v>
      </c>
      <c r="AG99" s="4">
        <v>597</v>
      </c>
      <c r="AH99" s="4">
        <v>4179</v>
      </c>
    </row>
    <row r="100" spans="1:34" x14ac:dyDescent="0.25">
      <c r="A100">
        <v>708000</v>
      </c>
      <c r="B100" t="s">
        <v>82</v>
      </c>
      <c r="C100" s="4">
        <v>5</v>
      </c>
      <c r="D100" s="4"/>
      <c r="E100" s="4">
        <v>249</v>
      </c>
      <c r="F100" s="4">
        <v>126</v>
      </c>
      <c r="G100" s="4">
        <v>55</v>
      </c>
      <c r="H100" s="4">
        <v>140</v>
      </c>
      <c r="I100" s="4">
        <v>315</v>
      </c>
      <c r="J100" s="4">
        <v>281</v>
      </c>
      <c r="K100" s="4">
        <v>350</v>
      </c>
      <c r="L100" s="4">
        <v>195</v>
      </c>
      <c r="M100" s="4">
        <v>57</v>
      </c>
      <c r="N100" s="4">
        <v>99</v>
      </c>
      <c r="O100" s="4">
        <v>678</v>
      </c>
      <c r="P100" s="4">
        <v>480</v>
      </c>
      <c r="Q100" s="4">
        <v>482</v>
      </c>
      <c r="R100" s="4">
        <v>205</v>
      </c>
      <c r="S100" s="4">
        <v>261</v>
      </c>
      <c r="T100" s="4">
        <v>326</v>
      </c>
      <c r="U100" s="4">
        <v>268</v>
      </c>
      <c r="V100" s="4">
        <v>155</v>
      </c>
      <c r="W100" s="4">
        <v>550</v>
      </c>
      <c r="X100" s="4">
        <v>898</v>
      </c>
      <c r="Y100" s="4">
        <v>46</v>
      </c>
      <c r="Z100" s="4">
        <v>698</v>
      </c>
      <c r="AA100" s="4">
        <v>680</v>
      </c>
      <c r="AB100" s="4">
        <v>487</v>
      </c>
      <c r="AC100" s="4">
        <v>352</v>
      </c>
      <c r="AD100" s="4">
        <v>362</v>
      </c>
      <c r="AE100" s="4">
        <v>463</v>
      </c>
      <c r="AF100" s="4">
        <v>536</v>
      </c>
      <c r="AG100" s="4">
        <v>326</v>
      </c>
      <c r="AH100" s="4">
        <v>10125</v>
      </c>
    </row>
    <row r="101" spans="1:34" x14ac:dyDescent="0.25">
      <c r="A101">
        <v>708002</v>
      </c>
      <c r="B101" t="s">
        <v>83</v>
      </c>
      <c r="C101" s="4">
        <v>49</v>
      </c>
      <c r="D101" s="4">
        <v>197</v>
      </c>
      <c r="E101" s="4">
        <v>610</v>
      </c>
      <c r="F101" s="4">
        <v>638</v>
      </c>
      <c r="G101" s="4">
        <v>694</v>
      </c>
      <c r="H101" s="4">
        <v>933</v>
      </c>
      <c r="I101" s="4">
        <v>831</v>
      </c>
      <c r="J101" s="4">
        <v>845</v>
      </c>
      <c r="K101" s="4">
        <v>698</v>
      </c>
      <c r="L101" s="4">
        <v>295</v>
      </c>
      <c r="M101" s="4">
        <v>679</v>
      </c>
      <c r="N101" s="4">
        <v>787</v>
      </c>
      <c r="O101" s="4">
        <v>304</v>
      </c>
      <c r="P101" s="4">
        <v>1097</v>
      </c>
      <c r="Q101" s="4">
        <v>921</v>
      </c>
      <c r="R101" s="4">
        <v>853</v>
      </c>
      <c r="S101" s="4">
        <v>564</v>
      </c>
      <c r="T101" s="4">
        <v>795</v>
      </c>
      <c r="U101" s="4">
        <v>798</v>
      </c>
      <c r="V101" s="4">
        <v>291</v>
      </c>
      <c r="W101" s="4">
        <v>969</v>
      </c>
      <c r="X101" s="4">
        <v>50</v>
      </c>
      <c r="Y101" s="4">
        <v>1182</v>
      </c>
      <c r="Z101" s="4">
        <v>1199</v>
      </c>
      <c r="AA101" s="4">
        <v>930</v>
      </c>
      <c r="AB101" s="4">
        <v>1149</v>
      </c>
      <c r="AC101" s="4">
        <v>1008</v>
      </c>
      <c r="AD101" s="4">
        <v>573</v>
      </c>
      <c r="AE101" s="4">
        <v>883</v>
      </c>
      <c r="AF101" s="4">
        <v>2015</v>
      </c>
      <c r="AG101" s="4">
        <v>389</v>
      </c>
      <c r="AH101" s="4">
        <v>23226</v>
      </c>
    </row>
    <row r="102" spans="1:34" x14ac:dyDescent="0.25">
      <c r="A102">
        <v>708003</v>
      </c>
      <c r="B102" t="s">
        <v>162</v>
      </c>
      <c r="C102" s="4"/>
      <c r="D102" s="4"/>
      <c r="E102" s="4"/>
      <c r="F102" s="4"/>
      <c r="G102" s="4">
        <v>2820</v>
      </c>
      <c r="H102" s="4">
        <v>1690</v>
      </c>
      <c r="I102" s="4">
        <v>5201</v>
      </c>
      <c r="J102" s="4">
        <v>4310</v>
      </c>
      <c r="K102" s="4">
        <v>3510</v>
      </c>
      <c r="L102" s="4">
        <v>1650</v>
      </c>
      <c r="M102" s="4">
        <v>3257</v>
      </c>
      <c r="N102" s="4">
        <v>4120</v>
      </c>
      <c r="O102" s="4">
        <v>5892</v>
      </c>
      <c r="P102" s="4">
        <v>5000</v>
      </c>
      <c r="Q102" s="4">
        <v>5913</v>
      </c>
      <c r="R102" s="4">
        <v>5560</v>
      </c>
      <c r="S102" s="4">
        <v>3680</v>
      </c>
      <c r="T102" s="4">
        <v>7321</v>
      </c>
      <c r="U102" s="4">
        <v>7370</v>
      </c>
      <c r="V102" s="4">
        <v>5026</v>
      </c>
      <c r="W102" s="4">
        <v>3965</v>
      </c>
      <c r="X102" s="4">
        <v>2929</v>
      </c>
      <c r="Y102" s="4">
        <v>4680</v>
      </c>
      <c r="Z102" s="4">
        <v>6744</v>
      </c>
      <c r="AA102" s="4">
        <v>4991</v>
      </c>
      <c r="AB102" s="4">
        <v>2780</v>
      </c>
      <c r="AC102" s="4">
        <v>5031</v>
      </c>
      <c r="AD102" s="4">
        <v>6691</v>
      </c>
      <c r="AE102" s="4">
        <v>5597</v>
      </c>
      <c r="AF102" s="4">
        <v>10308</v>
      </c>
      <c r="AG102" s="4">
        <v>2111</v>
      </c>
      <c r="AH102" s="4">
        <v>128147</v>
      </c>
    </row>
    <row r="103" spans="1:34" x14ac:dyDescent="0.25">
      <c r="A103">
        <v>708004</v>
      </c>
      <c r="B103" t="s">
        <v>84</v>
      </c>
      <c r="C103" s="4">
        <v>325</v>
      </c>
      <c r="D103" s="4">
        <v>1920</v>
      </c>
      <c r="E103" s="4">
        <v>2280</v>
      </c>
      <c r="F103" s="4">
        <v>1010</v>
      </c>
      <c r="G103" s="4">
        <v>1029</v>
      </c>
      <c r="H103" s="4">
        <v>2919</v>
      </c>
      <c r="I103" s="4">
        <v>4181</v>
      </c>
      <c r="J103" s="4">
        <v>3310</v>
      </c>
      <c r="K103" s="4">
        <v>2594</v>
      </c>
      <c r="L103" s="4">
        <v>742</v>
      </c>
      <c r="M103" s="4">
        <v>2116</v>
      </c>
      <c r="N103" s="4">
        <v>3909</v>
      </c>
      <c r="O103" s="4">
        <v>3688</v>
      </c>
      <c r="P103" s="4">
        <v>3130</v>
      </c>
      <c r="Q103" s="4">
        <v>5028</v>
      </c>
      <c r="R103" s="4">
        <v>4598</v>
      </c>
      <c r="S103" s="4">
        <v>1784</v>
      </c>
      <c r="T103" s="4">
        <v>7883</v>
      </c>
      <c r="U103" s="4">
        <v>5030</v>
      </c>
      <c r="V103" s="4">
        <v>2576</v>
      </c>
      <c r="W103" s="4">
        <v>1850</v>
      </c>
      <c r="X103" s="4">
        <v>1490</v>
      </c>
      <c r="Y103" s="4"/>
      <c r="Z103" s="4"/>
      <c r="AA103" s="4">
        <v>5700</v>
      </c>
      <c r="AB103" s="4">
        <v>1675</v>
      </c>
      <c r="AC103" s="4">
        <v>5397</v>
      </c>
      <c r="AD103" s="4">
        <v>2455</v>
      </c>
      <c r="AE103" s="4">
        <v>2893</v>
      </c>
      <c r="AF103" s="4">
        <v>2557</v>
      </c>
      <c r="AG103" s="4">
        <v>3679</v>
      </c>
      <c r="AH103" s="4">
        <v>87748</v>
      </c>
    </row>
    <row r="104" spans="1:34" x14ac:dyDescent="0.25">
      <c r="A104">
        <v>708005</v>
      </c>
      <c r="B104" t="s">
        <v>85</v>
      </c>
      <c r="C104" s="4">
        <v>75</v>
      </c>
      <c r="D104" s="4">
        <v>362</v>
      </c>
      <c r="E104" s="4">
        <v>816</v>
      </c>
      <c r="F104" s="4">
        <v>753</v>
      </c>
      <c r="G104" s="4">
        <v>199</v>
      </c>
      <c r="H104" s="4">
        <v>826</v>
      </c>
      <c r="I104" s="4">
        <v>911</v>
      </c>
      <c r="J104" s="4">
        <v>200</v>
      </c>
      <c r="K104" s="4">
        <v>897</v>
      </c>
      <c r="L104" s="4">
        <v>618</v>
      </c>
      <c r="M104" s="4">
        <v>856</v>
      </c>
      <c r="N104" s="4">
        <v>578</v>
      </c>
      <c r="O104" s="4">
        <v>345</v>
      </c>
      <c r="P104" s="4">
        <v>1034</v>
      </c>
      <c r="Q104" s="4">
        <v>1360</v>
      </c>
      <c r="R104" s="4">
        <v>679</v>
      </c>
      <c r="S104" s="4">
        <v>731</v>
      </c>
      <c r="T104" s="4">
        <v>857</v>
      </c>
      <c r="U104" s="4"/>
      <c r="V104" s="4"/>
      <c r="W104" s="4"/>
      <c r="X104" s="4">
        <v>12</v>
      </c>
      <c r="Y104" s="4"/>
      <c r="Z104" s="4"/>
      <c r="AA104" s="4"/>
      <c r="AB104" s="4"/>
      <c r="AC104" s="4"/>
      <c r="AD104" s="4"/>
      <c r="AE104" s="4"/>
      <c r="AF104" s="4">
        <v>1044</v>
      </c>
      <c r="AG104" s="4">
        <v>370</v>
      </c>
      <c r="AH104" s="4">
        <v>13523</v>
      </c>
    </row>
    <row r="105" spans="1:34" x14ac:dyDescent="0.25">
      <c r="A105">
        <v>708006</v>
      </c>
      <c r="B105" t="s">
        <v>86</v>
      </c>
      <c r="C105" s="4">
        <v>526</v>
      </c>
      <c r="D105" s="4">
        <v>1295</v>
      </c>
      <c r="E105" s="4">
        <v>959</v>
      </c>
      <c r="F105" s="4"/>
      <c r="G105" s="4">
        <v>40</v>
      </c>
      <c r="H105" s="4">
        <v>456</v>
      </c>
      <c r="I105" s="4">
        <v>1525</v>
      </c>
      <c r="J105" s="4">
        <v>1240</v>
      </c>
      <c r="K105" s="4">
        <v>1555</v>
      </c>
      <c r="L105" s="4">
        <v>397</v>
      </c>
      <c r="M105" s="4">
        <v>678</v>
      </c>
      <c r="N105" s="4">
        <v>1814</v>
      </c>
      <c r="O105" s="4">
        <v>92</v>
      </c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>
        <v>1751</v>
      </c>
      <c r="AB105" s="4">
        <v>1458</v>
      </c>
      <c r="AC105" s="4">
        <v>2789</v>
      </c>
      <c r="AD105" s="4">
        <v>1312</v>
      </c>
      <c r="AE105" s="4">
        <v>1993</v>
      </c>
      <c r="AF105" s="4">
        <v>2536</v>
      </c>
      <c r="AG105" s="4">
        <v>748</v>
      </c>
      <c r="AH105" s="4">
        <v>23164</v>
      </c>
    </row>
    <row r="106" spans="1:34" x14ac:dyDescent="0.25">
      <c r="A106">
        <v>708007</v>
      </c>
      <c r="B106" t="s">
        <v>87</v>
      </c>
      <c r="C106" s="4">
        <v>41</v>
      </c>
      <c r="D106" s="4">
        <v>520</v>
      </c>
      <c r="E106" s="4">
        <v>546</v>
      </c>
      <c r="F106" s="4">
        <v>979</v>
      </c>
      <c r="G106" s="4">
        <v>80</v>
      </c>
      <c r="H106" s="4">
        <v>944</v>
      </c>
      <c r="I106" s="4">
        <v>212</v>
      </c>
      <c r="J106" s="4">
        <v>710</v>
      </c>
      <c r="K106" s="4">
        <v>743</v>
      </c>
      <c r="L106" s="4">
        <v>586</v>
      </c>
      <c r="M106" s="4">
        <v>838</v>
      </c>
      <c r="N106" s="4">
        <v>454</v>
      </c>
      <c r="O106" s="4">
        <v>200</v>
      </c>
      <c r="P106" s="4">
        <v>471</v>
      </c>
      <c r="Q106" s="4">
        <v>801</v>
      </c>
      <c r="R106" s="4">
        <v>621</v>
      </c>
      <c r="S106" s="4">
        <v>653</v>
      </c>
      <c r="T106" s="4">
        <v>452</v>
      </c>
      <c r="U106" s="4">
        <v>210</v>
      </c>
      <c r="V106" s="4">
        <v>790</v>
      </c>
      <c r="W106" s="4">
        <v>1096</v>
      </c>
      <c r="X106" s="4">
        <v>568</v>
      </c>
      <c r="Y106" s="4">
        <v>824</v>
      </c>
      <c r="Z106" s="4">
        <v>1225</v>
      </c>
      <c r="AA106" s="4">
        <v>989</v>
      </c>
      <c r="AB106" s="4">
        <v>785</v>
      </c>
      <c r="AC106" s="4">
        <v>1050</v>
      </c>
      <c r="AD106" s="4">
        <v>12</v>
      </c>
      <c r="AE106" s="4"/>
      <c r="AF106" s="4">
        <v>1435</v>
      </c>
      <c r="AG106" s="4">
        <v>135</v>
      </c>
      <c r="AH106" s="4">
        <v>18970</v>
      </c>
    </row>
    <row r="107" spans="1:34" x14ac:dyDescent="0.25">
      <c r="A107">
        <v>708008</v>
      </c>
      <c r="B107" t="s">
        <v>88</v>
      </c>
      <c r="C107" s="4">
        <v>12</v>
      </c>
      <c r="D107" s="4">
        <v>116</v>
      </c>
      <c r="E107" s="4">
        <v>104</v>
      </c>
      <c r="F107" s="4">
        <v>34</v>
      </c>
      <c r="G107" s="4">
        <v>15</v>
      </c>
      <c r="H107" s="4">
        <v>13</v>
      </c>
      <c r="I107" s="4">
        <v>4</v>
      </c>
      <c r="J107" s="4">
        <v>35</v>
      </c>
      <c r="K107" s="4">
        <v>21</v>
      </c>
      <c r="L107" s="4">
        <v>35</v>
      </c>
      <c r="M107" s="4">
        <v>6</v>
      </c>
      <c r="N107" s="4">
        <v>63</v>
      </c>
      <c r="O107" s="4">
        <v>6</v>
      </c>
      <c r="P107" s="4">
        <v>17</v>
      </c>
      <c r="Q107" s="4">
        <v>93</v>
      </c>
      <c r="R107" s="4">
        <v>103</v>
      </c>
      <c r="S107" s="4">
        <v>64</v>
      </c>
      <c r="T107" s="4">
        <v>80</v>
      </c>
      <c r="U107" s="4">
        <v>118</v>
      </c>
      <c r="V107" s="4">
        <v>64</v>
      </c>
      <c r="W107" s="4">
        <v>64</v>
      </c>
      <c r="X107" s="4">
        <v>86</v>
      </c>
      <c r="Y107" s="4">
        <v>91</v>
      </c>
      <c r="Z107" s="4">
        <v>85</v>
      </c>
      <c r="AA107" s="4">
        <v>89</v>
      </c>
      <c r="AB107" s="4"/>
      <c r="AC107" s="4"/>
      <c r="AD107" s="4">
        <v>127</v>
      </c>
      <c r="AE107" s="4">
        <v>30</v>
      </c>
      <c r="AF107" s="4">
        <v>64</v>
      </c>
      <c r="AG107" s="4">
        <v>51</v>
      </c>
      <c r="AH107" s="4">
        <v>1690</v>
      </c>
    </row>
    <row r="108" spans="1:34" x14ac:dyDescent="0.25">
      <c r="A108">
        <v>708009</v>
      </c>
      <c r="B108" t="s">
        <v>89</v>
      </c>
      <c r="C108" s="4">
        <v>22</v>
      </c>
      <c r="D108" s="4">
        <v>115</v>
      </c>
      <c r="E108" s="4">
        <v>93</v>
      </c>
      <c r="F108" s="4"/>
      <c r="G108" s="4"/>
      <c r="H108" s="4">
        <v>219</v>
      </c>
      <c r="I108" s="4">
        <v>74</v>
      </c>
      <c r="J108" s="4">
        <v>148</v>
      </c>
      <c r="K108" s="4">
        <v>199</v>
      </c>
      <c r="L108" s="4">
        <v>188</v>
      </c>
      <c r="M108" s="4">
        <v>222</v>
      </c>
      <c r="N108" s="4">
        <v>5</v>
      </c>
      <c r="O108" s="4"/>
      <c r="P108" s="4">
        <v>60</v>
      </c>
      <c r="Q108" s="4"/>
      <c r="R108" s="4"/>
      <c r="S108" s="4">
        <v>11</v>
      </c>
      <c r="T108" s="4">
        <v>217</v>
      </c>
      <c r="U108" s="4">
        <v>231</v>
      </c>
      <c r="V108" s="4">
        <v>53</v>
      </c>
      <c r="W108" s="4">
        <v>234</v>
      </c>
      <c r="X108" s="4"/>
      <c r="Y108" s="4"/>
      <c r="Z108" s="4"/>
      <c r="AA108" s="4"/>
      <c r="AB108" s="4"/>
      <c r="AC108" s="4"/>
      <c r="AD108" s="4">
        <v>36</v>
      </c>
      <c r="AE108" s="4">
        <v>19</v>
      </c>
      <c r="AF108" s="4">
        <v>30</v>
      </c>
      <c r="AG108" s="4">
        <v>27</v>
      </c>
      <c r="AH108" s="4">
        <v>2203</v>
      </c>
    </row>
    <row r="109" spans="1:34" x14ac:dyDescent="0.25">
      <c r="A109">
        <v>708010</v>
      </c>
      <c r="B109" t="s">
        <v>90</v>
      </c>
      <c r="C109" s="4">
        <v>566</v>
      </c>
      <c r="D109" s="4">
        <v>1982</v>
      </c>
      <c r="E109" s="4">
        <v>44</v>
      </c>
      <c r="F109" s="4">
        <v>706</v>
      </c>
      <c r="G109" s="4">
        <v>845</v>
      </c>
      <c r="H109" s="4">
        <v>1226</v>
      </c>
      <c r="I109" s="4">
        <v>2543</v>
      </c>
      <c r="J109" s="4">
        <v>1670</v>
      </c>
      <c r="K109" s="4">
        <v>1364</v>
      </c>
      <c r="L109" s="4">
        <v>511</v>
      </c>
      <c r="M109" s="4">
        <v>915</v>
      </c>
      <c r="N109" s="4">
        <v>2700</v>
      </c>
      <c r="O109" s="4">
        <v>2254</v>
      </c>
      <c r="P109" s="4">
        <v>1086</v>
      </c>
      <c r="Q109" s="4">
        <v>1235</v>
      </c>
      <c r="R109" s="4">
        <v>1610</v>
      </c>
      <c r="S109" s="4">
        <v>1228</v>
      </c>
      <c r="T109" s="4">
        <v>3578</v>
      </c>
      <c r="U109" s="4">
        <v>920</v>
      </c>
      <c r="V109" s="4">
        <v>1106</v>
      </c>
      <c r="W109" s="4">
        <v>2968</v>
      </c>
      <c r="X109" s="4">
        <v>12</v>
      </c>
      <c r="Y109" s="4">
        <v>6</v>
      </c>
      <c r="Z109" s="4">
        <v>3394</v>
      </c>
      <c r="AA109" s="4">
        <v>2387</v>
      </c>
      <c r="AB109" s="4">
        <v>996</v>
      </c>
      <c r="AC109" s="4">
        <v>2402</v>
      </c>
      <c r="AD109" s="4">
        <v>1093</v>
      </c>
      <c r="AE109" s="4">
        <v>328</v>
      </c>
      <c r="AF109" s="4">
        <v>2093</v>
      </c>
      <c r="AG109" s="4">
        <v>1179</v>
      </c>
      <c r="AH109" s="4">
        <v>44947</v>
      </c>
    </row>
    <row r="110" spans="1:34" x14ac:dyDescent="0.25">
      <c r="A110">
        <v>708011</v>
      </c>
      <c r="B110" t="s">
        <v>165</v>
      </c>
      <c r="C110" s="4"/>
      <c r="D110" s="4"/>
      <c r="E110" s="4"/>
      <c r="F110" s="4"/>
      <c r="G110" s="4"/>
      <c r="H110" s="4">
        <v>1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>
        <v>1</v>
      </c>
    </row>
    <row r="111" spans="1:34" x14ac:dyDescent="0.25">
      <c r="A111">
        <v>708013</v>
      </c>
      <c r="B111" t="s">
        <v>91</v>
      </c>
      <c r="C111" s="4">
        <v>3635</v>
      </c>
      <c r="D111" s="4">
        <v>13627</v>
      </c>
      <c r="E111" s="4">
        <v>3351</v>
      </c>
      <c r="F111" s="4">
        <v>4992</v>
      </c>
      <c r="G111" s="4">
        <v>147</v>
      </c>
      <c r="H111" s="4">
        <v>870</v>
      </c>
      <c r="I111" s="4">
        <v>230</v>
      </c>
      <c r="J111" s="4">
        <v>290</v>
      </c>
      <c r="K111" s="4">
        <v>100</v>
      </c>
      <c r="L111" s="4">
        <v>180</v>
      </c>
      <c r="M111" s="4">
        <v>122</v>
      </c>
      <c r="N111" s="4">
        <v>814</v>
      </c>
      <c r="O111" s="4">
        <v>3139</v>
      </c>
      <c r="P111" s="4">
        <v>175</v>
      </c>
      <c r="Q111" s="4">
        <v>22</v>
      </c>
      <c r="R111" s="4">
        <v>15</v>
      </c>
      <c r="S111" s="4">
        <v>50</v>
      </c>
      <c r="T111" s="4"/>
      <c r="U111" s="4"/>
      <c r="V111" s="4">
        <v>154</v>
      </c>
      <c r="W111" s="4">
        <v>464</v>
      </c>
      <c r="X111" s="4">
        <v>560</v>
      </c>
      <c r="Y111" s="4">
        <v>20</v>
      </c>
      <c r="Z111" s="4">
        <v>700</v>
      </c>
      <c r="AA111" s="4"/>
      <c r="AB111" s="4"/>
      <c r="AC111" s="4"/>
      <c r="AD111" s="4"/>
      <c r="AE111" s="4"/>
      <c r="AF111" s="4"/>
      <c r="AG111" s="4"/>
      <c r="AH111" s="4">
        <v>33657</v>
      </c>
    </row>
    <row r="112" spans="1:34" x14ac:dyDescent="0.25">
      <c r="A112">
        <v>708014</v>
      </c>
      <c r="B112" t="s">
        <v>92</v>
      </c>
      <c r="C112" s="4">
        <v>92</v>
      </c>
      <c r="D112" s="4">
        <v>259</v>
      </c>
      <c r="E112" s="4">
        <v>199</v>
      </c>
      <c r="F112" s="4">
        <v>6</v>
      </c>
      <c r="G112" s="4">
        <v>336</v>
      </c>
      <c r="H112" s="4">
        <v>487</v>
      </c>
      <c r="I112" s="4">
        <v>149</v>
      </c>
      <c r="J112" s="4">
        <v>358</v>
      </c>
      <c r="K112" s="4">
        <v>232</v>
      </c>
      <c r="L112" s="4">
        <v>244</v>
      </c>
      <c r="M112" s="4">
        <v>395</v>
      </c>
      <c r="N112" s="4">
        <v>357</v>
      </c>
      <c r="O112" s="4">
        <v>126</v>
      </c>
      <c r="P112" s="4">
        <v>273</v>
      </c>
      <c r="Q112" s="4">
        <v>282</v>
      </c>
      <c r="R112" s="4">
        <v>334</v>
      </c>
      <c r="S112" s="4">
        <v>272</v>
      </c>
      <c r="T112" s="4">
        <v>226</v>
      </c>
      <c r="U112" s="4">
        <v>468</v>
      </c>
      <c r="V112" s="4">
        <v>242</v>
      </c>
      <c r="W112" s="4">
        <v>270</v>
      </c>
      <c r="X112" s="4"/>
      <c r="Y112" s="4">
        <v>355</v>
      </c>
      <c r="Z112" s="4">
        <v>655</v>
      </c>
      <c r="AA112" s="4">
        <v>196</v>
      </c>
      <c r="AB112" s="4">
        <v>595</v>
      </c>
      <c r="AC112" s="4">
        <v>383</v>
      </c>
      <c r="AD112" s="4">
        <v>654</v>
      </c>
      <c r="AE112" s="4">
        <v>350</v>
      </c>
      <c r="AF112" s="4">
        <v>524</v>
      </c>
      <c r="AG112" s="4">
        <v>491</v>
      </c>
      <c r="AH112" s="4">
        <v>9810</v>
      </c>
    </row>
    <row r="113" spans="1:34" x14ac:dyDescent="0.25">
      <c r="A113">
        <v>708015</v>
      </c>
      <c r="B113" t="s">
        <v>93</v>
      </c>
      <c r="C113" s="4">
        <v>200</v>
      </c>
      <c r="D113" s="4">
        <v>190</v>
      </c>
      <c r="E113" s="4">
        <v>460</v>
      </c>
      <c r="F113" s="4">
        <v>1626</v>
      </c>
      <c r="G113" s="4">
        <v>220</v>
      </c>
      <c r="H113" s="4">
        <v>200</v>
      </c>
      <c r="I113" s="4"/>
      <c r="J113" s="4"/>
      <c r="K113" s="4">
        <v>20</v>
      </c>
      <c r="L113" s="4">
        <v>60</v>
      </c>
      <c r="M113" s="4">
        <v>330</v>
      </c>
      <c r="N113" s="4">
        <v>1200</v>
      </c>
      <c r="O113" s="4">
        <v>1210</v>
      </c>
      <c r="P113" s="4">
        <v>1102</v>
      </c>
      <c r="Q113" s="4">
        <v>2220</v>
      </c>
      <c r="R113" s="4">
        <v>970</v>
      </c>
      <c r="S113" s="4">
        <v>1600</v>
      </c>
      <c r="T113" s="4">
        <v>2410</v>
      </c>
      <c r="U113" s="4">
        <v>1400</v>
      </c>
      <c r="V113" s="4">
        <v>1720</v>
      </c>
      <c r="W113" s="4">
        <v>70</v>
      </c>
      <c r="X113" s="4">
        <v>1700</v>
      </c>
      <c r="Y113" s="4">
        <v>1780</v>
      </c>
      <c r="Z113" s="4">
        <v>2080</v>
      </c>
      <c r="AA113" s="4">
        <v>502</v>
      </c>
      <c r="AB113" s="4">
        <v>1090</v>
      </c>
      <c r="AC113" s="4">
        <v>2960</v>
      </c>
      <c r="AD113" s="4">
        <v>545</v>
      </c>
      <c r="AE113" s="4"/>
      <c r="AF113" s="4"/>
      <c r="AG113" s="4"/>
      <c r="AH113" s="4">
        <v>27865</v>
      </c>
    </row>
    <row r="114" spans="1:34" x14ac:dyDescent="0.25">
      <c r="A114">
        <v>708016</v>
      </c>
      <c r="B114" t="s">
        <v>94</v>
      </c>
      <c r="C114" s="4">
        <v>198</v>
      </c>
      <c r="D114" s="4">
        <v>224</v>
      </c>
      <c r="E114" s="4">
        <v>269</v>
      </c>
      <c r="F114" s="4">
        <v>129</v>
      </c>
      <c r="G114" s="4">
        <v>69</v>
      </c>
      <c r="H114" s="4">
        <v>49</v>
      </c>
      <c r="I114" s="4">
        <v>200</v>
      </c>
      <c r="J114" s="4">
        <v>251</v>
      </c>
      <c r="K114" s="4">
        <v>261</v>
      </c>
      <c r="L114" s="4">
        <v>180</v>
      </c>
      <c r="M114" s="4">
        <v>73</v>
      </c>
      <c r="N114" s="4">
        <v>62</v>
      </c>
      <c r="O114" s="4">
        <v>491</v>
      </c>
      <c r="P114" s="4">
        <v>4</v>
      </c>
      <c r="Q114" s="4">
        <v>156</v>
      </c>
      <c r="R114" s="4">
        <v>257</v>
      </c>
      <c r="S114" s="4">
        <v>155</v>
      </c>
      <c r="T114" s="4">
        <v>28</v>
      </c>
      <c r="U114" s="4"/>
      <c r="V114" s="4">
        <v>76</v>
      </c>
      <c r="W114" s="4">
        <v>317</v>
      </c>
      <c r="X114" s="4">
        <v>180</v>
      </c>
      <c r="Y114" s="4"/>
      <c r="Z114" s="4">
        <v>945</v>
      </c>
      <c r="AA114" s="4">
        <v>591</v>
      </c>
      <c r="AB114" s="4">
        <v>404</v>
      </c>
      <c r="AC114" s="4">
        <v>201</v>
      </c>
      <c r="AD114" s="4">
        <v>403</v>
      </c>
      <c r="AE114" s="4">
        <v>341</v>
      </c>
      <c r="AF114" s="4">
        <v>174</v>
      </c>
      <c r="AG114" s="4">
        <v>103</v>
      </c>
      <c r="AH114" s="4">
        <v>6791</v>
      </c>
    </row>
    <row r="115" spans="1:34" x14ac:dyDescent="0.25">
      <c r="A115">
        <v>708017</v>
      </c>
      <c r="B115" t="s">
        <v>195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>
        <v>1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>
        <v>1</v>
      </c>
    </row>
    <row r="116" spans="1:34" x14ac:dyDescent="0.25">
      <c r="A116">
        <v>708018</v>
      </c>
      <c r="B116" t="s">
        <v>95</v>
      </c>
      <c r="C116" s="4">
        <v>71</v>
      </c>
      <c r="D116" s="4">
        <v>121</v>
      </c>
      <c r="E116" s="4">
        <v>303</v>
      </c>
      <c r="F116" s="4">
        <v>725</v>
      </c>
      <c r="G116" s="4">
        <v>76</v>
      </c>
      <c r="H116" s="4">
        <v>553</v>
      </c>
      <c r="I116" s="4">
        <v>572</v>
      </c>
      <c r="J116" s="4">
        <v>478</v>
      </c>
      <c r="K116" s="4">
        <v>531</v>
      </c>
      <c r="L116" s="4">
        <v>242</v>
      </c>
      <c r="M116" s="4">
        <v>721</v>
      </c>
      <c r="N116" s="4">
        <v>363</v>
      </c>
      <c r="O116" s="4">
        <v>235</v>
      </c>
      <c r="P116" s="4">
        <v>409</v>
      </c>
      <c r="Q116" s="4">
        <v>461</v>
      </c>
      <c r="R116" s="4">
        <v>435</v>
      </c>
      <c r="S116" s="4">
        <v>391</v>
      </c>
      <c r="T116" s="4">
        <v>422</v>
      </c>
      <c r="U116" s="4">
        <v>533</v>
      </c>
      <c r="V116" s="4">
        <v>322</v>
      </c>
      <c r="W116" s="4">
        <v>394</v>
      </c>
      <c r="X116" s="4">
        <v>267</v>
      </c>
      <c r="Y116" s="4"/>
      <c r="Z116" s="4">
        <v>1217</v>
      </c>
      <c r="AA116" s="4">
        <v>518</v>
      </c>
      <c r="AB116" s="4">
        <v>433</v>
      </c>
      <c r="AC116" s="4">
        <v>316</v>
      </c>
      <c r="AD116" s="4">
        <v>1165</v>
      </c>
      <c r="AE116" s="4">
        <v>543</v>
      </c>
      <c r="AF116" s="4">
        <v>1085</v>
      </c>
      <c r="AG116" s="4">
        <v>442</v>
      </c>
      <c r="AH116" s="4">
        <v>14344</v>
      </c>
    </row>
    <row r="117" spans="1:34" x14ac:dyDescent="0.25">
      <c r="A117">
        <v>708019</v>
      </c>
      <c r="B117" t="s">
        <v>96</v>
      </c>
      <c r="C117" s="4">
        <v>36</v>
      </c>
      <c r="D117" s="4">
        <v>7</v>
      </c>
      <c r="E117" s="4">
        <v>3</v>
      </c>
      <c r="F117" s="4"/>
      <c r="G117" s="4"/>
      <c r="H117" s="4">
        <v>35</v>
      </c>
      <c r="I117" s="4"/>
      <c r="J117" s="4">
        <v>20</v>
      </c>
      <c r="K117" s="4">
        <v>10</v>
      </c>
      <c r="L117" s="4">
        <v>3</v>
      </c>
      <c r="M117" s="4"/>
      <c r="N117" s="4">
        <v>16</v>
      </c>
      <c r="O117" s="4">
        <v>35</v>
      </c>
      <c r="P117" s="4"/>
      <c r="Q117" s="4">
        <v>15</v>
      </c>
      <c r="R117" s="4">
        <v>5</v>
      </c>
      <c r="S117" s="4"/>
      <c r="T117" s="4">
        <v>78</v>
      </c>
      <c r="U117" s="4">
        <v>101</v>
      </c>
      <c r="V117" s="4">
        <v>13</v>
      </c>
      <c r="W117" s="4">
        <v>3</v>
      </c>
      <c r="X117" s="4">
        <v>45</v>
      </c>
      <c r="Y117" s="4"/>
      <c r="Z117" s="4"/>
      <c r="AA117" s="4">
        <v>10</v>
      </c>
      <c r="AB117" s="4"/>
      <c r="AC117" s="4"/>
      <c r="AD117" s="4"/>
      <c r="AE117" s="4"/>
      <c r="AF117" s="4"/>
      <c r="AG117" s="4"/>
      <c r="AH117" s="4">
        <v>435</v>
      </c>
    </row>
    <row r="118" spans="1:34" x14ac:dyDescent="0.25">
      <c r="A118">
        <v>708020</v>
      </c>
      <c r="B118" t="s">
        <v>97</v>
      </c>
      <c r="C118" s="4">
        <v>120</v>
      </c>
      <c r="D118" s="4">
        <v>177</v>
      </c>
      <c r="E118" s="4">
        <v>255</v>
      </c>
      <c r="F118" s="4">
        <v>132</v>
      </c>
      <c r="G118" s="4">
        <v>226</v>
      </c>
      <c r="H118" s="4">
        <v>110</v>
      </c>
      <c r="I118" s="4">
        <v>264</v>
      </c>
      <c r="J118" s="4">
        <v>232</v>
      </c>
      <c r="K118" s="4">
        <v>267</v>
      </c>
      <c r="L118" s="4">
        <v>198</v>
      </c>
      <c r="M118" s="4">
        <v>140</v>
      </c>
      <c r="N118" s="4">
        <v>148</v>
      </c>
      <c r="O118" s="4">
        <v>243</v>
      </c>
      <c r="P118" s="4">
        <v>376</v>
      </c>
      <c r="Q118" s="4">
        <v>233</v>
      </c>
      <c r="R118" s="4">
        <v>265</v>
      </c>
      <c r="S118" s="4">
        <v>325</v>
      </c>
      <c r="T118" s="4">
        <v>345</v>
      </c>
      <c r="U118" s="4">
        <v>396</v>
      </c>
      <c r="V118" s="4">
        <v>248</v>
      </c>
      <c r="W118" s="4">
        <v>543</v>
      </c>
      <c r="X118" s="4">
        <v>195</v>
      </c>
      <c r="Y118" s="4">
        <v>565</v>
      </c>
      <c r="Z118" s="4">
        <v>369</v>
      </c>
      <c r="AA118" s="4">
        <v>174</v>
      </c>
      <c r="AB118" s="4"/>
      <c r="AC118" s="4"/>
      <c r="AD118" s="4"/>
      <c r="AE118" s="4"/>
      <c r="AF118" s="4"/>
      <c r="AG118" s="4"/>
      <c r="AH118" s="4">
        <v>6546</v>
      </c>
    </row>
    <row r="119" spans="1:34" x14ac:dyDescent="0.25">
      <c r="A119">
        <v>708021</v>
      </c>
      <c r="B119" t="s">
        <v>98</v>
      </c>
      <c r="C119" s="4">
        <v>130</v>
      </c>
      <c r="D119" s="4">
        <v>99</v>
      </c>
      <c r="E119" s="4">
        <v>234</v>
      </c>
      <c r="F119" s="4">
        <v>154</v>
      </c>
      <c r="G119" s="4">
        <v>138</v>
      </c>
      <c r="H119" s="4">
        <v>157</v>
      </c>
      <c r="I119" s="4">
        <v>246</v>
      </c>
      <c r="J119" s="4">
        <v>113</v>
      </c>
      <c r="K119" s="4">
        <v>228</v>
      </c>
      <c r="L119" s="4">
        <v>136</v>
      </c>
      <c r="M119" s="4">
        <v>57</v>
      </c>
      <c r="N119" s="4">
        <v>129</v>
      </c>
      <c r="O119" s="4">
        <v>86</v>
      </c>
      <c r="P119" s="4">
        <v>362</v>
      </c>
      <c r="Q119" s="4">
        <v>159</v>
      </c>
      <c r="R119" s="4">
        <v>161</v>
      </c>
      <c r="S119" s="4">
        <v>198</v>
      </c>
      <c r="T119" s="4">
        <v>384</v>
      </c>
      <c r="U119" s="4">
        <v>133</v>
      </c>
      <c r="V119" s="4">
        <v>288</v>
      </c>
      <c r="W119" s="4"/>
      <c r="X119" s="4">
        <v>169</v>
      </c>
      <c r="Y119" s="4">
        <v>106</v>
      </c>
      <c r="Z119" s="4">
        <v>518</v>
      </c>
      <c r="AA119" s="4">
        <v>478</v>
      </c>
      <c r="AB119" s="4"/>
      <c r="AC119" s="4">
        <v>5</v>
      </c>
      <c r="AD119" s="4"/>
      <c r="AE119" s="4"/>
      <c r="AF119" s="4"/>
      <c r="AG119" s="4"/>
      <c r="AH119" s="4">
        <v>4868</v>
      </c>
    </row>
    <row r="120" spans="1:34" x14ac:dyDescent="0.25">
      <c r="A120">
        <v>708022</v>
      </c>
      <c r="B120" t="s">
        <v>99</v>
      </c>
      <c r="C120" s="4">
        <v>41</v>
      </c>
      <c r="D120" s="4">
        <v>102</v>
      </c>
      <c r="E120" s="4">
        <v>101</v>
      </c>
      <c r="F120" s="4">
        <v>203</v>
      </c>
      <c r="G120" s="4">
        <v>115</v>
      </c>
      <c r="H120" s="4">
        <v>352</v>
      </c>
      <c r="I120" s="4">
        <v>14</v>
      </c>
      <c r="J120" s="4"/>
      <c r="K120" s="4"/>
      <c r="L120" s="4">
        <v>16</v>
      </c>
      <c r="M120" s="4"/>
      <c r="N120" s="4">
        <v>8</v>
      </c>
      <c r="O120" s="4">
        <v>23</v>
      </c>
      <c r="P120" s="4">
        <v>19</v>
      </c>
      <c r="Q120" s="4">
        <v>148</v>
      </c>
      <c r="R120" s="4">
        <v>230</v>
      </c>
      <c r="S120" s="4">
        <v>115</v>
      </c>
      <c r="T120" s="4">
        <v>213</v>
      </c>
      <c r="U120" s="4">
        <v>371</v>
      </c>
      <c r="V120" s="4">
        <v>281</v>
      </c>
      <c r="W120" s="4">
        <v>320</v>
      </c>
      <c r="X120" s="4">
        <v>265</v>
      </c>
      <c r="Y120" s="4">
        <v>305</v>
      </c>
      <c r="Z120" s="4"/>
      <c r="AA120" s="4"/>
      <c r="AB120" s="4">
        <v>55</v>
      </c>
      <c r="AC120" s="4">
        <v>628</v>
      </c>
      <c r="AD120" s="4">
        <v>238</v>
      </c>
      <c r="AE120" s="4"/>
      <c r="AF120" s="4"/>
      <c r="AG120" s="4">
        <v>360</v>
      </c>
      <c r="AH120" s="4">
        <v>4523</v>
      </c>
    </row>
    <row r="121" spans="1:34" x14ac:dyDescent="0.25">
      <c r="A121">
        <v>708023</v>
      </c>
      <c r="B121" t="s">
        <v>100</v>
      </c>
      <c r="C121" s="4">
        <v>31</v>
      </c>
      <c r="D121" s="4">
        <v>93</v>
      </c>
      <c r="E121" s="4">
        <v>122</v>
      </c>
      <c r="F121" s="4">
        <v>133</v>
      </c>
      <c r="G121" s="4">
        <v>79</v>
      </c>
      <c r="H121" s="4">
        <v>342</v>
      </c>
      <c r="I121" s="4">
        <v>186</v>
      </c>
      <c r="J121" s="4">
        <v>28</v>
      </c>
      <c r="K121" s="4"/>
      <c r="L121" s="4"/>
      <c r="M121" s="4"/>
      <c r="N121" s="4"/>
      <c r="O121" s="4">
        <v>28</v>
      </c>
      <c r="P121" s="4">
        <v>19</v>
      </c>
      <c r="Q121" s="4">
        <v>78</v>
      </c>
      <c r="R121" s="4">
        <v>169</v>
      </c>
      <c r="S121" s="4">
        <v>128</v>
      </c>
      <c r="T121" s="4">
        <v>159</v>
      </c>
      <c r="U121" s="4">
        <v>245</v>
      </c>
      <c r="V121" s="4">
        <v>79</v>
      </c>
      <c r="W121" s="4">
        <v>296</v>
      </c>
      <c r="X121" s="4">
        <v>256</v>
      </c>
      <c r="Y121" s="4">
        <v>15</v>
      </c>
      <c r="Z121" s="4">
        <v>548</v>
      </c>
      <c r="AA121" s="4">
        <v>202</v>
      </c>
      <c r="AB121" s="4">
        <v>30</v>
      </c>
      <c r="AC121" s="4">
        <v>804</v>
      </c>
      <c r="AD121" s="4">
        <v>218</v>
      </c>
      <c r="AE121" s="4">
        <v>5</v>
      </c>
      <c r="AF121" s="4">
        <v>45</v>
      </c>
      <c r="AG121" s="4">
        <v>135</v>
      </c>
      <c r="AH121" s="4">
        <v>4473</v>
      </c>
    </row>
    <row r="122" spans="1:34" x14ac:dyDescent="0.25">
      <c r="A122">
        <v>708024</v>
      </c>
      <c r="B122" t="s">
        <v>101</v>
      </c>
      <c r="C122" s="4">
        <v>23</v>
      </c>
      <c r="D122" s="4">
        <v>109</v>
      </c>
      <c r="E122" s="4">
        <v>159</v>
      </c>
      <c r="F122" s="4">
        <v>163</v>
      </c>
      <c r="G122" s="4">
        <v>106</v>
      </c>
      <c r="H122" s="4">
        <v>163</v>
      </c>
      <c r="I122" s="4">
        <v>4</v>
      </c>
      <c r="J122" s="4">
        <v>48</v>
      </c>
      <c r="K122" s="4">
        <v>54</v>
      </c>
      <c r="L122" s="4">
        <v>93</v>
      </c>
      <c r="M122" s="4"/>
      <c r="N122" s="4">
        <v>8</v>
      </c>
      <c r="O122" s="4">
        <v>17</v>
      </c>
      <c r="P122" s="4">
        <v>308</v>
      </c>
      <c r="Q122" s="4">
        <v>240</v>
      </c>
      <c r="R122" s="4">
        <v>67</v>
      </c>
      <c r="S122" s="4">
        <v>49</v>
      </c>
      <c r="T122" s="4">
        <v>292</v>
      </c>
      <c r="U122" s="4">
        <v>444</v>
      </c>
      <c r="V122" s="4">
        <v>179</v>
      </c>
      <c r="W122" s="4">
        <v>11</v>
      </c>
      <c r="X122" s="4">
        <v>399</v>
      </c>
      <c r="Y122" s="4">
        <v>349</v>
      </c>
      <c r="Z122" s="4">
        <v>326</v>
      </c>
      <c r="AA122" s="4">
        <v>26</v>
      </c>
      <c r="AB122" s="4">
        <v>163</v>
      </c>
      <c r="AC122" s="4">
        <v>102</v>
      </c>
      <c r="AD122" s="4"/>
      <c r="AE122" s="4"/>
      <c r="AF122" s="4"/>
      <c r="AG122" s="4">
        <v>310</v>
      </c>
      <c r="AH122" s="4">
        <v>4212</v>
      </c>
    </row>
    <row r="123" spans="1:34" x14ac:dyDescent="0.25">
      <c r="A123">
        <v>708028</v>
      </c>
      <c r="B123" t="s">
        <v>102</v>
      </c>
      <c r="C123" s="4">
        <v>23</v>
      </c>
      <c r="D123" s="4">
        <v>49</v>
      </c>
      <c r="E123" s="4"/>
      <c r="F123" s="4">
        <v>95</v>
      </c>
      <c r="G123" s="4">
        <v>98</v>
      </c>
      <c r="H123" s="4">
        <v>114</v>
      </c>
      <c r="I123" s="4">
        <v>197</v>
      </c>
      <c r="J123" s="4">
        <v>174</v>
      </c>
      <c r="K123" s="4">
        <v>205</v>
      </c>
      <c r="L123" s="4">
        <v>7</v>
      </c>
      <c r="M123" s="4"/>
      <c r="N123" s="4"/>
      <c r="O123" s="4">
        <v>45</v>
      </c>
      <c r="P123" s="4">
        <v>168</v>
      </c>
      <c r="Q123" s="4">
        <v>153</v>
      </c>
      <c r="R123" s="4">
        <v>291</v>
      </c>
      <c r="S123" s="4">
        <v>160</v>
      </c>
      <c r="T123" s="4"/>
      <c r="U123" s="4">
        <v>281</v>
      </c>
      <c r="V123" s="4"/>
      <c r="W123" s="4">
        <v>349</v>
      </c>
      <c r="X123" s="4">
        <v>7</v>
      </c>
      <c r="Y123" s="4"/>
      <c r="Z123" s="4">
        <v>300</v>
      </c>
      <c r="AA123" s="4">
        <v>203</v>
      </c>
      <c r="AB123" s="4">
        <v>159</v>
      </c>
      <c r="AC123" s="4">
        <v>345</v>
      </c>
      <c r="AD123" s="4">
        <v>33</v>
      </c>
      <c r="AE123" s="4"/>
      <c r="AF123" s="4"/>
      <c r="AG123" s="4"/>
      <c r="AH123" s="4">
        <v>3456</v>
      </c>
    </row>
    <row r="124" spans="1:34" x14ac:dyDescent="0.25">
      <c r="A124">
        <v>708029</v>
      </c>
      <c r="B124" t="s">
        <v>103</v>
      </c>
      <c r="C124" s="4">
        <v>6</v>
      </c>
      <c r="D124" s="4">
        <v>1</v>
      </c>
      <c r="E124" s="4"/>
      <c r="F124" s="4">
        <v>146</v>
      </c>
      <c r="G124" s="4">
        <v>52</v>
      </c>
      <c r="H124" s="4">
        <v>104</v>
      </c>
      <c r="I124" s="4">
        <v>140</v>
      </c>
      <c r="J124" s="4">
        <v>15</v>
      </c>
      <c r="K124" s="4">
        <v>86</v>
      </c>
      <c r="L124" s="4">
        <v>253</v>
      </c>
      <c r="M124" s="4">
        <v>116</v>
      </c>
      <c r="N124" s="4">
        <v>183</v>
      </c>
      <c r="O124" s="4"/>
      <c r="P124" s="4">
        <v>1</v>
      </c>
      <c r="Q124" s="4"/>
      <c r="R124" s="4"/>
      <c r="S124" s="4"/>
      <c r="T124" s="4">
        <v>258</v>
      </c>
      <c r="U124" s="4">
        <v>324</v>
      </c>
      <c r="V124" s="4"/>
      <c r="W124" s="4">
        <v>219</v>
      </c>
      <c r="X124" s="4">
        <v>65</v>
      </c>
      <c r="Y124" s="4"/>
      <c r="Z124" s="4">
        <v>216</v>
      </c>
      <c r="AA124" s="4">
        <v>115</v>
      </c>
      <c r="AB124" s="4">
        <v>213</v>
      </c>
      <c r="AC124" s="4">
        <v>283</v>
      </c>
      <c r="AD124" s="4">
        <v>113</v>
      </c>
      <c r="AE124" s="4">
        <v>269</v>
      </c>
      <c r="AF124" s="4">
        <v>131</v>
      </c>
      <c r="AG124" s="4"/>
      <c r="AH124" s="4">
        <v>3309</v>
      </c>
    </row>
    <row r="125" spans="1:34" x14ac:dyDescent="0.25">
      <c r="A125">
        <v>708036</v>
      </c>
      <c r="B125" t="s">
        <v>169</v>
      </c>
      <c r="C125" s="4"/>
      <c r="D125" s="4"/>
      <c r="E125" s="4"/>
      <c r="F125" s="4"/>
      <c r="G125" s="4"/>
      <c r="H125" s="4"/>
      <c r="I125" s="4">
        <v>2</v>
      </c>
      <c r="J125" s="4">
        <v>28</v>
      </c>
      <c r="K125" s="4">
        <v>24</v>
      </c>
      <c r="L125" s="4">
        <v>18</v>
      </c>
      <c r="M125" s="4">
        <v>11</v>
      </c>
      <c r="N125" s="4">
        <v>25</v>
      </c>
      <c r="O125" s="4">
        <v>53</v>
      </c>
      <c r="P125" s="4">
        <v>10</v>
      </c>
      <c r="Q125" s="4">
        <v>53</v>
      </c>
      <c r="R125" s="4">
        <v>36</v>
      </c>
      <c r="S125" s="4">
        <v>29</v>
      </c>
      <c r="T125" s="4">
        <v>28</v>
      </c>
      <c r="U125" s="4">
        <v>47</v>
      </c>
      <c r="V125" s="4">
        <v>4</v>
      </c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>
        <v>368</v>
      </c>
    </row>
    <row r="126" spans="1:34" x14ac:dyDescent="0.25">
      <c r="A126">
        <v>708037</v>
      </c>
      <c r="B126" t="s">
        <v>170</v>
      </c>
      <c r="C126" s="4"/>
      <c r="D126" s="4"/>
      <c r="E126" s="4"/>
      <c r="F126" s="4"/>
      <c r="G126" s="4"/>
      <c r="H126" s="4"/>
      <c r="I126" s="4">
        <v>6</v>
      </c>
      <c r="J126" s="4">
        <v>19</v>
      </c>
      <c r="K126" s="4">
        <v>27</v>
      </c>
      <c r="L126" s="4">
        <v>17</v>
      </c>
      <c r="M126" s="4">
        <v>1</v>
      </c>
      <c r="N126" s="4">
        <v>25</v>
      </c>
      <c r="O126" s="4">
        <v>8</v>
      </c>
      <c r="P126" s="4">
        <v>24</v>
      </c>
      <c r="Q126" s="4">
        <v>85</v>
      </c>
      <c r="R126" s="4">
        <v>41</v>
      </c>
      <c r="S126" s="4">
        <v>33</v>
      </c>
      <c r="T126" s="4">
        <v>15</v>
      </c>
      <c r="U126" s="4">
        <v>2</v>
      </c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>
        <v>303</v>
      </c>
    </row>
    <row r="127" spans="1:34" x14ac:dyDescent="0.25">
      <c r="A127">
        <v>708038</v>
      </c>
      <c r="B127" t="s">
        <v>171</v>
      </c>
      <c r="C127" s="4"/>
      <c r="D127" s="4"/>
      <c r="E127" s="4"/>
      <c r="F127" s="4"/>
      <c r="G127" s="4"/>
      <c r="H127" s="4"/>
      <c r="I127" s="4">
        <v>24</v>
      </c>
      <c r="J127" s="4">
        <v>39</v>
      </c>
      <c r="K127" s="4">
        <v>69</v>
      </c>
      <c r="L127" s="4">
        <v>21</v>
      </c>
      <c r="M127" s="4">
        <v>14</v>
      </c>
      <c r="N127" s="4">
        <v>55</v>
      </c>
      <c r="O127" s="4">
        <v>18</v>
      </c>
      <c r="P127" s="4">
        <v>46</v>
      </c>
      <c r="Q127" s="4">
        <v>112</v>
      </c>
      <c r="R127" s="4">
        <v>76</v>
      </c>
      <c r="S127" s="4">
        <v>3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>
        <v>477</v>
      </c>
    </row>
    <row r="128" spans="1:34" x14ac:dyDescent="0.25">
      <c r="A128">
        <v>708040</v>
      </c>
      <c r="B128" t="s">
        <v>157</v>
      </c>
      <c r="C128" s="4"/>
      <c r="D128" s="4"/>
      <c r="E128" s="4">
        <v>22</v>
      </c>
      <c r="F128" s="4">
        <v>66</v>
      </c>
      <c r="G128" s="4">
        <v>53</v>
      </c>
      <c r="H128" s="4">
        <v>29</v>
      </c>
      <c r="I128" s="4">
        <v>15</v>
      </c>
      <c r="J128" s="4">
        <v>10</v>
      </c>
      <c r="K128" s="4">
        <v>4</v>
      </c>
      <c r="L128" s="4">
        <v>4</v>
      </c>
      <c r="M128" s="4">
        <v>2</v>
      </c>
      <c r="N128" s="4"/>
      <c r="O128" s="4">
        <v>2</v>
      </c>
      <c r="P128" s="4">
        <v>1</v>
      </c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>
        <v>208</v>
      </c>
    </row>
    <row r="129" spans="1:34" x14ac:dyDescent="0.25">
      <c r="A129">
        <v>708041</v>
      </c>
      <c r="B129" t="s">
        <v>104</v>
      </c>
      <c r="C129" s="4">
        <v>5</v>
      </c>
      <c r="D129" s="4"/>
      <c r="E129" s="4">
        <v>5</v>
      </c>
      <c r="F129" s="4">
        <v>13</v>
      </c>
      <c r="G129" s="4">
        <v>12</v>
      </c>
      <c r="H129" s="4">
        <v>22</v>
      </c>
      <c r="I129" s="4">
        <v>9</v>
      </c>
      <c r="J129" s="4">
        <v>14</v>
      </c>
      <c r="K129" s="4">
        <v>11</v>
      </c>
      <c r="L129" s="4">
        <v>4</v>
      </c>
      <c r="M129" s="4">
        <v>5</v>
      </c>
      <c r="N129" s="4">
        <v>7</v>
      </c>
      <c r="O129" s="4">
        <v>20</v>
      </c>
      <c r="P129" s="4">
        <v>26</v>
      </c>
      <c r="Q129" s="4">
        <v>49</v>
      </c>
      <c r="R129" s="4">
        <v>39</v>
      </c>
      <c r="S129" s="4">
        <v>33</v>
      </c>
      <c r="T129" s="4">
        <v>63</v>
      </c>
      <c r="U129" s="4">
        <v>10</v>
      </c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>
        <v>347</v>
      </c>
    </row>
    <row r="130" spans="1:34" x14ac:dyDescent="0.25">
      <c r="A130">
        <v>708046</v>
      </c>
      <c r="B130" t="s">
        <v>217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>
        <v>260</v>
      </c>
      <c r="U130" s="4">
        <v>284</v>
      </c>
      <c r="V130" s="4">
        <v>1</v>
      </c>
      <c r="W130" s="4">
        <v>1</v>
      </c>
      <c r="X130" s="4">
        <v>25</v>
      </c>
      <c r="Y130" s="4">
        <v>8</v>
      </c>
      <c r="Z130" s="4">
        <v>5</v>
      </c>
      <c r="AA130" s="4"/>
      <c r="AB130" s="4"/>
      <c r="AC130" s="4"/>
      <c r="AD130" s="4"/>
      <c r="AE130" s="4"/>
      <c r="AF130" s="4"/>
      <c r="AG130" s="4"/>
      <c r="AH130" s="4">
        <v>584</v>
      </c>
    </row>
    <row r="131" spans="1:34" x14ac:dyDescent="0.25">
      <c r="A131">
        <v>708055</v>
      </c>
      <c r="B131" t="s">
        <v>177</v>
      </c>
      <c r="C131" s="4"/>
      <c r="D131" s="4"/>
      <c r="E131" s="4"/>
      <c r="F131" s="4"/>
      <c r="G131" s="4"/>
      <c r="H131" s="4"/>
      <c r="I131" s="4"/>
      <c r="J131" s="4"/>
      <c r="K131" s="4">
        <v>1</v>
      </c>
      <c r="L131" s="4"/>
      <c r="M131" s="4">
        <v>1</v>
      </c>
      <c r="N131" s="4"/>
      <c r="O131" s="4">
        <v>1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>
        <v>3</v>
      </c>
    </row>
    <row r="132" spans="1:34" x14ac:dyDescent="0.25">
      <c r="A132">
        <v>708056</v>
      </c>
      <c r="B132" t="s">
        <v>222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>
        <v>1</v>
      </c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>
        <v>1</v>
      </c>
    </row>
    <row r="133" spans="1:34" x14ac:dyDescent="0.25">
      <c r="A133">
        <v>708057</v>
      </c>
      <c r="B133" t="s">
        <v>231</v>
      </c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>
        <v>10</v>
      </c>
      <c r="AD133" s="4"/>
      <c r="AE133" s="4"/>
      <c r="AF133" s="4"/>
      <c r="AG133" s="4"/>
      <c r="AH133" s="4">
        <v>10</v>
      </c>
    </row>
    <row r="134" spans="1:34" x14ac:dyDescent="0.25">
      <c r="A134">
        <v>709001</v>
      </c>
      <c r="B134" t="s">
        <v>105</v>
      </c>
      <c r="C134" s="4">
        <v>47</v>
      </c>
      <c r="D134" s="4">
        <v>244</v>
      </c>
      <c r="E134" s="4">
        <v>221</v>
      </c>
      <c r="F134" s="4">
        <v>214</v>
      </c>
      <c r="G134" s="4">
        <v>109</v>
      </c>
      <c r="H134" s="4">
        <v>422</v>
      </c>
      <c r="I134" s="4">
        <v>298</v>
      </c>
      <c r="J134" s="4">
        <v>366</v>
      </c>
      <c r="K134" s="4">
        <v>226</v>
      </c>
      <c r="L134" s="4">
        <v>234</v>
      </c>
      <c r="M134" s="4">
        <v>274</v>
      </c>
      <c r="N134" s="4">
        <v>214</v>
      </c>
      <c r="O134" s="4">
        <v>358</v>
      </c>
      <c r="P134" s="4">
        <v>324</v>
      </c>
      <c r="Q134" s="4">
        <v>178</v>
      </c>
      <c r="R134" s="4">
        <v>259</v>
      </c>
      <c r="S134" s="4">
        <v>300</v>
      </c>
      <c r="T134" s="4">
        <v>184</v>
      </c>
      <c r="U134" s="4">
        <v>229</v>
      </c>
      <c r="V134" s="4">
        <v>258</v>
      </c>
      <c r="W134" s="4">
        <v>353</v>
      </c>
      <c r="X134" s="4">
        <v>284</v>
      </c>
      <c r="Y134" s="4">
        <v>391</v>
      </c>
      <c r="Z134" s="4">
        <v>215</v>
      </c>
      <c r="AA134" s="4">
        <v>120</v>
      </c>
      <c r="AB134" s="4">
        <v>343</v>
      </c>
      <c r="AC134" s="4">
        <v>334</v>
      </c>
      <c r="AD134" s="4">
        <v>224</v>
      </c>
      <c r="AE134" s="4">
        <v>272</v>
      </c>
      <c r="AF134" s="4">
        <v>201</v>
      </c>
      <c r="AG134" s="4">
        <v>183</v>
      </c>
      <c r="AH134" s="4">
        <v>7879</v>
      </c>
    </row>
    <row r="135" spans="1:34" x14ac:dyDescent="0.25">
      <c r="A135">
        <v>709005</v>
      </c>
      <c r="B135" t="s">
        <v>106</v>
      </c>
      <c r="C135" s="4">
        <v>294</v>
      </c>
      <c r="D135" s="4">
        <v>264</v>
      </c>
      <c r="E135" s="4">
        <v>357</v>
      </c>
      <c r="F135" s="4">
        <v>391</v>
      </c>
      <c r="G135" s="4">
        <v>276</v>
      </c>
      <c r="H135" s="4">
        <v>411</v>
      </c>
      <c r="I135" s="4">
        <v>516</v>
      </c>
      <c r="J135" s="4">
        <v>342</v>
      </c>
      <c r="K135" s="4">
        <v>127</v>
      </c>
      <c r="L135" s="4">
        <v>326</v>
      </c>
      <c r="M135" s="4">
        <v>353</v>
      </c>
      <c r="N135" s="4">
        <v>175</v>
      </c>
      <c r="O135" s="4">
        <v>365</v>
      </c>
      <c r="P135" s="4">
        <v>514</v>
      </c>
      <c r="Q135" s="4">
        <v>331</v>
      </c>
      <c r="R135" s="4">
        <v>201</v>
      </c>
      <c r="S135" s="4">
        <v>223</v>
      </c>
      <c r="T135" s="4">
        <v>176</v>
      </c>
      <c r="U135" s="4">
        <v>379</v>
      </c>
      <c r="V135" s="4">
        <v>166</v>
      </c>
      <c r="W135" s="4">
        <v>268</v>
      </c>
      <c r="X135" s="4">
        <v>215</v>
      </c>
      <c r="Y135" s="4">
        <v>202</v>
      </c>
      <c r="Z135" s="4">
        <v>446</v>
      </c>
      <c r="AA135" s="4">
        <v>64</v>
      </c>
      <c r="AB135" s="4">
        <v>220</v>
      </c>
      <c r="AC135" s="4">
        <v>296</v>
      </c>
      <c r="AD135" s="4">
        <v>136</v>
      </c>
      <c r="AE135" s="4">
        <v>320</v>
      </c>
      <c r="AF135" s="4">
        <v>137</v>
      </c>
      <c r="AG135" s="4">
        <v>365</v>
      </c>
      <c r="AH135" s="4">
        <v>8856</v>
      </c>
    </row>
    <row r="136" spans="1:34" x14ac:dyDescent="0.25">
      <c r="A136">
        <v>709007</v>
      </c>
      <c r="B136" t="s">
        <v>107</v>
      </c>
      <c r="C136" s="4">
        <v>162</v>
      </c>
      <c r="D136" s="4">
        <v>458</v>
      </c>
      <c r="E136" s="4">
        <v>725</v>
      </c>
      <c r="F136" s="4">
        <v>315</v>
      </c>
      <c r="G136" s="4">
        <v>411</v>
      </c>
      <c r="H136" s="4">
        <v>513</v>
      </c>
      <c r="I136" s="4">
        <v>573</v>
      </c>
      <c r="J136" s="4">
        <v>480</v>
      </c>
      <c r="K136" s="4">
        <v>288</v>
      </c>
      <c r="L136" s="4">
        <v>558</v>
      </c>
      <c r="M136" s="4">
        <v>431</v>
      </c>
      <c r="N136" s="4">
        <v>120</v>
      </c>
      <c r="O136" s="4">
        <v>708</v>
      </c>
      <c r="P136" s="4">
        <v>460</v>
      </c>
      <c r="Q136" s="4">
        <v>224</v>
      </c>
      <c r="R136" s="4">
        <v>246</v>
      </c>
      <c r="S136" s="4">
        <v>304</v>
      </c>
      <c r="T136" s="4">
        <v>300</v>
      </c>
      <c r="U136" s="4">
        <v>655</v>
      </c>
      <c r="V136" s="4">
        <v>203</v>
      </c>
      <c r="W136" s="4">
        <v>323</v>
      </c>
      <c r="X136" s="4">
        <v>438</v>
      </c>
      <c r="Y136" s="4">
        <v>391</v>
      </c>
      <c r="Z136" s="4">
        <v>281</v>
      </c>
      <c r="AA136" s="4">
        <v>287</v>
      </c>
      <c r="AB136" s="4">
        <v>321</v>
      </c>
      <c r="AC136" s="4">
        <v>234</v>
      </c>
      <c r="AD136" s="4">
        <v>325</v>
      </c>
      <c r="AE136" s="4">
        <v>498</v>
      </c>
      <c r="AF136" s="4">
        <v>405</v>
      </c>
      <c r="AG136" s="4">
        <v>403</v>
      </c>
      <c r="AH136" s="4">
        <v>12040</v>
      </c>
    </row>
    <row r="137" spans="1:34" x14ac:dyDescent="0.25">
      <c r="A137">
        <v>710000</v>
      </c>
      <c r="B137" t="s">
        <v>238</v>
      </c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>
        <v>30000</v>
      </c>
      <c r="AH137" s="4">
        <v>30000</v>
      </c>
    </row>
    <row r="138" spans="1:34" x14ac:dyDescent="0.25">
      <c r="A138">
        <v>710003</v>
      </c>
      <c r="B138" t="s">
        <v>108</v>
      </c>
      <c r="C138" s="4">
        <v>285</v>
      </c>
      <c r="D138" s="4">
        <v>393</v>
      </c>
      <c r="E138" s="4">
        <v>732</v>
      </c>
      <c r="F138" s="4">
        <v>71</v>
      </c>
      <c r="G138" s="4">
        <v>449</v>
      </c>
      <c r="H138" s="4">
        <v>421</v>
      </c>
      <c r="I138" s="4">
        <v>468</v>
      </c>
      <c r="J138" s="4">
        <v>418</v>
      </c>
      <c r="K138" s="4">
        <v>256</v>
      </c>
      <c r="L138" s="4">
        <v>683</v>
      </c>
      <c r="M138" s="4">
        <v>278</v>
      </c>
      <c r="N138" s="4">
        <v>307</v>
      </c>
      <c r="O138" s="4">
        <v>298</v>
      </c>
      <c r="P138" s="4">
        <v>513</v>
      </c>
      <c r="Q138" s="4">
        <v>507</v>
      </c>
      <c r="R138" s="4">
        <v>190</v>
      </c>
      <c r="S138" s="4">
        <v>331</v>
      </c>
      <c r="T138" s="4">
        <v>304</v>
      </c>
      <c r="U138" s="4">
        <v>406</v>
      </c>
      <c r="V138" s="4">
        <v>194</v>
      </c>
      <c r="W138" s="4">
        <v>47</v>
      </c>
      <c r="X138" s="4">
        <v>351</v>
      </c>
      <c r="Y138" s="4">
        <v>276</v>
      </c>
      <c r="Z138" s="4">
        <v>410</v>
      </c>
      <c r="AA138" s="4"/>
      <c r="AB138" s="4"/>
      <c r="AC138" s="4">
        <v>7</v>
      </c>
      <c r="AD138" s="4">
        <v>51</v>
      </c>
      <c r="AE138" s="4">
        <v>897</v>
      </c>
      <c r="AF138" s="4">
        <v>488</v>
      </c>
      <c r="AG138" s="4">
        <v>389</v>
      </c>
      <c r="AH138" s="4">
        <v>10420</v>
      </c>
    </row>
    <row r="139" spans="1:34" x14ac:dyDescent="0.25">
      <c r="A139">
        <v>710004</v>
      </c>
      <c r="B139" t="s">
        <v>233</v>
      </c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>
        <v>250</v>
      </c>
      <c r="AE139" s="4">
        <v>25</v>
      </c>
      <c r="AF139" s="4"/>
      <c r="AG139" s="4">
        <v>25</v>
      </c>
      <c r="AH139" s="4">
        <v>300</v>
      </c>
    </row>
    <row r="140" spans="1:34" x14ac:dyDescent="0.25">
      <c r="A140">
        <v>711001</v>
      </c>
      <c r="B140" t="s">
        <v>109</v>
      </c>
      <c r="C140" s="4">
        <v>317</v>
      </c>
      <c r="D140" s="4">
        <v>855</v>
      </c>
      <c r="E140" s="4">
        <v>1150</v>
      </c>
      <c r="F140" s="4">
        <v>1107</v>
      </c>
      <c r="G140" s="4">
        <v>829</v>
      </c>
      <c r="H140" s="4">
        <v>730</v>
      </c>
      <c r="I140" s="4">
        <v>714</v>
      </c>
      <c r="J140" s="4">
        <v>1322</v>
      </c>
      <c r="K140" s="4">
        <v>823</v>
      </c>
      <c r="L140" s="4">
        <v>1338</v>
      </c>
      <c r="M140" s="4">
        <v>1321</v>
      </c>
      <c r="N140" s="4">
        <v>955</v>
      </c>
      <c r="O140" s="4">
        <v>1061</v>
      </c>
      <c r="P140" s="4">
        <v>1087</v>
      </c>
      <c r="Q140" s="4">
        <v>1246</v>
      </c>
      <c r="R140" s="4">
        <v>1038</v>
      </c>
      <c r="S140" s="4">
        <v>1040</v>
      </c>
      <c r="T140" s="4">
        <v>1760</v>
      </c>
      <c r="U140" s="4">
        <v>1571</v>
      </c>
      <c r="V140" s="4">
        <v>529</v>
      </c>
      <c r="W140" s="4">
        <v>1535</v>
      </c>
      <c r="X140" s="4">
        <v>823</v>
      </c>
      <c r="Y140" s="4">
        <v>1244</v>
      </c>
      <c r="Z140" s="4">
        <v>1655</v>
      </c>
      <c r="AA140" s="4">
        <v>677</v>
      </c>
      <c r="AB140" s="4">
        <v>1039</v>
      </c>
      <c r="AC140" s="4">
        <v>1316</v>
      </c>
      <c r="AD140" s="4">
        <v>1231</v>
      </c>
      <c r="AE140" s="4">
        <v>1222</v>
      </c>
      <c r="AF140" s="4">
        <v>893</v>
      </c>
      <c r="AG140" s="4">
        <v>692</v>
      </c>
      <c r="AH140" s="4">
        <v>33120</v>
      </c>
    </row>
    <row r="141" spans="1:34" x14ac:dyDescent="0.25">
      <c r="A141">
        <v>711002</v>
      </c>
      <c r="B141" t="s">
        <v>110</v>
      </c>
      <c r="C141" s="4">
        <v>14</v>
      </c>
      <c r="D141" s="4">
        <v>30</v>
      </c>
      <c r="E141" s="4">
        <v>9</v>
      </c>
      <c r="F141" s="4">
        <v>20</v>
      </c>
      <c r="G141" s="4">
        <v>19</v>
      </c>
      <c r="H141" s="4">
        <v>21</v>
      </c>
      <c r="I141" s="4">
        <v>32</v>
      </c>
      <c r="J141" s="4">
        <v>17</v>
      </c>
      <c r="K141" s="4">
        <v>11</v>
      </c>
      <c r="L141" s="4">
        <v>18</v>
      </c>
      <c r="M141" s="4">
        <v>23</v>
      </c>
      <c r="N141" s="4">
        <v>1</v>
      </c>
      <c r="O141" s="4">
        <v>38</v>
      </c>
      <c r="P141" s="4">
        <v>18</v>
      </c>
      <c r="Q141" s="4">
        <v>30</v>
      </c>
      <c r="R141" s="4">
        <v>18</v>
      </c>
      <c r="S141" s="4">
        <v>26</v>
      </c>
      <c r="T141" s="4">
        <v>29</v>
      </c>
      <c r="U141" s="4">
        <v>24</v>
      </c>
      <c r="V141" s="4">
        <v>18</v>
      </c>
      <c r="W141" s="4">
        <v>43</v>
      </c>
      <c r="X141" s="4">
        <v>42</v>
      </c>
      <c r="Y141" s="4">
        <v>59</v>
      </c>
      <c r="Z141" s="4">
        <v>24</v>
      </c>
      <c r="AA141" s="4">
        <v>24</v>
      </c>
      <c r="AB141" s="4">
        <v>22</v>
      </c>
      <c r="AC141" s="4">
        <v>38</v>
      </c>
      <c r="AD141" s="4">
        <v>26</v>
      </c>
      <c r="AE141" s="4">
        <v>33</v>
      </c>
      <c r="AF141" s="4">
        <v>24</v>
      </c>
      <c r="AG141" s="4">
        <v>39</v>
      </c>
      <c r="AH141" s="4">
        <v>790</v>
      </c>
    </row>
    <row r="142" spans="1:34" x14ac:dyDescent="0.25">
      <c r="A142">
        <v>711006</v>
      </c>
      <c r="B142" t="s">
        <v>111</v>
      </c>
      <c r="C142" s="4">
        <v>1</v>
      </c>
      <c r="D142" s="4">
        <v>3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4</v>
      </c>
    </row>
    <row r="143" spans="1:34" x14ac:dyDescent="0.25">
      <c r="A143">
        <v>711007</v>
      </c>
      <c r="B143" t="s">
        <v>112</v>
      </c>
      <c r="C143" s="4">
        <v>1</v>
      </c>
      <c r="D143" s="4">
        <v>1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>
        <v>2</v>
      </c>
    </row>
    <row r="144" spans="1:34" x14ac:dyDescent="0.25">
      <c r="A144">
        <v>711008</v>
      </c>
      <c r="B144" t="s">
        <v>113</v>
      </c>
      <c r="C144" s="4">
        <v>3</v>
      </c>
      <c r="D144" s="4">
        <v>1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>
        <v>4</v>
      </c>
    </row>
    <row r="145" spans="1:34" x14ac:dyDescent="0.25">
      <c r="A145">
        <v>711009</v>
      </c>
      <c r="B145" t="s">
        <v>114</v>
      </c>
      <c r="C145" s="4">
        <v>168</v>
      </c>
      <c r="D145" s="4">
        <v>655</v>
      </c>
      <c r="E145" s="4">
        <v>452</v>
      </c>
      <c r="F145" s="4">
        <v>818</v>
      </c>
      <c r="G145" s="4">
        <v>238</v>
      </c>
      <c r="H145" s="4">
        <v>881</v>
      </c>
      <c r="I145" s="4">
        <v>720</v>
      </c>
      <c r="J145" s="4">
        <v>634</v>
      </c>
      <c r="K145" s="4">
        <v>478</v>
      </c>
      <c r="L145" s="4">
        <v>795</v>
      </c>
      <c r="M145" s="4">
        <v>1098</v>
      </c>
      <c r="N145" s="4">
        <v>439</v>
      </c>
      <c r="O145" s="4">
        <v>804</v>
      </c>
      <c r="P145" s="4">
        <v>1008</v>
      </c>
      <c r="Q145" s="4">
        <v>526</v>
      </c>
      <c r="R145" s="4">
        <v>1186</v>
      </c>
      <c r="S145" s="4">
        <v>849</v>
      </c>
      <c r="T145" s="4">
        <v>835</v>
      </c>
      <c r="U145" s="4">
        <v>1078</v>
      </c>
      <c r="V145" s="4">
        <v>637</v>
      </c>
      <c r="W145" s="4">
        <v>1116</v>
      </c>
      <c r="X145" s="4">
        <v>366</v>
      </c>
      <c r="Y145" s="4">
        <v>1299</v>
      </c>
      <c r="Z145" s="4">
        <v>1039</v>
      </c>
      <c r="AA145" s="4">
        <v>557</v>
      </c>
      <c r="AB145" s="4">
        <v>612</v>
      </c>
      <c r="AC145" s="4">
        <v>1438</v>
      </c>
      <c r="AD145" s="4">
        <v>1023</v>
      </c>
      <c r="AE145" s="4">
        <v>2029</v>
      </c>
      <c r="AF145" s="4">
        <v>985</v>
      </c>
      <c r="AG145" s="4">
        <v>1395</v>
      </c>
      <c r="AH145" s="4">
        <v>26158</v>
      </c>
    </row>
    <row r="146" spans="1:34" x14ac:dyDescent="0.25">
      <c r="A146">
        <v>711010</v>
      </c>
      <c r="B146" t="s">
        <v>115</v>
      </c>
      <c r="C146" s="4">
        <v>1</v>
      </c>
      <c r="D146" s="4">
        <v>2</v>
      </c>
      <c r="E146" s="4">
        <v>6</v>
      </c>
      <c r="F146" s="4">
        <v>3</v>
      </c>
      <c r="G146" s="4">
        <v>1</v>
      </c>
      <c r="H146" s="4">
        <v>7</v>
      </c>
      <c r="I146" s="4">
        <v>5</v>
      </c>
      <c r="J146" s="4">
        <v>5</v>
      </c>
      <c r="K146" s="4"/>
      <c r="L146" s="4">
        <v>1</v>
      </c>
      <c r="M146" s="4">
        <v>10</v>
      </c>
      <c r="N146" s="4">
        <v>2</v>
      </c>
      <c r="O146" s="4">
        <v>3</v>
      </c>
      <c r="P146" s="4">
        <v>2</v>
      </c>
      <c r="Q146" s="4">
        <v>6</v>
      </c>
      <c r="R146" s="4">
        <v>4</v>
      </c>
      <c r="S146" s="4">
        <v>3</v>
      </c>
      <c r="T146" s="4">
        <v>4</v>
      </c>
      <c r="U146" s="4">
        <v>8</v>
      </c>
      <c r="V146" s="4"/>
      <c r="W146" s="4"/>
      <c r="X146" s="4">
        <v>3</v>
      </c>
      <c r="Y146" s="4"/>
      <c r="Z146" s="4"/>
      <c r="AA146" s="4">
        <v>7</v>
      </c>
      <c r="AB146" s="4">
        <v>3</v>
      </c>
      <c r="AC146" s="4">
        <v>6</v>
      </c>
      <c r="AD146" s="4">
        <v>8</v>
      </c>
      <c r="AE146" s="4">
        <v>4</v>
      </c>
      <c r="AF146" s="4">
        <v>8</v>
      </c>
      <c r="AG146" s="4">
        <v>5</v>
      </c>
      <c r="AH146" s="4">
        <v>117</v>
      </c>
    </row>
    <row r="147" spans="1:34" x14ac:dyDescent="0.25">
      <c r="A147">
        <v>712007</v>
      </c>
      <c r="B147" t="s">
        <v>116</v>
      </c>
      <c r="C147" s="4">
        <v>35</v>
      </c>
      <c r="D147" s="4"/>
      <c r="E147" s="4">
        <v>981</v>
      </c>
      <c r="F147" s="4">
        <v>1599</v>
      </c>
      <c r="G147" s="4">
        <v>458</v>
      </c>
      <c r="H147" s="4">
        <v>777</v>
      </c>
      <c r="I147" s="4">
        <v>276</v>
      </c>
      <c r="J147" s="4">
        <v>791</v>
      </c>
      <c r="K147" s="4">
        <v>773</v>
      </c>
      <c r="L147" s="4">
        <v>773</v>
      </c>
      <c r="M147" s="4">
        <v>658</v>
      </c>
      <c r="N147" s="4">
        <v>288</v>
      </c>
      <c r="O147" s="4">
        <v>5</v>
      </c>
      <c r="P147" s="4">
        <v>655</v>
      </c>
      <c r="Q147" s="4">
        <v>937</v>
      </c>
      <c r="R147" s="4">
        <v>298</v>
      </c>
      <c r="S147" s="4">
        <v>416</v>
      </c>
      <c r="T147" s="4">
        <v>560</v>
      </c>
      <c r="U147" s="4">
        <v>892</v>
      </c>
      <c r="V147" s="4">
        <v>570</v>
      </c>
      <c r="W147" s="4">
        <v>675</v>
      </c>
      <c r="X147" s="4">
        <v>448</v>
      </c>
      <c r="Y147" s="4">
        <v>656</v>
      </c>
      <c r="Z147" s="4">
        <v>579</v>
      </c>
      <c r="AA147" s="4"/>
      <c r="AB147" s="4">
        <v>160</v>
      </c>
      <c r="AC147" s="4">
        <v>896</v>
      </c>
      <c r="AD147" s="4">
        <v>587</v>
      </c>
      <c r="AE147" s="4">
        <v>595</v>
      </c>
      <c r="AF147" s="4">
        <v>884</v>
      </c>
      <c r="AG147" s="4">
        <v>459</v>
      </c>
      <c r="AH147" s="4">
        <v>17681</v>
      </c>
    </row>
    <row r="148" spans="1:34" x14ac:dyDescent="0.25">
      <c r="A148">
        <v>713001</v>
      </c>
      <c r="B148" t="s">
        <v>117</v>
      </c>
      <c r="C148" s="4">
        <v>48</v>
      </c>
      <c r="D148" s="4">
        <v>254</v>
      </c>
      <c r="E148" s="4">
        <v>200</v>
      </c>
      <c r="F148" s="4">
        <v>303</v>
      </c>
      <c r="G148" s="4">
        <v>153</v>
      </c>
      <c r="H148" s="4">
        <v>147</v>
      </c>
      <c r="I148" s="4">
        <v>335</v>
      </c>
      <c r="J148" s="4">
        <v>200</v>
      </c>
      <c r="K148" s="4">
        <v>221</v>
      </c>
      <c r="L148" s="4">
        <v>223</v>
      </c>
      <c r="M148" s="4">
        <v>329</v>
      </c>
      <c r="N148" s="4">
        <v>191</v>
      </c>
      <c r="O148" s="4">
        <v>134</v>
      </c>
      <c r="P148" s="4">
        <v>167</v>
      </c>
      <c r="Q148" s="4">
        <v>218</v>
      </c>
      <c r="R148" s="4">
        <v>259</v>
      </c>
      <c r="S148" s="4">
        <v>198</v>
      </c>
      <c r="T148" s="4">
        <v>247</v>
      </c>
      <c r="U148" s="4">
        <v>240</v>
      </c>
      <c r="V148" s="4">
        <v>183</v>
      </c>
      <c r="W148" s="4">
        <v>254</v>
      </c>
      <c r="X148" s="4">
        <v>311</v>
      </c>
      <c r="Y148" s="4">
        <v>358</v>
      </c>
      <c r="Z148" s="4">
        <v>211</v>
      </c>
      <c r="AA148" s="4">
        <v>249</v>
      </c>
      <c r="AB148" s="4">
        <v>131</v>
      </c>
      <c r="AC148" s="4">
        <v>424</v>
      </c>
      <c r="AD148" s="4">
        <v>201</v>
      </c>
      <c r="AE148" s="4">
        <v>311</v>
      </c>
      <c r="AF148" s="4">
        <v>386</v>
      </c>
      <c r="AG148" s="4">
        <v>272</v>
      </c>
      <c r="AH148" s="4">
        <v>7358</v>
      </c>
    </row>
    <row r="149" spans="1:34" x14ac:dyDescent="0.25">
      <c r="A149">
        <v>713003</v>
      </c>
      <c r="B149" t="s">
        <v>118</v>
      </c>
      <c r="C149" s="4">
        <v>238</v>
      </c>
      <c r="D149" s="4">
        <v>177</v>
      </c>
      <c r="E149" s="4">
        <v>420</v>
      </c>
      <c r="F149" s="4">
        <v>197</v>
      </c>
      <c r="G149" s="4">
        <v>4</v>
      </c>
      <c r="H149" s="4">
        <v>175</v>
      </c>
      <c r="I149" s="4">
        <v>628</v>
      </c>
      <c r="J149" s="4">
        <v>357</v>
      </c>
      <c r="K149" s="4">
        <v>310</v>
      </c>
      <c r="L149" s="4">
        <v>60</v>
      </c>
      <c r="M149" s="4">
        <v>138</v>
      </c>
      <c r="N149" s="4">
        <v>380</v>
      </c>
      <c r="O149" s="4">
        <v>1080</v>
      </c>
      <c r="P149" s="4">
        <v>120</v>
      </c>
      <c r="Q149" s="4">
        <v>965</v>
      </c>
      <c r="R149" s="4">
        <v>345</v>
      </c>
      <c r="S149" s="4">
        <v>861</v>
      </c>
      <c r="T149" s="4">
        <v>40</v>
      </c>
      <c r="U149" s="4"/>
      <c r="V149" s="4">
        <v>148</v>
      </c>
      <c r="W149" s="4">
        <v>421</v>
      </c>
      <c r="X149" s="4">
        <v>513</v>
      </c>
      <c r="Y149" s="4">
        <v>207</v>
      </c>
      <c r="Z149" s="4">
        <v>834</v>
      </c>
      <c r="AA149" s="4">
        <v>777</v>
      </c>
      <c r="AB149" s="4">
        <v>552</v>
      </c>
      <c r="AC149" s="4"/>
      <c r="AD149" s="4">
        <v>220</v>
      </c>
      <c r="AE149" s="4">
        <v>542</v>
      </c>
      <c r="AF149" s="4">
        <v>822</v>
      </c>
      <c r="AG149" s="4">
        <v>470</v>
      </c>
      <c r="AH149" s="4">
        <v>12001</v>
      </c>
    </row>
    <row r="150" spans="1:34" x14ac:dyDescent="0.25">
      <c r="A150">
        <v>713008</v>
      </c>
      <c r="B150" t="s">
        <v>235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>
        <v>396</v>
      </c>
      <c r="AF150" s="4">
        <v>173</v>
      </c>
      <c r="AG150" s="4">
        <v>587</v>
      </c>
      <c r="AH150" s="4">
        <v>1156</v>
      </c>
    </row>
    <row r="151" spans="1:34" x14ac:dyDescent="0.25">
      <c r="A151">
        <v>713009</v>
      </c>
      <c r="B151" t="s">
        <v>237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>
        <v>974</v>
      </c>
      <c r="AG151" s="4">
        <v>446</v>
      </c>
      <c r="AH151" s="4">
        <v>1420</v>
      </c>
    </row>
    <row r="152" spans="1:34" x14ac:dyDescent="0.25">
      <c r="A152">
        <v>714003</v>
      </c>
      <c r="B152" t="s">
        <v>236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>
        <v>3</v>
      </c>
      <c r="AF152" s="4"/>
      <c r="AG152" s="4"/>
      <c r="AH152" s="4">
        <v>3</v>
      </c>
    </row>
    <row r="153" spans="1:34" x14ac:dyDescent="0.25">
      <c r="A153">
        <v>715000</v>
      </c>
      <c r="B153" t="s">
        <v>178</v>
      </c>
      <c r="C153" s="4"/>
      <c r="D153" s="4"/>
      <c r="E153" s="4"/>
      <c r="F153" s="4"/>
      <c r="G153" s="4"/>
      <c r="H153" s="4"/>
      <c r="I153" s="4"/>
      <c r="J153" s="4"/>
      <c r="K153" s="4">
        <v>3000</v>
      </c>
      <c r="L153" s="4"/>
      <c r="M153" s="4">
        <v>1</v>
      </c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>
        <v>14000</v>
      </c>
      <c r="AH153" s="4">
        <v>17001</v>
      </c>
    </row>
    <row r="154" spans="1:34" x14ac:dyDescent="0.25">
      <c r="A154">
        <v>715001</v>
      </c>
      <c r="B154" t="s">
        <v>179</v>
      </c>
      <c r="C154" s="4"/>
      <c r="D154" s="4"/>
      <c r="E154" s="4"/>
      <c r="F154" s="4"/>
      <c r="G154" s="4"/>
      <c r="H154" s="4"/>
      <c r="I154" s="4"/>
      <c r="J154" s="4"/>
      <c r="K154" s="4">
        <v>1820</v>
      </c>
      <c r="L154" s="4">
        <v>751</v>
      </c>
      <c r="M154" s="4">
        <v>3</v>
      </c>
      <c r="N154" s="4"/>
      <c r="O154" s="4"/>
      <c r="P154" s="4"/>
      <c r="Q154" s="4"/>
      <c r="R154" s="4"/>
      <c r="S154" s="4"/>
      <c r="T154" s="4"/>
      <c r="U154" s="4"/>
      <c r="V154" s="4"/>
      <c r="W154" s="4">
        <v>1841</v>
      </c>
      <c r="X154" s="4">
        <v>806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>
        <v>5221</v>
      </c>
    </row>
    <row r="155" spans="1:34" x14ac:dyDescent="0.25">
      <c r="A155">
        <v>715002</v>
      </c>
      <c r="B155" t="s">
        <v>180</v>
      </c>
      <c r="C155" s="4"/>
      <c r="D155" s="4"/>
      <c r="E155" s="4"/>
      <c r="F155" s="4"/>
      <c r="G155" s="4"/>
      <c r="H155" s="4"/>
      <c r="I155" s="4"/>
      <c r="J155" s="4"/>
      <c r="K155" s="4">
        <v>188</v>
      </c>
      <c r="L155" s="4">
        <v>699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>
        <v>873</v>
      </c>
      <c r="X155" s="4">
        <v>904</v>
      </c>
      <c r="Y155" s="4">
        <v>12</v>
      </c>
      <c r="Z155" s="4"/>
      <c r="AA155" s="4"/>
      <c r="AB155" s="4"/>
      <c r="AC155" s="4"/>
      <c r="AD155" s="4"/>
      <c r="AE155" s="4"/>
      <c r="AF155" s="4"/>
      <c r="AG155" s="4"/>
      <c r="AH155" s="4">
        <v>2676</v>
      </c>
    </row>
    <row r="156" spans="1:34" x14ac:dyDescent="0.25">
      <c r="A156">
        <v>715003</v>
      </c>
      <c r="B156" t="s">
        <v>181</v>
      </c>
      <c r="C156" s="4"/>
      <c r="D156" s="4"/>
      <c r="E156" s="4"/>
      <c r="F156" s="4"/>
      <c r="G156" s="4"/>
      <c r="H156" s="4"/>
      <c r="I156" s="4"/>
      <c r="J156" s="4"/>
      <c r="K156" s="4">
        <v>219</v>
      </c>
      <c r="L156" s="4">
        <v>721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>
        <v>1017</v>
      </c>
      <c r="X156" s="4">
        <v>484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>
        <v>2441</v>
      </c>
    </row>
    <row r="157" spans="1:34" x14ac:dyDescent="0.25">
      <c r="A157">
        <v>715004</v>
      </c>
      <c r="B157" t="s">
        <v>182</v>
      </c>
      <c r="C157" s="4"/>
      <c r="D157" s="4"/>
      <c r="E157" s="4"/>
      <c r="F157" s="4"/>
      <c r="G157" s="4"/>
      <c r="H157" s="4"/>
      <c r="I157" s="4"/>
      <c r="J157" s="4"/>
      <c r="K157" s="4">
        <v>207</v>
      </c>
      <c r="L157" s="4">
        <v>333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>
        <v>1293</v>
      </c>
      <c r="X157" s="4">
        <v>751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>
        <v>2584</v>
      </c>
    </row>
    <row r="158" spans="1:34" x14ac:dyDescent="0.25">
      <c r="A158">
        <v>715008</v>
      </c>
      <c r="B158" t="s">
        <v>191</v>
      </c>
      <c r="C158" s="4"/>
      <c r="D158" s="4"/>
      <c r="E158" s="4"/>
      <c r="F158" s="4"/>
      <c r="G158" s="4"/>
      <c r="H158" s="4"/>
      <c r="I158" s="4"/>
      <c r="J158" s="4"/>
      <c r="K158" s="4"/>
      <c r="L158" s="4">
        <v>145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>
        <v>173</v>
      </c>
      <c r="X158" s="4">
        <v>763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1081</v>
      </c>
    </row>
    <row r="159" spans="1:34" x14ac:dyDescent="0.25">
      <c r="A159">
        <v>715015</v>
      </c>
      <c r="B159" t="s">
        <v>192</v>
      </c>
      <c r="C159" s="4"/>
      <c r="D159" s="4"/>
      <c r="E159" s="4"/>
      <c r="F159" s="4"/>
      <c r="G159" s="4"/>
      <c r="H159" s="4"/>
      <c r="I159" s="4"/>
      <c r="J159" s="4"/>
      <c r="K159" s="4"/>
      <c r="L159" s="4">
        <v>7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>
        <v>240</v>
      </c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>
        <v>247</v>
      </c>
    </row>
    <row r="160" spans="1:34" x14ac:dyDescent="0.25">
      <c r="A160">
        <v>715016</v>
      </c>
      <c r="B160" t="s">
        <v>183</v>
      </c>
      <c r="C160" s="4"/>
      <c r="D160" s="4"/>
      <c r="E160" s="4"/>
      <c r="F160" s="4"/>
      <c r="G160" s="4"/>
      <c r="H160" s="4"/>
      <c r="I160" s="4"/>
      <c r="J160" s="4"/>
      <c r="K160" s="4">
        <v>11</v>
      </c>
      <c r="L160" s="4">
        <v>39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>
        <v>368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>
        <v>418</v>
      </c>
    </row>
    <row r="161" spans="1:34" x14ac:dyDescent="0.25">
      <c r="A161">
        <v>715023</v>
      </c>
      <c r="B161" t="s">
        <v>184</v>
      </c>
      <c r="C161" s="4"/>
      <c r="D161" s="4"/>
      <c r="E161" s="4"/>
      <c r="F161" s="4"/>
      <c r="G161" s="4"/>
      <c r="H161" s="4"/>
      <c r="I161" s="4"/>
      <c r="J161" s="4"/>
      <c r="K161" s="4">
        <v>2</v>
      </c>
      <c r="L161" s="4">
        <v>55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>
        <v>84</v>
      </c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>
        <v>141</v>
      </c>
    </row>
    <row r="162" spans="1:34" x14ac:dyDescent="0.25">
      <c r="A162">
        <v>715025</v>
      </c>
      <c r="B162" t="s">
        <v>185</v>
      </c>
      <c r="C162" s="4"/>
      <c r="D162" s="4"/>
      <c r="E162" s="4"/>
      <c r="F162" s="4"/>
      <c r="G162" s="4"/>
      <c r="H162" s="4"/>
      <c r="I162" s="4"/>
      <c r="J162" s="4"/>
      <c r="K162" s="4">
        <v>16</v>
      </c>
      <c r="L162" s="4">
        <v>52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>
        <v>764</v>
      </c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>
        <v>832</v>
      </c>
    </row>
    <row r="163" spans="1:34" x14ac:dyDescent="0.25">
      <c r="A163">
        <v>715026</v>
      </c>
      <c r="B163" t="s">
        <v>186</v>
      </c>
      <c r="C163" s="4"/>
      <c r="D163" s="4"/>
      <c r="E163" s="4"/>
      <c r="F163" s="4"/>
      <c r="G163" s="4"/>
      <c r="H163" s="4"/>
      <c r="I163" s="4"/>
      <c r="J163" s="4"/>
      <c r="K163" s="4">
        <v>19</v>
      </c>
      <c r="L163" s="4">
        <v>31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>
        <v>35</v>
      </c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>
        <v>85</v>
      </c>
    </row>
    <row r="164" spans="1:34" x14ac:dyDescent="0.25">
      <c r="A164">
        <v>715027</v>
      </c>
      <c r="B164" t="s">
        <v>187</v>
      </c>
      <c r="C164" s="4"/>
      <c r="D164" s="4"/>
      <c r="E164" s="4"/>
      <c r="F164" s="4"/>
      <c r="G164" s="4"/>
      <c r="H164" s="4"/>
      <c r="I164" s="4"/>
      <c r="J164" s="4"/>
      <c r="K164" s="4">
        <v>2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>
        <v>6</v>
      </c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>
        <v>8</v>
      </c>
    </row>
    <row r="165" spans="1:34" x14ac:dyDescent="0.25">
      <c r="A165">
        <v>715028</v>
      </c>
      <c r="B165" t="s">
        <v>188</v>
      </c>
      <c r="C165" s="4"/>
      <c r="D165" s="4"/>
      <c r="E165" s="4"/>
      <c r="F165" s="4"/>
      <c r="G165" s="4"/>
      <c r="H165" s="4"/>
      <c r="I165" s="4"/>
      <c r="J165" s="4"/>
      <c r="K165" s="4">
        <v>20</v>
      </c>
      <c r="L165" s="4">
        <v>56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76</v>
      </c>
    </row>
    <row r="166" spans="1:34" x14ac:dyDescent="0.25">
      <c r="A166">
        <v>715029</v>
      </c>
      <c r="B166" t="s">
        <v>193</v>
      </c>
      <c r="C166" s="4"/>
      <c r="D166" s="4"/>
      <c r="E166" s="4"/>
      <c r="F166" s="4"/>
      <c r="G166" s="4"/>
      <c r="H166" s="4"/>
      <c r="I166" s="4"/>
      <c r="J166" s="4"/>
      <c r="K166" s="4"/>
      <c r="L166" s="4">
        <v>36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>
        <v>1</v>
      </c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>
        <v>37</v>
      </c>
    </row>
    <row r="167" spans="1:34" x14ac:dyDescent="0.25">
      <c r="A167">
        <v>715030</v>
      </c>
      <c r="B167" t="s">
        <v>189</v>
      </c>
      <c r="C167" s="4"/>
      <c r="D167" s="4"/>
      <c r="E167" s="4"/>
      <c r="F167" s="4"/>
      <c r="G167" s="4"/>
      <c r="H167" s="4"/>
      <c r="I167" s="4"/>
      <c r="J167" s="4"/>
      <c r="K167" s="4">
        <v>12</v>
      </c>
      <c r="L167" s="4">
        <v>167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>
        <v>192</v>
      </c>
      <c r="X167" s="4">
        <v>575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>
        <v>946</v>
      </c>
    </row>
    <row r="168" spans="1:34" x14ac:dyDescent="0.25">
      <c r="A168">
        <v>716001</v>
      </c>
      <c r="B168" t="s">
        <v>119</v>
      </c>
      <c r="C168" s="4">
        <v>19677</v>
      </c>
      <c r="D168" s="4">
        <v>1553</v>
      </c>
      <c r="E168" s="4"/>
      <c r="F168" s="4"/>
      <c r="G168" s="4"/>
      <c r="H168" s="4"/>
      <c r="I168" s="4"/>
      <c r="J168" s="4"/>
      <c r="K168" s="4"/>
      <c r="L168" s="4"/>
      <c r="M168" s="4"/>
      <c r="N168" s="4">
        <v>721</v>
      </c>
      <c r="O168" s="4">
        <v>18082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>
        <v>29240</v>
      </c>
      <c r="AB168" s="4">
        <v>7566</v>
      </c>
      <c r="AC168" s="4">
        <v>6</v>
      </c>
      <c r="AD168" s="4"/>
      <c r="AE168" s="4"/>
      <c r="AF168" s="4"/>
      <c r="AG168" s="4"/>
      <c r="AH168" s="4">
        <v>76845</v>
      </c>
    </row>
    <row r="169" spans="1:34" x14ac:dyDescent="0.25">
      <c r="A169">
        <v>716002</v>
      </c>
      <c r="B169" t="s">
        <v>120</v>
      </c>
      <c r="C169" s="4">
        <v>25721</v>
      </c>
      <c r="D169" s="4">
        <v>4196</v>
      </c>
      <c r="E169" s="4"/>
      <c r="F169" s="4"/>
      <c r="G169" s="4"/>
      <c r="H169" s="4"/>
      <c r="I169" s="4"/>
      <c r="J169" s="4"/>
      <c r="K169" s="4"/>
      <c r="L169" s="4"/>
      <c r="M169" s="4"/>
      <c r="N169" s="4">
        <v>2507</v>
      </c>
      <c r="O169" s="4">
        <v>18409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>
        <v>38663</v>
      </c>
      <c r="AB169" s="4">
        <v>6315</v>
      </c>
      <c r="AC169" s="4">
        <v>100</v>
      </c>
      <c r="AD169" s="4"/>
      <c r="AE169" s="4"/>
      <c r="AF169" s="4"/>
      <c r="AG169" s="4"/>
      <c r="AH169" s="4">
        <v>95911</v>
      </c>
    </row>
    <row r="170" spans="1:34" x14ac:dyDescent="0.25">
      <c r="A170">
        <v>716003</v>
      </c>
      <c r="B170" t="s">
        <v>121</v>
      </c>
      <c r="C170" s="4">
        <v>6675</v>
      </c>
      <c r="D170" s="4">
        <v>1315</v>
      </c>
      <c r="E170" s="4"/>
      <c r="F170" s="4"/>
      <c r="G170" s="4"/>
      <c r="H170" s="4"/>
      <c r="I170" s="4"/>
      <c r="J170" s="4"/>
      <c r="K170" s="4"/>
      <c r="L170" s="4"/>
      <c r="M170" s="4"/>
      <c r="N170" s="4">
        <v>693</v>
      </c>
      <c r="O170" s="4">
        <v>7910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>
        <v>31078</v>
      </c>
      <c r="AB170" s="4">
        <v>6328</v>
      </c>
      <c r="AC170" s="4">
        <v>106</v>
      </c>
      <c r="AD170" s="4"/>
      <c r="AE170" s="4"/>
      <c r="AF170" s="4"/>
      <c r="AG170" s="4"/>
      <c r="AH170" s="4">
        <v>54105</v>
      </c>
    </row>
    <row r="171" spans="1:34" x14ac:dyDescent="0.25">
      <c r="A171">
        <v>716004</v>
      </c>
      <c r="B171" t="s">
        <v>122</v>
      </c>
      <c r="C171" s="4">
        <v>9969</v>
      </c>
      <c r="D171" s="4">
        <v>15</v>
      </c>
      <c r="E171" s="4"/>
      <c r="F171" s="4"/>
      <c r="G171" s="4"/>
      <c r="H171" s="4"/>
      <c r="I171" s="4"/>
      <c r="J171" s="4"/>
      <c r="K171" s="4"/>
      <c r="L171" s="4"/>
      <c r="M171" s="4"/>
      <c r="N171" s="4">
        <v>225</v>
      </c>
      <c r="O171" s="4">
        <v>9806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>
        <v>31924</v>
      </c>
      <c r="AB171" s="4">
        <v>2500</v>
      </c>
      <c r="AC171" s="4"/>
      <c r="AD171" s="4"/>
      <c r="AE171" s="4"/>
      <c r="AF171" s="4"/>
      <c r="AG171" s="4"/>
      <c r="AH171" s="4">
        <v>54439</v>
      </c>
    </row>
    <row r="172" spans="1:34" x14ac:dyDescent="0.25">
      <c r="A172">
        <v>716005</v>
      </c>
      <c r="B172" t="s">
        <v>123</v>
      </c>
      <c r="C172" s="4">
        <v>1171</v>
      </c>
      <c r="D172" s="4">
        <v>16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>
        <v>1010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>
        <v>2578</v>
      </c>
      <c r="AB172" s="4">
        <v>350</v>
      </c>
      <c r="AC172" s="4"/>
      <c r="AD172" s="4"/>
      <c r="AE172" s="4"/>
      <c r="AF172" s="4"/>
      <c r="AG172" s="4"/>
      <c r="AH172" s="4">
        <v>5125</v>
      </c>
    </row>
    <row r="173" spans="1:34" x14ac:dyDescent="0.25">
      <c r="A173">
        <v>716006</v>
      </c>
      <c r="B173" t="s">
        <v>197</v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>
        <v>4</v>
      </c>
      <c r="O173" s="4">
        <v>845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>
        <v>2407</v>
      </c>
      <c r="AB173" s="4">
        <v>273</v>
      </c>
      <c r="AC173" s="4"/>
      <c r="AD173" s="4"/>
      <c r="AE173" s="4"/>
      <c r="AF173" s="4"/>
      <c r="AG173" s="4"/>
      <c r="AH173" s="4">
        <v>3529</v>
      </c>
    </row>
    <row r="174" spans="1:34" x14ac:dyDescent="0.25">
      <c r="A174">
        <v>716008</v>
      </c>
      <c r="B174" t="s">
        <v>124</v>
      </c>
      <c r="C174" s="4">
        <v>3302</v>
      </c>
      <c r="D174" s="4">
        <v>278</v>
      </c>
      <c r="E174" s="4"/>
      <c r="F174" s="4"/>
      <c r="G174" s="4"/>
      <c r="H174" s="4"/>
      <c r="I174" s="4"/>
      <c r="J174" s="4"/>
      <c r="K174" s="4"/>
      <c r="L174" s="4"/>
      <c r="M174" s="4"/>
      <c r="N174" s="4">
        <v>250</v>
      </c>
      <c r="O174" s="4">
        <v>1782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>
        <v>7589</v>
      </c>
      <c r="AB174" s="4">
        <v>2625</v>
      </c>
      <c r="AC174" s="4">
        <v>26</v>
      </c>
      <c r="AD174" s="4"/>
      <c r="AE174" s="4"/>
      <c r="AF174" s="4"/>
      <c r="AG174" s="4"/>
      <c r="AH174" s="4">
        <v>15852</v>
      </c>
    </row>
    <row r="175" spans="1:34" x14ac:dyDescent="0.25">
      <c r="A175">
        <v>716009</v>
      </c>
      <c r="B175" t="s">
        <v>125</v>
      </c>
      <c r="C175" s="4">
        <v>7217</v>
      </c>
      <c r="D175" s="4">
        <v>361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>
        <v>3769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>
        <v>6618</v>
      </c>
      <c r="AB175" s="4">
        <v>1040</v>
      </c>
      <c r="AC175" s="4"/>
      <c r="AD175" s="4"/>
      <c r="AE175" s="4"/>
      <c r="AF175" s="4"/>
      <c r="AG175" s="4"/>
      <c r="AH175" s="4">
        <v>19005</v>
      </c>
    </row>
    <row r="176" spans="1:34" x14ac:dyDescent="0.25">
      <c r="A176">
        <v>716010</v>
      </c>
      <c r="B176" t="s">
        <v>126</v>
      </c>
      <c r="C176" s="4">
        <v>615</v>
      </c>
      <c r="D176" s="4">
        <v>30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>
        <v>520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>
        <v>1026</v>
      </c>
      <c r="AB176" s="4">
        <v>250</v>
      </c>
      <c r="AC176" s="4"/>
      <c r="AD176" s="4"/>
      <c r="AE176" s="4"/>
      <c r="AF176" s="4"/>
      <c r="AG176" s="4"/>
      <c r="AH176" s="4">
        <v>2441</v>
      </c>
    </row>
    <row r="177" spans="1:34" x14ac:dyDescent="0.25">
      <c r="A177">
        <v>716011</v>
      </c>
      <c r="B177" t="s">
        <v>200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>
        <v>253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>
        <v>679</v>
      </c>
      <c r="AB177" s="4">
        <v>48</v>
      </c>
      <c r="AC177" s="4"/>
      <c r="AD177" s="4"/>
      <c r="AE177" s="4"/>
      <c r="AF177" s="4"/>
      <c r="AG177" s="4"/>
      <c r="AH177" s="4">
        <v>980</v>
      </c>
    </row>
    <row r="178" spans="1:34" x14ac:dyDescent="0.25">
      <c r="A178">
        <v>716013</v>
      </c>
      <c r="B178" t="s">
        <v>127</v>
      </c>
      <c r="C178" s="4">
        <v>5828</v>
      </c>
      <c r="D178" s="4">
        <v>156</v>
      </c>
      <c r="E178" s="4"/>
      <c r="F178" s="4"/>
      <c r="G178" s="4"/>
      <c r="H178" s="4"/>
      <c r="I178" s="4"/>
      <c r="J178" s="4"/>
      <c r="K178" s="4"/>
      <c r="L178" s="4"/>
      <c r="M178" s="4"/>
      <c r="N178" s="4">
        <v>116</v>
      </c>
      <c r="O178" s="4">
        <v>2535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>
        <v>6117</v>
      </c>
      <c r="AB178" s="4">
        <v>682</v>
      </c>
      <c r="AC178" s="4"/>
      <c r="AD178" s="4"/>
      <c r="AE178" s="4"/>
      <c r="AF178" s="4"/>
      <c r="AG178" s="4"/>
      <c r="AH178" s="4">
        <v>15434</v>
      </c>
    </row>
    <row r="179" spans="1:34" x14ac:dyDescent="0.25">
      <c r="A179">
        <v>716014</v>
      </c>
      <c r="B179" t="s">
        <v>128</v>
      </c>
      <c r="C179" s="4">
        <v>142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>
        <v>637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>
        <v>1772</v>
      </c>
      <c r="AB179" s="4">
        <v>342</v>
      </c>
      <c r="AC179" s="4"/>
      <c r="AD179" s="4"/>
      <c r="AE179" s="4"/>
      <c r="AF179" s="4"/>
      <c r="AG179" s="4"/>
      <c r="AH179" s="4">
        <v>2893</v>
      </c>
    </row>
    <row r="180" spans="1:34" x14ac:dyDescent="0.25">
      <c r="A180">
        <v>716020</v>
      </c>
      <c r="B180" t="s">
        <v>201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>
        <v>116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116</v>
      </c>
    </row>
    <row r="181" spans="1:34" x14ac:dyDescent="0.25">
      <c r="A181">
        <v>716022</v>
      </c>
      <c r="B181" t="s">
        <v>129</v>
      </c>
      <c r="C181" s="4">
        <v>39569</v>
      </c>
      <c r="D181" s="4">
        <v>744</v>
      </c>
      <c r="E181" s="4">
        <v>10</v>
      </c>
      <c r="F181" s="4"/>
      <c r="G181" s="4"/>
      <c r="H181" s="4"/>
      <c r="I181" s="4"/>
      <c r="J181" s="4"/>
      <c r="K181" s="4"/>
      <c r="L181" s="4"/>
      <c r="M181" s="4"/>
      <c r="N181" s="4">
        <v>1014</v>
      </c>
      <c r="O181" s="4">
        <v>19984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>
        <v>39324</v>
      </c>
      <c r="AB181" s="4">
        <v>5139</v>
      </c>
      <c r="AC181" s="4">
        <v>39</v>
      </c>
      <c r="AD181" s="4">
        <v>1</v>
      </c>
      <c r="AE181" s="4">
        <v>1</v>
      </c>
      <c r="AF181" s="4"/>
      <c r="AG181" s="4"/>
      <c r="AH181" s="4">
        <v>105825</v>
      </c>
    </row>
    <row r="182" spans="1:34" x14ac:dyDescent="0.25">
      <c r="A182">
        <v>716023</v>
      </c>
      <c r="B182" t="s">
        <v>130</v>
      </c>
      <c r="C182" s="4">
        <v>2442</v>
      </c>
      <c r="D182" s="4">
        <v>97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>
        <v>1655</v>
      </c>
      <c r="P182" s="4">
        <v>1</v>
      </c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>
        <v>2452</v>
      </c>
      <c r="AB182" s="4">
        <v>446</v>
      </c>
      <c r="AC182" s="4">
        <v>4</v>
      </c>
      <c r="AD182" s="4">
        <v>1</v>
      </c>
      <c r="AE182" s="4"/>
      <c r="AF182" s="4"/>
      <c r="AG182" s="4">
        <v>10</v>
      </c>
      <c r="AH182" s="4">
        <v>7108</v>
      </c>
    </row>
    <row r="183" spans="1:34" x14ac:dyDescent="0.25">
      <c r="A183">
        <v>716024</v>
      </c>
      <c r="B183" t="s">
        <v>131</v>
      </c>
      <c r="C183" s="4">
        <v>103115</v>
      </c>
      <c r="D183" s="4">
        <v>4214</v>
      </c>
      <c r="E183" s="4"/>
      <c r="F183" s="4"/>
      <c r="G183" s="4"/>
      <c r="H183" s="4"/>
      <c r="I183" s="4"/>
      <c r="J183" s="4"/>
      <c r="K183" s="4"/>
      <c r="L183" s="4"/>
      <c r="M183" s="4"/>
      <c r="N183" s="4">
        <v>4812</v>
      </c>
      <c r="O183" s="4">
        <v>35344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>
        <v>131589</v>
      </c>
      <c r="AB183" s="4">
        <v>13487</v>
      </c>
      <c r="AC183" s="4">
        <v>92</v>
      </c>
      <c r="AD183" s="4"/>
      <c r="AE183" s="4"/>
      <c r="AF183" s="4"/>
      <c r="AG183" s="4"/>
      <c r="AH183" s="4">
        <v>292653</v>
      </c>
    </row>
    <row r="184" spans="1:34" x14ac:dyDescent="0.25">
      <c r="A184">
        <v>716025</v>
      </c>
      <c r="B184" t="s">
        <v>132</v>
      </c>
      <c r="C184" s="4">
        <v>58146</v>
      </c>
      <c r="D184" s="4">
        <v>2894</v>
      </c>
      <c r="E184" s="4"/>
      <c r="F184" s="4"/>
      <c r="G184" s="4"/>
      <c r="H184" s="4"/>
      <c r="I184" s="4"/>
      <c r="J184" s="4"/>
      <c r="K184" s="4"/>
      <c r="L184" s="4"/>
      <c r="M184" s="4"/>
      <c r="N184" s="4">
        <v>1368</v>
      </c>
      <c r="O184" s="4">
        <v>25769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>
        <v>61276</v>
      </c>
      <c r="AB184" s="4">
        <v>9444</v>
      </c>
      <c r="AC184" s="4">
        <v>26</v>
      </c>
      <c r="AD184" s="4"/>
      <c r="AE184" s="4"/>
      <c r="AF184" s="4"/>
      <c r="AG184" s="4"/>
      <c r="AH184" s="4">
        <v>158923</v>
      </c>
    </row>
    <row r="185" spans="1:34" x14ac:dyDescent="0.25">
      <c r="A185">
        <v>716026</v>
      </c>
      <c r="B185" t="s">
        <v>133</v>
      </c>
      <c r="C185" s="4">
        <v>30028</v>
      </c>
      <c r="D185" s="4">
        <v>1873</v>
      </c>
      <c r="E185" s="4"/>
      <c r="F185" s="4"/>
      <c r="G185" s="4"/>
      <c r="H185" s="4"/>
      <c r="I185" s="4"/>
      <c r="J185" s="4"/>
      <c r="K185" s="4"/>
      <c r="L185" s="4"/>
      <c r="M185" s="4"/>
      <c r="N185" s="4">
        <v>250</v>
      </c>
      <c r="O185" s="4">
        <v>19019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>
        <v>25004</v>
      </c>
      <c r="AB185" s="4">
        <v>4626</v>
      </c>
      <c r="AC185" s="4">
        <v>25</v>
      </c>
      <c r="AD185" s="4">
        <v>15</v>
      </c>
      <c r="AE185" s="4"/>
      <c r="AF185" s="4"/>
      <c r="AG185" s="4"/>
      <c r="AH185" s="4">
        <v>80840</v>
      </c>
    </row>
    <row r="186" spans="1:34" x14ac:dyDescent="0.25">
      <c r="A186">
        <v>716027</v>
      </c>
      <c r="B186" t="s">
        <v>134</v>
      </c>
      <c r="C186" s="4">
        <v>10162</v>
      </c>
      <c r="D186" s="4">
        <v>734</v>
      </c>
      <c r="E186" s="4"/>
      <c r="F186" s="4"/>
      <c r="G186" s="4"/>
      <c r="H186" s="4"/>
      <c r="I186" s="4"/>
      <c r="J186" s="4"/>
      <c r="K186" s="4"/>
      <c r="L186" s="4"/>
      <c r="M186" s="4"/>
      <c r="N186" s="4">
        <v>203</v>
      </c>
      <c r="O186" s="4">
        <v>10365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>
        <v>17478</v>
      </c>
      <c r="AB186" s="4">
        <v>3154</v>
      </c>
      <c r="AC186" s="4">
        <v>61</v>
      </c>
      <c r="AD186" s="4"/>
      <c r="AE186" s="4"/>
      <c r="AF186" s="4"/>
      <c r="AG186" s="4"/>
      <c r="AH186" s="4">
        <v>42157</v>
      </c>
    </row>
    <row r="187" spans="1:34" x14ac:dyDescent="0.25">
      <c r="A187">
        <v>716028</v>
      </c>
      <c r="B187" t="s">
        <v>135</v>
      </c>
      <c r="C187" s="4">
        <v>5439</v>
      </c>
      <c r="D187" s="4">
        <v>10</v>
      </c>
      <c r="E187" s="4"/>
      <c r="F187" s="4"/>
      <c r="G187" s="4"/>
      <c r="H187" s="4"/>
      <c r="I187" s="4"/>
      <c r="J187" s="4"/>
      <c r="K187" s="4"/>
      <c r="L187" s="4"/>
      <c r="M187" s="4"/>
      <c r="N187" s="4">
        <v>300</v>
      </c>
      <c r="O187" s="4">
        <v>6319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>
        <v>10930</v>
      </c>
      <c r="AB187" s="4">
        <v>2009</v>
      </c>
      <c r="AC187" s="4">
        <v>22</v>
      </c>
      <c r="AD187" s="4"/>
      <c r="AE187" s="4"/>
      <c r="AF187" s="4"/>
      <c r="AG187" s="4"/>
      <c r="AH187" s="4">
        <v>25029</v>
      </c>
    </row>
    <row r="188" spans="1:34" x14ac:dyDescent="0.25">
      <c r="A188">
        <v>716029</v>
      </c>
      <c r="B188" t="s">
        <v>136</v>
      </c>
      <c r="C188" s="4">
        <v>1666</v>
      </c>
      <c r="D188" s="4">
        <v>202</v>
      </c>
      <c r="E188" s="4"/>
      <c r="F188" s="4"/>
      <c r="G188" s="4"/>
      <c r="H188" s="4"/>
      <c r="I188" s="4"/>
      <c r="J188" s="4"/>
      <c r="K188" s="4"/>
      <c r="L188" s="4"/>
      <c r="M188" s="4"/>
      <c r="N188" s="4">
        <v>30</v>
      </c>
      <c r="O188" s="4">
        <v>2058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>
        <v>2480</v>
      </c>
      <c r="AB188" s="4">
        <v>753</v>
      </c>
      <c r="AC188" s="4">
        <v>20</v>
      </c>
      <c r="AD188" s="4"/>
      <c r="AE188" s="4"/>
      <c r="AF188" s="4"/>
      <c r="AG188" s="4"/>
      <c r="AH188" s="4">
        <v>7209</v>
      </c>
    </row>
    <row r="189" spans="1:34" x14ac:dyDescent="0.25">
      <c r="A189">
        <v>716030</v>
      </c>
      <c r="B189" t="s">
        <v>137</v>
      </c>
      <c r="C189" s="4">
        <v>499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>
        <v>24</v>
      </c>
      <c r="O189" s="4">
        <v>1105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>
        <v>1518</v>
      </c>
      <c r="AB189" s="4">
        <v>472</v>
      </c>
      <c r="AC189" s="4">
        <v>5</v>
      </c>
      <c r="AD189" s="4"/>
      <c r="AE189" s="4"/>
      <c r="AF189" s="4"/>
      <c r="AG189" s="4"/>
      <c r="AH189" s="4">
        <v>3623</v>
      </c>
    </row>
    <row r="190" spans="1:34" x14ac:dyDescent="0.25">
      <c r="A190">
        <v>716031</v>
      </c>
      <c r="B190" t="s">
        <v>138</v>
      </c>
      <c r="C190" s="4">
        <v>526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>
        <v>3</v>
      </c>
      <c r="O190" s="4">
        <v>758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>
        <v>1136</v>
      </c>
      <c r="AB190" s="4">
        <v>320</v>
      </c>
      <c r="AC190" s="4"/>
      <c r="AD190" s="4"/>
      <c r="AE190" s="4"/>
      <c r="AF190" s="4"/>
      <c r="AG190" s="4"/>
      <c r="AH190" s="4">
        <v>2743</v>
      </c>
    </row>
    <row r="191" spans="1:34" x14ac:dyDescent="0.25">
      <c r="A191">
        <v>716032</v>
      </c>
      <c r="B191" t="s">
        <v>139</v>
      </c>
      <c r="C191" s="4">
        <v>15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>
        <v>12</v>
      </c>
      <c r="O191" s="4">
        <v>459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>
        <v>1125</v>
      </c>
      <c r="AB191" s="4">
        <v>277</v>
      </c>
      <c r="AC191" s="4"/>
      <c r="AD191" s="4"/>
      <c r="AE191" s="4"/>
      <c r="AF191" s="4"/>
      <c r="AG191" s="4"/>
      <c r="AH191" s="4">
        <v>1888</v>
      </c>
    </row>
    <row r="192" spans="1:34" x14ac:dyDescent="0.25">
      <c r="A192">
        <v>716033</v>
      </c>
      <c r="B192" t="s">
        <v>140</v>
      </c>
      <c r="C192" s="4">
        <v>184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>
        <v>12</v>
      </c>
      <c r="O192" s="4">
        <v>661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>
        <v>876</v>
      </c>
      <c r="AB192" s="4">
        <v>243</v>
      </c>
      <c r="AC192" s="4"/>
      <c r="AD192" s="4"/>
      <c r="AE192" s="4"/>
      <c r="AF192" s="4"/>
      <c r="AG192" s="4"/>
      <c r="AH192" s="4">
        <v>1976</v>
      </c>
    </row>
    <row r="193" spans="1:34" x14ac:dyDescent="0.25">
      <c r="A193">
        <v>716038</v>
      </c>
      <c r="B193" t="s">
        <v>141</v>
      </c>
      <c r="C193" s="4">
        <v>333</v>
      </c>
      <c r="D193" s="4">
        <v>16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>
        <v>115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>
        <v>790</v>
      </c>
      <c r="AB193" s="4">
        <v>325</v>
      </c>
      <c r="AC193" s="4"/>
      <c r="AD193" s="4"/>
      <c r="AE193" s="4"/>
      <c r="AF193" s="4"/>
      <c r="AG193" s="4"/>
      <c r="AH193" s="4">
        <v>1579</v>
      </c>
    </row>
    <row r="194" spans="1:34" x14ac:dyDescent="0.25">
      <c r="A194">
        <v>716039</v>
      </c>
      <c r="B194" t="s">
        <v>142</v>
      </c>
      <c r="C194" s="4">
        <v>321</v>
      </c>
      <c r="D194" s="4">
        <v>21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>
        <v>318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>
        <v>1148</v>
      </c>
      <c r="AB194" s="4">
        <v>50</v>
      </c>
      <c r="AC194" s="4"/>
      <c r="AD194" s="4"/>
      <c r="AE194" s="4"/>
      <c r="AF194" s="4"/>
      <c r="AG194" s="4"/>
      <c r="AH194" s="4">
        <v>1858</v>
      </c>
    </row>
    <row r="195" spans="1:34" x14ac:dyDescent="0.25">
      <c r="A195">
        <v>716040</v>
      </c>
      <c r="B195" t="s">
        <v>143</v>
      </c>
      <c r="C195" s="4">
        <v>2972</v>
      </c>
      <c r="D195" s="4">
        <v>387</v>
      </c>
      <c r="E195" s="4">
        <v>7</v>
      </c>
      <c r="F195" s="4">
        <v>13</v>
      </c>
      <c r="G195" s="4"/>
      <c r="H195" s="4"/>
      <c r="I195" s="4"/>
      <c r="J195" s="4"/>
      <c r="K195" s="4"/>
      <c r="L195" s="4"/>
      <c r="M195" s="4"/>
      <c r="N195" s="4">
        <v>2821</v>
      </c>
      <c r="O195" s="4">
        <v>4503</v>
      </c>
      <c r="P195" s="4">
        <v>10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>
        <v>6982</v>
      </c>
      <c r="AB195" s="4">
        <v>2687</v>
      </c>
      <c r="AC195" s="4">
        <v>12</v>
      </c>
      <c r="AD195" s="4"/>
      <c r="AE195" s="4"/>
      <c r="AF195" s="4"/>
      <c r="AG195" s="4"/>
      <c r="AH195" s="4">
        <v>20394</v>
      </c>
    </row>
    <row r="196" spans="1:34" x14ac:dyDescent="0.25">
      <c r="A196">
        <v>716041</v>
      </c>
      <c r="B196" t="s">
        <v>202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>
        <v>2375</v>
      </c>
      <c r="P196" s="4">
        <v>570</v>
      </c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>
        <v>4961</v>
      </c>
      <c r="AB196" s="4">
        <v>249</v>
      </c>
      <c r="AC196" s="4">
        <v>6</v>
      </c>
      <c r="AD196" s="4">
        <v>2</v>
      </c>
      <c r="AE196" s="4"/>
      <c r="AF196" s="4">
        <v>395</v>
      </c>
      <c r="AG196" s="4">
        <v>122</v>
      </c>
      <c r="AH196" s="4">
        <v>8680</v>
      </c>
    </row>
    <row r="197" spans="1:34" x14ac:dyDescent="0.25">
      <c r="A197">
        <v>716042</v>
      </c>
      <c r="B197" t="s">
        <v>225</v>
      </c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>
        <v>320</v>
      </c>
      <c r="AB197" s="4">
        <v>14</v>
      </c>
      <c r="AC197" s="4"/>
      <c r="AD197" s="4"/>
      <c r="AE197" s="4"/>
      <c r="AF197" s="4"/>
      <c r="AG197" s="4"/>
      <c r="AH197" s="4">
        <v>334</v>
      </c>
    </row>
    <row r="198" spans="1:34" x14ac:dyDescent="0.25">
      <c r="A198">
        <v>716043</v>
      </c>
      <c r="B198" t="s">
        <v>226</v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>
        <v>100</v>
      </c>
      <c r="AB198" s="4">
        <v>52</v>
      </c>
      <c r="AC198" s="4"/>
      <c r="AD198" s="4"/>
      <c r="AE198" s="4"/>
      <c r="AF198" s="4"/>
      <c r="AG198" s="4"/>
      <c r="AH198" s="4">
        <v>152</v>
      </c>
    </row>
    <row r="199" spans="1:34" x14ac:dyDescent="0.25">
      <c r="A199">
        <v>716044</v>
      </c>
      <c r="B199" t="s">
        <v>227</v>
      </c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>
        <v>590</v>
      </c>
      <c r="AB199" s="4"/>
      <c r="AC199" s="4"/>
      <c r="AD199" s="4"/>
      <c r="AE199" s="4"/>
      <c r="AF199" s="4"/>
      <c r="AG199" s="4"/>
      <c r="AH199" s="4">
        <v>590</v>
      </c>
    </row>
    <row r="200" spans="1:34" x14ac:dyDescent="0.25">
      <c r="A200">
        <v>716045</v>
      </c>
      <c r="B200" t="s">
        <v>228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>
        <v>940</v>
      </c>
      <c r="AB200" s="4">
        <v>245</v>
      </c>
      <c r="AC200" s="4"/>
      <c r="AD200" s="4"/>
      <c r="AE200" s="4"/>
      <c r="AF200" s="4"/>
      <c r="AG200" s="4"/>
      <c r="AH200" s="4">
        <v>1185</v>
      </c>
    </row>
    <row r="201" spans="1:34" x14ac:dyDescent="0.25">
      <c r="A201">
        <v>717001</v>
      </c>
      <c r="B201" t="s">
        <v>223</v>
      </c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>
        <v>144</v>
      </c>
      <c r="Z201" s="4">
        <v>5</v>
      </c>
      <c r="AA201" s="4"/>
      <c r="AB201" s="4"/>
      <c r="AC201" s="4"/>
      <c r="AD201" s="4"/>
      <c r="AE201" s="4"/>
      <c r="AF201" s="4"/>
      <c r="AG201" s="4"/>
      <c r="AH201" s="4">
        <v>149</v>
      </c>
    </row>
    <row r="202" spans="1:34" x14ac:dyDescent="0.25">
      <c r="A202">
        <v>717002</v>
      </c>
      <c r="B202" t="s">
        <v>224</v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>
        <v>136</v>
      </c>
      <c r="Z202" s="4">
        <v>5</v>
      </c>
      <c r="AA202" s="4"/>
      <c r="AB202" s="4"/>
      <c r="AC202" s="4"/>
      <c r="AD202" s="4"/>
      <c r="AE202" s="4"/>
      <c r="AF202" s="4"/>
      <c r="AG202" s="4"/>
      <c r="AH202" s="4">
        <v>141</v>
      </c>
    </row>
    <row r="203" spans="1:34" x14ac:dyDescent="0.25">
      <c r="A203">
        <v>718001</v>
      </c>
      <c r="B203" t="s">
        <v>173</v>
      </c>
      <c r="C203" s="4"/>
      <c r="D203" s="4"/>
      <c r="E203" s="4"/>
      <c r="F203" s="4"/>
      <c r="G203" s="4"/>
      <c r="H203" s="4"/>
      <c r="I203" s="4"/>
      <c r="J203" s="4">
        <v>221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>
        <v>1226</v>
      </c>
      <c r="W203" s="4">
        <v>30</v>
      </c>
      <c r="X203" s="4">
        <v>21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>
        <v>1498</v>
      </c>
    </row>
    <row r="204" spans="1:34" x14ac:dyDescent="0.25">
      <c r="A204">
        <v>718002</v>
      </c>
      <c r="B204" t="s">
        <v>174</v>
      </c>
      <c r="C204" s="4"/>
      <c r="D204" s="4"/>
      <c r="E204" s="4"/>
      <c r="F204" s="4"/>
      <c r="G204" s="4"/>
      <c r="H204" s="4"/>
      <c r="I204" s="4"/>
      <c r="J204" s="4">
        <v>658</v>
      </c>
      <c r="K204" s="4">
        <v>24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>
        <v>1972</v>
      </c>
      <c r="W204" s="4">
        <v>24</v>
      </c>
      <c r="X204" s="4">
        <v>42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>
        <v>2720</v>
      </c>
    </row>
    <row r="205" spans="1:34" x14ac:dyDescent="0.25">
      <c r="A205">
        <v>718003</v>
      </c>
      <c r="B205" t="s">
        <v>175</v>
      </c>
      <c r="C205" s="4"/>
      <c r="D205" s="4"/>
      <c r="E205" s="4"/>
      <c r="F205" s="4"/>
      <c r="G205" s="4"/>
      <c r="H205" s="4"/>
      <c r="I205" s="4"/>
      <c r="J205" s="4">
        <v>78</v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>
        <v>78</v>
      </c>
    </row>
    <row r="206" spans="1:34" x14ac:dyDescent="0.25">
      <c r="A206">
        <v>720001</v>
      </c>
      <c r="B206" t="s">
        <v>149</v>
      </c>
      <c r="C206" s="4"/>
      <c r="D206" s="4">
        <v>6</v>
      </c>
      <c r="E206" s="4">
        <v>11</v>
      </c>
      <c r="F206" s="4">
        <v>46</v>
      </c>
      <c r="G206" s="4">
        <v>19</v>
      </c>
      <c r="H206" s="4">
        <v>10</v>
      </c>
      <c r="I206" s="4">
        <v>7</v>
      </c>
      <c r="J206" s="4">
        <v>46</v>
      </c>
      <c r="K206" s="4">
        <v>8</v>
      </c>
      <c r="L206" s="4">
        <v>6</v>
      </c>
      <c r="M206" s="4">
        <v>18</v>
      </c>
      <c r="N206" s="4">
        <v>5</v>
      </c>
      <c r="O206" s="4">
        <v>104</v>
      </c>
      <c r="P206" s="4">
        <v>11</v>
      </c>
      <c r="Q206" s="4">
        <v>20</v>
      </c>
      <c r="R206" s="4">
        <v>13</v>
      </c>
      <c r="S206" s="4">
        <v>3</v>
      </c>
      <c r="T206" s="4">
        <v>14</v>
      </c>
      <c r="U206" s="4">
        <v>3</v>
      </c>
      <c r="V206" s="4">
        <v>12</v>
      </c>
      <c r="W206" s="4">
        <v>4</v>
      </c>
      <c r="X206" s="4"/>
      <c r="Y206" s="4">
        <v>4</v>
      </c>
      <c r="Z206" s="4">
        <v>2</v>
      </c>
      <c r="AA206" s="4">
        <v>2</v>
      </c>
      <c r="AB206" s="4">
        <v>2</v>
      </c>
      <c r="AC206" s="4">
        <v>5</v>
      </c>
      <c r="AD206" s="4"/>
      <c r="AE206" s="4">
        <v>2</v>
      </c>
      <c r="AF206" s="4"/>
      <c r="AG206" s="4">
        <v>3</v>
      </c>
      <c r="AH206" s="4">
        <v>386</v>
      </c>
    </row>
    <row r="207" spans="1:34" x14ac:dyDescent="0.25">
      <c r="A207">
        <v>720011</v>
      </c>
      <c r="B207" t="s">
        <v>204</v>
      </c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>
        <v>6</v>
      </c>
      <c r="Q207" s="4">
        <v>2</v>
      </c>
      <c r="R207" s="4"/>
      <c r="S207" s="4"/>
      <c r="T207" s="4"/>
      <c r="U207" s="4">
        <v>51</v>
      </c>
      <c r="V207" s="4"/>
      <c r="W207" s="4">
        <v>4</v>
      </c>
      <c r="X207" s="4"/>
      <c r="Y207" s="4"/>
      <c r="Z207" s="4"/>
      <c r="AA207" s="4"/>
      <c r="AB207" s="4"/>
      <c r="AC207" s="4"/>
      <c r="AD207" s="4"/>
      <c r="AE207" s="4"/>
      <c r="AF207" s="4">
        <v>23</v>
      </c>
      <c r="AG207" s="4"/>
      <c r="AH207" s="4">
        <v>86</v>
      </c>
    </row>
    <row r="208" spans="1:34" x14ac:dyDescent="0.25">
      <c r="A208">
        <v>720014</v>
      </c>
      <c r="B208" t="s">
        <v>239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>
        <v>150</v>
      </c>
      <c r="AH208" s="4">
        <v>150</v>
      </c>
    </row>
    <row r="209" spans="1:34" x14ac:dyDescent="0.25">
      <c r="A209">
        <v>720015</v>
      </c>
      <c r="B209" t="s">
        <v>240</v>
      </c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>
        <v>400</v>
      </c>
      <c r="AH209" s="4">
        <v>400</v>
      </c>
    </row>
    <row r="210" spans="1:34" x14ac:dyDescent="0.25">
      <c r="A210">
        <v>720050</v>
      </c>
      <c r="B210" t="s">
        <v>198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>
        <v>2700</v>
      </c>
      <c r="O210" s="4">
        <v>300</v>
      </c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>
        <v>3980</v>
      </c>
      <c r="AF210" s="4"/>
      <c r="AG210" s="4"/>
      <c r="AH210" s="4">
        <v>6980</v>
      </c>
    </row>
    <row r="211" spans="1:34" x14ac:dyDescent="0.25">
      <c r="A211">
        <v>720051</v>
      </c>
      <c r="B211" t="s">
        <v>160</v>
      </c>
      <c r="C211" s="4"/>
      <c r="D211" s="4"/>
      <c r="E211" s="4"/>
      <c r="F211" s="4">
        <v>3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>
        <v>3940</v>
      </c>
      <c r="AD211" s="4"/>
      <c r="AE211" s="4"/>
      <c r="AF211" s="4"/>
      <c r="AG211" s="4"/>
      <c r="AH211" s="4">
        <v>3943</v>
      </c>
    </row>
    <row r="212" spans="1:34" x14ac:dyDescent="0.25">
      <c r="A212">
        <v>720052</v>
      </c>
      <c r="B212" t="s">
        <v>203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>
        <v>3000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>
        <v>4900</v>
      </c>
      <c r="AF212" s="4"/>
      <c r="AG212" s="4"/>
      <c r="AH212" s="4">
        <v>7900</v>
      </c>
    </row>
    <row r="213" spans="1:34" x14ac:dyDescent="0.25">
      <c r="A213">
        <v>720053</v>
      </c>
      <c r="B213" t="s">
        <v>229</v>
      </c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>
        <v>1600</v>
      </c>
      <c r="AC213" s="4"/>
      <c r="AD213" s="4"/>
      <c r="AE213" s="4"/>
      <c r="AF213" s="4"/>
      <c r="AG213" s="4"/>
      <c r="AH213" s="4">
        <v>1600</v>
      </c>
    </row>
    <row r="214" spans="1:34" x14ac:dyDescent="0.25">
      <c r="A214">
        <v>720054</v>
      </c>
      <c r="B214" t="s">
        <v>150</v>
      </c>
      <c r="C214" s="4"/>
      <c r="D214" s="4">
        <v>3000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>
        <v>3850</v>
      </c>
      <c r="AH214" s="4">
        <v>6850</v>
      </c>
    </row>
    <row r="215" spans="1:34" x14ac:dyDescent="0.25">
      <c r="A215">
        <v>720055</v>
      </c>
      <c r="B215" t="s">
        <v>158</v>
      </c>
      <c r="C215" s="4"/>
      <c r="D215" s="4"/>
      <c r="E215" s="4">
        <v>2997</v>
      </c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>
        <v>2050</v>
      </c>
      <c r="AG215" s="4"/>
      <c r="AH215" s="4">
        <v>5047</v>
      </c>
    </row>
    <row r="216" spans="1:34" x14ac:dyDescent="0.25">
      <c r="A216">
        <v>720056</v>
      </c>
      <c r="B216" t="s">
        <v>166</v>
      </c>
      <c r="C216" s="4"/>
      <c r="D216" s="4"/>
      <c r="E216" s="4"/>
      <c r="F216" s="4"/>
      <c r="G216" s="4"/>
      <c r="H216" s="4">
        <v>3000</v>
      </c>
      <c r="I216" s="4"/>
      <c r="J216" s="4"/>
      <c r="K216" s="4"/>
      <c r="L216" s="4">
        <v>3000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>
        <v>800</v>
      </c>
      <c r="AH216" s="4">
        <v>6800</v>
      </c>
    </row>
    <row r="217" spans="1:34" x14ac:dyDescent="0.25">
      <c r="A217">
        <v>720057</v>
      </c>
      <c r="B217" t="s">
        <v>167</v>
      </c>
      <c r="C217" s="4"/>
      <c r="D217" s="4"/>
      <c r="E217" s="4"/>
      <c r="F217" s="4"/>
      <c r="G217" s="4"/>
      <c r="H217" s="4">
        <v>3000</v>
      </c>
      <c r="I217" s="4"/>
      <c r="J217" s="4"/>
      <c r="K217" s="4"/>
      <c r="L217" s="4"/>
      <c r="M217" s="4">
        <v>1900</v>
      </c>
      <c r="N217" s="4">
        <v>1100</v>
      </c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>
        <v>800</v>
      </c>
      <c r="AH217" s="4">
        <v>6800</v>
      </c>
    </row>
    <row r="218" spans="1:34" x14ac:dyDescent="0.25">
      <c r="A218">
        <v>720058</v>
      </c>
      <c r="B218" t="s">
        <v>199</v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>
        <v>900</v>
      </c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>
        <v>900</v>
      </c>
    </row>
    <row r="219" spans="1:34" x14ac:dyDescent="0.25">
      <c r="A219">
        <v>720059</v>
      </c>
      <c r="B219" t="s">
        <v>234</v>
      </c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>
        <v>1026</v>
      </c>
      <c r="AE219" s="4"/>
      <c r="AF219" s="4"/>
      <c r="AG219" s="4"/>
      <c r="AH219" s="4">
        <v>1026</v>
      </c>
    </row>
    <row r="220" spans="1:34" x14ac:dyDescent="0.25">
      <c r="A220">
        <v>730001</v>
      </c>
      <c r="B220" t="s">
        <v>144</v>
      </c>
      <c r="C220" s="4">
        <v>5080</v>
      </c>
      <c r="D220" s="4">
        <v>5753</v>
      </c>
      <c r="E220" s="4">
        <v>6561</v>
      </c>
      <c r="F220" s="4">
        <v>6725</v>
      </c>
      <c r="G220" s="4">
        <v>2412</v>
      </c>
      <c r="H220" s="4">
        <v>5687</v>
      </c>
      <c r="I220" s="4">
        <v>6262</v>
      </c>
      <c r="J220" s="4">
        <v>5710</v>
      </c>
      <c r="K220" s="4">
        <v>6335</v>
      </c>
      <c r="L220" s="4">
        <v>1824</v>
      </c>
      <c r="M220" s="4">
        <v>4008</v>
      </c>
      <c r="N220" s="4">
        <v>4131</v>
      </c>
      <c r="O220" s="4">
        <v>7209</v>
      </c>
      <c r="P220" s="4">
        <v>7256</v>
      </c>
      <c r="Q220" s="4">
        <v>9399</v>
      </c>
      <c r="R220" s="4">
        <v>4507</v>
      </c>
      <c r="S220" s="4">
        <v>6599</v>
      </c>
      <c r="T220" s="4">
        <v>8237</v>
      </c>
      <c r="U220" s="4">
        <v>12914</v>
      </c>
      <c r="V220" s="4">
        <v>5388</v>
      </c>
      <c r="W220" s="4">
        <v>8647</v>
      </c>
      <c r="X220" s="4">
        <v>3422</v>
      </c>
      <c r="Y220" s="4">
        <v>4097</v>
      </c>
      <c r="Z220" s="4">
        <v>9377</v>
      </c>
      <c r="AA220" s="4">
        <v>6292</v>
      </c>
      <c r="AB220" s="4">
        <v>8479</v>
      </c>
      <c r="AC220" s="4">
        <v>9916</v>
      </c>
      <c r="AD220" s="4">
        <v>7408</v>
      </c>
      <c r="AE220" s="4">
        <v>9317</v>
      </c>
      <c r="AF220" s="4">
        <v>10594</v>
      </c>
      <c r="AG220" s="4">
        <v>12704</v>
      </c>
      <c r="AH220" s="4">
        <v>212250</v>
      </c>
    </row>
    <row r="221" spans="1:34" x14ac:dyDescent="0.25">
      <c r="A221">
        <v>730015</v>
      </c>
      <c r="B221" t="s">
        <v>151</v>
      </c>
      <c r="C221" s="4"/>
      <c r="D221" s="4">
        <v>61</v>
      </c>
      <c r="E221" s="4">
        <v>76</v>
      </c>
      <c r="F221" s="4">
        <v>90</v>
      </c>
      <c r="G221" s="4">
        <v>41</v>
      </c>
      <c r="H221" s="4">
        <v>84</v>
      </c>
      <c r="I221" s="4">
        <v>75</v>
      </c>
      <c r="J221" s="4">
        <v>56</v>
      </c>
      <c r="K221" s="4">
        <v>140</v>
      </c>
      <c r="L221" s="4">
        <v>82</v>
      </c>
      <c r="M221" s="4">
        <v>38</v>
      </c>
      <c r="N221" s="4">
        <v>119</v>
      </c>
      <c r="O221" s="4">
        <v>55</v>
      </c>
      <c r="P221" s="4">
        <v>71</v>
      </c>
      <c r="Q221" s="4">
        <v>46</v>
      </c>
      <c r="R221" s="4">
        <v>35</v>
      </c>
      <c r="S221" s="4">
        <v>94</v>
      </c>
      <c r="T221" s="4">
        <v>58</v>
      </c>
      <c r="U221" s="4">
        <v>140</v>
      </c>
      <c r="V221" s="4">
        <v>83</v>
      </c>
      <c r="W221" s="4">
        <v>184</v>
      </c>
      <c r="X221" s="4">
        <v>421</v>
      </c>
      <c r="Y221" s="4"/>
      <c r="Z221" s="4">
        <v>212</v>
      </c>
      <c r="AA221" s="4">
        <v>69</v>
      </c>
      <c r="AB221" s="4">
        <v>130</v>
      </c>
      <c r="AC221" s="4">
        <v>81</v>
      </c>
      <c r="AD221" s="4">
        <v>7</v>
      </c>
      <c r="AE221" s="4">
        <v>56</v>
      </c>
      <c r="AF221" s="4">
        <v>101</v>
      </c>
      <c r="AG221" s="4">
        <v>114</v>
      </c>
      <c r="AH221" s="4">
        <v>2819</v>
      </c>
    </row>
    <row r="222" spans="1:34" x14ac:dyDescent="0.25">
      <c r="A222">
        <v>750003</v>
      </c>
      <c r="B222" t="s">
        <v>241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>
        <v>9300</v>
      </c>
      <c r="AH222" s="4">
        <v>9300</v>
      </c>
    </row>
    <row r="223" spans="1:34" x14ac:dyDescent="0.25">
      <c r="A223">
        <v>800010</v>
      </c>
      <c r="B223" t="s">
        <v>163</v>
      </c>
      <c r="C223" s="4"/>
      <c r="D223" s="4"/>
      <c r="E223" s="4"/>
      <c r="F223" s="4"/>
      <c r="G223" s="4">
        <v>1052</v>
      </c>
      <c r="H223" s="4">
        <v>5301</v>
      </c>
      <c r="I223" s="4">
        <v>7176</v>
      </c>
      <c r="J223" s="4">
        <v>3290</v>
      </c>
      <c r="K223" s="4">
        <v>2275</v>
      </c>
      <c r="L223" s="4">
        <v>686</v>
      </c>
      <c r="M223" s="4">
        <v>1375</v>
      </c>
      <c r="N223" s="4">
        <v>6112</v>
      </c>
      <c r="O223" s="4">
        <v>4137</v>
      </c>
      <c r="P223" s="4">
        <v>1420</v>
      </c>
      <c r="Q223" s="4">
        <v>4680</v>
      </c>
      <c r="R223" s="4">
        <v>2535</v>
      </c>
      <c r="S223" s="4">
        <v>2380</v>
      </c>
      <c r="T223" s="4">
        <v>2466</v>
      </c>
      <c r="U223" s="4">
        <v>4657</v>
      </c>
      <c r="V223" s="4">
        <v>2760</v>
      </c>
      <c r="W223" s="4"/>
      <c r="X223" s="4">
        <v>30</v>
      </c>
      <c r="Y223" s="4">
        <v>440</v>
      </c>
      <c r="Z223" s="4">
        <v>2007</v>
      </c>
      <c r="AA223" s="4">
        <v>768</v>
      </c>
      <c r="AB223" s="4">
        <v>1077</v>
      </c>
      <c r="AC223" s="4">
        <v>3033</v>
      </c>
      <c r="AD223" s="4">
        <v>211</v>
      </c>
      <c r="AE223" s="4">
        <v>1662</v>
      </c>
      <c r="AF223" s="4">
        <v>2066</v>
      </c>
      <c r="AG223" s="4">
        <v>781</v>
      </c>
      <c r="AH223" s="4">
        <v>64377</v>
      </c>
    </row>
    <row r="224" spans="1:34" x14ac:dyDescent="0.25">
      <c r="A224">
        <v>800011</v>
      </c>
      <c r="B224" t="s">
        <v>207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>
        <v>727</v>
      </c>
      <c r="R224" s="4">
        <v>709</v>
      </c>
      <c r="S224" s="4">
        <v>609</v>
      </c>
      <c r="T224" s="4">
        <v>572</v>
      </c>
      <c r="U224" s="4">
        <v>595</v>
      </c>
      <c r="V224" s="4">
        <v>601</v>
      </c>
      <c r="W224" s="4">
        <v>833</v>
      </c>
      <c r="X224" s="4">
        <v>560</v>
      </c>
      <c r="Y224" s="4">
        <v>379</v>
      </c>
      <c r="Z224" s="4">
        <v>201</v>
      </c>
      <c r="AA224" s="4">
        <v>214</v>
      </c>
      <c r="AB224" s="4">
        <v>242</v>
      </c>
      <c r="AC224" s="4">
        <v>295</v>
      </c>
      <c r="AD224" s="4">
        <v>192</v>
      </c>
      <c r="AE224" s="4">
        <v>265</v>
      </c>
      <c r="AF224" s="4">
        <v>233</v>
      </c>
      <c r="AG224" s="4">
        <v>3161</v>
      </c>
      <c r="AH224" s="4">
        <v>10388</v>
      </c>
    </row>
    <row r="225" spans="1:34" x14ac:dyDescent="0.25">
      <c r="A225">
        <v>800020</v>
      </c>
      <c r="B225" t="s">
        <v>208</v>
      </c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>
        <v>2942</v>
      </c>
      <c r="R225" s="4">
        <v>580</v>
      </c>
      <c r="S225" s="4">
        <v>110</v>
      </c>
      <c r="T225" s="4">
        <v>131</v>
      </c>
      <c r="U225" s="4">
        <v>151</v>
      </c>
      <c r="V225" s="4">
        <v>160</v>
      </c>
      <c r="W225" s="4">
        <v>225</v>
      </c>
      <c r="X225" s="4">
        <v>30</v>
      </c>
      <c r="Y225" s="4"/>
      <c r="Z225" s="4">
        <v>380</v>
      </c>
      <c r="AA225" s="4"/>
      <c r="AB225" s="4"/>
      <c r="AC225" s="4"/>
      <c r="AD225" s="4"/>
      <c r="AE225" s="4"/>
      <c r="AF225" s="4"/>
      <c r="AG225" s="4"/>
      <c r="AH225" s="4">
        <v>4709</v>
      </c>
    </row>
    <row r="226" spans="1:34" x14ac:dyDescent="0.25">
      <c r="A226">
        <v>800040</v>
      </c>
      <c r="B226" t="s">
        <v>209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>
        <v>2046</v>
      </c>
      <c r="R226" s="4">
        <v>395</v>
      </c>
      <c r="S226" s="4">
        <v>160</v>
      </c>
      <c r="T226" s="4">
        <v>271</v>
      </c>
      <c r="U226" s="4">
        <v>565</v>
      </c>
      <c r="V226" s="4">
        <v>50</v>
      </c>
      <c r="W226" s="4">
        <v>10</v>
      </c>
      <c r="X226" s="4">
        <v>30</v>
      </c>
      <c r="Y226" s="4">
        <v>13</v>
      </c>
      <c r="Z226" s="4">
        <v>380</v>
      </c>
      <c r="AA226" s="4">
        <v>135</v>
      </c>
      <c r="AB226" s="4">
        <v>199</v>
      </c>
      <c r="AC226" s="4">
        <v>278</v>
      </c>
      <c r="AD226" s="4">
        <v>469</v>
      </c>
      <c r="AE226" s="4">
        <v>172</v>
      </c>
      <c r="AF226" s="4">
        <v>3</v>
      </c>
      <c r="AG226" s="4"/>
      <c r="AH226" s="4">
        <v>5176</v>
      </c>
    </row>
    <row r="227" spans="1:34" x14ac:dyDescent="0.25">
      <c r="A227">
        <v>800050</v>
      </c>
      <c r="B227" t="s">
        <v>210</v>
      </c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>
        <v>2202</v>
      </c>
      <c r="R227" s="4">
        <v>762</v>
      </c>
      <c r="S227" s="4">
        <v>352</v>
      </c>
      <c r="T227" s="4">
        <v>449</v>
      </c>
      <c r="U227" s="4">
        <v>277</v>
      </c>
      <c r="V227" s="4">
        <v>174</v>
      </c>
      <c r="W227" s="4">
        <v>543</v>
      </c>
      <c r="X227" s="4">
        <v>55</v>
      </c>
      <c r="Y227" s="4">
        <v>230</v>
      </c>
      <c r="Z227" s="4">
        <v>362</v>
      </c>
      <c r="AA227" s="4"/>
      <c r="AB227" s="4"/>
      <c r="AC227" s="4"/>
      <c r="AD227" s="4"/>
      <c r="AE227" s="4"/>
      <c r="AF227" s="4"/>
      <c r="AG227" s="4"/>
      <c r="AH227" s="4">
        <v>5406</v>
      </c>
    </row>
    <row r="228" spans="1:34" x14ac:dyDescent="0.25">
      <c r="A228">
        <v>800051</v>
      </c>
      <c r="B228" t="s">
        <v>211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>
        <v>137</v>
      </c>
      <c r="R228" s="4">
        <v>971</v>
      </c>
      <c r="S228" s="4">
        <v>484</v>
      </c>
      <c r="T228" s="4">
        <v>543</v>
      </c>
      <c r="U228" s="4">
        <v>595</v>
      </c>
      <c r="V228" s="4">
        <v>456</v>
      </c>
      <c r="W228" s="4">
        <v>652</v>
      </c>
      <c r="X228" s="4">
        <v>652</v>
      </c>
      <c r="Y228" s="4">
        <v>113</v>
      </c>
      <c r="Z228" s="4"/>
      <c r="AA228" s="4"/>
      <c r="AB228" s="4"/>
      <c r="AC228" s="4"/>
      <c r="AD228" s="4"/>
      <c r="AE228" s="4"/>
      <c r="AF228" s="4"/>
      <c r="AG228" s="4"/>
      <c r="AH228" s="4">
        <v>4603</v>
      </c>
    </row>
    <row r="229" spans="1:34" x14ac:dyDescent="0.25">
      <c r="A229">
        <v>800060</v>
      </c>
      <c r="B229" t="s">
        <v>212</v>
      </c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>
        <v>2776</v>
      </c>
      <c r="R229" s="4">
        <v>360</v>
      </c>
      <c r="S229" s="4">
        <v>130</v>
      </c>
      <c r="T229" s="4">
        <v>256</v>
      </c>
      <c r="U229" s="4">
        <v>61</v>
      </c>
      <c r="V229" s="4">
        <v>30</v>
      </c>
      <c r="W229" s="4">
        <v>40</v>
      </c>
      <c r="X229" s="4">
        <v>24</v>
      </c>
      <c r="Y229" s="4"/>
      <c r="Z229" s="4">
        <v>295</v>
      </c>
      <c r="AA229" s="4"/>
      <c r="AB229" s="4"/>
      <c r="AC229" s="4"/>
      <c r="AD229" s="4"/>
      <c r="AE229" s="4"/>
      <c r="AF229" s="4"/>
      <c r="AG229" s="4"/>
      <c r="AH229" s="4">
        <v>3972</v>
      </c>
    </row>
    <row r="230" spans="1:34" x14ac:dyDescent="0.25">
      <c r="A230">
        <v>800062</v>
      </c>
      <c r="B230" t="s">
        <v>213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>
        <v>356</v>
      </c>
      <c r="R230" s="4">
        <v>470</v>
      </c>
      <c r="S230" s="4">
        <v>260</v>
      </c>
      <c r="T230" s="4">
        <v>182</v>
      </c>
      <c r="U230" s="4">
        <v>130</v>
      </c>
      <c r="V230" s="4">
        <v>40</v>
      </c>
      <c r="W230" s="4">
        <v>30</v>
      </c>
      <c r="X230" s="4">
        <v>9</v>
      </c>
      <c r="Y230" s="4">
        <v>20</v>
      </c>
      <c r="Z230" s="4">
        <v>260</v>
      </c>
      <c r="AA230" s="4"/>
      <c r="AB230" s="4"/>
      <c r="AC230" s="4"/>
      <c r="AD230" s="4"/>
      <c r="AE230" s="4"/>
      <c r="AF230" s="4"/>
      <c r="AG230" s="4"/>
      <c r="AH230" s="4">
        <v>1757</v>
      </c>
    </row>
    <row r="231" spans="1:34" x14ac:dyDescent="0.25">
      <c r="A231" t="s">
        <v>243</v>
      </c>
      <c r="C231" s="4">
        <v>360557</v>
      </c>
      <c r="D231" s="4">
        <v>77105</v>
      </c>
      <c r="E231" s="4">
        <v>60913</v>
      </c>
      <c r="F231" s="4">
        <v>60424</v>
      </c>
      <c r="G231" s="4">
        <v>31548</v>
      </c>
      <c r="H231" s="4">
        <v>61111</v>
      </c>
      <c r="I231" s="4">
        <v>72063</v>
      </c>
      <c r="J231" s="4">
        <v>51390</v>
      </c>
      <c r="K231" s="4">
        <v>63655</v>
      </c>
      <c r="L231" s="4">
        <v>46174</v>
      </c>
      <c r="M231" s="4">
        <v>44911</v>
      </c>
      <c r="N231" s="4">
        <v>73219</v>
      </c>
      <c r="O231" s="4">
        <v>260865</v>
      </c>
      <c r="P231" s="4">
        <v>48274</v>
      </c>
      <c r="Q231" s="4">
        <v>83920</v>
      </c>
      <c r="R231" s="4">
        <v>56736</v>
      </c>
      <c r="S231" s="4">
        <v>55122</v>
      </c>
      <c r="T231" s="4">
        <v>70043</v>
      </c>
      <c r="U231" s="4">
        <v>96398</v>
      </c>
      <c r="V231" s="4">
        <v>48775</v>
      </c>
      <c r="W231" s="4">
        <v>67048</v>
      </c>
      <c r="X231" s="4">
        <v>49115</v>
      </c>
      <c r="Y231" s="4">
        <v>41221</v>
      </c>
      <c r="Z231" s="4">
        <v>65149</v>
      </c>
      <c r="AA231" s="4">
        <v>522608</v>
      </c>
      <c r="AB231" s="4">
        <v>123385</v>
      </c>
      <c r="AC231" s="4">
        <v>86088</v>
      </c>
      <c r="AD231" s="4">
        <v>55647</v>
      </c>
      <c r="AE231" s="4">
        <v>63247</v>
      </c>
      <c r="AF231" s="4">
        <v>71346</v>
      </c>
      <c r="AG231" s="4">
        <v>132640</v>
      </c>
      <c r="AH231" s="4">
        <v>3000697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36"/>
  <sheetViews>
    <sheetView topLeftCell="A21" workbookViewId="0">
      <selection activeCell="F43" sqref="F43:G43"/>
    </sheetView>
  </sheetViews>
  <sheetFormatPr baseColWidth="10" defaultRowHeight="15" x14ac:dyDescent="0.25"/>
  <cols>
    <col min="2" max="2" width="33.140625" customWidth="1"/>
    <col min="3" max="3" width="26.85546875" customWidth="1"/>
    <col min="40" max="40" width="11.85546875" bestFit="1" customWidth="1"/>
  </cols>
  <sheetData>
    <row r="1" spans="1:41" x14ac:dyDescent="0.25">
      <c r="AI1">
        <f>SUM(AI3:AI122)</f>
        <v>18842027.399999999</v>
      </c>
    </row>
    <row r="2" spans="1:41" x14ac:dyDescent="0.25">
      <c r="A2" s="2" t="s">
        <v>2</v>
      </c>
      <c r="B2" s="2" t="s">
        <v>242</v>
      </c>
      <c r="C2" s="2"/>
      <c r="D2" s="2" t="s">
        <v>145</v>
      </c>
      <c r="E2" s="2" t="s">
        <v>146</v>
      </c>
      <c r="F2" s="2" t="s">
        <v>152</v>
      </c>
      <c r="G2" s="2" t="s">
        <v>159</v>
      </c>
      <c r="H2" s="2" t="s">
        <v>161</v>
      </c>
      <c r="I2" s="2" t="s">
        <v>164</v>
      </c>
      <c r="J2" s="2" t="s">
        <v>168</v>
      </c>
      <c r="K2" s="2" t="s">
        <v>172</v>
      </c>
      <c r="L2" s="2" t="s">
        <v>176</v>
      </c>
      <c r="M2" s="2" t="s">
        <v>190</v>
      </c>
      <c r="N2" s="2" t="s">
        <v>194</v>
      </c>
      <c r="O2" s="2" t="s">
        <v>196</v>
      </c>
      <c r="P2" s="2" t="s">
        <v>145</v>
      </c>
      <c r="Q2" s="2" t="s">
        <v>146</v>
      </c>
      <c r="R2" s="2" t="s">
        <v>152</v>
      </c>
      <c r="S2" s="2" t="s">
        <v>159</v>
      </c>
      <c r="T2" s="2" t="s">
        <v>161</v>
      </c>
      <c r="U2" s="2" t="s">
        <v>164</v>
      </c>
      <c r="V2" s="2" t="s">
        <v>168</v>
      </c>
      <c r="W2" s="2" t="s">
        <v>172</v>
      </c>
      <c r="X2" s="2" t="s">
        <v>176</v>
      </c>
      <c r="Y2" s="2" t="s">
        <v>190</v>
      </c>
      <c r="Z2" s="2" t="s">
        <v>194</v>
      </c>
      <c r="AA2" s="2" t="s">
        <v>196</v>
      </c>
      <c r="AB2" s="2" t="s">
        <v>145</v>
      </c>
      <c r="AC2" s="2" t="s">
        <v>146</v>
      </c>
      <c r="AD2" s="2" t="s">
        <v>152</v>
      </c>
      <c r="AE2" s="2" t="s">
        <v>159</v>
      </c>
      <c r="AF2" s="2" t="s">
        <v>161</v>
      </c>
      <c r="AG2" s="2" t="s">
        <v>164</v>
      </c>
      <c r="AH2" s="2" t="s">
        <v>168</v>
      </c>
      <c r="AI2" s="2" t="s">
        <v>4</v>
      </c>
    </row>
    <row r="3" spans="1:41" x14ac:dyDescent="0.25">
      <c r="A3" s="6">
        <v>706005</v>
      </c>
      <c r="B3" s="7" t="s">
        <v>53</v>
      </c>
      <c r="C3" s="7" t="s">
        <v>248</v>
      </c>
      <c r="D3" s="10">
        <v>48468</v>
      </c>
      <c r="E3" s="10">
        <v>59710</v>
      </c>
      <c r="F3" s="10">
        <v>95774</v>
      </c>
      <c r="G3" s="10">
        <v>122444</v>
      </c>
      <c r="H3" s="10">
        <v>35896</v>
      </c>
      <c r="I3" s="10">
        <v>51632</v>
      </c>
      <c r="J3" s="10">
        <v>89726</v>
      </c>
      <c r="K3" s="10">
        <v>58534</v>
      </c>
      <c r="L3" s="10">
        <v>88256</v>
      </c>
      <c r="M3" s="10">
        <v>57386</v>
      </c>
      <c r="N3" s="10">
        <v>41804</v>
      </c>
      <c r="O3" s="10">
        <v>46060</v>
      </c>
      <c r="P3" s="10">
        <v>64442</v>
      </c>
      <c r="Q3" s="10">
        <v>43820</v>
      </c>
      <c r="R3" s="10">
        <v>86786</v>
      </c>
      <c r="S3" s="10">
        <v>58394</v>
      </c>
      <c r="T3" s="10">
        <v>70588</v>
      </c>
      <c r="U3" s="10">
        <v>72576</v>
      </c>
      <c r="V3" s="10">
        <v>128632</v>
      </c>
      <c r="W3" s="10">
        <v>39970</v>
      </c>
      <c r="X3" s="10">
        <v>57246</v>
      </c>
      <c r="Y3" s="10">
        <v>45136</v>
      </c>
      <c r="Z3" s="10">
        <v>52150</v>
      </c>
      <c r="AA3" s="10">
        <v>60816</v>
      </c>
      <c r="AB3" s="10">
        <v>54726</v>
      </c>
      <c r="AC3" s="10">
        <v>48258</v>
      </c>
      <c r="AD3" s="10">
        <v>76510</v>
      </c>
      <c r="AE3" s="10">
        <v>42434</v>
      </c>
      <c r="AF3" s="10">
        <v>52066</v>
      </c>
      <c r="AG3" s="10">
        <v>60578</v>
      </c>
      <c r="AH3" s="10">
        <v>53914</v>
      </c>
      <c r="AI3" s="10">
        <v>1964732</v>
      </c>
      <c r="AJ3" s="11">
        <f>AI3/$AI$1</f>
        <v>0.10427391693528693</v>
      </c>
      <c r="AK3" s="9">
        <f>AJ3</f>
        <v>0.10427391693528693</v>
      </c>
      <c r="AM3">
        <f>AVERAGE(D3:AH3)</f>
        <v>63378.451612903227</v>
      </c>
      <c r="AN3">
        <f>_xlfn.STDEV.S(D3:AH3)</f>
        <v>22617.919372094784</v>
      </c>
      <c r="AO3">
        <f>AN3/AM3</f>
        <v>0.35687081013336081</v>
      </c>
    </row>
    <row r="4" spans="1:41" x14ac:dyDescent="0.25">
      <c r="A4" s="6">
        <v>730001</v>
      </c>
      <c r="B4" s="7" t="s">
        <v>144</v>
      </c>
      <c r="C4" s="7" t="s">
        <v>248</v>
      </c>
      <c r="D4" s="10">
        <v>22860</v>
      </c>
      <c r="E4" s="10">
        <v>25888.5</v>
      </c>
      <c r="F4" s="10">
        <v>29524.5</v>
      </c>
      <c r="G4" s="10">
        <v>30262.5</v>
      </c>
      <c r="H4" s="10">
        <v>10854</v>
      </c>
      <c r="I4" s="10">
        <v>25591.5</v>
      </c>
      <c r="J4" s="10">
        <v>28179</v>
      </c>
      <c r="K4" s="10">
        <v>25695</v>
      </c>
      <c r="L4" s="10">
        <v>28507.5</v>
      </c>
      <c r="M4" s="10">
        <v>8208</v>
      </c>
      <c r="N4" s="10">
        <v>18036</v>
      </c>
      <c r="O4" s="10">
        <v>18589.5</v>
      </c>
      <c r="P4" s="10">
        <v>32440.5</v>
      </c>
      <c r="Q4" s="10">
        <v>32652</v>
      </c>
      <c r="R4" s="10">
        <v>42295.5</v>
      </c>
      <c r="S4" s="10">
        <v>20281.5</v>
      </c>
      <c r="T4" s="10">
        <v>29695.5</v>
      </c>
      <c r="U4" s="10">
        <v>37066.5</v>
      </c>
      <c r="V4" s="10">
        <v>58113</v>
      </c>
      <c r="W4" s="10">
        <v>24246</v>
      </c>
      <c r="X4" s="10">
        <v>38911.5</v>
      </c>
      <c r="Y4" s="10">
        <v>15399</v>
      </c>
      <c r="Z4" s="10">
        <v>18436.5</v>
      </c>
      <c r="AA4" s="10">
        <v>42196.5</v>
      </c>
      <c r="AB4" s="10">
        <v>28314</v>
      </c>
      <c r="AC4" s="10">
        <v>38155.5</v>
      </c>
      <c r="AD4" s="10">
        <v>44622</v>
      </c>
      <c r="AE4" s="10">
        <v>33336</v>
      </c>
      <c r="AF4" s="10">
        <v>41926.5</v>
      </c>
      <c r="AG4" s="10">
        <v>47673</v>
      </c>
      <c r="AH4" s="10">
        <v>57168</v>
      </c>
      <c r="AI4" s="10">
        <v>955125</v>
      </c>
      <c r="AJ4" s="11">
        <f>AI4/$AI$1</f>
        <v>5.0691201096544423E-2</v>
      </c>
      <c r="AK4" s="9">
        <f>AK3+AJ4</f>
        <v>0.15496511803183136</v>
      </c>
      <c r="AM4">
        <f t="shared" ref="AM4:AM8" si="0">AVERAGE(D4:AH4)</f>
        <v>30810.483870967742</v>
      </c>
      <c r="AN4">
        <f t="shared" ref="AN4:AN8" si="1">_xlfn.STDEV.S(D4:AH4)</f>
        <v>12110.953631240793</v>
      </c>
      <c r="AO4">
        <f t="shared" ref="AO4:AO8" si="2">AN4/AM4</f>
        <v>0.39307898188034507</v>
      </c>
    </row>
    <row r="5" spans="1:41" x14ac:dyDescent="0.25">
      <c r="A5" s="6">
        <v>706002</v>
      </c>
      <c r="B5" s="7" t="s">
        <v>50</v>
      </c>
      <c r="C5" s="7" t="s">
        <v>248</v>
      </c>
      <c r="D5" s="10">
        <v>2072</v>
      </c>
      <c r="E5" s="10">
        <v>11452</v>
      </c>
      <c r="F5" s="10">
        <v>38052</v>
      </c>
      <c r="G5" s="10">
        <v>44492</v>
      </c>
      <c r="H5" s="10">
        <v>15442</v>
      </c>
      <c r="I5" s="10">
        <v>23632</v>
      </c>
      <c r="J5" s="10">
        <v>26166</v>
      </c>
      <c r="K5" s="10">
        <v>23688</v>
      </c>
      <c r="L5" s="10">
        <v>34930</v>
      </c>
      <c r="M5" s="10">
        <v>17360</v>
      </c>
      <c r="N5" s="10">
        <v>18858</v>
      </c>
      <c r="O5" s="10">
        <v>17556</v>
      </c>
      <c r="P5" s="10">
        <v>21812</v>
      </c>
      <c r="Q5" s="10">
        <v>17724</v>
      </c>
      <c r="R5" s="10">
        <v>24052</v>
      </c>
      <c r="S5" s="10">
        <v>22246</v>
      </c>
      <c r="T5" s="10">
        <v>26096</v>
      </c>
      <c r="U5" s="10">
        <v>23226</v>
      </c>
      <c r="V5" s="10">
        <v>43358</v>
      </c>
      <c r="W5" s="10">
        <v>7532</v>
      </c>
      <c r="X5" s="10">
        <v>28658</v>
      </c>
      <c r="Y5" s="10">
        <v>11242</v>
      </c>
      <c r="Z5" s="10">
        <v>16282</v>
      </c>
      <c r="AA5" s="10">
        <v>12810</v>
      </c>
      <c r="AB5" s="10">
        <v>31080</v>
      </c>
      <c r="AC5" s="10">
        <v>20972</v>
      </c>
      <c r="AD5" s="10">
        <v>11438</v>
      </c>
      <c r="AE5" s="10">
        <v>25452</v>
      </c>
      <c r="AF5" s="10">
        <v>19796</v>
      </c>
      <c r="AG5" s="10">
        <v>34482</v>
      </c>
      <c r="AH5" s="10">
        <v>15176</v>
      </c>
      <c r="AI5" s="10">
        <v>687134</v>
      </c>
      <c r="AJ5" s="11">
        <f t="shared" ref="AJ5:AJ68" si="3">AI5/$AI$1</f>
        <v>3.6468156287682719E-2</v>
      </c>
      <c r="AK5" s="9">
        <f t="shared" ref="AK5:AK68" si="4">AK4+AJ5</f>
        <v>0.19143327431951407</v>
      </c>
      <c r="AM5">
        <f t="shared" si="0"/>
        <v>22165.612903225807</v>
      </c>
      <c r="AN5">
        <f t="shared" si="1"/>
        <v>9921.4869640842971</v>
      </c>
      <c r="AO5">
        <f t="shared" si="2"/>
        <v>0.4476071565176708</v>
      </c>
    </row>
    <row r="6" spans="1:41" x14ac:dyDescent="0.25">
      <c r="A6" s="6">
        <v>706003</v>
      </c>
      <c r="B6" s="7" t="s">
        <v>51</v>
      </c>
      <c r="C6" s="7" t="s">
        <v>248</v>
      </c>
      <c r="D6" s="10">
        <v>12572</v>
      </c>
      <c r="E6" s="10">
        <v>5950</v>
      </c>
      <c r="F6" s="10">
        <v>17234</v>
      </c>
      <c r="G6" s="10">
        <v>47460</v>
      </c>
      <c r="H6" s="10">
        <v>11760</v>
      </c>
      <c r="I6" s="10">
        <v>20790</v>
      </c>
      <c r="J6" s="10">
        <v>33474</v>
      </c>
      <c r="K6" s="10">
        <v>18844</v>
      </c>
      <c r="L6" s="10">
        <v>30310</v>
      </c>
      <c r="M6" s="10">
        <v>25802</v>
      </c>
      <c r="N6" s="10">
        <v>17514</v>
      </c>
      <c r="O6" s="10">
        <v>17122</v>
      </c>
      <c r="P6" s="10">
        <v>28644</v>
      </c>
      <c r="Q6" s="10">
        <v>11522</v>
      </c>
      <c r="R6" s="10">
        <v>22078</v>
      </c>
      <c r="S6" s="10">
        <v>17318</v>
      </c>
      <c r="T6" s="10">
        <v>24500</v>
      </c>
      <c r="U6" s="10">
        <v>26866</v>
      </c>
      <c r="V6" s="10">
        <v>45402</v>
      </c>
      <c r="W6" s="10">
        <v>21588</v>
      </c>
      <c r="X6" s="10">
        <v>18144</v>
      </c>
      <c r="Y6" s="10">
        <v>15274</v>
      </c>
      <c r="Z6" s="10">
        <v>27888</v>
      </c>
      <c r="AA6" s="10">
        <v>20384</v>
      </c>
      <c r="AB6" s="10">
        <v>6972</v>
      </c>
      <c r="AC6" s="10">
        <v>12544</v>
      </c>
      <c r="AD6" s="10">
        <v>33502</v>
      </c>
      <c r="AE6" s="10">
        <v>19936</v>
      </c>
      <c r="AF6" s="10">
        <v>16548</v>
      </c>
      <c r="AG6" s="10">
        <v>27328</v>
      </c>
      <c r="AH6" s="10">
        <v>16646</v>
      </c>
      <c r="AI6" s="10">
        <v>671916</v>
      </c>
      <c r="AJ6" s="11">
        <f t="shared" si="3"/>
        <v>3.5660493732219072E-2</v>
      </c>
      <c r="AK6" s="9">
        <f t="shared" si="4"/>
        <v>0.22709376805173315</v>
      </c>
      <c r="AM6">
        <f t="shared" si="0"/>
        <v>21674.709677419356</v>
      </c>
      <c r="AN6">
        <f t="shared" si="1"/>
        <v>9624.7744153427593</v>
      </c>
      <c r="AO6">
        <f t="shared" si="2"/>
        <v>0.44405551717123198</v>
      </c>
    </row>
    <row r="7" spans="1:41" x14ac:dyDescent="0.25">
      <c r="A7" s="6">
        <v>711001</v>
      </c>
      <c r="B7" s="7" t="s">
        <v>109</v>
      </c>
      <c r="C7" s="7" t="s">
        <v>248</v>
      </c>
      <c r="D7" s="10">
        <v>6340</v>
      </c>
      <c r="E7" s="10">
        <v>17100</v>
      </c>
      <c r="F7" s="10">
        <v>23000</v>
      </c>
      <c r="G7" s="10">
        <v>22140</v>
      </c>
      <c r="H7" s="10">
        <v>16580</v>
      </c>
      <c r="I7" s="10">
        <v>14600</v>
      </c>
      <c r="J7" s="10">
        <v>14280</v>
      </c>
      <c r="K7" s="10">
        <v>26440</v>
      </c>
      <c r="L7" s="10">
        <v>16460</v>
      </c>
      <c r="M7" s="10">
        <v>26760</v>
      </c>
      <c r="N7" s="10">
        <v>26420</v>
      </c>
      <c r="O7" s="10">
        <v>19100</v>
      </c>
      <c r="P7" s="10">
        <v>21220</v>
      </c>
      <c r="Q7" s="10">
        <v>21740</v>
      </c>
      <c r="R7" s="10">
        <v>24920</v>
      </c>
      <c r="S7" s="10">
        <v>20760</v>
      </c>
      <c r="T7" s="10">
        <v>20800</v>
      </c>
      <c r="U7" s="10">
        <v>35200</v>
      </c>
      <c r="V7" s="10">
        <v>31420</v>
      </c>
      <c r="W7" s="10">
        <v>10580</v>
      </c>
      <c r="X7" s="10">
        <v>30700</v>
      </c>
      <c r="Y7" s="10">
        <v>16460</v>
      </c>
      <c r="Z7" s="10">
        <v>24880</v>
      </c>
      <c r="AA7" s="10">
        <v>33100</v>
      </c>
      <c r="AB7" s="10">
        <v>13540</v>
      </c>
      <c r="AC7" s="10">
        <v>20780</v>
      </c>
      <c r="AD7" s="10">
        <v>26320</v>
      </c>
      <c r="AE7" s="10">
        <v>24620</v>
      </c>
      <c r="AF7" s="10">
        <v>24440</v>
      </c>
      <c r="AG7" s="10">
        <v>17860</v>
      </c>
      <c r="AH7" s="10">
        <v>13840</v>
      </c>
      <c r="AI7" s="10">
        <v>662400</v>
      </c>
      <c r="AJ7" s="11">
        <f t="shared" si="3"/>
        <v>3.5155452539040469E-2</v>
      </c>
      <c r="AK7" s="9">
        <f t="shared" si="4"/>
        <v>0.2622492205907736</v>
      </c>
      <c r="AM7">
        <f t="shared" si="0"/>
        <v>21367.741935483871</v>
      </c>
      <c r="AN7">
        <f t="shared" si="1"/>
        <v>6669.186212063868</v>
      </c>
      <c r="AO7">
        <f t="shared" si="2"/>
        <v>0.31211469289550109</v>
      </c>
    </row>
    <row r="8" spans="1:41" x14ac:dyDescent="0.25">
      <c r="A8" s="6">
        <v>706004</v>
      </c>
      <c r="B8" s="7" t="s">
        <v>52</v>
      </c>
      <c r="C8" s="7" t="s">
        <v>248</v>
      </c>
      <c r="D8" s="10">
        <v>13748</v>
      </c>
      <c r="E8" s="10">
        <v>28574</v>
      </c>
      <c r="F8" s="10">
        <v>15008</v>
      </c>
      <c r="G8" s="10">
        <v>41412</v>
      </c>
      <c r="H8" s="10">
        <v>13958</v>
      </c>
      <c r="I8" s="10">
        <v>21350</v>
      </c>
      <c r="J8" s="10">
        <v>32368</v>
      </c>
      <c r="K8" s="10">
        <v>20902</v>
      </c>
      <c r="L8" s="10">
        <v>31150</v>
      </c>
      <c r="M8" s="10">
        <v>17220</v>
      </c>
      <c r="N8" s="10">
        <v>18242</v>
      </c>
      <c r="O8" s="10">
        <v>16576</v>
      </c>
      <c r="P8" s="10">
        <v>23394</v>
      </c>
      <c r="Q8" s="10">
        <v>13748</v>
      </c>
      <c r="R8" s="10">
        <v>910</v>
      </c>
      <c r="S8" s="10">
        <v>21784</v>
      </c>
      <c r="T8" s="10">
        <v>28224</v>
      </c>
      <c r="U8" s="10">
        <v>28812</v>
      </c>
      <c r="V8" s="10">
        <v>21882</v>
      </c>
      <c r="W8" s="10">
        <v>10640</v>
      </c>
      <c r="X8" s="10">
        <v>29778</v>
      </c>
      <c r="Y8" s="10">
        <v>20412</v>
      </c>
      <c r="Z8" s="10">
        <v>17738</v>
      </c>
      <c r="AA8" s="10">
        <v>19838</v>
      </c>
      <c r="AB8" s="10">
        <v>20132</v>
      </c>
      <c r="AC8" s="10">
        <v>18452</v>
      </c>
      <c r="AD8" s="10">
        <v>26922</v>
      </c>
      <c r="AE8" s="10">
        <v>20314</v>
      </c>
      <c r="AF8" s="10">
        <v>15680</v>
      </c>
      <c r="AG8" s="10">
        <v>19110</v>
      </c>
      <c r="AH8" s="10">
        <v>22036</v>
      </c>
      <c r="AI8" s="10">
        <v>650314</v>
      </c>
      <c r="AJ8" s="11">
        <f t="shared" si="3"/>
        <v>3.4514014134169026E-2</v>
      </c>
      <c r="AK8" s="9">
        <f t="shared" si="4"/>
        <v>0.29676323472494265</v>
      </c>
      <c r="AM8">
        <f t="shared" si="0"/>
        <v>20977.870967741936</v>
      </c>
      <c r="AN8">
        <f t="shared" si="1"/>
        <v>7604.6669869755451</v>
      </c>
      <c r="AO8">
        <f t="shared" si="2"/>
        <v>0.36250899810897796</v>
      </c>
    </row>
    <row r="9" spans="1:41" x14ac:dyDescent="0.25">
      <c r="A9" s="50">
        <v>707007</v>
      </c>
      <c r="B9" s="51" t="s">
        <v>73</v>
      </c>
      <c r="C9" s="51" t="s">
        <v>248</v>
      </c>
      <c r="D9" s="52">
        <v>7896</v>
      </c>
      <c r="E9" s="52">
        <v>10808</v>
      </c>
      <c r="F9" s="52">
        <v>18256</v>
      </c>
      <c r="G9" s="52">
        <v>13650</v>
      </c>
      <c r="H9" s="52">
        <v>9660</v>
      </c>
      <c r="I9" s="52">
        <v>13468</v>
      </c>
      <c r="J9" s="52">
        <v>13076</v>
      </c>
      <c r="K9" s="52">
        <v>11298</v>
      </c>
      <c r="L9" s="52">
        <v>16394</v>
      </c>
      <c r="M9" s="52">
        <v>10668</v>
      </c>
      <c r="N9" s="52">
        <v>23968</v>
      </c>
      <c r="O9" s="52">
        <v>12362</v>
      </c>
      <c r="P9" s="52">
        <v>14210</v>
      </c>
      <c r="Q9" s="52">
        <v>7868</v>
      </c>
      <c r="R9" s="52">
        <v>16114</v>
      </c>
      <c r="S9" s="52">
        <v>13594</v>
      </c>
      <c r="T9" s="52">
        <v>12264</v>
      </c>
      <c r="U9" s="52">
        <v>17178</v>
      </c>
      <c r="V9" s="52">
        <v>22932</v>
      </c>
      <c r="W9" s="52">
        <v>11704</v>
      </c>
      <c r="X9" s="52">
        <v>17962</v>
      </c>
      <c r="Y9" s="52">
        <v>12740</v>
      </c>
      <c r="Z9" s="52">
        <v>12460</v>
      </c>
      <c r="AA9" s="52">
        <v>12432</v>
      </c>
      <c r="AB9" s="52">
        <v>9884</v>
      </c>
      <c r="AC9" s="52">
        <v>12894</v>
      </c>
      <c r="AD9" s="52">
        <v>18872</v>
      </c>
      <c r="AE9" s="52">
        <v>10472</v>
      </c>
      <c r="AF9" s="52">
        <v>8554</v>
      </c>
      <c r="AG9" s="52">
        <v>10948</v>
      </c>
      <c r="AH9" s="52">
        <v>27818</v>
      </c>
      <c r="AI9" s="52">
        <v>432404</v>
      </c>
      <c r="AJ9" s="8">
        <f t="shared" si="3"/>
        <v>2.2948910476587037E-2</v>
      </c>
      <c r="AK9" s="9">
        <f t="shared" si="4"/>
        <v>0.31971214520152968</v>
      </c>
    </row>
    <row r="10" spans="1:41" x14ac:dyDescent="0.25">
      <c r="A10" s="50">
        <v>707002</v>
      </c>
      <c r="B10" s="51" t="s">
        <v>68</v>
      </c>
      <c r="C10" s="51" t="s">
        <v>248</v>
      </c>
      <c r="D10" s="52">
        <v>10430</v>
      </c>
      <c r="E10" s="52">
        <v>11746</v>
      </c>
      <c r="F10" s="52">
        <v>18200</v>
      </c>
      <c r="G10" s="52">
        <v>12824</v>
      </c>
      <c r="H10" s="52">
        <v>9856</v>
      </c>
      <c r="I10" s="52">
        <v>15344</v>
      </c>
      <c r="J10" s="52">
        <v>14868</v>
      </c>
      <c r="K10" s="52">
        <v>13272</v>
      </c>
      <c r="L10" s="52">
        <v>17192</v>
      </c>
      <c r="M10" s="52">
        <v>15134</v>
      </c>
      <c r="N10" s="52">
        <v>8778</v>
      </c>
      <c r="O10" s="52">
        <v>12880</v>
      </c>
      <c r="P10" s="52">
        <v>14504</v>
      </c>
      <c r="Q10" s="52">
        <v>10920</v>
      </c>
      <c r="R10" s="52">
        <v>13454</v>
      </c>
      <c r="S10" s="52">
        <v>13076</v>
      </c>
      <c r="T10" s="52">
        <v>11242</v>
      </c>
      <c r="U10" s="52">
        <v>13888</v>
      </c>
      <c r="V10" s="52">
        <v>20356</v>
      </c>
      <c r="W10" s="52">
        <v>11438</v>
      </c>
      <c r="X10" s="52">
        <v>16548</v>
      </c>
      <c r="Y10" s="52">
        <v>11984</v>
      </c>
      <c r="Z10" s="52">
        <v>3892</v>
      </c>
      <c r="AA10" s="52">
        <v>16758</v>
      </c>
      <c r="AB10" s="52">
        <v>7532</v>
      </c>
      <c r="AC10" s="52">
        <v>12236</v>
      </c>
      <c r="AD10" s="52">
        <v>16884</v>
      </c>
      <c r="AE10" s="52">
        <v>16198</v>
      </c>
      <c r="AF10" s="52">
        <v>8932</v>
      </c>
      <c r="AG10" s="52">
        <v>10248</v>
      </c>
      <c r="AH10" s="52">
        <v>33348</v>
      </c>
      <c r="AI10" s="52">
        <v>423962</v>
      </c>
      <c r="AJ10" s="8">
        <f t="shared" si="3"/>
        <v>2.2500869518956332E-2</v>
      </c>
      <c r="AK10" s="9">
        <f t="shared" si="4"/>
        <v>0.34221301472048604</v>
      </c>
    </row>
    <row r="11" spans="1:41" x14ac:dyDescent="0.25">
      <c r="A11" s="50">
        <v>711009</v>
      </c>
      <c r="B11" s="51" t="s">
        <v>114</v>
      </c>
      <c r="C11" s="51" t="s">
        <v>248</v>
      </c>
      <c r="D11" s="52">
        <v>2520</v>
      </c>
      <c r="E11" s="52">
        <v>9825</v>
      </c>
      <c r="F11" s="52">
        <v>6780</v>
      </c>
      <c r="G11" s="52">
        <v>12270</v>
      </c>
      <c r="H11" s="52">
        <v>3570</v>
      </c>
      <c r="I11" s="52">
        <v>13215</v>
      </c>
      <c r="J11" s="52">
        <v>10800</v>
      </c>
      <c r="K11" s="52">
        <v>9510</v>
      </c>
      <c r="L11" s="52">
        <v>7170</v>
      </c>
      <c r="M11" s="52">
        <v>11925</v>
      </c>
      <c r="N11" s="52">
        <v>16470</v>
      </c>
      <c r="O11" s="52">
        <v>6585</v>
      </c>
      <c r="P11" s="52">
        <v>12060</v>
      </c>
      <c r="Q11" s="52">
        <v>15120</v>
      </c>
      <c r="R11" s="52">
        <v>7890</v>
      </c>
      <c r="S11" s="52">
        <v>17790</v>
      </c>
      <c r="T11" s="52">
        <v>12735</v>
      </c>
      <c r="U11" s="52">
        <v>12525</v>
      </c>
      <c r="V11" s="52">
        <v>16170</v>
      </c>
      <c r="W11" s="52">
        <v>9555</v>
      </c>
      <c r="X11" s="52">
        <v>16740</v>
      </c>
      <c r="Y11" s="52">
        <v>5490</v>
      </c>
      <c r="Z11" s="52">
        <v>19485</v>
      </c>
      <c r="AA11" s="52">
        <v>15585</v>
      </c>
      <c r="AB11" s="52">
        <v>8355</v>
      </c>
      <c r="AC11" s="52">
        <v>9180</v>
      </c>
      <c r="AD11" s="52">
        <v>21570</v>
      </c>
      <c r="AE11" s="52">
        <v>15345</v>
      </c>
      <c r="AF11" s="52">
        <v>30435</v>
      </c>
      <c r="AG11" s="52">
        <v>14775</v>
      </c>
      <c r="AH11" s="52">
        <v>20925</v>
      </c>
      <c r="AI11" s="52">
        <v>392370</v>
      </c>
      <c r="AJ11" s="8">
        <f t="shared" si="3"/>
        <v>2.0824192199189778E-2</v>
      </c>
      <c r="AK11" s="9">
        <f t="shared" si="4"/>
        <v>0.36303720691967584</v>
      </c>
    </row>
    <row r="12" spans="1:41" x14ac:dyDescent="0.25">
      <c r="A12" s="50">
        <v>701025</v>
      </c>
      <c r="B12" s="51" t="s">
        <v>10</v>
      </c>
      <c r="C12" s="51" t="s">
        <v>248</v>
      </c>
      <c r="D12" s="52">
        <v>725</v>
      </c>
      <c r="E12" s="52">
        <v>18531</v>
      </c>
      <c r="F12" s="52">
        <v>35670</v>
      </c>
      <c r="G12" s="52">
        <v>5278</v>
      </c>
      <c r="H12" s="52">
        <v>5278</v>
      </c>
      <c r="I12" s="52">
        <v>6119</v>
      </c>
      <c r="J12" s="52">
        <v>22504</v>
      </c>
      <c r="K12" s="52">
        <v>11774</v>
      </c>
      <c r="L12" s="52">
        <v>10846</v>
      </c>
      <c r="M12" s="52">
        <v>6148</v>
      </c>
      <c r="N12" s="52">
        <v>10179</v>
      </c>
      <c r="O12" s="52">
        <v>11020</v>
      </c>
      <c r="P12" s="52">
        <v>4785</v>
      </c>
      <c r="Q12" s="52">
        <v>8497</v>
      </c>
      <c r="R12" s="52">
        <v>18734</v>
      </c>
      <c r="S12" s="52">
        <v>11890</v>
      </c>
      <c r="T12" s="52">
        <v>7221</v>
      </c>
      <c r="U12" s="52">
        <v>5974</v>
      </c>
      <c r="V12" s="52">
        <v>17052</v>
      </c>
      <c r="W12" s="52">
        <v>15109</v>
      </c>
      <c r="X12" s="52">
        <v>17893</v>
      </c>
      <c r="Y12" s="52">
        <v>10817</v>
      </c>
      <c r="Z12" s="52">
        <v>10672</v>
      </c>
      <c r="AA12" s="52">
        <v>17777</v>
      </c>
      <c r="AB12" s="52">
        <v>5974</v>
      </c>
      <c r="AC12" s="52">
        <v>10382</v>
      </c>
      <c r="AD12" s="52">
        <v>8613</v>
      </c>
      <c r="AE12" s="52">
        <v>7105</v>
      </c>
      <c r="AF12" s="52">
        <v>15022</v>
      </c>
      <c r="AG12" s="52">
        <v>11571</v>
      </c>
      <c r="AH12" s="52">
        <v>14413</v>
      </c>
      <c r="AI12" s="52">
        <v>363573</v>
      </c>
      <c r="AJ12" s="8">
        <f t="shared" si="3"/>
        <v>1.9295853481244806E-2</v>
      </c>
      <c r="AK12" s="9">
        <f t="shared" si="4"/>
        <v>0.38233306040092063</v>
      </c>
    </row>
    <row r="13" spans="1:41" x14ac:dyDescent="0.25">
      <c r="A13" s="50">
        <v>707001</v>
      </c>
      <c r="B13" s="51" t="s">
        <v>67</v>
      </c>
      <c r="C13" s="51" t="s">
        <v>248</v>
      </c>
      <c r="D13" s="52">
        <v>4970</v>
      </c>
      <c r="E13" s="52">
        <v>11690</v>
      </c>
      <c r="F13" s="52">
        <v>9422</v>
      </c>
      <c r="G13" s="52">
        <v>8386</v>
      </c>
      <c r="H13" s="52">
        <v>8694</v>
      </c>
      <c r="I13" s="52">
        <v>10850</v>
      </c>
      <c r="J13" s="52">
        <v>13846</v>
      </c>
      <c r="K13" s="52">
        <v>9968</v>
      </c>
      <c r="L13" s="52">
        <v>13664</v>
      </c>
      <c r="M13" s="52">
        <v>10542</v>
      </c>
      <c r="N13" s="52">
        <v>9758</v>
      </c>
      <c r="O13" s="52">
        <v>10500</v>
      </c>
      <c r="P13" s="52">
        <v>12740</v>
      </c>
      <c r="Q13" s="52">
        <v>8722</v>
      </c>
      <c r="R13" s="52">
        <v>14420</v>
      </c>
      <c r="S13" s="52">
        <v>11886</v>
      </c>
      <c r="T13" s="52">
        <v>15554</v>
      </c>
      <c r="U13" s="52">
        <v>11858</v>
      </c>
      <c r="V13" s="52">
        <v>22918</v>
      </c>
      <c r="W13" s="52">
        <v>15372</v>
      </c>
      <c r="X13" s="52">
        <v>15218</v>
      </c>
      <c r="Y13" s="52">
        <v>4508</v>
      </c>
      <c r="Z13" s="52"/>
      <c r="AA13" s="52">
        <v>21672</v>
      </c>
      <c r="AB13" s="52">
        <v>8036</v>
      </c>
      <c r="AC13" s="52">
        <v>11088</v>
      </c>
      <c r="AD13" s="52">
        <v>15540</v>
      </c>
      <c r="AE13" s="52">
        <v>20230</v>
      </c>
      <c r="AF13" s="52">
        <v>9100</v>
      </c>
      <c r="AG13" s="52">
        <v>10710</v>
      </c>
      <c r="AH13" s="52">
        <v>6636</v>
      </c>
      <c r="AI13" s="52">
        <v>358498</v>
      </c>
      <c r="AJ13" s="8">
        <f t="shared" si="3"/>
        <v>1.902650879278522E-2</v>
      </c>
      <c r="AK13" s="9">
        <f t="shared" si="4"/>
        <v>0.40135956919370586</v>
      </c>
    </row>
    <row r="14" spans="1:41" x14ac:dyDescent="0.25">
      <c r="A14" s="50">
        <v>713001</v>
      </c>
      <c r="B14" s="51" t="s">
        <v>117</v>
      </c>
      <c r="C14" s="51" t="s">
        <v>248</v>
      </c>
      <c r="D14" s="52">
        <v>2160</v>
      </c>
      <c r="E14" s="52">
        <v>11430</v>
      </c>
      <c r="F14" s="52">
        <v>9000</v>
      </c>
      <c r="G14" s="52">
        <v>13635</v>
      </c>
      <c r="H14" s="52">
        <v>6885</v>
      </c>
      <c r="I14" s="52">
        <v>6615</v>
      </c>
      <c r="J14" s="52">
        <v>15075</v>
      </c>
      <c r="K14" s="52">
        <v>9000</v>
      </c>
      <c r="L14" s="52">
        <v>9945</v>
      </c>
      <c r="M14" s="52">
        <v>10035</v>
      </c>
      <c r="N14" s="52">
        <v>14805</v>
      </c>
      <c r="O14" s="52">
        <v>8595</v>
      </c>
      <c r="P14" s="52">
        <v>6030</v>
      </c>
      <c r="Q14" s="52">
        <v>7515</v>
      </c>
      <c r="R14" s="52">
        <v>9810</v>
      </c>
      <c r="S14" s="52">
        <v>11655</v>
      </c>
      <c r="T14" s="52">
        <v>8910</v>
      </c>
      <c r="U14" s="52">
        <v>11115</v>
      </c>
      <c r="V14" s="52">
        <v>10800</v>
      </c>
      <c r="W14" s="52">
        <v>8235</v>
      </c>
      <c r="X14" s="52">
        <v>11430</v>
      </c>
      <c r="Y14" s="52">
        <v>13995</v>
      </c>
      <c r="Z14" s="52">
        <v>16110</v>
      </c>
      <c r="AA14" s="52">
        <v>9495</v>
      </c>
      <c r="AB14" s="52">
        <v>11205</v>
      </c>
      <c r="AC14" s="52">
        <v>5895</v>
      </c>
      <c r="AD14" s="52">
        <v>19080</v>
      </c>
      <c r="AE14" s="52">
        <v>9045</v>
      </c>
      <c r="AF14" s="52">
        <v>13995</v>
      </c>
      <c r="AG14" s="52">
        <v>17370</v>
      </c>
      <c r="AH14" s="52">
        <v>12240</v>
      </c>
      <c r="AI14" s="52">
        <v>331110</v>
      </c>
      <c r="AJ14" s="8">
        <f t="shared" si="3"/>
        <v>1.7572949713468733E-2</v>
      </c>
      <c r="AK14" s="9">
        <f t="shared" si="4"/>
        <v>0.41893251890717459</v>
      </c>
    </row>
    <row r="15" spans="1:41" x14ac:dyDescent="0.25">
      <c r="A15" s="50">
        <v>706007</v>
      </c>
      <c r="B15" s="51" t="s">
        <v>55</v>
      </c>
      <c r="C15" s="51" t="s">
        <v>248</v>
      </c>
      <c r="D15" s="52">
        <v>5628</v>
      </c>
      <c r="E15" s="52">
        <v>16772</v>
      </c>
      <c r="F15" s="52">
        <v>15988</v>
      </c>
      <c r="G15" s="52">
        <v>15638</v>
      </c>
      <c r="H15" s="52">
        <v>4130</v>
      </c>
      <c r="I15" s="52">
        <v>12082</v>
      </c>
      <c r="J15" s="52">
        <v>12166</v>
      </c>
      <c r="K15" s="52">
        <v>9156</v>
      </c>
      <c r="L15" s="52">
        <v>12810</v>
      </c>
      <c r="M15" s="52">
        <v>7280</v>
      </c>
      <c r="N15" s="52">
        <v>7406</v>
      </c>
      <c r="O15" s="52">
        <v>6524</v>
      </c>
      <c r="P15" s="52">
        <v>15064</v>
      </c>
      <c r="Q15" s="52">
        <v>21280</v>
      </c>
      <c r="R15" s="52">
        <v>15246</v>
      </c>
      <c r="S15" s="52">
        <v>10416</v>
      </c>
      <c r="T15" s="52">
        <v>9814</v>
      </c>
      <c r="U15" s="52">
        <v>7406</v>
      </c>
      <c r="V15" s="52">
        <v>13174</v>
      </c>
      <c r="W15" s="52">
        <v>8386</v>
      </c>
      <c r="X15" s="52">
        <v>12670</v>
      </c>
      <c r="Y15" s="52">
        <v>8330</v>
      </c>
      <c r="Z15" s="52"/>
      <c r="AA15" s="52"/>
      <c r="AB15" s="52">
        <v>4914</v>
      </c>
      <c r="AC15" s="52">
        <v>14000</v>
      </c>
      <c r="AD15" s="52">
        <v>22610</v>
      </c>
      <c r="AE15" s="52">
        <v>10626</v>
      </c>
      <c r="AF15" s="52">
        <v>9660</v>
      </c>
      <c r="AG15" s="52">
        <v>8008</v>
      </c>
      <c r="AH15" s="52">
        <v>8372</v>
      </c>
      <c r="AI15" s="52">
        <v>325556</v>
      </c>
      <c r="AJ15" s="8">
        <f t="shared" si="3"/>
        <v>1.7278183132246164E-2</v>
      </c>
      <c r="AK15" s="9">
        <f t="shared" si="4"/>
        <v>0.43621070203942075</v>
      </c>
    </row>
    <row r="16" spans="1:41" x14ac:dyDescent="0.25">
      <c r="A16" s="50">
        <v>706013</v>
      </c>
      <c r="B16" s="51" t="s">
        <v>59</v>
      </c>
      <c r="C16" s="51" t="s">
        <v>248</v>
      </c>
      <c r="D16" s="52">
        <v>1444</v>
      </c>
      <c r="E16" s="52">
        <v>11210</v>
      </c>
      <c r="F16" s="52">
        <v>10678</v>
      </c>
      <c r="G16" s="52">
        <v>9880</v>
      </c>
      <c r="H16" s="52">
        <v>10298</v>
      </c>
      <c r="I16" s="52">
        <v>12084</v>
      </c>
      <c r="J16" s="52">
        <v>8379</v>
      </c>
      <c r="K16" s="52">
        <v>6992</v>
      </c>
      <c r="L16" s="52">
        <v>11039</v>
      </c>
      <c r="M16" s="52">
        <v>5586</v>
      </c>
      <c r="N16" s="52">
        <v>10070</v>
      </c>
      <c r="O16" s="52">
        <v>7809</v>
      </c>
      <c r="P16" s="52">
        <v>7391</v>
      </c>
      <c r="Q16" s="52">
        <v>5643</v>
      </c>
      <c r="R16" s="52">
        <v>14098</v>
      </c>
      <c r="S16" s="52">
        <v>7657</v>
      </c>
      <c r="T16" s="52">
        <v>7486</v>
      </c>
      <c r="U16" s="52">
        <v>10545</v>
      </c>
      <c r="V16" s="52">
        <v>15751</v>
      </c>
      <c r="W16" s="52">
        <v>7600</v>
      </c>
      <c r="X16" s="52">
        <v>12844</v>
      </c>
      <c r="Y16" s="52">
        <v>11381</v>
      </c>
      <c r="Z16" s="52">
        <v>9025</v>
      </c>
      <c r="AA16" s="52">
        <v>1520</v>
      </c>
      <c r="AB16" s="52">
        <v>12939</v>
      </c>
      <c r="AC16" s="52">
        <v>13718</v>
      </c>
      <c r="AD16" s="52">
        <v>8170</v>
      </c>
      <c r="AE16" s="52">
        <v>24890</v>
      </c>
      <c r="AF16" s="52">
        <v>10374</v>
      </c>
      <c r="AG16" s="52">
        <v>20539</v>
      </c>
      <c r="AH16" s="52">
        <v>12350</v>
      </c>
      <c r="AI16" s="52">
        <v>319390</v>
      </c>
      <c r="AJ16" s="8">
        <f t="shared" si="3"/>
        <v>1.695093596987339E-2</v>
      </c>
      <c r="AK16" s="9">
        <f t="shared" si="4"/>
        <v>0.45316163800929415</v>
      </c>
    </row>
    <row r="17" spans="1:37" x14ac:dyDescent="0.25">
      <c r="A17" s="50">
        <v>701048</v>
      </c>
      <c r="B17" s="51" t="s">
        <v>26</v>
      </c>
      <c r="C17" s="51" t="s">
        <v>248</v>
      </c>
      <c r="D17" s="52">
        <v>2478</v>
      </c>
      <c r="E17" s="52">
        <v>7552</v>
      </c>
      <c r="F17" s="52">
        <v>17228</v>
      </c>
      <c r="G17" s="52">
        <v>11682</v>
      </c>
      <c r="H17" s="52">
        <v>4956</v>
      </c>
      <c r="I17" s="52">
        <v>9145</v>
      </c>
      <c r="J17" s="52">
        <v>11800</v>
      </c>
      <c r="K17" s="52">
        <v>7847</v>
      </c>
      <c r="L17" s="52">
        <v>15399</v>
      </c>
      <c r="M17" s="52">
        <v>8024</v>
      </c>
      <c r="N17" s="52"/>
      <c r="O17" s="52"/>
      <c r="P17" s="52">
        <v>2419</v>
      </c>
      <c r="Q17" s="52">
        <v>10384</v>
      </c>
      <c r="R17" s="52">
        <v>19116</v>
      </c>
      <c r="S17" s="52">
        <v>8142</v>
      </c>
      <c r="T17" s="52">
        <v>6077</v>
      </c>
      <c r="U17" s="52">
        <v>8791</v>
      </c>
      <c r="V17" s="52">
        <v>21771</v>
      </c>
      <c r="W17" s="52">
        <v>7434</v>
      </c>
      <c r="X17" s="52">
        <v>18054</v>
      </c>
      <c r="Y17" s="52">
        <v>20414</v>
      </c>
      <c r="Z17" s="52"/>
      <c r="AA17" s="52">
        <v>17759</v>
      </c>
      <c r="AB17" s="52"/>
      <c r="AC17" s="52">
        <v>11859</v>
      </c>
      <c r="AD17" s="52">
        <v>26078</v>
      </c>
      <c r="AE17" s="52">
        <v>6372</v>
      </c>
      <c r="AF17" s="52">
        <v>4307</v>
      </c>
      <c r="AG17" s="52">
        <v>5074</v>
      </c>
      <c r="AH17" s="52">
        <v>10207</v>
      </c>
      <c r="AI17" s="52">
        <v>300369</v>
      </c>
      <c r="AJ17" s="8">
        <f t="shared" si="3"/>
        <v>1.5941437384811363E-2</v>
      </c>
      <c r="AK17" s="9">
        <f t="shared" si="4"/>
        <v>0.46910307539410551</v>
      </c>
    </row>
    <row r="18" spans="1:37" x14ac:dyDescent="0.25">
      <c r="A18" s="50">
        <v>707008</v>
      </c>
      <c r="B18" s="51" t="s">
        <v>74</v>
      </c>
      <c r="C18" s="51" t="s">
        <v>248</v>
      </c>
      <c r="D18" s="52">
        <v>4354</v>
      </c>
      <c r="E18" s="52">
        <v>9842</v>
      </c>
      <c r="F18" s="52">
        <v>7168</v>
      </c>
      <c r="G18" s="52">
        <v>28</v>
      </c>
      <c r="H18" s="52">
        <v>8400</v>
      </c>
      <c r="I18" s="52">
        <v>9492</v>
      </c>
      <c r="J18" s="52">
        <v>11746</v>
      </c>
      <c r="K18" s="52">
        <v>7630</v>
      </c>
      <c r="L18" s="52">
        <v>10514</v>
      </c>
      <c r="M18" s="52">
        <v>8568</v>
      </c>
      <c r="N18" s="52">
        <v>7308</v>
      </c>
      <c r="O18" s="52">
        <v>9240</v>
      </c>
      <c r="P18" s="52">
        <v>11718</v>
      </c>
      <c r="Q18" s="52">
        <v>10402</v>
      </c>
      <c r="R18" s="52">
        <v>11074</v>
      </c>
      <c r="S18" s="52">
        <v>6958</v>
      </c>
      <c r="T18" s="52">
        <v>10500</v>
      </c>
      <c r="U18" s="52">
        <v>8456</v>
      </c>
      <c r="V18" s="52">
        <v>15946</v>
      </c>
      <c r="W18" s="52">
        <v>8260</v>
      </c>
      <c r="X18" s="52">
        <v>13776</v>
      </c>
      <c r="Y18" s="52">
        <v>7644</v>
      </c>
      <c r="Z18" s="52">
        <v>6412</v>
      </c>
      <c r="AA18" s="52">
        <v>3514</v>
      </c>
      <c r="AB18" s="52">
        <v>10234</v>
      </c>
      <c r="AC18" s="52">
        <v>12222</v>
      </c>
      <c r="AD18" s="52">
        <v>15820</v>
      </c>
      <c r="AE18" s="52">
        <v>10654</v>
      </c>
      <c r="AF18" s="52">
        <v>11354</v>
      </c>
      <c r="AG18" s="52">
        <v>8988</v>
      </c>
      <c r="AH18" s="52">
        <v>13608</v>
      </c>
      <c r="AI18" s="52">
        <v>291830</v>
      </c>
      <c r="AJ18" s="8">
        <f t="shared" si="3"/>
        <v>1.5488248361214039E-2</v>
      </c>
      <c r="AK18" s="9">
        <f t="shared" si="4"/>
        <v>0.48459132375531955</v>
      </c>
    </row>
    <row r="19" spans="1:37" x14ac:dyDescent="0.25">
      <c r="A19" s="50">
        <v>707009</v>
      </c>
      <c r="B19" s="51" t="s">
        <v>75</v>
      </c>
      <c r="C19" s="51" t="s">
        <v>248</v>
      </c>
      <c r="D19" s="52">
        <v>5614</v>
      </c>
      <c r="E19" s="52">
        <v>7742</v>
      </c>
      <c r="F19" s="52">
        <v>11494</v>
      </c>
      <c r="G19" s="52">
        <v>12586</v>
      </c>
      <c r="H19" s="52">
        <v>6580</v>
      </c>
      <c r="I19" s="52">
        <v>6622</v>
      </c>
      <c r="J19" s="52">
        <v>11368</v>
      </c>
      <c r="K19" s="52">
        <v>8568</v>
      </c>
      <c r="L19" s="52">
        <v>9254</v>
      </c>
      <c r="M19" s="52">
        <v>6622</v>
      </c>
      <c r="N19" s="52">
        <v>6034</v>
      </c>
      <c r="O19" s="52">
        <v>6706</v>
      </c>
      <c r="P19" s="52">
        <v>11564</v>
      </c>
      <c r="Q19" s="52">
        <v>3668</v>
      </c>
      <c r="R19" s="52">
        <v>7588</v>
      </c>
      <c r="S19" s="52">
        <v>9492</v>
      </c>
      <c r="T19" s="52">
        <v>5236</v>
      </c>
      <c r="U19" s="52">
        <v>11340</v>
      </c>
      <c r="V19" s="52">
        <v>11424</v>
      </c>
      <c r="W19" s="52">
        <v>4466</v>
      </c>
      <c r="X19" s="52">
        <v>13860</v>
      </c>
      <c r="Y19" s="52">
        <v>8568</v>
      </c>
      <c r="Z19" s="52">
        <v>1862</v>
      </c>
      <c r="AA19" s="52">
        <v>14854</v>
      </c>
      <c r="AB19" s="52">
        <v>14070</v>
      </c>
      <c r="AC19" s="52">
        <v>5656</v>
      </c>
      <c r="AD19" s="52">
        <v>18130</v>
      </c>
      <c r="AE19" s="52">
        <v>7378</v>
      </c>
      <c r="AF19" s="52">
        <v>8540</v>
      </c>
      <c r="AG19" s="52">
        <v>6846</v>
      </c>
      <c r="AH19" s="52">
        <v>19474</v>
      </c>
      <c r="AI19" s="52">
        <v>283206</v>
      </c>
      <c r="AJ19" s="8">
        <f t="shared" si="3"/>
        <v>1.5030548145790299E-2</v>
      </c>
      <c r="AK19" s="9">
        <f t="shared" si="4"/>
        <v>0.49962187190110985</v>
      </c>
    </row>
    <row r="20" spans="1:37" x14ac:dyDescent="0.25">
      <c r="A20" s="50">
        <v>706011</v>
      </c>
      <c r="B20" s="51" t="s">
        <v>57</v>
      </c>
      <c r="C20" s="51" t="s">
        <v>248</v>
      </c>
      <c r="D20" s="52">
        <v>350</v>
      </c>
      <c r="E20" s="52">
        <v>3864</v>
      </c>
      <c r="F20" s="52">
        <v>16072</v>
      </c>
      <c r="G20" s="52"/>
      <c r="H20" s="52"/>
      <c r="I20" s="52">
        <v>18998</v>
      </c>
      <c r="J20" s="52">
        <v>19628</v>
      </c>
      <c r="K20" s="52">
        <v>7056</v>
      </c>
      <c r="L20" s="52"/>
      <c r="M20" s="52"/>
      <c r="N20" s="52">
        <v>18354</v>
      </c>
      <c r="O20" s="52">
        <v>8652</v>
      </c>
      <c r="P20" s="52">
        <v>11018</v>
      </c>
      <c r="Q20" s="52">
        <v>112</v>
      </c>
      <c r="R20" s="52"/>
      <c r="S20" s="52">
        <v>4102</v>
      </c>
      <c r="T20" s="52">
        <v>31136</v>
      </c>
      <c r="U20" s="52">
        <v>13594</v>
      </c>
      <c r="V20" s="52">
        <v>18788</v>
      </c>
      <c r="W20" s="52">
        <v>12782</v>
      </c>
      <c r="X20" s="52">
        <v>3976</v>
      </c>
      <c r="Y20" s="52">
        <v>140</v>
      </c>
      <c r="Z20" s="52"/>
      <c r="AA20" s="52"/>
      <c r="AB20" s="52">
        <v>2828</v>
      </c>
      <c r="AC20" s="52">
        <v>14700</v>
      </c>
      <c r="AD20" s="52">
        <v>19208</v>
      </c>
      <c r="AE20" s="52">
        <v>11298</v>
      </c>
      <c r="AF20" s="52">
        <v>9576</v>
      </c>
      <c r="AG20" s="52">
        <v>5096</v>
      </c>
      <c r="AH20" s="52">
        <v>12320</v>
      </c>
      <c r="AI20" s="52">
        <v>263648</v>
      </c>
      <c r="AJ20" s="8">
        <f t="shared" si="3"/>
        <v>1.3992549442954319E-2</v>
      </c>
      <c r="AK20" s="9">
        <f t="shared" si="4"/>
        <v>0.51361442134406421</v>
      </c>
    </row>
    <row r="21" spans="1:37" x14ac:dyDescent="0.25">
      <c r="A21" s="50">
        <v>709007</v>
      </c>
      <c r="B21" s="51" t="s">
        <v>107</v>
      </c>
      <c r="C21" s="51" t="s">
        <v>248</v>
      </c>
      <c r="D21" s="52">
        <v>3321</v>
      </c>
      <c r="E21" s="52">
        <v>9389</v>
      </c>
      <c r="F21" s="52">
        <v>14862.5</v>
      </c>
      <c r="G21" s="52">
        <v>6457.5</v>
      </c>
      <c r="H21" s="52">
        <v>8425.5</v>
      </c>
      <c r="I21" s="52">
        <v>10516.5</v>
      </c>
      <c r="J21" s="52">
        <v>11746.5</v>
      </c>
      <c r="K21" s="52">
        <v>9840</v>
      </c>
      <c r="L21" s="52">
        <v>5904</v>
      </c>
      <c r="M21" s="52">
        <v>11439</v>
      </c>
      <c r="N21" s="52">
        <v>8835.5</v>
      </c>
      <c r="O21" s="52">
        <v>2460</v>
      </c>
      <c r="P21" s="52">
        <v>14514</v>
      </c>
      <c r="Q21" s="52">
        <v>9430</v>
      </c>
      <c r="R21" s="52">
        <v>4592</v>
      </c>
      <c r="S21" s="52">
        <v>5043</v>
      </c>
      <c r="T21" s="52">
        <v>6232</v>
      </c>
      <c r="U21" s="52">
        <v>6150</v>
      </c>
      <c r="V21" s="52">
        <v>13427.5</v>
      </c>
      <c r="W21" s="52">
        <v>4161.5</v>
      </c>
      <c r="X21" s="52">
        <v>6621.5</v>
      </c>
      <c r="Y21" s="52">
        <v>8979</v>
      </c>
      <c r="Z21" s="52">
        <v>8015.5</v>
      </c>
      <c r="AA21" s="52">
        <v>5760.5</v>
      </c>
      <c r="AB21" s="52">
        <v>5883.5</v>
      </c>
      <c r="AC21" s="52">
        <v>6580.5</v>
      </c>
      <c r="AD21" s="52">
        <v>4797</v>
      </c>
      <c r="AE21" s="52">
        <v>6662.5</v>
      </c>
      <c r="AF21" s="52">
        <v>10209</v>
      </c>
      <c r="AG21" s="52">
        <v>8302.5</v>
      </c>
      <c r="AH21" s="52">
        <v>8261.5</v>
      </c>
      <c r="AI21" s="52">
        <v>246820</v>
      </c>
      <c r="AJ21" s="8">
        <f t="shared" si="3"/>
        <v>1.3099439607013841E-2</v>
      </c>
      <c r="AK21" s="9">
        <f t="shared" si="4"/>
        <v>0.52671386095107808</v>
      </c>
    </row>
    <row r="22" spans="1:37" x14ac:dyDescent="0.25">
      <c r="A22" s="50">
        <v>706018</v>
      </c>
      <c r="B22" s="51" t="s">
        <v>64</v>
      </c>
      <c r="C22" s="51" t="s">
        <v>248</v>
      </c>
      <c r="D22" s="52">
        <v>570</v>
      </c>
      <c r="E22" s="52">
        <v>38</v>
      </c>
      <c r="F22" s="52"/>
      <c r="G22" s="52">
        <v>4636</v>
      </c>
      <c r="H22" s="52">
        <v>4864</v>
      </c>
      <c r="I22" s="52">
        <v>15599</v>
      </c>
      <c r="J22" s="52">
        <v>9538</v>
      </c>
      <c r="K22" s="52">
        <v>7258</v>
      </c>
      <c r="L22" s="52">
        <v>9614</v>
      </c>
      <c r="M22" s="52">
        <v>1539</v>
      </c>
      <c r="N22" s="52">
        <v>4750</v>
      </c>
      <c r="O22" s="52">
        <v>16378</v>
      </c>
      <c r="P22" s="52">
        <v>12350</v>
      </c>
      <c r="Q22" s="52">
        <v>10469</v>
      </c>
      <c r="R22" s="52">
        <v>11875</v>
      </c>
      <c r="S22" s="52">
        <v>8721</v>
      </c>
      <c r="T22" s="52">
        <v>6479</v>
      </c>
      <c r="U22" s="52">
        <v>10469</v>
      </c>
      <c r="V22" s="52">
        <v>13680</v>
      </c>
      <c r="W22" s="52">
        <v>7410</v>
      </c>
      <c r="X22" s="52">
        <v>12046</v>
      </c>
      <c r="Y22" s="52">
        <v>11115</v>
      </c>
      <c r="Z22" s="52">
        <v>7600</v>
      </c>
      <c r="AA22" s="52">
        <v>3534</v>
      </c>
      <c r="AB22" s="52"/>
      <c r="AC22" s="52">
        <v>3515</v>
      </c>
      <c r="AD22" s="52">
        <v>15732</v>
      </c>
      <c r="AE22" s="52">
        <v>1026</v>
      </c>
      <c r="AF22" s="52"/>
      <c r="AG22" s="52">
        <v>17423</v>
      </c>
      <c r="AH22" s="52">
        <v>10678</v>
      </c>
      <c r="AI22" s="52">
        <v>238906</v>
      </c>
      <c r="AJ22" s="8">
        <f t="shared" si="3"/>
        <v>1.2679421111551936E-2</v>
      </c>
      <c r="AK22" s="9">
        <f t="shared" si="4"/>
        <v>0.53939328206263004</v>
      </c>
    </row>
    <row r="23" spans="1:37" x14ac:dyDescent="0.25">
      <c r="A23" s="50">
        <v>708002</v>
      </c>
      <c r="B23" s="51" t="s">
        <v>83</v>
      </c>
      <c r="C23" s="51" t="s">
        <v>248</v>
      </c>
      <c r="D23" s="52">
        <v>490</v>
      </c>
      <c r="E23" s="52">
        <v>1970</v>
      </c>
      <c r="F23" s="52">
        <v>6100</v>
      </c>
      <c r="G23" s="52">
        <v>6380</v>
      </c>
      <c r="H23" s="52">
        <v>6940</v>
      </c>
      <c r="I23" s="52">
        <v>9330</v>
      </c>
      <c r="J23" s="52">
        <v>8310</v>
      </c>
      <c r="K23" s="52">
        <v>8450</v>
      </c>
      <c r="L23" s="52">
        <v>6980</v>
      </c>
      <c r="M23" s="52">
        <v>2950</v>
      </c>
      <c r="N23" s="52">
        <v>6790</v>
      </c>
      <c r="O23" s="52">
        <v>7870</v>
      </c>
      <c r="P23" s="52">
        <v>3040</v>
      </c>
      <c r="Q23" s="52">
        <v>10970</v>
      </c>
      <c r="R23" s="52">
        <v>9210</v>
      </c>
      <c r="S23" s="52">
        <v>8530</v>
      </c>
      <c r="T23" s="52">
        <v>5640</v>
      </c>
      <c r="U23" s="52">
        <v>7950</v>
      </c>
      <c r="V23" s="52">
        <v>7980</v>
      </c>
      <c r="W23" s="52">
        <v>2910</v>
      </c>
      <c r="X23" s="52">
        <v>9690</v>
      </c>
      <c r="Y23" s="52">
        <v>500</v>
      </c>
      <c r="Z23" s="52">
        <v>11820</v>
      </c>
      <c r="AA23" s="52">
        <v>11990</v>
      </c>
      <c r="AB23" s="52">
        <v>9300</v>
      </c>
      <c r="AC23" s="52">
        <v>11490</v>
      </c>
      <c r="AD23" s="52">
        <v>10080</v>
      </c>
      <c r="AE23" s="52">
        <v>5730</v>
      </c>
      <c r="AF23" s="52">
        <v>8830</v>
      </c>
      <c r="AG23" s="52">
        <v>20150</v>
      </c>
      <c r="AH23" s="52">
        <v>3890</v>
      </c>
      <c r="AI23" s="52">
        <v>232260</v>
      </c>
      <c r="AJ23" s="8">
        <f t="shared" si="3"/>
        <v>1.2326698983571164E-2</v>
      </c>
      <c r="AK23" s="9">
        <f t="shared" si="4"/>
        <v>0.55171998104620124</v>
      </c>
    </row>
    <row r="24" spans="1:37" x14ac:dyDescent="0.25">
      <c r="A24" s="50">
        <v>708003</v>
      </c>
      <c r="B24" s="51" t="s">
        <v>162</v>
      </c>
      <c r="C24" s="51" t="s">
        <v>248</v>
      </c>
      <c r="D24" s="52"/>
      <c r="E24" s="52"/>
      <c r="F24" s="52"/>
      <c r="G24" s="52"/>
      <c r="H24" s="52">
        <v>5076</v>
      </c>
      <c r="I24" s="52">
        <v>3042</v>
      </c>
      <c r="J24" s="52">
        <v>9361.8000000000011</v>
      </c>
      <c r="K24" s="52">
        <v>7758</v>
      </c>
      <c r="L24" s="52">
        <v>6318</v>
      </c>
      <c r="M24" s="52">
        <v>2970</v>
      </c>
      <c r="N24" s="52">
        <v>5862.6</v>
      </c>
      <c r="O24" s="52">
        <v>7416</v>
      </c>
      <c r="P24" s="52">
        <v>10605.6</v>
      </c>
      <c r="Q24" s="52">
        <v>9000</v>
      </c>
      <c r="R24" s="52">
        <v>10643.4</v>
      </c>
      <c r="S24" s="52">
        <v>10008</v>
      </c>
      <c r="T24" s="52">
        <v>6624</v>
      </c>
      <c r="U24" s="52">
        <v>13177.800000000001</v>
      </c>
      <c r="V24" s="52">
        <v>13266</v>
      </c>
      <c r="W24" s="52">
        <v>9046.8000000000011</v>
      </c>
      <c r="X24" s="52">
        <v>7137</v>
      </c>
      <c r="Y24" s="52">
        <v>5272.2</v>
      </c>
      <c r="Z24" s="52">
        <v>8424</v>
      </c>
      <c r="AA24" s="52">
        <v>12139.2</v>
      </c>
      <c r="AB24" s="52">
        <v>8983.8000000000011</v>
      </c>
      <c r="AC24" s="52">
        <v>5004</v>
      </c>
      <c r="AD24" s="52">
        <v>9055.8000000000011</v>
      </c>
      <c r="AE24" s="52">
        <v>12043.800000000001</v>
      </c>
      <c r="AF24" s="52">
        <v>10074.6</v>
      </c>
      <c r="AG24" s="52">
        <v>18554.400000000001</v>
      </c>
      <c r="AH24" s="52">
        <v>3799.8</v>
      </c>
      <c r="AI24" s="52">
        <v>230664.59999999998</v>
      </c>
      <c r="AJ24" s="8">
        <f t="shared" si="3"/>
        <v>1.2242026566631571E-2</v>
      </c>
      <c r="AK24" s="9">
        <f t="shared" si="4"/>
        <v>0.56396200761283277</v>
      </c>
    </row>
    <row r="25" spans="1:37" x14ac:dyDescent="0.25">
      <c r="A25" s="50">
        <v>711002</v>
      </c>
      <c r="B25" s="51" t="s">
        <v>110</v>
      </c>
      <c r="C25" s="51" t="s">
        <v>248</v>
      </c>
      <c r="D25" s="52">
        <v>4060</v>
      </c>
      <c r="E25" s="52">
        <v>8700</v>
      </c>
      <c r="F25" s="52">
        <v>2610</v>
      </c>
      <c r="G25" s="52">
        <v>5800</v>
      </c>
      <c r="H25" s="52">
        <v>5510</v>
      </c>
      <c r="I25" s="52">
        <v>6090</v>
      </c>
      <c r="J25" s="52">
        <v>9280</v>
      </c>
      <c r="K25" s="52">
        <v>4930</v>
      </c>
      <c r="L25" s="52">
        <v>3190</v>
      </c>
      <c r="M25" s="52">
        <v>5220</v>
      </c>
      <c r="N25" s="52">
        <v>6670</v>
      </c>
      <c r="O25" s="52">
        <v>290</v>
      </c>
      <c r="P25" s="52">
        <v>11020</v>
      </c>
      <c r="Q25" s="52">
        <v>5220</v>
      </c>
      <c r="R25" s="52">
        <v>8700</v>
      </c>
      <c r="S25" s="52">
        <v>5220</v>
      </c>
      <c r="T25" s="52">
        <v>7540</v>
      </c>
      <c r="U25" s="52">
        <v>8410</v>
      </c>
      <c r="V25" s="52">
        <v>6960</v>
      </c>
      <c r="W25" s="52">
        <v>5220</v>
      </c>
      <c r="X25" s="52">
        <v>12470</v>
      </c>
      <c r="Y25" s="52">
        <v>12180</v>
      </c>
      <c r="Z25" s="52">
        <v>17110</v>
      </c>
      <c r="AA25" s="52">
        <v>6960</v>
      </c>
      <c r="AB25" s="52">
        <v>6960</v>
      </c>
      <c r="AC25" s="52">
        <v>6380</v>
      </c>
      <c r="AD25" s="52">
        <v>11020</v>
      </c>
      <c r="AE25" s="52">
        <v>7540</v>
      </c>
      <c r="AF25" s="52">
        <v>9570</v>
      </c>
      <c r="AG25" s="52">
        <v>6960</v>
      </c>
      <c r="AH25" s="52">
        <v>11310</v>
      </c>
      <c r="AI25" s="52">
        <v>229100</v>
      </c>
      <c r="AJ25" s="8">
        <f t="shared" si="3"/>
        <v>1.2158988793318495E-2</v>
      </c>
      <c r="AK25" s="9">
        <f t="shared" si="4"/>
        <v>0.57612099640615122</v>
      </c>
    </row>
    <row r="26" spans="1:37" x14ac:dyDescent="0.25">
      <c r="A26" s="50">
        <v>706000</v>
      </c>
      <c r="B26" s="51" t="s">
        <v>48</v>
      </c>
      <c r="C26" s="51" t="s">
        <v>248</v>
      </c>
      <c r="D26" s="52">
        <v>3108</v>
      </c>
      <c r="E26" s="52">
        <v>8554</v>
      </c>
      <c r="F26" s="52">
        <v>8568</v>
      </c>
      <c r="G26" s="52">
        <v>7210</v>
      </c>
      <c r="H26" s="52">
        <v>644</v>
      </c>
      <c r="I26" s="52">
        <v>224</v>
      </c>
      <c r="J26" s="52">
        <v>8470</v>
      </c>
      <c r="K26" s="52">
        <v>3822</v>
      </c>
      <c r="L26" s="52">
        <v>16520</v>
      </c>
      <c r="M26" s="52">
        <v>7014</v>
      </c>
      <c r="N26" s="52">
        <v>8120</v>
      </c>
      <c r="O26" s="52">
        <v>8344</v>
      </c>
      <c r="P26" s="52">
        <v>3682</v>
      </c>
      <c r="Q26" s="52">
        <v>8092</v>
      </c>
      <c r="R26" s="52">
        <v>5908</v>
      </c>
      <c r="S26" s="52">
        <v>6384</v>
      </c>
      <c r="T26" s="52"/>
      <c r="U26" s="52"/>
      <c r="V26" s="52">
        <v>23870</v>
      </c>
      <c r="W26" s="52">
        <v>5614</v>
      </c>
      <c r="X26" s="52">
        <v>7210</v>
      </c>
      <c r="Y26" s="52">
        <v>3108</v>
      </c>
      <c r="Z26" s="52">
        <v>11522</v>
      </c>
      <c r="AA26" s="52">
        <v>5558</v>
      </c>
      <c r="AB26" s="52">
        <v>3808</v>
      </c>
      <c r="AC26" s="52">
        <v>9086</v>
      </c>
      <c r="AD26" s="52">
        <v>16786</v>
      </c>
      <c r="AE26" s="52">
        <v>4956</v>
      </c>
      <c r="AF26" s="52">
        <v>5278</v>
      </c>
      <c r="AG26" s="52">
        <v>3318</v>
      </c>
      <c r="AH26" s="52">
        <v>8666</v>
      </c>
      <c r="AI26" s="52">
        <v>213444</v>
      </c>
      <c r="AJ26" s="8">
        <f t="shared" si="3"/>
        <v>1.132808033173755E-2</v>
      </c>
      <c r="AK26" s="9">
        <f t="shared" si="4"/>
        <v>0.58744907673788882</v>
      </c>
    </row>
    <row r="27" spans="1:37" x14ac:dyDescent="0.25">
      <c r="A27" s="50">
        <v>701012</v>
      </c>
      <c r="B27" s="51" t="s">
        <v>5</v>
      </c>
      <c r="C27" s="51" t="s">
        <v>248</v>
      </c>
      <c r="D27" s="52">
        <v>1120</v>
      </c>
      <c r="E27" s="52">
        <v>2490</v>
      </c>
      <c r="F27" s="52">
        <v>15930</v>
      </c>
      <c r="G27" s="52">
        <v>4630</v>
      </c>
      <c r="H27" s="52">
        <v>1740</v>
      </c>
      <c r="I27" s="52">
        <v>1260</v>
      </c>
      <c r="J27" s="52">
        <v>14940</v>
      </c>
      <c r="K27" s="52">
        <v>680</v>
      </c>
      <c r="L27" s="52">
        <v>6770</v>
      </c>
      <c r="M27" s="52">
        <v>2230</v>
      </c>
      <c r="N27" s="52">
        <v>540</v>
      </c>
      <c r="O27" s="52">
        <v>2550</v>
      </c>
      <c r="P27" s="52">
        <v>1320</v>
      </c>
      <c r="Q27" s="52">
        <v>6190</v>
      </c>
      <c r="R27" s="52">
        <v>37110</v>
      </c>
      <c r="S27" s="52">
        <v>2060</v>
      </c>
      <c r="T27" s="52">
        <v>3060</v>
      </c>
      <c r="U27" s="52">
        <v>5020</v>
      </c>
      <c r="V27" s="52">
        <v>15250</v>
      </c>
      <c r="W27" s="52">
        <v>3520</v>
      </c>
      <c r="X27" s="52">
        <v>5410</v>
      </c>
      <c r="Y27" s="52">
        <v>5530</v>
      </c>
      <c r="Z27" s="52">
        <v>1420</v>
      </c>
      <c r="AA27" s="52">
        <v>9480</v>
      </c>
      <c r="AB27" s="52">
        <v>110</v>
      </c>
      <c r="AC27" s="52">
        <v>3010</v>
      </c>
      <c r="AD27" s="52">
        <v>30660</v>
      </c>
      <c r="AE27" s="52">
        <v>2730</v>
      </c>
      <c r="AF27" s="52">
        <v>3270</v>
      </c>
      <c r="AG27" s="52">
        <v>4700</v>
      </c>
      <c r="AH27" s="52">
        <v>18140</v>
      </c>
      <c r="AI27" s="52">
        <v>212870</v>
      </c>
      <c r="AJ27" s="8">
        <f t="shared" si="3"/>
        <v>1.1297616518697984E-2</v>
      </c>
      <c r="AK27" s="9">
        <f t="shared" si="4"/>
        <v>0.5987466932565868</v>
      </c>
    </row>
    <row r="28" spans="1:37" x14ac:dyDescent="0.25">
      <c r="A28" s="50">
        <v>701052</v>
      </c>
      <c r="B28" s="51" t="s">
        <v>27</v>
      </c>
      <c r="C28" s="51" t="s">
        <v>248</v>
      </c>
      <c r="D28" s="52">
        <v>624</v>
      </c>
      <c r="E28" s="52">
        <v>3978</v>
      </c>
      <c r="F28" s="52">
        <v>8736</v>
      </c>
      <c r="G28" s="52">
        <v>585</v>
      </c>
      <c r="H28" s="52"/>
      <c r="I28" s="52">
        <v>546</v>
      </c>
      <c r="J28" s="52">
        <v>8229</v>
      </c>
      <c r="K28" s="52">
        <v>11193</v>
      </c>
      <c r="L28" s="52">
        <v>5577</v>
      </c>
      <c r="M28" s="52">
        <v>5538</v>
      </c>
      <c r="N28" s="52">
        <v>8541</v>
      </c>
      <c r="O28" s="52">
        <v>10062</v>
      </c>
      <c r="P28" s="52">
        <v>3627</v>
      </c>
      <c r="Q28" s="52">
        <v>4290</v>
      </c>
      <c r="R28" s="52">
        <v>3471</v>
      </c>
      <c r="S28" s="52">
        <v>5460</v>
      </c>
      <c r="T28" s="52">
        <v>2769</v>
      </c>
      <c r="U28" s="52">
        <v>5811</v>
      </c>
      <c r="V28" s="52">
        <v>10491</v>
      </c>
      <c r="W28" s="52">
        <v>2925</v>
      </c>
      <c r="X28" s="52">
        <v>2301</v>
      </c>
      <c r="Y28" s="52">
        <v>50700</v>
      </c>
      <c r="Z28" s="52">
        <v>13221</v>
      </c>
      <c r="AA28" s="52">
        <v>6084</v>
      </c>
      <c r="AB28" s="52">
        <v>4758</v>
      </c>
      <c r="AC28" s="52"/>
      <c r="AD28" s="52">
        <v>6513</v>
      </c>
      <c r="AE28" s="52">
        <v>1872</v>
      </c>
      <c r="AF28" s="52">
        <v>1599</v>
      </c>
      <c r="AG28" s="52">
        <v>2613</v>
      </c>
      <c r="AH28" s="52">
        <v>4095</v>
      </c>
      <c r="AI28" s="52">
        <v>196209</v>
      </c>
      <c r="AJ28" s="8">
        <f t="shared" si="3"/>
        <v>1.0413369847875288E-2</v>
      </c>
      <c r="AK28" s="9">
        <f t="shared" si="4"/>
        <v>0.60916006310446214</v>
      </c>
    </row>
    <row r="29" spans="1:37" x14ac:dyDescent="0.25">
      <c r="A29" s="50">
        <v>712007</v>
      </c>
      <c r="B29" s="51" t="s">
        <v>116</v>
      </c>
      <c r="C29" s="51" t="s">
        <v>248</v>
      </c>
      <c r="D29" s="52">
        <v>385</v>
      </c>
      <c r="E29" s="52"/>
      <c r="F29" s="52">
        <v>10791</v>
      </c>
      <c r="G29" s="52">
        <v>17589</v>
      </c>
      <c r="H29" s="52">
        <v>5038</v>
      </c>
      <c r="I29" s="52">
        <v>8547</v>
      </c>
      <c r="J29" s="52">
        <v>3036</v>
      </c>
      <c r="K29" s="52">
        <v>8701</v>
      </c>
      <c r="L29" s="52">
        <v>8503</v>
      </c>
      <c r="M29" s="52">
        <v>8503</v>
      </c>
      <c r="N29" s="52">
        <v>7238</v>
      </c>
      <c r="O29" s="52">
        <v>3168</v>
      </c>
      <c r="P29" s="52">
        <v>55</v>
      </c>
      <c r="Q29" s="52">
        <v>7205</v>
      </c>
      <c r="R29" s="52">
        <v>10307</v>
      </c>
      <c r="S29" s="52">
        <v>3278</v>
      </c>
      <c r="T29" s="52">
        <v>4576</v>
      </c>
      <c r="U29" s="52">
        <v>6160</v>
      </c>
      <c r="V29" s="52">
        <v>9812</v>
      </c>
      <c r="W29" s="52">
        <v>6270</v>
      </c>
      <c r="X29" s="52">
        <v>7425</v>
      </c>
      <c r="Y29" s="52">
        <v>4928</v>
      </c>
      <c r="Z29" s="52">
        <v>7216</v>
      </c>
      <c r="AA29" s="52">
        <v>6369</v>
      </c>
      <c r="AB29" s="52"/>
      <c r="AC29" s="52">
        <v>1760</v>
      </c>
      <c r="AD29" s="52">
        <v>9856</v>
      </c>
      <c r="AE29" s="52">
        <v>6457</v>
      </c>
      <c r="AF29" s="52">
        <v>6545</v>
      </c>
      <c r="AG29" s="52">
        <v>9724</v>
      </c>
      <c r="AH29" s="52">
        <v>5049</v>
      </c>
      <c r="AI29" s="52">
        <v>194491</v>
      </c>
      <c r="AJ29" s="8">
        <f t="shared" si="3"/>
        <v>1.0322190700136654E-2</v>
      </c>
      <c r="AK29" s="9">
        <f t="shared" si="4"/>
        <v>0.61948225380459876</v>
      </c>
    </row>
    <row r="30" spans="1:37" x14ac:dyDescent="0.25">
      <c r="A30" s="50">
        <v>701056</v>
      </c>
      <c r="B30" s="51" t="s">
        <v>30</v>
      </c>
      <c r="C30" s="51" t="s">
        <v>248</v>
      </c>
      <c r="D30" s="52">
        <v>255</v>
      </c>
      <c r="E30" s="52">
        <v>3655</v>
      </c>
      <c r="F30" s="52">
        <v>7225</v>
      </c>
      <c r="G30" s="52">
        <v>1615</v>
      </c>
      <c r="H30" s="52">
        <v>4760</v>
      </c>
      <c r="I30" s="52">
        <v>2210</v>
      </c>
      <c r="J30" s="52">
        <v>8840</v>
      </c>
      <c r="K30" s="52">
        <v>4335</v>
      </c>
      <c r="L30" s="52">
        <v>9690</v>
      </c>
      <c r="M30" s="52">
        <v>25925</v>
      </c>
      <c r="N30" s="52">
        <v>3315</v>
      </c>
      <c r="O30" s="52">
        <v>4505</v>
      </c>
      <c r="P30" s="52">
        <v>3995</v>
      </c>
      <c r="Q30" s="52">
        <v>2720</v>
      </c>
      <c r="R30" s="52">
        <v>12580</v>
      </c>
      <c r="S30" s="52">
        <v>3485</v>
      </c>
      <c r="T30" s="52">
        <v>3060</v>
      </c>
      <c r="U30" s="52">
        <v>6120</v>
      </c>
      <c r="V30" s="52">
        <v>12750</v>
      </c>
      <c r="W30" s="52">
        <v>6205</v>
      </c>
      <c r="X30" s="52">
        <v>3315</v>
      </c>
      <c r="Y30" s="52">
        <v>26860</v>
      </c>
      <c r="Z30" s="52">
        <v>7055</v>
      </c>
      <c r="AA30" s="52">
        <v>3910</v>
      </c>
      <c r="AB30" s="52"/>
      <c r="AC30" s="52"/>
      <c r="AD30" s="52">
        <v>15640</v>
      </c>
      <c r="AE30" s="52">
        <v>3570</v>
      </c>
      <c r="AF30" s="52">
        <v>4250</v>
      </c>
      <c r="AG30" s="52">
        <v>1105</v>
      </c>
      <c r="AH30" s="52"/>
      <c r="AI30" s="52">
        <v>192950</v>
      </c>
      <c r="AJ30" s="8">
        <f t="shared" si="3"/>
        <v>1.024040544596597E-2</v>
      </c>
      <c r="AK30" s="9">
        <f t="shared" si="4"/>
        <v>0.6297226592505647</v>
      </c>
    </row>
    <row r="31" spans="1:37" x14ac:dyDescent="0.25">
      <c r="A31" s="50">
        <v>709005</v>
      </c>
      <c r="B31" s="51" t="s">
        <v>106</v>
      </c>
      <c r="C31" s="51" t="s">
        <v>248</v>
      </c>
      <c r="D31" s="52">
        <v>6027</v>
      </c>
      <c r="E31" s="52">
        <v>5412</v>
      </c>
      <c r="F31" s="52">
        <v>7318.5</v>
      </c>
      <c r="G31" s="52">
        <v>8015.5</v>
      </c>
      <c r="H31" s="52">
        <v>5658</v>
      </c>
      <c r="I31" s="52">
        <v>8425.5</v>
      </c>
      <c r="J31" s="52">
        <v>10578</v>
      </c>
      <c r="K31" s="52">
        <v>7011</v>
      </c>
      <c r="L31" s="52">
        <v>2603.5</v>
      </c>
      <c r="M31" s="52">
        <v>6683</v>
      </c>
      <c r="N31" s="52">
        <v>7236.5</v>
      </c>
      <c r="O31" s="52">
        <v>3587.5</v>
      </c>
      <c r="P31" s="52">
        <v>7482.5</v>
      </c>
      <c r="Q31" s="52">
        <v>10537</v>
      </c>
      <c r="R31" s="52">
        <v>6785.5</v>
      </c>
      <c r="S31" s="52">
        <v>4120.5</v>
      </c>
      <c r="T31" s="52">
        <v>4571.5</v>
      </c>
      <c r="U31" s="52">
        <v>3608</v>
      </c>
      <c r="V31" s="52">
        <v>7769.5</v>
      </c>
      <c r="W31" s="52">
        <v>3403</v>
      </c>
      <c r="X31" s="52">
        <v>5494</v>
      </c>
      <c r="Y31" s="52">
        <v>4407.5</v>
      </c>
      <c r="Z31" s="52">
        <v>4141</v>
      </c>
      <c r="AA31" s="52">
        <v>9143</v>
      </c>
      <c r="AB31" s="52">
        <v>1312</v>
      </c>
      <c r="AC31" s="52">
        <v>4510</v>
      </c>
      <c r="AD31" s="52">
        <v>6068</v>
      </c>
      <c r="AE31" s="52">
        <v>2788</v>
      </c>
      <c r="AF31" s="52">
        <v>6560</v>
      </c>
      <c r="AG31" s="52">
        <v>2808.5</v>
      </c>
      <c r="AH31" s="52">
        <v>7482.5</v>
      </c>
      <c r="AI31" s="52">
        <v>181548</v>
      </c>
      <c r="AJ31" s="8">
        <f t="shared" si="3"/>
        <v>9.635268867085928E-3</v>
      </c>
      <c r="AK31" s="9">
        <f t="shared" si="4"/>
        <v>0.63935792811765058</v>
      </c>
    </row>
    <row r="32" spans="1:37" x14ac:dyDescent="0.25">
      <c r="A32" s="50">
        <v>707004</v>
      </c>
      <c r="B32" s="51" t="s">
        <v>70</v>
      </c>
      <c r="C32" s="51" t="s">
        <v>248</v>
      </c>
      <c r="D32" s="52">
        <v>3318</v>
      </c>
      <c r="E32" s="52">
        <v>6146</v>
      </c>
      <c r="F32" s="52">
        <v>5768</v>
      </c>
      <c r="G32" s="52">
        <v>8722</v>
      </c>
      <c r="H32" s="52">
        <v>4494</v>
      </c>
      <c r="I32" s="52">
        <v>4424</v>
      </c>
      <c r="J32" s="52">
        <v>7266</v>
      </c>
      <c r="K32" s="52">
        <v>2940</v>
      </c>
      <c r="L32" s="52">
        <v>5250</v>
      </c>
      <c r="M32" s="52">
        <v>4256</v>
      </c>
      <c r="N32" s="52">
        <v>3766</v>
      </c>
      <c r="O32" s="52">
        <v>2534</v>
      </c>
      <c r="P32" s="52">
        <v>3570</v>
      </c>
      <c r="Q32" s="52">
        <v>2464</v>
      </c>
      <c r="R32" s="52">
        <v>8890</v>
      </c>
      <c r="S32" s="52">
        <v>7770</v>
      </c>
      <c r="T32" s="52">
        <v>5502</v>
      </c>
      <c r="U32" s="52">
        <v>3864</v>
      </c>
      <c r="V32" s="52">
        <v>9464</v>
      </c>
      <c r="W32" s="52">
        <v>6118</v>
      </c>
      <c r="X32" s="52">
        <v>6006</v>
      </c>
      <c r="Y32" s="52">
        <v>7238</v>
      </c>
      <c r="Z32" s="52">
        <v>4032</v>
      </c>
      <c r="AA32" s="52">
        <v>5950</v>
      </c>
      <c r="AB32" s="52">
        <v>6272</v>
      </c>
      <c r="AC32" s="52">
        <v>6846</v>
      </c>
      <c r="AD32" s="52">
        <v>7420</v>
      </c>
      <c r="AE32" s="52">
        <v>6622</v>
      </c>
      <c r="AF32" s="52">
        <v>8932</v>
      </c>
      <c r="AG32" s="52">
        <v>4956</v>
      </c>
      <c r="AH32" s="52">
        <v>6650</v>
      </c>
      <c r="AI32" s="52">
        <v>177450</v>
      </c>
      <c r="AJ32" s="8">
        <f t="shared" si="3"/>
        <v>9.4177763482076252E-3</v>
      </c>
      <c r="AK32" s="9">
        <f t="shared" si="4"/>
        <v>0.64877570446585819</v>
      </c>
    </row>
    <row r="33" spans="1:37" x14ac:dyDescent="0.25">
      <c r="A33" s="50">
        <v>708004</v>
      </c>
      <c r="B33" s="51" t="s">
        <v>84</v>
      </c>
      <c r="C33" s="51" t="s">
        <v>248</v>
      </c>
      <c r="D33" s="52">
        <v>650</v>
      </c>
      <c r="E33" s="52">
        <v>3840</v>
      </c>
      <c r="F33" s="52">
        <v>4560</v>
      </c>
      <c r="G33" s="52">
        <v>2020</v>
      </c>
      <c r="H33" s="52">
        <v>2058</v>
      </c>
      <c r="I33" s="52">
        <v>5838</v>
      </c>
      <c r="J33" s="52">
        <v>8362</v>
      </c>
      <c r="K33" s="52">
        <v>6620</v>
      </c>
      <c r="L33" s="52">
        <v>5188</v>
      </c>
      <c r="M33" s="52">
        <v>1484</v>
      </c>
      <c r="N33" s="52">
        <v>4232</v>
      </c>
      <c r="O33" s="52">
        <v>7818</v>
      </c>
      <c r="P33" s="52">
        <v>7376</v>
      </c>
      <c r="Q33" s="52">
        <v>6260</v>
      </c>
      <c r="R33" s="52">
        <v>10056</v>
      </c>
      <c r="S33" s="52">
        <v>9196</v>
      </c>
      <c r="T33" s="52">
        <v>3568</v>
      </c>
      <c r="U33" s="52">
        <v>15766</v>
      </c>
      <c r="V33" s="52">
        <v>10060</v>
      </c>
      <c r="W33" s="52">
        <v>5152</v>
      </c>
      <c r="X33" s="52">
        <v>3700</v>
      </c>
      <c r="Y33" s="52">
        <v>2980</v>
      </c>
      <c r="Z33" s="52"/>
      <c r="AA33" s="52"/>
      <c r="AB33" s="52">
        <v>11400</v>
      </c>
      <c r="AC33" s="52">
        <v>3350</v>
      </c>
      <c r="AD33" s="52">
        <v>10794</v>
      </c>
      <c r="AE33" s="52">
        <v>4910</v>
      </c>
      <c r="AF33" s="52">
        <v>5786</v>
      </c>
      <c r="AG33" s="52">
        <v>5114</v>
      </c>
      <c r="AH33" s="52">
        <v>7358</v>
      </c>
      <c r="AI33" s="52">
        <v>175496</v>
      </c>
      <c r="AJ33" s="8">
        <f t="shared" si="3"/>
        <v>9.3140720090450577E-3</v>
      </c>
      <c r="AK33" s="9">
        <f t="shared" si="4"/>
        <v>0.6580897764749033</v>
      </c>
    </row>
    <row r="34" spans="1:37" x14ac:dyDescent="0.25">
      <c r="A34" s="50">
        <v>707006</v>
      </c>
      <c r="B34" s="51" t="s">
        <v>72</v>
      </c>
      <c r="C34" s="51" t="s">
        <v>248</v>
      </c>
      <c r="D34" s="52">
        <v>2548</v>
      </c>
      <c r="E34" s="52">
        <v>5054</v>
      </c>
      <c r="F34" s="52">
        <v>5320</v>
      </c>
      <c r="G34" s="52">
        <v>9170</v>
      </c>
      <c r="H34" s="52">
        <v>2954</v>
      </c>
      <c r="I34" s="52">
        <v>4438</v>
      </c>
      <c r="J34" s="52">
        <v>5684</v>
      </c>
      <c r="K34" s="52">
        <v>3374</v>
      </c>
      <c r="L34" s="52">
        <v>4816</v>
      </c>
      <c r="M34" s="52">
        <v>3234</v>
      </c>
      <c r="N34" s="52">
        <v>4550</v>
      </c>
      <c r="O34" s="52">
        <v>1890</v>
      </c>
      <c r="P34" s="52">
        <v>2702</v>
      </c>
      <c r="Q34" s="52">
        <v>2450</v>
      </c>
      <c r="R34" s="52">
        <v>3682</v>
      </c>
      <c r="S34" s="52">
        <v>5376</v>
      </c>
      <c r="T34" s="52">
        <v>5530</v>
      </c>
      <c r="U34" s="52">
        <v>3682</v>
      </c>
      <c r="V34" s="52">
        <v>9674</v>
      </c>
      <c r="W34" s="52">
        <v>2688</v>
      </c>
      <c r="X34" s="52">
        <v>5194</v>
      </c>
      <c r="Y34" s="52">
        <v>1708</v>
      </c>
      <c r="Z34" s="52">
        <v>5586</v>
      </c>
      <c r="AA34" s="52">
        <v>7546</v>
      </c>
      <c r="AB34" s="52">
        <v>6566</v>
      </c>
      <c r="AC34" s="52">
        <v>6510</v>
      </c>
      <c r="AD34" s="52">
        <v>6706</v>
      </c>
      <c r="AE34" s="52">
        <v>4984</v>
      </c>
      <c r="AF34" s="52">
        <v>8442</v>
      </c>
      <c r="AG34" s="52">
        <v>3598</v>
      </c>
      <c r="AH34" s="52">
        <v>19320</v>
      </c>
      <c r="AI34" s="52">
        <v>164976</v>
      </c>
      <c r="AJ34" s="8">
        <f t="shared" si="3"/>
        <v>8.7557456794697171E-3</v>
      </c>
      <c r="AK34" s="9">
        <f t="shared" si="4"/>
        <v>0.66684552215437298</v>
      </c>
    </row>
    <row r="35" spans="1:37" x14ac:dyDescent="0.25">
      <c r="A35" s="50">
        <v>706006</v>
      </c>
      <c r="B35" s="51" t="s">
        <v>54</v>
      </c>
      <c r="C35" s="51" t="s">
        <v>248</v>
      </c>
      <c r="D35" s="52">
        <v>2240</v>
      </c>
      <c r="E35" s="52">
        <v>2576</v>
      </c>
      <c r="F35" s="52">
        <v>3710</v>
      </c>
      <c r="G35" s="52">
        <v>8218</v>
      </c>
      <c r="H35" s="52">
        <v>4396</v>
      </c>
      <c r="I35" s="52">
        <v>6748</v>
      </c>
      <c r="J35" s="52">
        <v>4144</v>
      </c>
      <c r="K35" s="52">
        <v>952</v>
      </c>
      <c r="L35" s="52">
        <v>4508</v>
      </c>
      <c r="M35" s="52">
        <v>4396</v>
      </c>
      <c r="N35" s="52">
        <v>5110</v>
      </c>
      <c r="O35" s="52">
        <v>2968</v>
      </c>
      <c r="P35" s="52">
        <v>3822</v>
      </c>
      <c r="Q35" s="52">
        <v>6468</v>
      </c>
      <c r="R35" s="52">
        <v>14532</v>
      </c>
      <c r="S35" s="52">
        <v>5950</v>
      </c>
      <c r="T35" s="52">
        <v>2324</v>
      </c>
      <c r="U35" s="52">
        <v>2800</v>
      </c>
      <c r="V35" s="52">
        <v>7868</v>
      </c>
      <c r="W35" s="52">
        <v>3738</v>
      </c>
      <c r="X35" s="52">
        <v>5894</v>
      </c>
      <c r="Y35" s="52">
        <v>9324</v>
      </c>
      <c r="Z35" s="52">
        <v>4648</v>
      </c>
      <c r="AA35" s="52">
        <v>6748</v>
      </c>
      <c r="AB35" s="52">
        <v>6944</v>
      </c>
      <c r="AC35" s="52">
        <v>6706</v>
      </c>
      <c r="AD35" s="52">
        <v>9086</v>
      </c>
      <c r="AE35" s="52">
        <v>4760</v>
      </c>
      <c r="AF35" s="52">
        <v>1960</v>
      </c>
      <c r="AG35" s="52">
        <v>3164</v>
      </c>
      <c r="AH35" s="52">
        <v>6230</v>
      </c>
      <c r="AI35" s="52">
        <v>162932</v>
      </c>
      <c r="AJ35" s="8">
        <f t="shared" si="3"/>
        <v>8.6472647842556483E-3</v>
      </c>
      <c r="AK35" s="9">
        <f t="shared" si="4"/>
        <v>0.67549278693862869</v>
      </c>
    </row>
    <row r="36" spans="1:37" x14ac:dyDescent="0.25">
      <c r="A36" s="50">
        <v>709001</v>
      </c>
      <c r="B36" s="51" t="s">
        <v>105</v>
      </c>
      <c r="C36" s="51" t="s">
        <v>248</v>
      </c>
      <c r="D36" s="52">
        <v>963.5</v>
      </c>
      <c r="E36" s="52">
        <v>5002</v>
      </c>
      <c r="F36" s="52">
        <v>4530.5</v>
      </c>
      <c r="G36" s="52">
        <v>4387</v>
      </c>
      <c r="H36" s="52">
        <v>2234.5</v>
      </c>
      <c r="I36" s="52">
        <v>8651</v>
      </c>
      <c r="J36" s="52">
        <v>6109</v>
      </c>
      <c r="K36" s="52">
        <v>7503</v>
      </c>
      <c r="L36" s="52">
        <v>4633</v>
      </c>
      <c r="M36" s="52">
        <v>4797</v>
      </c>
      <c r="N36" s="52">
        <v>5617</v>
      </c>
      <c r="O36" s="52">
        <v>4387</v>
      </c>
      <c r="P36" s="52">
        <v>7339</v>
      </c>
      <c r="Q36" s="52">
        <v>6642</v>
      </c>
      <c r="R36" s="52">
        <v>3649</v>
      </c>
      <c r="S36" s="52">
        <v>5309.5</v>
      </c>
      <c r="T36" s="52">
        <v>6150</v>
      </c>
      <c r="U36" s="52">
        <v>3772</v>
      </c>
      <c r="V36" s="52">
        <v>4694.5</v>
      </c>
      <c r="W36" s="52">
        <v>5289</v>
      </c>
      <c r="X36" s="52">
        <v>7236.5</v>
      </c>
      <c r="Y36" s="52">
        <v>5822</v>
      </c>
      <c r="Z36" s="52">
        <v>8015.5</v>
      </c>
      <c r="AA36" s="52">
        <v>4407.5</v>
      </c>
      <c r="AB36" s="52">
        <v>2460</v>
      </c>
      <c r="AC36" s="52">
        <v>7031.5</v>
      </c>
      <c r="AD36" s="52">
        <v>6847</v>
      </c>
      <c r="AE36" s="52">
        <v>4592</v>
      </c>
      <c r="AF36" s="52">
        <v>5576</v>
      </c>
      <c r="AG36" s="52">
        <v>4120.5</v>
      </c>
      <c r="AH36" s="52">
        <v>3751.5</v>
      </c>
      <c r="AI36" s="52">
        <v>161519.5</v>
      </c>
      <c r="AJ36" s="8">
        <f t="shared" si="3"/>
        <v>8.5722993906696063E-3</v>
      </c>
      <c r="AK36" s="9">
        <f t="shared" si="4"/>
        <v>0.6840650863292983</v>
      </c>
    </row>
    <row r="37" spans="1:37" x14ac:dyDescent="0.25">
      <c r="A37" s="50">
        <v>707003</v>
      </c>
      <c r="B37" s="51" t="s">
        <v>69</v>
      </c>
      <c r="C37" s="51" t="s">
        <v>248</v>
      </c>
      <c r="D37" s="52">
        <v>2660</v>
      </c>
      <c r="E37" s="52">
        <v>4914</v>
      </c>
      <c r="F37" s="52">
        <v>5180</v>
      </c>
      <c r="G37" s="52">
        <v>9184</v>
      </c>
      <c r="H37" s="52">
        <v>3416</v>
      </c>
      <c r="I37" s="52">
        <v>2758</v>
      </c>
      <c r="J37" s="52">
        <v>6664</v>
      </c>
      <c r="K37" s="52">
        <v>3178</v>
      </c>
      <c r="L37" s="52">
        <v>4760</v>
      </c>
      <c r="M37" s="52">
        <v>4382</v>
      </c>
      <c r="N37" s="52">
        <v>2702</v>
      </c>
      <c r="O37" s="52">
        <v>2464</v>
      </c>
      <c r="P37" s="52">
        <v>3430</v>
      </c>
      <c r="Q37" s="52">
        <v>2408</v>
      </c>
      <c r="R37" s="52">
        <v>7154</v>
      </c>
      <c r="S37" s="52">
        <v>6888</v>
      </c>
      <c r="T37" s="52">
        <v>3962</v>
      </c>
      <c r="U37" s="52">
        <v>3934</v>
      </c>
      <c r="V37" s="52">
        <v>9814</v>
      </c>
      <c r="W37" s="52">
        <v>6258</v>
      </c>
      <c r="X37" s="52">
        <v>5110</v>
      </c>
      <c r="Y37" s="52">
        <v>6804</v>
      </c>
      <c r="Z37" s="52">
        <v>7896</v>
      </c>
      <c r="AA37" s="52">
        <v>3934</v>
      </c>
      <c r="AB37" s="52">
        <v>5446</v>
      </c>
      <c r="AC37" s="52">
        <v>4704</v>
      </c>
      <c r="AD37" s="52">
        <v>7896</v>
      </c>
      <c r="AE37" s="52">
        <v>7588</v>
      </c>
      <c r="AF37" s="52">
        <v>6482</v>
      </c>
      <c r="AG37" s="52">
        <v>3822</v>
      </c>
      <c r="AH37" s="52">
        <v>2408</v>
      </c>
      <c r="AI37" s="52">
        <v>158200</v>
      </c>
      <c r="AJ37" s="8">
        <f t="shared" si="3"/>
        <v>8.3961240816367785E-3</v>
      </c>
      <c r="AK37" s="9">
        <f t="shared" si="4"/>
        <v>0.69246121041093511</v>
      </c>
    </row>
    <row r="38" spans="1:37" x14ac:dyDescent="0.25">
      <c r="A38" s="50">
        <v>706014</v>
      </c>
      <c r="B38" s="51" t="s">
        <v>60</v>
      </c>
      <c r="C38" s="51" t="s">
        <v>248</v>
      </c>
      <c r="D38" s="52">
        <v>1767</v>
      </c>
      <c r="E38" s="52">
        <v>4142</v>
      </c>
      <c r="F38" s="52"/>
      <c r="G38" s="52"/>
      <c r="H38" s="52">
        <v>8322</v>
      </c>
      <c r="I38" s="52">
        <v>7505</v>
      </c>
      <c r="J38" s="52">
        <v>5586</v>
      </c>
      <c r="K38" s="52">
        <v>1900</v>
      </c>
      <c r="L38" s="52">
        <v>6479</v>
      </c>
      <c r="M38" s="52">
        <v>3743</v>
      </c>
      <c r="N38" s="52">
        <v>4579</v>
      </c>
      <c r="O38" s="52">
        <v>5738</v>
      </c>
      <c r="P38" s="52">
        <v>3743</v>
      </c>
      <c r="Q38" s="52">
        <v>2394</v>
      </c>
      <c r="R38" s="52">
        <v>3306</v>
      </c>
      <c r="S38" s="52">
        <v>3344</v>
      </c>
      <c r="T38" s="52">
        <v>4769</v>
      </c>
      <c r="U38" s="52">
        <v>2546</v>
      </c>
      <c r="V38" s="52">
        <v>10735</v>
      </c>
      <c r="W38" s="52">
        <v>2280</v>
      </c>
      <c r="X38" s="52">
        <v>9500</v>
      </c>
      <c r="Y38" s="52">
        <v>4351</v>
      </c>
      <c r="Z38" s="52">
        <v>6441</v>
      </c>
      <c r="AA38" s="52">
        <v>1045</v>
      </c>
      <c r="AB38" s="52">
        <v>5928</v>
      </c>
      <c r="AC38" s="52">
        <v>2641</v>
      </c>
      <c r="AD38" s="52">
        <v>10431</v>
      </c>
      <c r="AE38" s="52">
        <v>10450</v>
      </c>
      <c r="AF38" s="52">
        <v>3173</v>
      </c>
      <c r="AG38" s="52">
        <v>2185</v>
      </c>
      <c r="AH38" s="52">
        <v>9082</v>
      </c>
      <c r="AI38" s="52">
        <v>148105</v>
      </c>
      <c r="AJ38" s="8">
        <f t="shared" si="3"/>
        <v>7.8603537111935212E-3</v>
      </c>
      <c r="AK38" s="9">
        <f t="shared" si="4"/>
        <v>0.70032156412212865</v>
      </c>
    </row>
    <row r="39" spans="1:37" x14ac:dyDescent="0.25">
      <c r="A39" s="50">
        <v>703003</v>
      </c>
      <c r="B39" s="51" t="s">
        <v>47</v>
      </c>
      <c r="C39" s="51" t="s">
        <v>248</v>
      </c>
      <c r="D39" s="52">
        <v>434</v>
      </c>
      <c r="E39" s="52">
        <v>5278</v>
      </c>
      <c r="F39" s="52">
        <v>5530</v>
      </c>
      <c r="G39" s="52">
        <v>4578</v>
      </c>
      <c r="H39" s="52">
        <v>4672.5</v>
      </c>
      <c r="I39" s="52">
        <v>4805.5</v>
      </c>
      <c r="J39" s="52">
        <v>5159</v>
      </c>
      <c r="K39" s="52">
        <v>4592</v>
      </c>
      <c r="L39" s="52">
        <v>4630.5</v>
      </c>
      <c r="M39" s="52">
        <v>4637.5</v>
      </c>
      <c r="N39" s="52">
        <v>4476.5</v>
      </c>
      <c r="O39" s="52">
        <v>6356</v>
      </c>
      <c r="P39" s="52">
        <v>7910</v>
      </c>
      <c r="Q39" s="52">
        <v>4385.5</v>
      </c>
      <c r="R39" s="52">
        <v>4480</v>
      </c>
      <c r="S39" s="52">
        <v>4284</v>
      </c>
      <c r="T39" s="52">
        <v>4634</v>
      </c>
      <c r="U39" s="52">
        <v>4459</v>
      </c>
      <c r="V39" s="52">
        <v>4445</v>
      </c>
      <c r="W39" s="52">
        <v>3997</v>
      </c>
      <c r="X39" s="52">
        <v>4620</v>
      </c>
      <c r="Y39" s="52">
        <v>4977</v>
      </c>
      <c r="Z39" s="52">
        <v>4007.5</v>
      </c>
      <c r="AA39" s="52">
        <v>4319</v>
      </c>
      <c r="AB39" s="52">
        <v>4823</v>
      </c>
      <c r="AC39" s="52">
        <v>4746</v>
      </c>
      <c r="AD39" s="52">
        <v>5054</v>
      </c>
      <c r="AE39" s="52">
        <v>4648</v>
      </c>
      <c r="AF39" s="52">
        <v>5453</v>
      </c>
      <c r="AG39" s="52">
        <v>4410</v>
      </c>
      <c r="AH39" s="52">
        <v>5180</v>
      </c>
      <c r="AI39" s="52">
        <v>145981.5</v>
      </c>
      <c r="AJ39" s="8">
        <f t="shared" si="3"/>
        <v>7.7476535248006276E-3</v>
      </c>
      <c r="AK39" s="9">
        <f t="shared" si="4"/>
        <v>0.70806921764692932</v>
      </c>
    </row>
    <row r="40" spans="1:37" x14ac:dyDescent="0.25">
      <c r="A40" s="50">
        <v>708018</v>
      </c>
      <c r="B40" s="51" t="s">
        <v>95</v>
      </c>
      <c r="C40" s="51" t="s">
        <v>248</v>
      </c>
      <c r="D40" s="52">
        <v>710</v>
      </c>
      <c r="E40" s="52">
        <v>1210</v>
      </c>
      <c r="F40" s="52">
        <v>3030</v>
      </c>
      <c r="G40" s="52">
        <v>7250</v>
      </c>
      <c r="H40" s="52">
        <v>760</v>
      </c>
      <c r="I40" s="52">
        <v>5530</v>
      </c>
      <c r="J40" s="52">
        <v>5720</v>
      </c>
      <c r="K40" s="52">
        <v>4780</v>
      </c>
      <c r="L40" s="52">
        <v>5310</v>
      </c>
      <c r="M40" s="52">
        <v>2420</v>
      </c>
      <c r="N40" s="52">
        <v>7210</v>
      </c>
      <c r="O40" s="52">
        <v>3630</v>
      </c>
      <c r="P40" s="52">
        <v>2350</v>
      </c>
      <c r="Q40" s="52">
        <v>4090</v>
      </c>
      <c r="R40" s="52">
        <v>4610</v>
      </c>
      <c r="S40" s="52">
        <v>4350</v>
      </c>
      <c r="T40" s="52">
        <v>3910</v>
      </c>
      <c r="U40" s="52">
        <v>4220</v>
      </c>
      <c r="V40" s="52">
        <v>5330</v>
      </c>
      <c r="W40" s="52">
        <v>3220</v>
      </c>
      <c r="X40" s="52">
        <v>3940</v>
      </c>
      <c r="Y40" s="52">
        <v>2670</v>
      </c>
      <c r="Z40" s="52"/>
      <c r="AA40" s="52">
        <v>12170</v>
      </c>
      <c r="AB40" s="52">
        <v>5180</v>
      </c>
      <c r="AC40" s="52">
        <v>4330</v>
      </c>
      <c r="AD40" s="52">
        <v>3160</v>
      </c>
      <c r="AE40" s="52">
        <v>11650</v>
      </c>
      <c r="AF40" s="52">
        <v>5430</v>
      </c>
      <c r="AG40" s="52">
        <v>10850</v>
      </c>
      <c r="AH40" s="52">
        <v>4420</v>
      </c>
      <c r="AI40" s="52">
        <v>143440</v>
      </c>
      <c r="AJ40" s="8">
        <f t="shared" si="3"/>
        <v>7.6127688891907677E-3</v>
      </c>
      <c r="AK40" s="9">
        <f t="shared" si="4"/>
        <v>0.71568198653612003</v>
      </c>
    </row>
    <row r="41" spans="1:37" x14ac:dyDescent="0.25">
      <c r="A41" s="50">
        <v>710003</v>
      </c>
      <c r="B41" s="51" t="s">
        <v>108</v>
      </c>
      <c r="C41" s="51" t="s">
        <v>248</v>
      </c>
      <c r="D41" s="52">
        <v>3705</v>
      </c>
      <c r="E41" s="52">
        <v>5109</v>
      </c>
      <c r="F41" s="52">
        <v>9516</v>
      </c>
      <c r="G41" s="52">
        <v>923</v>
      </c>
      <c r="H41" s="52">
        <v>5837</v>
      </c>
      <c r="I41" s="52">
        <v>5473</v>
      </c>
      <c r="J41" s="52">
        <v>6084</v>
      </c>
      <c r="K41" s="52">
        <v>5434</v>
      </c>
      <c r="L41" s="52">
        <v>3328</v>
      </c>
      <c r="M41" s="52">
        <v>8879</v>
      </c>
      <c r="N41" s="52">
        <v>3614</v>
      </c>
      <c r="O41" s="52">
        <v>3991</v>
      </c>
      <c r="P41" s="52">
        <v>3874</v>
      </c>
      <c r="Q41" s="52">
        <v>6669</v>
      </c>
      <c r="R41" s="52">
        <v>6591</v>
      </c>
      <c r="S41" s="52">
        <v>2470</v>
      </c>
      <c r="T41" s="52">
        <v>4303</v>
      </c>
      <c r="U41" s="52">
        <v>3952</v>
      </c>
      <c r="V41" s="52">
        <v>5278</v>
      </c>
      <c r="W41" s="52">
        <v>2522</v>
      </c>
      <c r="X41" s="52">
        <v>611</v>
      </c>
      <c r="Y41" s="52">
        <v>4563</v>
      </c>
      <c r="Z41" s="52">
        <v>3588</v>
      </c>
      <c r="AA41" s="52">
        <v>5330</v>
      </c>
      <c r="AB41" s="52"/>
      <c r="AC41" s="52"/>
      <c r="AD41" s="52">
        <v>91</v>
      </c>
      <c r="AE41" s="52">
        <v>663</v>
      </c>
      <c r="AF41" s="52">
        <v>11661</v>
      </c>
      <c r="AG41" s="52">
        <v>6344</v>
      </c>
      <c r="AH41" s="52">
        <v>5057</v>
      </c>
      <c r="AI41" s="52">
        <v>135460</v>
      </c>
      <c r="AJ41" s="8">
        <f t="shared" si="3"/>
        <v>7.1892475859577625E-3</v>
      </c>
      <c r="AK41" s="9">
        <f t="shared" si="4"/>
        <v>0.72287123412207777</v>
      </c>
    </row>
    <row r="42" spans="1:37" x14ac:dyDescent="0.25">
      <c r="A42" s="50">
        <v>707005</v>
      </c>
      <c r="B42" s="51" t="s">
        <v>71</v>
      </c>
      <c r="C42" s="51" t="s">
        <v>248</v>
      </c>
      <c r="D42" s="52">
        <v>2842</v>
      </c>
      <c r="E42" s="52">
        <v>10626</v>
      </c>
      <c r="F42" s="52">
        <v>5166</v>
      </c>
      <c r="G42" s="52">
        <v>7308</v>
      </c>
      <c r="H42" s="52">
        <v>2870</v>
      </c>
      <c r="I42" s="52">
        <v>3052</v>
      </c>
      <c r="J42" s="52">
        <v>5208</v>
      </c>
      <c r="K42" s="52">
        <v>1498</v>
      </c>
      <c r="L42" s="52">
        <v>3514</v>
      </c>
      <c r="M42" s="52">
        <v>3318</v>
      </c>
      <c r="N42" s="52">
        <v>2338</v>
      </c>
      <c r="O42" s="52">
        <v>1806</v>
      </c>
      <c r="P42" s="52">
        <v>3052</v>
      </c>
      <c r="Q42" s="52">
        <v>1400</v>
      </c>
      <c r="R42" s="52">
        <v>4060</v>
      </c>
      <c r="S42" s="52">
        <v>4536</v>
      </c>
      <c r="T42" s="52">
        <v>3836</v>
      </c>
      <c r="U42" s="52">
        <v>2352</v>
      </c>
      <c r="V42" s="52">
        <v>6496</v>
      </c>
      <c r="W42" s="52">
        <v>1540</v>
      </c>
      <c r="X42" s="52">
        <v>3850</v>
      </c>
      <c r="Y42" s="52">
        <v>6286</v>
      </c>
      <c r="Z42" s="52">
        <v>2884</v>
      </c>
      <c r="AA42" s="52">
        <v>3290</v>
      </c>
      <c r="AB42" s="52">
        <v>3444</v>
      </c>
      <c r="AC42" s="52">
        <v>5810</v>
      </c>
      <c r="AD42" s="52">
        <v>4074</v>
      </c>
      <c r="AE42" s="52">
        <v>4256</v>
      </c>
      <c r="AF42" s="52">
        <v>6664</v>
      </c>
      <c r="AG42" s="52">
        <v>4564</v>
      </c>
      <c r="AH42" s="52">
        <v>13090</v>
      </c>
      <c r="AI42" s="52">
        <v>135030</v>
      </c>
      <c r="AJ42" s="8">
        <f t="shared" si="3"/>
        <v>7.166426262600595E-3</v>
      </c>
      <c r="AK42" s="9">
        <f t="shared" si="4"/>
        <v>0.73003766038467832</v>
      </c>
    </row>
    <row r="43" spans="1:37" x14ac:dyDescent="0.25">
      <c r="A43" s="50">
        <v>707010</v>
      </c>
      <c r="B43" s="51" t="s">
        <v>76</v>
      </c>
      <c r="C43" s="51" t="s">
        <v>248</v>
      </c>
      <c r="D43" s="52">
        <v>3206</v>
      </c>
      <c r="E43" s="52">
        <v>4508</v>
      </c>
      <c r="F43" s="52">
        <v>4200</v>
      </c>
      <c r="G43" s="52">
        <v>1610</v>
      </c>
      <c r="H43" s="52">
        <v>2548</v>
      </c>
      <c r="I43" s="52">
        <v>1890</v>
      </c>
      <c r="J43" s="52">
        <v>5936</v>
      </c>
      <c r="K43" s="52">
        <v>3122</v>
      </c>
      <c r="L43" s="52">
        <v>3990</v>
      </c>
      <c r="M43" s="52">
        <v>3374</v>
      </c>
      <c r="N43" s="52">
        <v>980</v>
      </c>
      <c r="O43" s="52">
        <v>1204</v>
      </c>
      <c r="P43" s="52">
        <v>2842</v>
      </c>
      <c r="Q43" s="52">
        <v>2114</v>
      </c>
      <c r="R43" s="52">
        <v>6664</v>
      </c>
      <c r="S43" s="52">
        <v>6972</v>
      </c>
      <c r="T43" s="52">
        <v>2912</v>
      </c>
      <c r="U43" s="52">
        <v>3374</v>
      </c>
      <c r="V43" s="52">
        <v>6104</v>
      </c>
      <c r="W43" s="52">
        <v>9380</v>
      </c>
      <c r="X43" s="52">
        <v>5726</v>
      </c>
      <c r="Y43" s="52">
        <v>1316</v>
      </c>
      <c r="Z43" s="52">
        <v>2030</v>
      </c>
      <c r="AA43" s="52">
        <v>5922</v>
      </c>
      <c r="AB43" s="52">
        <v>5712</v>
      </c>
      <c r="AC43" s="52">
        <v>5152</v>
      </c>
      <c r="AD43" s="52">
        <v>3542</v>
      </c>
      <c r="AE43" s="52">
        <v>2324</v>
      </c>
      <c r="AF43" s="52"/>
      <c r="AG43" s="52"/>
      <c r="AH43" s="52">
        <v>25508</v>
      </c>
      <c r="AI43" s="52">
        <v>134162</v>
      </c>
      <c r="AJ43" s="8">
        <f t="shared" si="3"/>
        <v>7.1203590331261283E-3</v>
      </c>
      <c r="AK43" s="9">
        <f t="shared" si="4"/>
        <v>0.73715801941780446</v>
      </c>
    </row>
    <row r="44" spans="1:37" x14ac:dyDescent="0.25">
      <c r="A44" s="50">
        <v>706019</v>
      </c>
      <c r="B44" s="51" t="s">
        <v>65</v>
      </c>
      <c r="C44" s="51" t="s">
        <v>248</v>
      </c>
      <c r="D44" s="52">
        <v>840</v>
      </c>
      <c r="E44" s="52">
        <v>1900</v>
      </c>
      <c r="F44" s="52">
        <v>2880</v>
      </c>
      <c r="G44" s="52">
        <v>1660</v>
      </c>
      <c r="H44" s="52">
        <v>3460</v>
      </c>
      <c r="I44" s="52">
        <v>13180</v>
      </c>
      <c r="J44" s="52">
        <v>12760</v>
      </c>
      <c r="K44" s="52">
        <v>7700</v>
      </c>
      <c r="L44" s="52"/>
      <c r="M44" s="52"/>
      <c r="N44" s="52">
        <v>200</v>
      </c>
      <c r="O44" s="52"/>
      <c r="P44" s="52">
        <v>1100</v>
      </c>
      <c r="Q44" s="52">
        <v>4520</v>
      </c>
      <c r="R44" s="52">
        <v>8140</v>
      </c>
      <c r="S44" s="52">
        <v>2720</v>
      </c>
      <c r="T44" s="52">
        <v>4000</v>
      </c>
      <c r="U44" s="52">
        <v>5620</v>
      </c>
      <c r="V44" s="52">
        <v>11300</v>
      </c>
      <c r="W44" s="52">
        <v>940</v>
      </c>
      <c r="X44" s="52">
        <v>3600</v>
      </c>
      <c r="Y44" s="52">
        <v>3660</v>
      </c>
      <c r="Z44" s="52"/>
      <c r="AA44" s="52">
        <v>6380</v>
      </c>
      <c r="AB44" s="52">
        <v>5960</v>
      </c>
      <c r="AC44" s="52">
        <v>3820</v>
      </c>
      <c r="AD44" s="52">
        <v>6260</v>
      </c>
      <c r="AE44" s="52">
        <v>5180</v>
      </c>
      <c r="AF44" s="52">
        <v>4680</v>
      </c>
      <c r="AG44" s="52">
        <v>4720</v>
      </c>
      <c r="AH44" s="52">
        <v>4000</v>
      </c>
      <c r="AI44" s="52">
        <v>131180</v>
      </c>
      <c r="AJ44" s="8">
        <f t="shared" si="3"/>
        <v>6.9620958092864258E-3</v>
      </c>
      <c r="AK44" s="9">
        <f t="shared" si="4"/>
        <v>0.74412011522709087</v>
      </c>
    </row>
    <row r="45" spans="1:37" x14ac:dyDescent="0.25">
      <c r="A45" s="50">
        <v>707016</v>
      </c>
      <c r="B45" s="51" t="s">
        <v>81</v>
      </c>
      <c r="C45" s="51" t="s">
        <v>248</v>
      </c>
      <c r="D45" s="52">
        <v>3192</v>
      </c>
      <c r="E45" s="52">
        <v>6160</v>
      </c>
      <c r="F45" s="52">
        <v>3360</v>
      </c>
      <c r="G45" s="52">
        <v>224</v>
      </c>
      <c r="H45" s="52">
        <v>2786</v>
      </c>
      <c r="I45" s="52">
        <v>4732</v>
      </c>
      <c r="J45" s="52">
        <v>4732</v>
      </c>
      <c r="K45" s="52">
        <v>3794</v>
      </c>
      <c r="L45" s="52">
        <v>5306</v>
      </c>
      <c r="M45" s="52">
        <v>3388</v>
      </c>
      <c r="N45" s="52">
        <v>3472</v>
      </c>
      <c r="O45" s="52">
        <v>2814</v>
      </c>
      <c r="P45" s="52">
        <v>1176</v>
      </c>
      <c r="Q45" s="52"/>
      <c r="R45" s="52"/>
      <c r="S45" s="52"/>
      <c r="T45" s="52">
        <v>11032</v>
      </c>
      <c r="U45" s="52">
        <v>3724</v>
      </c>
      <c r="V45" s="52">
        <v>7490</v>
      </c>
      <c r="W45" s="52">
        <v>2716</v>
      </c>
      <c r="X45" s="52">
        <v>5418</v>
      </c>
      <c r="Y45" s="52">
        <v>2940</v>
      </c>
      <c r="Z45" s="52">
        <v>5362</v>
      </c>
      <c r="AA45" s="52">
        <v>5376</v>
      </c>
      <c r="AB45" s="52">
        <v>140</v>
      </c>
      <c r="AC45" s="52"/>
      <c r="AD45" s="52">
        <v>826</v>
      </c>
      <c r="AE45" s="52">
        <v>5978</v>
      </c>
      <c r="AF45" s="52">
        <v>3584</v>
      </c>
      <c r="AG45" s="52">
        <v>5642</v>
      </c>
      <c r="AH45" s="52">
        <v>25102</v>
      </c>
      <c r="AI45" s="52">
        <v>130466</v>
      </c>
      <c r="AJ45" s="8">
        <f t="shared" si="3"/>
        <v>6.9242017979445252E-3</v>
      </c>
      <c r="AK45" s="9">
        <f t="shared" si="4"/>
        <v>0.75104431702503538</v>
      </c>
    </row>
    <row r="46" spans="1:37" x14ac:dyDescent="0.25">
      <c r="A46" s="50">
        <v>706008</v>
      </c>
      <c r="B46" s="51" t="s">
        <v>56</v>
      </c>
      <c r="C46" s="51" t="s">
        <v>248</v>
      </c>
      <c r="D46" s="52">
        <v>1568</v>
      </c>
      <c r="E46" s="52">
        <v>14</v>
      </c>
      <c r="F46" s="52">
        <v>4746</v>
      </c>
      <c r="G46" s="52">
        <v>8918</v>
      </c>
      <c r="H46" s="52">
        <v>3794</v>
      </c>
      <c r="I46" s="52">
        <v>3192</v>
      </c>
      <c r="J46" s="52">
        <v>7616</v>
      </c>
      <c r="K46" s="52">
        <v>1890</v>
      </c>
      <c r="L46" s="52">
        <v>4648</v>
      </c>
      <c r="M46" s="52">
        <v>2520</v>
      </c>
      <c r="N46" s="52">
        <v>2198</v>
      </c>
      <c r="O46" s="52">
        <v>1708</v>
      </c>
      <c r="P46" s="52">
        <v>4186</v>
      </c>
      <c r="Q46" s="52">
        <v>6762</v>
      </c>
      <c r="R46" s="52">
        <v>7224</v>
      </c>
      <c r="S46" s="52">
        <v>4144</v>
      </c>
      <c r="T46" s="52">
        <v>7322</v>
      </c>
      <c r="U46" s="52">
        <v>2814</v>
      </c>
      <c r="V46" s="52">
        <v>5138</v>
      </c>
      <c r="W46" s="52">
        <v>2366</v>
      </c>
      <c r="X46" s="52">
        <v>3878</v>
      </c>
      <c r="Y46" s="52">
        <v>2744</v>
      </c>
      <c r="Z46" s="52">
        <v>2716</v>
      </c>
      <c r="AA46" s="52">
        <v>3696</v>
      </c>
      <c r="AB46" s="52">
        <v>7966</v>
      </c>
      <c r="AC46" s="52">
        <v>6818</v>
      </c>
      <c r="AD46" s="52">
        <v>5194</v>
      </c>
      <c r="AE46" s="52">
        <v>6244</v>
      </c>
      <c r="AF46" s="52">
        <v>3766</v>
      </c>
      <c r="AG46" s="52">
        <v>4564</v>
      </c>
      <c r="AH46" s="52"/>
      <c r="AI46" s="52">
        <v>130354</v>
      </c>
      <c r="AJ46" s="8">
        <f t="shared" si="3"/>
        <v>6.9182576393026583E-3</v>
      </c>
      <c r="AK46" s="9">
        <f t="shared" si="4"/>
        <v>0.75796257466433803</v>
      </c>
    </row>
    <row r="47" spans="1:37" x14ac:dyDescent="0.25">
      <c r="A47" s="50">
        <v>708014</v>
      </c>
      <c r="B47" s="51" t="s">
        <v>92</v>
      </c>
      <c r="C47" s="51" t="s">
        <v>248</v>
      </c>
      <c r="D47" s="52">
        <v>1196</v>
      </c>
      <c r="E47" s="52">
        <v>3367</v>
      </c>
      <c r="F47" s="52">
        <v>2587</v>
      </c>
      <c r="G47" s="52">
        <v>78</v>
      </c>
      <c r="H47" s="52">
        <v>4368</v>
      </c>
      <c r="I47" s="52">
        <v>6331</v>
      </c>
      <c r="J47" s="52">
        <v>1937</v>
      </c>
      <c r="K47" s="52">
        <v>4654</v>
      </c>
      <c r="L47" s="52">
        <v>3016</v>
      </c>
      <c r="M47" s="52">
        <v>3172</v>
      </c>
      <c r="N47" s="52">
        <v>5135</v>
      </c>
      <c r="O47" s="52">
        <v>4641</v>
      </c>
      <c r="P47" s="52">
        <v>1638</v>
      </c>
      <c r="Q47" s="52">
        <v>3549</v>
      </c>
      <c r="R47" s="52">
        <v>3666</v>
      </c>
      <c r="S47" s="52">
        <v>4342</v>
      </c>
      <c r="T47" s="52">
        <v>3536</v>
      </c>
      <c r="U47" s="52">
        <v>2938</v>
      </c>
      <c r="V47" s="52">
        <v>6084</v>
      </c>
      <c r="W47" s="52">
        <v>3146</v>
      </c>
      <c r="X47" s="52">
        <v>3510</v>
      </c>
      <c r="Y47" s="52"/>
      <c r="Z47" s="52">
        <v>4615</v>
      </c>
      <c r="AA47" s="52">
        <v>8515</v>
      </c>
      <c r="AB47" s="52">
        <v>2548</v>
      </c>
      <c r="AC47" s="52">
        <v>7735</v>
      </c>
      <c r="AD47" s="52">
        <v>4979</v>
      </c>
      <c r="AE47" s="52">
        <v>8502</v>
      </c>
      <c r="AF47" s="52">
        <v>4550</v>
      </c>
      <c r="AG47" s="52">
        <v>6812</v>
      </c>
      <c r="AH47" s="52">
        <v>6383</v>
      </c>
      <c r="AI47" s="52">
        <v>127530</v>
      </c>
      <c r="AJ47" s="8">
        <f t="shared" si="3"/>
        <v>6.7683799249755898E-3</v>
      </c>
      <c r="AK47" s="9">
        <f t="shared" si="4"/>
        <v>0.76473095458931362</v>
      </c>
    </row>
    <row r="48" spans="1:37" x14ac:dyDescent="0.25">
      <c r="A48" s="50">
        <v>706017</v>
      </c>
      <c r="B48" s="51" t="s">
        <v>63</v>
      </c>
      <c r="C48" s="51" t="s">
        <v>248</v>
      </c>
      <c r="D48" s="52">
        <v>1349</v>
      </c>
      <c r="E48" s="52">
        <v>3002</v>
      </c>
      <c r="F48" s="52">
        <v>3553</v>
      </c>
      <c r="G48" s="52">
        <v>6365</v>
      </c>
      <c r="H48" s="52">
        <v>4028</v>
      </c>
      <c r="I48" s="52">
        <v>2755</v>
      </c>
      <c r="J48" s="52">
        <v>4104</v>
      </c>
      <c r="K48" s="52">
        <v>3667</v>
      </c>
      <c r="L48" s="52">
        <v>3819</v>
      </c>
      <c r="M48" s="52">
        <v>589</v>
      </c>
      <c r="N48" s="52">
        <v>4256</v>
      </c>
      <c r="O48" s="52">
        <v>2071</v>
      </c>
      <c r="P48" s="52">
        <v>5187</v>
      </c>
      <c r="Q48" s="52">
        <v>3629</v>
      </c>
      <c r="R48" s="52">
        <v>4617</v>
      </c>
      <c r="S48" s="52">
        <v>3059</v>
      </c>
      <c r="T48" s="52">
        <v>4237</v>
      </c>
      <c r="U48" s="52">
        <v>4788</v>
      </c>
      <c r="V48" s="52">
        <v>7277</v>
      </c>
      <c r="W48" s="52">
        <v>2356</v>
      </c>
      <c r="X48" s="52">
        <v>7942</v>
      </c>
      <c r="Y48" s="52">
        <v>2793</v>
      </c>
      <c r="Z48" s="52">
        <v>3021</v>
      </c>
      <c r="AA48" s="52">
        <v>6802</v>
      </c>
      <c r="AB48" s="52">
        <v>4750</v>
      </c>
      <c r="AC48" s="52">
        <v>4864</v>
      </c>
      <c r="AD48" s="52">
        <v>2565</v>
      </c>
      <c r="AE48" s="52">
        <v>6650</v>
      </c>
      <c r="AF48" s="52">
        <v>4180</v>
      </c>
      <c r="AG48" s="52">
        <v>2660</v>
      </c>
      <c r="AH48" s="52">
        <v>4864</v>
      </c>
      <c r="AI48" s="52">
        <v>125799</v>
      </c>
      <c r="AJ48" s="8">
        <f t="shared" si="3"/>
        <v>6.676510830251739E-3</v>
      </c>
      <c r="AK48" s="9">
        <f t="shared" si="4"/>
        <v>0.7714074654195654</v>
      </c>
    </row>
    <row r="49" spans="1:37" x14ac:dyDescent="0.25">
      <c r="A49" s="50">
        <v>706012</v>
      </c>
      <c r="B49" s="51" t="s">
        <v>58</v>
      </c>
      <c r="C49" s="51" t="s">
        <v>248</v>
      </c>
      <c r="D49" s="52">
        <v>198</v>
      </c>
      <c r="E49" s="52"/>
      <c r="F49" s="52"/>
      <c r="G49" s="52">
        <v>2718</v>
      </c>
      <c r="H49" s="52">
        <v>5778</v>
      </c>
      <c r="I49" s="52">
        <v>6516</v>
      </c>
      <c r="J49" s="52">
        <v>4806</v>
      </c>
      <c r="K49" s="52">
        <v>1044</v>
      </c>
      <c r="L49" s="52">
        <v>6264</v>
      </c>
      <c r="M49" s="52">
        <v>2790</v>
      </c>
      <c r="N49" s="52">
        <v>4284</v>
      </c>
      <c r="O49" s="52">
        <v>4500</v>
      </c>
      <c r="P49" s="52">
        <v>3870</v>
      </c>
      <c r="Q49" s="52">
        <v>630</v>
      </c>
      <c r="R49" s="52">
        <v>3816</v>
      </c>
      <c r="S49" s="52">
        <v>2538</v>
      </c>
      <c r="T49" s="52">
        <v>2340</v>
      </c>
      <c r="U49" s="52">
        <v>4806</v>
      </c>
      <c r="V49" s="52">
        <v>4536</v>
      </c>
      <c r="W49" s="52">
        <v>2556</v>
      </c>
      <c r="X49" s="52">
        <v>6246</v>
      </c>
      <c r="Y49" s="52">
        <v>6948</v>
      </c>
      <c r="Z49" s="52">
        <v>2448</v>
      </c>
      <c r="AA49" s="52">
        <v>7704</v>
      </c>
      <c r="AB49" s="52">
        <v>4680</v>
      </c>
      <c r="AC49" s="52">
        <v>6840</v>
      </c>
      <c r="AD49" s="52">
        <v>7722</v>
      </c>
      <c r="AE49" s="52">
        <v>6282</v>
      </c>
      <c r="AF49" s="52">
        <v>3384</v>
      </c>
      <c r="AG49" s="52">
        <v>2394</v>
      </c>
      <c r="AH49" s="52">
        <v>7038</v>
      </c>
      <c r="AI49" s="52">
        <v>125676</v>
      </c>
      <c r="AJ49" s="8">
        <f t="shared" si="3"/>
        <v>6.6699828703146889E-3</v>
      </c>
      <c r="AK49" s="9">
        <f t="shared" si="4"/>
        <v>0.77807744828988012</v>
      </c>
    </row>
    <row r="50" spans="1:37" x14ac:dyDescent="0.25">
      <c r="A50" s="50">
        <v>701042</v>
      </c>
      <c r="B50" s="51" t="s">
        <v>24</v>
      </c>
      <c r="C50" s="51" t="s">
        <v>248</v>
      </c>
      <c r="D50" s="52">
        <v>700</v>
      </c>
      <c r="E50" s="52">
        <v>800</v>
      </c>
      <c r="F50" s="52">
        <v>6550</v>
      </c>
      <c r="G50" s="52">
        <v>3375</v>
      </c>
      <c r="H50" s="52">
        <v>525</v>
      </c>
      <c r="I50" s="52"/>
      <c r="J50" s="52"/>
      <c r="K50" s="52"/>
      <c r="L50" s="52">
        <v>3425</v>
      </c>
      <c r="M50" s="52">
        <v>14675</v>
      </c>
      <c r="N50" s="52">
        <v>1275</v>
      </c>
      <c r="O50" s="52">
        <v>1450</v>
      </c>
      <c r="P50" s="52">
        <v>4975</v>
      </c>
      <c r="Q50" s="52">
        <v>3575</v>
      </c>
      <c r="R50" s="52">
        <v>10000</v>
      </c>
      <c r="S50" s="52">
        <v>1875</v>
      </c>
      <c r="T50" s="52">
        <v>1400</v>
      </c>
      <c r="U50" s="52">
        <v>1500</v>
      </c>
      <c r="V50" s="52">
        <v>10600</v>
      </c>
      <c r="W50" s="52">
        <v>2000</v>
      </c>
      <c r="X50" s="52">
        <v>4775</v>
      </c>
      <c r="Y50" s="52">
        <v>11250</v>
      </c>
      <c r="Z50" s="52">
        <v>950</v>
      </c>
      <c r="AA50" s="52">
        <v>2775</v>
      </c>
      <c r="AB50" s="52">
        <v>1800</v>
      </c>
      <c r="AC50" s="52">
        <v>2275</v>
      </c>
      <c r="AD50" s="52">
        <v>8975</v>
      </c>
      <c r="AE50" s="52">
        <v>1725</v>
      </c>
      <c r="AF50" s="52">
        <v>1675</v>
      </c>
      <c r="AG50" s="52">
        <v>2600</v>
      </c>
      <c r="AH50" s="52">
        <v>13625</v>
      </c>
      <c r="AI50" s="52">
        <v>121125</v>
      </c>
      <c r="AJ50" s="8">
        <f t="shared" si="3"/>
        <v>6.4284483526438358E-3</v>
      </c>
      <c r="AK50" s="9">
        <f t="shared" si="4"/>
        <v>0.78450589664252401</v>
      </c>
    </row>
    <row r="51" spans="1:37" x14ac:dyDescent="0.25">
      <c r="A51" s="50">
        <v>701037</v>
      </c>
      <c r="B51" s="51" t="s">
        <v>21</v>
      </c>
      <c r="C51" s="51" t="s">
        <v>248</v>
      </c>
      <c r="D51" s="52">
        <v>25</v>
      </c>
      <c r="E51" s="52"/>
      <c r="F51" s="52"/>
      <c r="G51" s="52"/>
      <c r="H51" s="52"/>
      <c r="I51" s="52"/>
      <c r="J51" s="52"/>
      <c r="K51" s="52"/>
      <c r="L51" s="52">
        <v>5175</v>
      </c>
      <c r="M51" s="52">
        <v>24925</v>
      </c>
      <c r="N51" s="52">
        <v>1525</v>
      </c>
      <c r="O51" s="52">
        <v>475</v>
      </c>
      <c r="P51" s="52"/>
      <c r="Q51" s="52"/>
      <c r="R51" s="52">
        <v>14575</v>
      </c>
      <c r="S51" s="52">
        <v>2850</v>
      </c>
      <c r="T51" s="52">
        <v>2075</v>
      </c>
      <c r="U51" s="52">
        <v>3725</v>
      </c>
      <c r="V51" s="52">
        <v>9750</v>
      </c>
      <c r="W51" s="52">
        <v>2925</v>
      </c>
      <c r="X51" s="52">
        <v>6100</v>
      </c>
      <c r="Y51" s="52">
        <v>13050</v>
      </c>
      <c r="Z51" s="52">
        <v>150</v>
      </c>
      <c r="AA51" s="52"/>
      <c r="AB51" s="52"/>
      <c r="AC51" s="52">
        <v>1100</v>
      </c>
      <c r="AD51" s="52">
        <v>12300</v>
      </c>
      <c r="AE51" s="52">
        <v>675</v>
      </c>
      <c r="AF51" s="52">
        <v>2525</v>
      </c>
      <c r="AG51" s="52">
        <v>4000</v>
      </c>
      <c r="AH51" s="52">
        <v>9725</v>
      </c>
      <c r="AI51" s="52">
        <v>117650</v>
      </c>
      <c r="AJ51" s="8">
        <f t="shared" si="3"/>
        <v>6.2440202162109167E-3</v>
      </c>
      <c r="AK51" s="9">
        <f t="shared" si="4"/>
        <v>0.79074991685873497</v>
      </c>
    </row>
    <row r="52" spans="1:37" x14ac:dyDescent="0.25">
      <c r="A52" s="50">
        <v>701024</v>
      </c>
      <c r="B52" s="51" t="s">
        <v>9</v>
      </c>
      <c r="C52" s="51" t="s">
        <v>248</v>
      </c>
      <c r="D52" s="52">
        <v>1323</v>
      </c>
      <c r="E52" s="52">
        <v>1782</v>
      </c>
      <c r="F52" s="52">
        <v>1647</v>
      </c>
      <c r="G52" s="52">
        <v>1647</v>
      </c>
      <c r="H52" s="52">
        <v>1323</v>
      </c>
      <c r="I52" s="52">
        <v>1728</v>
      </c>
      <c r="J52" s="52">
        <v>3537</v>
      </c>
      <c r="K52" s="52">
        <v>540</v>
      </c>
      <c r="L52" s="52">
        <v>1539</v>
      </c>
      <c r="M52" s="52">
        <v>1512</v>
      </c>
      <c r="N52" s="52">
        <v>1404</v>
      </c>
      <c r="O52" s="52"/>
      <c r="P52" s="52">
        <v>27</v>
      </c>
      <c r="Q52" s="52"/>
      <c r="R52" s="52">
        <v>10341</v>
      </c>
      <c r="S52" s="52">
        <v>5778</v>
      </c>
      <c r="T52" s="52">
        <v>2457</v>
      </c>
      <c r="U52" s="52">
        <v>3132</v>
      </c>
      <c r="V52" s="52">
        <v>7722</v>
      </c>
      <c r="W52" s="52">
        <v>4455</v>
      </c>
      <c r="X52" s="52">
        <v>4374</v>
      </c>
      <c r="Y52" s="52">
        <v>8559</v>
      </c>
      <c r="Z52" s="52">
        <v>6615</v>
      </c>
      <c r="AA52" s="52">
        <v>6939</v>
      </c>
      <c r="AB52" s="52">
        <v>6345</v>
      </c>
      <c r="AC52" s="52">
        <v>5130</v>
      </c>
      <c r="AD52" s="52">
        <v>9450</v>
      </c>
      <c r="AE52" s="52">
        <v>4644</v>
      </c>
      <c r="AF52" s="52">
        <v>3375</v>
      </c>
      <c r="AG52" s="52">
        <v>3834</v>
      </c>
      <c r="AH52" s="52">
        <v>5886</v>
      </c>
      <c r="AI52" s="52">
        <v>117045</v>
      </c>
      <c r="AJ52" s="8">
        <f t="shared" si="3"/>
        <v>6.2119111449758322E-3</v>
      </c>
      <c r="AK52" s="9">
        <f t="shared" si="4"/>
        <v>0.79696182800371085</v>
      </c>
    </row>
    <row r="53" spans="1:37" x14ac:dyDescent="0.25">
      <c r="A53" s="50">
        <v>707014</v>
      </c>
      <c r="B53" s="51" t="s">
        <v>79</v>
      </c>
      <c r="C53" s="51" t="s">
        <v>248</v>
      </c>
      <c r="D53" s="52">
        <v>1260</v>
      </c>
      <c r="E53" s="52">
        <v>6916</v>
      </c>
      <c r="F53" s="52">
        <v>7308</v>
      </c>
      <c r="G53" s="52">
        <v>6594</v>
      </c>
      <c r="H53" s="52">
        <v>1288</v>
      </c>
      <c r="I53" s="52">
        <v>4578</v>
      </c>
      <c r="J53" s="52">
        <v>6482</v>
      </c>
      <c r="K53" s="52">
        <v>3108</v>
      </c>
      <c r="L53" s="52">
        <v>3220</v>
      </c>
      <c r="M53" s="52">
        <v>3626</v>
      </c>
      <c r="N53" s="52">
        <v>3458</v>
      </c>
      <c r="O53" s="52">
        <v>2128</v>
      </c>
      <c r="P53" s="52">
        <v>1484</v>
      </c>
      <c r="Q53" s="52">
        <v>616</v>
      </c>
      <c r="R53" s="52">
        <v>6132</v>
      </c>
      <c r="S53" s="52">
        <v>4802</v>
      </c>
      <c r="T53" s="52">
        <v>5852</v>
      </c>
      <c r="U53" s="52">
        <v>3458</v>
      </c>
      <c r="V53" s="52">
        <v>4410</v>
      </c>
      <c r="W53" s="52">
        <v>2408</v>
      </c>
      <c r="X53" s="52">
        <v>4172</v>
      </c>
      <c r="Y53" s="52"/>
      <c r="Z53" s="52"/>
      <c r="AA53" s="52"/>
      <c r="AB53" s="52"/>
      <c r="AC53" s="52"/>
      <c r="AD53" s="52">
        <v>3262</v>
      </c>
      <c r="AE53" s="52">
        <v>4396</v>
      </c>
      <c r="AF53" s="52">
        <v>2758</v>
      </c>
      <c r="AG53" s="52">
        <v>2534</v>
      </c>
      <c r="AH53" s="52">
        <v>15680</v>
      </c>
      <c r="AI53" s="52">
        <v>111930</v>
      </c>
      <c r="AJ53" s="8">
        <f t="shared" si="3"/>
        <v>5.9404435427155792E-3</v>
      </c>
      <c r="AK53" s="9">
        <f t="shared" si="4"/>
        <v>0.80290227154642646</v>
      </c>
    </row>
    <row r="54" spans="1:37" x14ac:dyDescent="0.25">
      <c r="A54" s="50">
        <v>706016</v>
      </c>
      <c r="B54" s="51" t="s">
        <v>62</v>
      </c>
      <c r="C54" s="51" t="s">
        <v>248</v>
      </c>
      <c r="D54" s="52">
        <v>1216</v>
      </c>
      <c r="E54" s="52">
        <v>3116</v>
      </c>
      <c r="F54" s="52">
        <v>5719</v>
      </c>
      <c r="G54" s="52">
        <v>5282</v>
      </c>
      <c r="H54" s="52">
        <v>4674</v>
      </c>
      <c r="I54" s="52">
        <v>2489</v>
      </c>
      <c r="J54" s="52">
        <v>4408</v>
      </c>
      <c r="K54" s="52">
        <v>247</v>
      </c>
      <c r="L54" s="52">
        <v>285</v>
      </c>
      <c r="M54" s="52">
        <v>2261</v>
      </c>
      <c r="N54" s="52">
        <v>3268</v>
      </c>
      <c r="O54" s="52">
        <v>1995</v>
      </c>
      <c r="P54" s="52">
        <v>5586</v>
      </c>
      <c r="Q54" s="52">
        <v>2584</v>
      </c>
      <c r="R54" s="52">
        <v>5073</v>
      </c>
      <c r="S54" s="52">
        <v>3610</v>
      </c>
      <c r="T54" s="52">
        <v>4313</v>
      </c>
      <c r="U54" s="52">
        <v>209</v>
      </c>
      <c r="V54" s="52">
        <v>8284</v>
      </c>
      <c r="W54" s="52">
        <v>2736</v>
      </c>
      <c r="X54" s="52">
        <v>8341</v>
      </c>
      <c r="Y54" s="52">
        <v>2888</v>
      </c>
      <c r="Z54" s="52">
        <v>3971</v>
      </c>
      <c r="AA54" s="52">
        <v>6346</v>
      </c>
      <c r="AB54" s="52">
        <v>1558</v>
      </c>
      <c r="AC54" s="52"/>
      <c r="AD54" s="52">
        <v>2052</v>
      </c>
      <c r="AE54" s="52">
        <v>6536</v>
      </c>
      <c r="AF54" s="52">
        <v>4256</v>
      </c>
      <c r="AG54" s="52">
        <v>3914</v>
      </c>
      <c r="AH54" s="52">
        <v>4693</v>
      </c>
      <c r="AI54" s="52">
        <v>111910</v>
      </c>
      <c r="AJ54" s="8">
        <f t="shared" si="3"/>
        <v>5.9393820858152455E-3</v>
      </c>
      <c r="AK54" s="9">
        <f t="shared" si="4"/>
        <v>0.8088416536322417</v>
      </c>
    </row>
    <row r="55" spans="1:37" x14ac:dyDescent="0.25">
      <c r="A55" s="50">
        <v>701055</v>
      </c>
      <c r="B55" s="51" t="s">
        <v>29</v>
      </c>
      <c r="C55" s="51" t="s">
        <v>248</v>
      </c>
      <c r="D55" s="52">
        <v>495</v>
      </c>
      <c r="E55" s="52">
        <v>2277</v>
      </c>
      <c r="F55" s="52">
        <v>2772</v>
      </c>
      <c r="G55" s="52">
        <v>2673</v>
      </c>
      <c r="H55" s="52">
        <v>1683</v>
      </c>
      <c r="I55" s="52">
        <v>1188</v>
      </c>
      <c r="J55" s="52">
        <v>3663</v>
      </c>
      <c r="K55" s="52">
        <v>2376</v>
      </c>
      <c r="L55" s="52">
        <v>9306</v>
      </c>
      <c r="M55" s="52">
        <v>4356</v>
      </c>
      <c r="N55" s="52">
        <v>3762</v>
      </c>
      <c r="O55" s="52">
        <v>2079</v>
      </c>
      <c r="P55" s="52">
        <v>5247</v>
      </c>
      <c r="Q55" s="52">
        <v>2376</v>
      </c>
      <c r="R55" s="52">
        <v>5445</v>
      </c>
      <c r="S55" s="52">
        <v>3366</v>
      </c>
      <c r="T55" s="52">
        <v>1188</v>
      </c>
      <c r="U55" s="52">
        <v>5445</v>
      </c>
      <c r="V55" s="52">
        <v>2079</v>
      </c>
      <c r="W55" s="52">
        <v>3366</v>
      </c>
      <c r="X55" s="52">
        <v>7425</v>
      </c>
      <c r="Y55" s="52">
        <v>14355</v>
      </c>
      <c r="Z55" s="52">
        <v>3960</v>
      </c>
      <c r="AA55" s="52">
        <v>1782</v>
      </c>
      <c r="AB55" s="52"/>
      <c r="AC55" s="52">
        <v>792</v>
      </c>
      <c r="AD55" s="52">
        <v>5940</v>
      </c>
      <c r="AE55" s="52">
        <v>2376</v>
      </c>
      <c r="AF55" s="52">
        <v>2475</v>
      </c>
      <c r="AG55" s="52">
        <v>1782</v>
      </c>
      <c r="AH55" s="52">
        <v>5049</v>
      </c>
      <c r="AI55" s="52">
        <v>111078</v>
      </c>
      <c r="AJ55" s="8">
        <f t="shared" si="3"/>
        <v>5.8952254787613782E-3</v>
      </c>
      <c r="AK55" s="9">
        <f t="shared" si="4"/>
        <v>0.81473687911100312</v>
      </c>
    </row>
    <row r="56" spans="1:37" x14ac:dyDescent="0.25">
      <c r="A56" s="50">
        <v>706001</v>
      </c>
      <c r="B56" s="51" t="s">
        <v>49</v>
      </c>
      <c r="C56" s="51" t="s">
        <v>248</v>
      </c>
      <c r="D56" s="52">
        <v>450</v>
      </c>
      <c r="E56" s="52">
        <v>12150</v>
      </c>
      <c r="F56" s="52">
        <v>11970</v>
      </c>
      <c r="G56" s="52">
        <v>12582</v>
      </c>
      <c r="H56" s="52">
        <v>4140</v>
      </c>
      <c r="I56" s="52">
        <v>5724</v>
      </c>
      <c r="J56" s="52">
        <v>9810</v>
      </c>
      <c r="K56" s="52">
        <v>2898</v>
      </c>
      <c r="L56" s="52">
        <v>9738</v>
      </c>
      <c r="M56" s="52">
        <v>5076</v>
      </c>
      <c r="N56" s="52">
        <v>4554</v>
      </c>
      <c r="O56" s="52">
        <v>3906</v>
      </c>
      <c r="P56" s="52">
        <v>3870</v>
      </c>
      <c r="Q56" s="52"/>
      <c r="R56" s="52">
        <v>18</v>
      </c>
      <c r="S56" s="52">
        <v>54</v>
      </c>
      <c r="T56" s="52">
        <v>234</v>
      </c>
      <c r="U56" s="52">
        <v>396</v>
      </c>
      <c r="V56" s="52">
        <v>7182</v>
      </c>
      <c r="W56" s="52">
        <v>36</v>
      </c>
      <c r="X56" s="52">
        <v>1800</v>
      </c>
      <c r="Y56" s="52">
        <v>828</v>
      </c>
      <c r="Z56" s="52">
        <v>2520</v>
      </c>
      <c r="AA56" s="52">
        <v>2880</v>
      </c>
      <c r="AB56" s="52">
        <v>2196</v>
      </c>
      <c r="AC56" s="52">
        <v>3096</v>
      </c>
      <c r="AD56" s="52">
        <v>306</v>
      </c>
      <c r="AE56" s="52">
        <v>468</v>
      </c>
      <c r="AF56" s="52">
        <v>360</v>
      </c>
      <c r="AG56" s="52">
        <v>234</v>
      </c>
      <c r="AH56" s="52">
        <v>414</v>
      </c>
      <c r="AI56" s="52">
        <v>109890</v>
      </c>
      <c r="AJ56" s="8">
        <f t="shared" si="3"/>
        <v>5.8321749388815774E-3</v>
      </c>
      <c r="AK56" s="9">
        <f t="shared" si="4"/>
        <v>0.82056905404988467</v>
      </c>
    </row>
    <row r="57" spans="1:37" x14ac:dyDescent="0.25">
      <c r="A57" s="50">
        <v>701035</v>
      </c>
      <c r="B57" s="51" t="s">
        <v>19</v>
      </c>
      <c r="C57" s="51" t="s">
        <v>248</v>
      </c>
      <c r="D57" s="52">
        <v>375</v>
      </c>
      <c r="E57" s="52">
        <v>725</v>
      </c>
      <c r="F57" s="52">
        <v>5550</v>
      </c>
      <c r="G57" s="52">
        <v>475</v>
      </c>
      <c r="H57" s="52"/>
      <c r="I57" s="52"/>
      <c r="J57" s="52"/>
      <c r="K57" s="52"/>
      <c r="L57" s="52">
        <v>6650</v>
      </c>
      <c r="M57" s="52">
        <v>13550</v>
      </c>
      <c r="N57" s="52">
        <v>1575</v>
      </c>
      <c r="O57" s="52">
        <v>1650</v>
      </c>
      <c r="P57" s="52">
        <v>3975</v>
      </c>
      <c r="Q57" s="52"/>
      <c r="R57" s="52">
        <v>12925</v>
      </c>
      <c r="S57" s="52">
        <v>2200</v>
      </c>
      <c r="T57" s="52">
        <v>1625</v>
      </c>
      <c r="U57" s="52">
        <v>3250</v>
      </c>
      <c r="V57" s="52">
        <v>8375</v>
      </c>
      <c r="W57" s="52">
        <v>1325</v>
      </c>
      <c r="X57" s="52">
        <v>6075</v>
      </c>
      <c r="Y57" s="52">
        <v>10475</v>
      </c>
      <c r="Z57" s="52">
        <v>925</v>
      </c>
      <c r="AA57" s="52">
        <v>3525</v>
      </c>
      <c r="AB57" s="52">
        <v>1050</v>
      </c>
      <c r="AC57" s="52">
        <v>2250</v>
      </c>
      <c r="AD57" s="52">
        <v>10200</v>
      </c>
      <c r="AE57" s="52">
        <v>1400</v>
      </c>
      <c r="AF57" s="52">
        <v>1850</v>
      </c>
      <c r="AG57" s="52">
        <v>2775</v>
      </c>
      <c r="AH57" s="52">
        <v>3075</v>
      </c>
      <c r="AI57" s="52">
        <v>107825</v>
      </c>
      <c r="AJ57" s="8">
        <f t="shared" si="3"/>
        <v>5.7225795139221594E-3</v>
      </c>
      <c r="AK57" s="9">
        <f t="shared" si="4"/>
        <v>0.82629163356380686</v>
      </c>
    </row>
    <row r="58" spans="1:37" x14ac:dyDescent="0.25">
      <c r="A58" s="50">
        <v>707015</v>
      </c>
      <c r="B58" s="51" t="s">
        <v>80</v>
      </c>
      <c r="C58" s="51" t="s">
        <v>248</v>
      </c>
      <c r="D58" s="52">
        <v>742</v>
      </c>
      <c r="E58" s="52">
        <v>4242</v>
      </c>
      <c r="F58" s="52">
        <v>5488</v>
      </c>
      <c r="G58" s="52">
        <v>3640</v>
      </c>
      <c r="H58" s="52">
        <v>3654</v>
      </c>
      <c r="I58" s="52">
        <v>2646</v>
      </c>
      <c r="J58" s="52">
        <v>4634</v>
      </c>
      <c r="K58" s="52">
        <v>1862</v>
      </c>
      <c r="L58" s="52">
        <v>1806</v>
      </c>
      <c r="M58" s="52">
        <v>8484</v>
      </c>
      <c r="N58" s="52">
        <v>1414</v>
      </c>
      <c r="O58" s="52">
        <v>1988</v>
      </c>
      <c r="P58" s="52">
        <v>1624</v>
      </c>
      <c r="Q58" s="52">
        <v>742</v>
      </c>
      <c r="R58" s="52">
        <v>2506</v>
      </c>
      <c r="S58" s="52">
        <v>2940</v>
      </c>
      <c r="T58" s="52">
        <v>1932</v>
      </c>
      <c r="U58" s="52">
        <v>1736</v>
      </c>
      <c r="V58" s="52">
        <v>3444</v>
      </c>
      <c r="W58" s="52">
        <v>1890</v>
      </c>
      <c r="X58" s="52">
        <v>3584</v>
      </c>
      <c r="Y58" s="52">
        <v>2814</v>
      </c>
      <c r="Z58" s="52">
        <v>3696</v>
      </c>
      <c r="AA58" s="52">
        <v>518</v>
      </c>
      <c r="AB58" s="52"/>
      <c r="AC58" s="52">
        <v>2576</v>
      </c>
      <c r="AD58" s="52">
        <v>3682</v>
      </c>
      <c r="AE58" s="52">
        <v>3220</v>
      </c>
      <c r="AF58" s="52">
        <v>3122</v>
      </c>
      <c r="AG58" s="52">
        <v>4018</v>
      </c>
      <c r="AH58" s="52">
        <v>20888</v>
      </c>
      <c r="AI58" s="52">
        <v>105532</v>
      </c>
      <c r="AJ58" s="8">
        <f t="shared" si="3"/>
        <v>5.6008834802989413E-3</v>
      </c>
      <c r="AK58" s="9">
        <f t="shared" si="4"/>
        <v>0.83189251704410583</v>
      </c>
    </row>
    <row r="59" spans="1:37" x14ac:dyDescent="0.25">
      <c r="A59" s="50">
        <v>706090</v>
      </c>
      <c r="B59" s="51" t="s">
        <v>66</v>
      </c>
      <c r="C59" s="51" t="s">
        <v>248</v>
      </c>
      <c r="D59" s="52">
        <v>896</v>
      </c>
      <c r="E59" s="52">
        <v>4676</v>
      </c>
      <c r="F59" s="52">
        <v>4900</v>
      </c>
      <c r="G59" s="52">
        <v>6020</v>
      </c>
      <c r="H59" s="52">
        <v>4410</v>
      </c>
      <c r="I59" s="52">
        <v>3654</v>
      </c>
      <c r="J59" s="52">
        <v>3626</v>
      </c>
      <c r="K59" s="52">
        <v>3220</v>
      </c>
      <c r="L59" s="52">
        <v>3290</v>
      </c>
      <c r="M59" s="52">
        <v>5586</v>
      </c>
      <c r="N59" s="52">
        <v>3836</v>
      </c>
      <c r="O59" s="52">
        <v>896</v>
      </c>
      <c r="P59" s="52">
        <v>1288</v>
      </c>
      <c r="Q59" s="52">
        <v>1372</v>
      </c>
      <c r="R59" s="52">
        <v>2940</v>
      </c>
      <c r="S59" s="52">
        <v>2660</v>
      </c>
      <c r="T59" s="52">
        <v>1540</v>
      </c>
      <c r="U59" s="52">
        <v>3430</v>
      </c>
      <c r="V59" s="52">
        <v>3164</v>
      </c>
      <c r="W59" s="52">
        <v>1624</v>
      </c>
      <c r="X59" s="52">
        <v>3220</v>
      </c>
      <c r="Y59" s="52">
        <v>2072</v>
      </c>
      <c r="Z59" s="52">
        <v>6664</v>
      </c>
      <c r="AA59" s="52">
        <v>4858</v>
      </c>
      <c r="AB59" s="52">
        <v>4074</v>
      </c>
      <c r="AC59" s="52">
        <v>2996</v>
      </c>
      <c r="AD59" s="52">
        <v>9548</v>
      </c>
      <c r="AE59" s="52">
        <v>2884</v>
      </c>
      <c r="AF59" s="52">
        <v>686</v>
      </c>
      <c r="AG59" s="52">
        <v>1596</v>
      </c>
      <c r="AH59" s="52">
        <v>1302</v>
      </c>
      <c r="AI59" s="52">
        <v>102928</v>
      </c>
      <c r="AJ59" s="8">
        <f t="shared" si="3"/>
        <v>5.4626817918755396E-3</v>
      </c>
      <c r="AK59" s="9">
        <f t="shared" si="4"/>
        <v>0.83735519883598142</v>
      </c>
    </row>
    <row r="60" spans="1:37" x14ac:dyDescent="0.25">
      <c r="A60" s="50">
        <v>706015</v>
      </c>
      <c r="B60" s="51" t="s">
        <v>61</v>
      </c>
      <c r="C60" s="51" t="s">
        <v>248</v>
      </c>
      <c r="D60" s="52">
        <v>627</v>
      </c>
      <c r="E60" s="52">
        <v>6156</v>
      </c>
      <c r="F60" s="52">
        <v>3686</v>
      </c>
      <c r="G60" s="52"/>
      <c r="H60" s="52"/>
      <c r="I60" s="52">
        <v>10849</v>
      </c>
      <c r="J60" s="52">
        <v>6270</v>
      </c>
      <c r="K60" s="52">
        <v>4161</v>
      </c>
      <c r="L60" s="52">
        <v>3629</v>
      </c>
      <c r="M60" s="52">
        <v>1938</v>
      </c>
      <c r="N60" s="52">
        <v>1615</v>
      </c>
      <c r="O60" s="52">
        <v>3401</v>
      </c>
      <c r="P60" s="52">
        <v>3363</v>
      </c>
      <c r="Q60" s="52">
        <v>1539</v>
      </c>
      <c r="R60" s="52">
        <v>3344</v>
      </c>
      <c r="S60" s="52">
        <v>2470</v>
      </c>
      <c r="T60" s="52">
        <v>3078</v>
      </c>
      <c r="U60" s="52">
        <v>2185</v>
      </c>
      <c r="V60" s="52">
        <v>2527</v>
      </c>
      <c r="W60" s="52"/>
      <c r="X60" s="52"/>
      <c r="Y60" s="52"/>
      <c r="Z60" s="52">
        <v>8398</v>
      </c>
      <c r="AA60" s="52">
        <v>8436</v>
      </c>
      <c r="AB60" s="52">
        <v>1140</v>
      </c>
      <c r="AC60" s="52">
        <v>2508</v>
      </c>
      <c r="AD60" s="52">
        <v>12939</v>
      </c>
      <c r="AE60" s="52">
        <v>4370</v>
      </c>
      <c r="AF60" s="52">
        <v>3325</v>
      </c>
      <c r="AG60" s="52">
        <v>551</v>
      </c>
      <c r="AH60" s="52"/>
      <c r="AI60" s="52">
        <v>102505</v>
      </c>
      <c r="AJ60" s="8">
        <f t="shared" si="3"/>
        <v>5.440231978433489E-3</v>
      </c>
      <c r="AK60" s="9">
        <f t="shared" si="4"/>
        <v>0.84279543081441488</v>
      </c>
    </row>
    <row r="61" spans="1:37" x14ac:dyDescent="0.25">
      <c r="A61" s="50">
        <v>707011</v>
      </c>
      <c r="B61" s="51" t="s">
        <v>77</v>
      </c>
      <c r="C61" s="51" t="s">
        <v>248</v>
      </c>
      <c r="D61" s="52">
        <v>1848</v>
      </c>
      <c r="E61" s="52">
        <v>3696</v>
      </c>
      <c r="F61" s="52">
        <v>4508</v>
      </c>
      <c r="G61" s="52">
        <v>6146</v>
      </c>
      <c r="H61" s="52">
        <v>2338</v>
      </c>
      <c r="I61" s="52">
        <v>2660</v>
      </c>
      <c r="J61" s="52">
        <v>5054</v>
      </c>
      <c r="K61" s="52">
        <v>2338</v>
      </c>
      <c r="L61" s="52">
        <v>4200</v>
      </c>
      <c r="M61" s="52">
        <v>2646</v>
      </c>
      <c r="N61" s="52">
        <v>1988</v>
      </c>
      <c r="O61" s="52">
        <v>2072</v>
      </c>
      <c r="P61" s="52">
        <v>2184</v>
      </c>
      <c r="Q61" s="52">
        <v>2142</v>
      </c>
      <c r="R61" s="52">
        <v>7280</v>
      </c>
      <c r="S61" s="52">
        <v>5124</v>
      </c>
      <c r="T61" s="52">
        <v>3934</v>
      </c>
      <c r="U61" s="52">
        <v>2660</v>
      </c>
      <c r="V61" s="52">
        <v>1680</v>
      </c>
      <c r="W61" s="52"/>
      <c r="X61" s="52"/>
      <c r="Y61" s="52"/>
      <c r="Z61" s="52"/>
      <c r="AA61" s="52"/>
      <c r="AB61" s="52">
        <v>294</v>
      </c>
      <c r="AC61" s="52">
        <v>4760</v>
      </c>
      <c r="AD61" s="52">
        <v>6846</v>
      </c>
      <c r="AE61" s="52">
        <v>4312</v>
      </c>
      <c r="AF61" s="52">
        <v>4760</v>
      </c>
      <c r="AG61" s="52">
        <v>9212</v>
      </c>
      <c r="AH61" s="52">
        <v>5180</v>
      </c>
      <c r="AI61" s="52">
        <v>99862</v>
      </c>
      <c r="AJ61" s="8">
        <f t="shared" si="3"/>
        <v>5.2999604490544371E-3</v>
      </c>
      <c r="AK61" s="9">
        <f t="shared" si="4"/>
        <v>0.84809539126346933</v>
      </c>
    </row>
    <row r="62" spans="1:37" x14ac:dyDescent="0.25">
      <c r="A62" s="50">
        <v>707013</v>
      </c>
      <c r="B62" s="51" t="s">
        <v>78</v>
      </c>
      <c r="C62" s="51" t="s">
        <v>248</v>
      </c>
      <c r="D62" s="52">
        <v>2198</v>
      </c>
      <c r="E62" s="52">
        <v>3626</v>
      </c>
      <c r="F62" s="52">
        <v>3892</v>
      </c>
      <c r="G62" s="52">
        <v>5362</v>
      </c>
      <c r="H62" s="52">
        <v>2282</v>
      </c>
      <c r="I62" s="52">
        <v>1764</v>
      </c>
      <c r="J62" s="52">
        <v>4732</v>
      </c>
      <c r="K62" s="52">
        <v>798</v>
      </c>
      <c r="L62" s="52">
        <v>2394</v>
      </c>
      <c r="M62" s="52">
        <v>1274</v>
      </c>
      <c r="N62" s="52">
        <v>2044</v>
      </c>
      <c r="O62" s="52">
        <v>1092</v>
      </c>
      <c r="P62" s="52">
        <v>2408</v>
      </c>
      <c r="Q62" s="52">
        <v>1134</v>
      </c>
      <c r="R62" s="52">
        <v>3038</v>
      </c>
      <c r="S62" s="52">
        <v>2744</v>
      </c>
      <c r="T62" s="52">
        <v>2884</v>
      </c>
      <c r="U62" s="52">
        <v>1834</v>
      </c>
      <c r="V62" s="52">
        <v>3640</v>
      </c>
      <c r="W62" s="52">
        <v>1260</v>
      </c>
      <c r="X62" s="52">
        <v>2282</v>
      </c>
      <c r="Y62" s="52">
        <v>2744</v>
      </c>
      <c r="Z62" s="52">
        <v>2898</v>
      </c>
      <c r="AA62" s="52">
        <v>4760</v>
      </c>
      <c r="AB62" s="52">
        <v>4522</v>
      </c>
      <c r="AC62" s="52">
        <v>4872</v>
      </c>
      <c r="AD62" s="52">
        <v>2338</v>
      </c>
      <c r="AE62" s="52">
        <v>2184</v>
      </c>
      <c r="AF62" s="52">
        <v>3934</v>
      </c>
      <c r="AG62" s="52">
        <v>3612</v>
      </c>
      <c r="AH62" s="52">
        <v>14056</v>
      </c>
      <c r="AI62" s="52">
        <v>98602</v>
      </c>
      <c r="AJ62" s="8">
        <f t="shared" si="3"/>
        <v>5.2330886643334358E-3</v>
      </c>
      <c r="AK62" s="9">
        <f t="shared" si="4"/>
        <v>0.85332847992780281</v>
      </c>
    </row>
    <row r="63" spans="1:37" x14ac:dyDescent="0.25">
      <c r="A63" s="50">
        <v>800010</v>
      </c>
      <c r="B63" s="51" t="s">
        <v>163</v>
      </c>
      <c r="C63" s="51" t="s">
        <v>248</v>
      </c>
      <c r="D63" s="52"/>
      <c r="E63" s="52"/>
      <c r="F63" s="52"/>
      <c r="G63" s="52"/>
      <c r="H63" s="52">
        <v>1578</v>
      </c>
      <c r="I63" s="52">
        <v>7951.5</v>
      </c>
      <c r="J63" s="52">
        <v>10764</v>
      </c>
      <c r="K63" s="52">
        <v>4935</v>
      </c>
      <c r="L63" s="52">
        <v>3412.5</v>
      </c>
      <c r="M63" s="52">
        <v>1029</v>
      </c>
      <c r="N63" s="52">
        <v>2062.5</v>
      </c>
      <c r="O63" s="52">
        <v>9168</v>
      </c>
      <c r="P63" s="52">
        <v>6205.5</v>
      </c>
      <c r="Q63" s="52">
        <v>2130</v>
      </c>
      <c r="R63" s="52">
        <v>7020</v>
      </c>
      <c r="S63" s="52">
        <v>3802.5</v>
      </c>
      <c r="T63" s="52">
        <v>3570</v>
      </c>
      <c r="U63" s="52">
        <v>3699</v>
      </c>
      <c r="V63" s="52">
        <v>6985.5</v>
      </c>
      <c r="W63" s="52">
        <v>4140</v>
      </c>
      <c r="X63" s="52"/>
      <c r="Y63" s="52">
        <v>45</v>
      </c>
      <c r="Z63" s="52">
        <v>660</v>
      </c>
      <c r="AA63" s="52">
        <v>3010.5</v>
      </c>
      <c r="AB63" s="52">
        <v>1152</v>
      </c>
      <c r="AC63" s="52">
        <v>1615.5</v>
      </c>
      <c r="AD63" s="52">
        <v>4549.5</v>
      </c>
      <c r="AE63" s="52">
        <v>316.5</v>
      </c>
      <c r="AF63" s="52">
        <v>2493</v>
      </c>
      <c r="AG63" s="52">
        <v>3099</v>
      </c>
      <c r="AH63" s="52">
        <v>1171.5</v>
      </c>
      <c r="AI63" s="52">
        <v>96565.5</v>
      </c>
      <c r="AJ63" s="8">
        <f t="shared" si="3"/>
        <v>5.1250058154569929E-3</v>
      </c>
      <c r="AK63" s="9">
        <f t="shared" si="4"/>
        <v>0.85845348574325975</v>
      </c>
    </row>
    <row r="64" spans="1:37" x14ac:dyDescent="0.25">
      <c r="A64" s="50">
        <v>701031</v>
      </c>
      <c r="B64" s="51" t="s">
        <v>15</v>
      </c>
      <c r="C64" s="51" t="s">
        <v>248</v>
      </c>
      <c r="D64" s="52">
        <v>560</v>
      </c>
      <c r="E64" s="52">
        <v>1785</v>
      </c>
      <c r="F64" s="52">
        <v>9730</v>
      </c>
      <c r="G64" s="52">
        <v>4165</v>
      </c>
      <c r="H64" s="52">
        <v>105</v>
      </c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>
        <v>3430</v>
      </c>
      <c r="T64" s="52">
        <v>2030</v>
      </c>
      <c r="U64" s="52">
        <v>2765</v>
      </c>
      <c r="V64" s="52">
        <v>6125</v>
      </c>
      <c r="W64" s="52">
        <v>3465</v>
      </c>
      <c r="X64" s="52">
        <v>4900</v>
      </c>
      <c r="Y64" s="52">
        <v>20020</v>
      </c>
      <c r="Z64" s="52">
        <v>2695</v>
      </c>
      <c r="AA64" s="52">
        <v>4130</v>
      </c>
      <c r="AB64" s="52">
        <v>2870</v>
      </c>
      <c r="AC64" s="52">
        <v>3150</v>
      </c>
      <c r="AD64" s="52">
        <v>4620</v>
      </c>
      <c r="AE64" s="52">
        <v>2450</v>
      </c>
      <c r="AF64" s="52">
        <v>2240</v>
      </c>
      <c r="AG64" s="52">
        <v>2835</v>
      </c>
      <c r="AH64" s="52">
        <v>10920</v>
      </c>
      <c r="AI64" s="52">
        <v>94990</v>
      </c>
      <c r="AJ64" s="8">
        <f t="shared" si="3"/>
        <v>5.0413895481332335E-3</v>
      </c>
      <c r="AK64" s="9">
        <f t="shared" si="4"/>
        <v>0.86349487529139302</v>
      </c>
    </row>
    <row r="65" spans="1:37" x14ac:dyDescent="0.25">
      <c r="A65" s="50">
        <v>708007</v>
      </c>
      <c r="B65" s="51" t="s">
        <v>87</v>
      </c>
      <c r="C65" s="51" t="s">
        <v>248</v>
      </c>
      <c r="D65" s="52">
        <v>205</v>
      </c>
      <c r="E65" s="52">
        <v>2600</v>
      </c>
      <c r="F65" s="52">
        <v>2730</v>
      </c>
      <c r="G65" s="52">
        <v>4895</v>
      </c>
      <c r="H65" s="52">
        <v>400</v>
      </c>
      <c r="I65" s="52">
        <v>4720</v>
      </c>
      <c r="J65" s="52">
        <v>1060</v>
      </c>
      <c r="K65" s="52">
        <v>3550</v>
      </c>
      <c r="L65" s="52">
        <v>3715</v>
      </c>
      <c r="M65" s="52">
        <v>2930</v>
      </c>
      <c r="N65" s="52">
        <v>4190</v>
      </c>
      <c r="O65" s="52">
        <v>2270</v>
      </c>
      <c r="P65" s="52">
        <v>1000</v>
      </c>
      <c r="Q65" s="52">
        <v>2355</v>
      </c>
      <c r="R65" s="52">
        <v>4005</v>
      </c>
      <c r="S65" s="52">
        <v>3105</v>
      </c>
      <c r="T65" s="52">
        <v>3265</v>
      </c>
      <c r="U65" s="52">
        <v>2260</v>
      </c>
      <c r="V65" s="52">
        <v>1050</v>
      </c>
      <c r="W65" s="52">
        <v>3950</v>
      </c>
      <c r="X65" s="52">
        <v>5480</v>
      </c>
      <c r="Y65" s="52">
        <v>2840</v>
      </c>
      <c r="Z65" s="52">
        <v>4120</v>
      </c>
      <c r="AA65" s="52">
        <v>6125</v>
      </c>
      <c r="AB65" s="52">
        <v>4945</v>
      </c>
      <c r="AC65" s="52">
        <v>3925</v>
      </c>
      <c r="AD65" s="52">
        <v>5250</v>
      </c>
      <c r="AE65" s="52">
        <v>60</v>
      </c>
      <c r="AF65" s="52"/>
      <c r="AG65" s="52">
        <v>7175</v>
      </c>
      <c r="AH65" s="52">
        <v>675</v>
      </c>
      <c r="AI65" s="52">
        <v>94850</v>
      </c>
      <c r="AJ65" s="8">
        <f t="shared" si="3"/>
        <v>5.0339593498309005E-3</v>
      </c>
      <c r="AK65" s="9">
        <f t="shared" si="4"/>
        <v>0.86852883464122388</v>
      </c>
    </row>
    <row r="66" spans="1:37" x14ac:dyDescent="0.25">
      <c r="A66" s="50">
        <v>701027</v>
      </c>
      <c r="B66" s="51" t="s">
        <v>11</v>
      </c>
      <c r="C66" s="51" t="s">
        <v>248</v>
      </c>
      <c r="D66" s="52">
        <v>123</v>
      </c>
      <c r="E66" s="52">
        <v>943</v>
      </c>
      <c r="F66" s="52">
        <v>2009</v>
      </c>
      <c r="G66" s="52">
        <v>4120.5</v>
      </c>
      <c r="H66" s="52">
        <v>266.5</v>
      </c>
      <c r="I66" s="52">
        <v>2890.5</v>
      </c>
      <c r="J66" s="52">
        <v>3403</v>
      </c>
      <c r="K66" s="52">
        <v>1537.5</v>
      </c>
      <c r="L66" s="52">
        <v>1086.5</v>
      </c>
      <c r="M66" s="52">
        <v>12607.5</v>
      </c>
      <c r="N66" s="52">
        <v>2193.5</v>
      </c>
      <c r="O66" s="52">
        <v>2070.5</v>
      </c>
      <c r="P66" s="52"/>
      <c r="Q66" s="52"/>
      <c r="R66" s="52"/>
      <c r="S66" s="52"/>
      <c r="T66" s="52"/>
      <c r="U66" s="52"/>
      <c r="V66" s="52"/>
      <c r="W66" s="52">
        <v>2091</v>
      </c>
      <c r="X66" s="52">
        <v>9819.5</v>
      </c>
      <c r="Y66" s="52">
        <v>7933.5</v>
      </c>
      <c r="Z66" s="52">
        <v>1886</v>
      </c>
      <c r="AA66" s="52">
        <v>902</v>
      </c>
      <c r="AB66" s="52"/>
      <c r="AC66" s="52">
        <v>4489.5</v>
      </c>
      <c r="AD66" s="52">
        <v>12300</v>
      </c>
      <c r="AE66" s="52">
        <v>1906.5</v>
      </c>
      <c r="AF66" s="52">
        <v>5453</v>
      </c>
      <c r="AG66" s="52">
        <v>5002</v>
      </c>
      <c r="AH66" s="52">
        <v>6908.5</v>
      </c>
      <c r="AI66" s="52">
        <v>91942.5</v>
      </c>
      <c r="AJ66" s="8">
        <f t="shared" si="3"/>
        <v>4.8796500529449402E-3</v>
      </c>
      <c r="AK66" s="9">
        <f t="shared" si="4"/>
        <v>0.87340848469416887</v>
      </c>
    </row>
    <row r="67" spans="1:37" x14ac:dyDescent="0.25">
      <c r="A67" s="50">
        <v>708010</v>
      </c>
      <c r="B67" s="51" t="s">
        <v>90</v>
      </c>
      <c r="C67" s="51" t="s">
        <v>248</v>
      </c>
      <c r="D67" s="52">
        <v>1132</v>
      </c>
      <c r="E67" s="52">
        <v>3964</v>
      </c>
      <c r="F67" s="52">
        <v>88</v>
      </c>
      <c r="G67" s="52">
        <v>1412</v>
      </c>
      <c r="H67" s="52">
        <v>1690</v>
      </c>
      <c r="I67" s="52">
        <v>2452</v>
      </c>
      <c r="J67" s="52">
        <v>5086</v>
      </c>
      <c r="K67" s="52">
        <v>3340</v>
      </c>
      <c r="L67" s="52">
        <v>2728</v>
      </c>
      <c r="M67" s="52">
        <v>1022</v>
      </c>
      <c r="N67" s="52">
        <v>1830</v>
      </c>
      <c r="O67" s="52">
        <v>5400</v>
      </c>
      <c r="P67" s="52">
        <v>4508</v>
      </c>
      <c r="Q67" s="52">
        <v>2172</v>
      </c>
      <c r="R67" s="52">
        <v>2470</v>
      </c>
      <c r="S67" s="52">
        <v>3220</v>
      </c>
      <c r="T67" s="52">
        <v>2456</v>
      </c>
      <c r="U67" s="52">
        <v>7156</v>
      </c>
      <c r="V67" s="52">
        <v>1840</v>
      </c>
      <c r="W67" s="52">
        <v>2212</v>
      </c>
      <c r="X67" s="52">
        <v>5936</v>
      </c>
      <c r="Y67" s="52">
        <v>24</v>
      </c>
      <c r="Z67" s="52">
        <v>12</v>
      </c>
      <c r="AA67" s="52">
        <v>6788</v>
      </c>
      <c r="AB67" s="52">
        <v>4774</v>
      </c>
      <c r="AC67" s="52">
        <v>1992</v>
      </c>
      <c r="AD67" s="52">
        <v>4804</v>
      </c>
      <c r="AE67" s="52">
        <v>2186</v>
      </c>
      <c r="AF67" s="52">
        <v>656</v>
      </c>
      <c r="AG67" s="52">
        <v>4186</v>
      </c>
      <c r="AH67" s="52">
        <v>2358</v>
      </c>
      <c r="AI67" s="52">
        <v>89894</v>
      </c>
      <c r="AJ67" s="8">
        <f t="shared" si="3"/>
        <v>4.770930329928297E-3</v>
      </c>
      <c r="AK67" s="9">
        <f t="shared" si="4"/>
        <v>0.87817941502409713</v>
      </c>
    </row>
    <row r="68" spans="1:37" x14ac:dyDescent="0.25">
      <c r="A68" s="50">
        <v>701034</v>
      </c>
      <c r="B68" s="51" t="s">
        <v>18</v>
      </c>
      <c r="C68" s="51" t="s">
        <v>248</v>
      </c>
      <c r="D68" s="52">
        <v>980</v>
      </c>
      <c r="E68" s="52">
        <v>3745</v>
      </c>
      <c r="F68" s="52">
        <v>10605</v>
      </c>
      <c r="G68" s="52">
        <v>5215</v>
      </c>
      <c r="H68" s="52">
        <v>1715</v>
      </c>
      <c r="I68" s="52">
        <v>4235</v>
      </c>
      <c r="J68" s="52">
        <v>10115</v>
      </c>
      <c r="K68" s="52">
        <v>3570</v>
      </c>
      <c r="L68" s="52">
        <v>1365</v>
      </c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>
        <v>3255</v>
      </c>
      <c r="Z68" s="52">
        <v>6860</v>
      </c>
      <c r="AA68" s="52">
        <v>4025</v>
      </c>
      <c r="AB68" s="52">
        <v>2800</v>
      </c>
      <c r="AC68" s="52">
        <v>140</v>
      </c>
      <c r="AD68" s="52">
        <v>9240</v>
      </c>
      <c r="AE68" s="52">
        <v>665</v>
      </c>
      <c r="AF68" s="52">
        <v>5285</v>
      </c>
      <c r="AG68" s="52">
        <v>3465</v>
      </c>
      <c r="AH68" s="52">
        <v>8750</v>
      </c>
      <c r="AI68" s="52">
        <v>86030</v>
      </c>
      <c r="AJ68" s="8">
        <f t="shared" si="3"/>
        <v>4.5658568567838939E-3</v>
      </c>
      <c r="AK68" s="9">
        <f t="shared" si="4"/>
        <v>0.88274527188088103</v>
      </c>
    </row>
    <row r="69" spans="1:37" x14ac:dyDescent="0.25">
      <c r="A69" s="50">
        <v>701028</v>
      </c>
      <c r="B69" s="51" t="s">
        <v>12</v>
      </c>
      <c r="C69" s="51" t="s">
        <v>248</v>
      </c>
      <c r="D69" s="52">
        <v>1440</v>
      </c>
      <c r="E69" s="52">
        <v>3160</v>
      </c>
      <c r="F69" s="52">
        <v>3880</v>
      </c>
      <c r="G69" s="52">
        <v>3440</v>
      </c>
      <c r="H69" s="52">
        <v>1480</v>
      </c>
      <c r="I69" s="52">
        <v>3480</v>
      </c>
      <c r="J69" s="52">
        <v>8000</v>
      </c>
      <c r="K69" s="52">
        <v>2200</v>
      </c>
      <c r="L69" s="52">
        <v>6720</v>
      </c>
      <c r="M69" s="52">
        <v>16680</v>
      </c>
      <c r="N69" s="52">
        <v>640</v>
      </c>
      <c r="O69" s="52">
        <v>3720</v>
      </c>
      <c r="P69" s="52">
        <v>3200</v>
      </c>
      <c r="Q69" s="52">
        <v>3840</v>
      </c>
      <c r="R69" s="52">
        <v>1520</v>
      </c>
      <c r="S69" s="52"/>
      <c r="T69" s="52"/>
      <c r="U69" s="52"/>
      <c r="V69" s="52"/>
      <c r="W69" s="52"/>
      <c r="X69" s="52"/>
      <c r="Y69" s="52"/>
      <c r="Z69" s="52">
        <v>3200</v>
      </c>
      <c r="AA69" s="52">
        <v>2280</v>
      </c>
      <c r="AB69" s="52"/>
      <c r="AC69" s="52">
        <v>1520</v>
      </c>
      <c r="AD69" s="52">
        <v>3440</v>
      </c>
      <c r="AE69" s="52"/>
      <c r="AF69" s="52"/>
      <c r="AG69" s="52">
        <v>400</v>
      </c>
      <c r="AH69" s="52">
        <v>9800</v>
      </c>
      <c r="AI69" s="52">
        <v>84040</v>
      </c>
      <c r="AJ69" s="8">
        <f t="shared" ref="AJ69:AJ132" si="5">AI69/$AI$1</f>
        <v>4.4602418952007263E-3</v>
      </c>
      <c r="AK69" s="9">
        <f t="shared" ref="AK69:AK132" si="6">AK68+AJ69</f>
        <v>0.88720551377608181</v>
      </c>
    </row>
    <row r="70" spans="1:37" x14ac:dyDescent="0.25">
      <c r="A70" s="50">
        <v>701032</v>
      </c>
      <c r="B70" s="51" t="s">
        <v>16</v>
      </c>
      <c r="C70" s="51" t="s">
        <v>248</v>
      </c>
      <c r="D70" s="52">
        <v>585</v>
      </c>
      <c r="E70" s="52">
        <v>2262</v>
      </c>
      <c r="F70" s="52">
        <v>5265</v>
      </c>
      <c r="G70" s="52">
        <v>3120</v>
      </c>
      <c r="H70" s="52">
        <v>819</v>
      </c>
      <c r="I70" s="52">
        <v>1599</v>
      </c>
      <c r="J70" s="52">
        <v>4524</v>
      </c>
      <c r="K70" s="52">
        <v>1716</v>
      </c>
      <c r="L70" s="52">
        <v>1950</v>
      </c>
      <c r="M70" s="52">
        <v>20826</v>
      </c>
      <c r="N70" s="52">
        <v>2457</v>
      </c>
      <c r="O70" s="52">
        <v>2769</v>
      </c>
      <c r="P70" s="52">
        <v>3432</v>
      </c>
      <c r="Q70" s="52">
        <v>390</v>
      </c>
      <c r="R70" s="52">
        <v>5733</v>
      </c>
      <c r="S70" s="52">
        <v>351</v>
      </c>
      <c r="T70" s="52"/>
      <c r="U70" s="52"/>
      <c r="V70" s="52"/>
      <c r="W70" s="52"/>
      <c r="X70" s="52"/>
      <c r="Y70" s="52"/>
      <c r="Z70" s="52">
        <v>975</v>
      </c>
      <c r="AA70" s="52">
        <v>2379</v>
      </c>
      <c r="AB70" s="52">
        <v>2340</v>
      </c>
      <c r="AC70" s="52"/>
      <c r="AD70" s="52">
        <v>3081</v>
      </c>
      <c r="AE70" s="52">
        <v>780</v>
      </c>
      <c r="AF70" s="52">
        <v>546</v>
      </c>
      <c r="AG70" s="52">
        <v>819</v>
      </c>
      <c r="AH70" s="52">
        <v>6123</v>
      </c>
      <c r="AI70" s="52">
        <v>74841</v>
      </c>
      <c r="AJ70" s="8">
        <f t="shared" si="5"/>
        <v>3.9720247938924026E-3</v>
      </c>
      <c r="AK70" s="9">
        <f t="shared" si="6"/>
        <v>0.89117753856997417</v>
      </c>
    </row>
    <row r="71" spans="1:37" x14ac:dyDescent="0.25">
      <c r="A71" s="50">
        <v>701036</v>
      </c>
      <c r="B71" s="51" t="s">
        <v>20</v>
      </c>
      <c r="C71" s="51" t="s">
        <v>248</v>
      </c>
      <c r="D71" s="52">
        <v>525</v>
      </c>
      <c r="E71" s="52">
        <v>2940</v>
      </c>
      <c r="F71" s="52">
        <v>8820</v>
      </c>
      <c r="G71" s="52">
        <v>4060</v>
      </c>
      <c r="H71" s="52">
        <v>1505</v>
      </c>
      <c r="I71" s="52">
        <v>3780</v>
      </c>
      <c r="J71" s="52">
        <v>7175</v>
      </c>
      <c r="K71" s="52">
        <v>2870</v>
      </c>
      <c r="L71" s="52">
        <v>6650</v>
      </c>
      <c r="M71" s="52"/>
      <c r="N71" s="52">
        <v>385</v>
      </c>
      <c r="O71" s="52">
        <v>2625</v>
      </c>
      <c r="P71" s="52">
        <v>1050</v>
      </c>
      <c r="Q71" s="52"/>
      <c r="R71" s="52"/>
      <c r="S71" s="52"/>
      <c r="T71" s="52"/>
      <c r="U71" s="52"/>
      <c r="V71" s="52"/>
      <c r="W71" s="52"/>
      <c r="X71" s="52"/>
      <c r="Y71" s="52">
        <v>4725</v>
      </c>
      <c r="Z71" s="52">
        <v>910</v>
      </c>
      <c r="AA71" s="52">
        <v>5285</v>
      </c>
      <c r="AB71" s="52">
        <v>3500</v>
      </c>
      <c r="AC71" s="52">
        <v>35</v>
      </c>
      <c r="AD71" s="52">
        <v>5215</v>
      </c>
      <c r="AE71" s="52">
        <v>840</v>
      </c>
      <c r="AF71" s="52">
        <v>1330</v>
      </c>
      <c r="AG71" s="52">
        <v>840</v>
      </c>
      <c r="AH71" s="52">
        <v>7805</v>
      </c>
      <c r="AI71" s="52">
        <v>72870</v>
      </c>
      <c r="AJ71" s="8">
        <f t="shared" si="5"/>
        <v>3.8674182163645513E-3</v>
      </c>
      <c r="AK71" s="9">
        <f t="shared" si="6"/>
        <v>0.89504495678633877</v>
      </c>
    </row>
    <row r="72" spans="1:37" x14ac:dyDescent="0.25">
      <c r="A72" s="50">
        <v>701050</v>
      </c>
      <c r="B72" s="51" t="s">
        <v>156</v>
      </c>
      <c r="C72" s="51" t="s">
        <v>248</v>
      </c>
      <c r="D72" s="52"/>
      <c r="E72" s="52"/>
      <c r="F72" s="52">
        <v>4543</v>
      </c>
      <c r="G72" s="52">
        <v>295</v>
      </c>
      <c r="H72" s="52">
        <v>118</v>
      </c>
      <c r="I72" s="52">
        <v>3068</v>
      </c>
      <c r="J72" s="52">
        <v>2596</v>
      </c>
      <c r="K72" s="52">
        <v>1947</v>
      </c>
      <c r="L72" s="52">
        <v>3009</v>
      </c>
      <c r="M72" s="52">
        <v>4838</v>
      </c>
      <c r="N72" s="52">
        <v>1298</v>
      </c>
      <c r="O72" s="52">
        <v>3068</v>
      </c>
      <c r="P72" s="52">
        <v>2360</v>
      </c>
      <c r="Q72" s="52">
        <v>2596</v>
      </c>
      <c r="R72" s="52">
        <v>3068</v>
      </c>
      <c r="S72" s="52">
        <v>2478</v>
      </c>
      <c r="T72" s="52">
        <v>1003</v>
      </c>
      <c r="U72" s="52">
        <v>2773</v>
      </c>
      <c r="V72" s="52">
        <v>2773</v>
      </c>
      <c r="W72" s="52">
        <v>1003</v>
      </c>
      <c r="X72" s="52">
        <v>4779</v>
      </c>
      <c r="Y72" s="52">
        <v>10443</v>
      </c>
      <c r="Z72" s="52">
        <v>885</v>
      </c>
      <c r="AA72" s="52">
        <v>4661</v>
      </c>
      <c r="AB72" s="52">
        <v>2773</v>
      </c>
      <c r="AC72" s="52">
        <v>4838</v>
      </c>
      <c r="AD72" s="52">
        <v>590</v>
      </c>
      <c r="AE72" s="52">
        <v>59</v>
      </c>
      <c r="AF72" s="52"/>
      <c r="AG72" s="52"/>
      <c r="AH72" s="52"/>
      <c r="AI72" s="52">
        <v>71862</v>
      </c>
      <c r="AJ72" s="8">
        <f t="shared" si="5"/>
        <v>3.8139207885877508E-3</v>
      </c>
      <c r="AK72" s="9">
        <f t="shared" si="6"/>
        <v>0.89885887757492655</v>
      </c>
    </row>
    <row r="73" spans="1:37" x14ac:dyDescent="0.25">
      <c r="A73" s="50">
        <v>730015</v>
      </c>
      <c r="B73" s="51" t="s">
        <v>151</v>
      </c>
      <c r="C73" s="51" t="s">
        <v>248</v>
      </c>
      <c r="D73" s="52"/>
      <c r="E73" s="52">
        <v>1525</v>
      </c>
      <c r="F73" s="52">
        <v>1900</v>
      </c>
      <c r="G73" s="52">
        <v>2250</v>
      </c>
      <c r="H73" s="52">
        <v>1025</v>
      </c>
      <c r="I73" s="52">
        <v>2100</v>
      </c>
      <c r="J73" s="52">
        <v>1875</v>
      </c>
      <c r="K73" s="52">
        <v>1400</v>
      </c>
      <c r="L73" s="52">
        <v>3500</v>
      </c>
      <c r="M73" s="52">
        <v>2050</v>
      </c>
      <c r="N73" s="52">
        <v>950</v>
      </c>
      <c r="O73" s="52">
        <v>2975</v>
      </c>
      <c r="P73" s="52">
        <v>1375</v>
      </c>
      <c r="Q73" s="52">
        <v>1775</v>
      </c>
      <c r="R73" s="52">
        <v>1150</v>
      </c>
      <c r="S73" s="52">
        <v>875</v>
      </c>
      <c r="T73" s="52">
        <v>2350</v>
      </c>
      <c r="U73" s="52">
        <v>1450</v>
      </c>
      <c r="V73" s="52">
        <v>3500</v>
      </c>
      <c r="W73" s="52">
        <v>2075</v>
      </c>
      <c r="X73" s="52">
        <v>4600</v>
      </c>
      <c r="Y73" s="52">
        <v>10525</v>
      </c>
      <c r="Z73" s="52"/>
      <c r="AA73" s="52">
        <v>5300</v>
      </c>
      <c r="AB73" s="52">
        <v>1725</v>
      </c>
      <c r="AC73" s="52">
        <v>3250</v>
      </c>
      <c r="AD73" s="52">
        <v>2025</v>
      </c>
      <c r="AE73" s="52">
        <v>175</v>
      </c>
      <c r="AF73" s="52">
        <v>1400</v>
      </c>
      <c r="AG73" s="52">
        <v>2525</v>
      </c>
      <c r="AH73" s="52">
        <v>2850</v>
      </c>
      <c r="AI73" s="52">
        <v>70475</v>
      </c>
      <c r="AJ73" s="8">
        <f t="shared" si="5"/>
        <v>3.7403087525496332E-3</v>
      </c>
      <c r="AK73" s="9">
        <f t="shared" si="6"/>
        <v>0.90259918632747616</v>
      </c>
    </row>
    <row r="74" spans="1:37" x14ac:dyDescent="0.25">
      <c r="A74" s="50">
        <v>701083</v>
      </c>
      <c r="B74" s="51" t="s">
        <v>37</v>
      </c>
      <c r="C74" s="51" t="s">
        <v>248</v>
      </c>
      <c r="D74" s="52">
        <v>882</v>
      </c>
      <c r="E74" s="52">
        <v>672</v>
      </c>
      <c r="F74" s="52">
        <v>1764</v>
      </c>
      <c r="G74" s="52">
        <v>1806</v>
      </c>
      <c r="H74" s="52">
        <v>546</v>
      </c>
      <c r="I74" s="52">
        <v>462</v>
      </c>
      <c r="J74" s="52">
        <v>1302</v>
      </c>
      <c r="K74" s="52">
        <v>1344</v>
      </c>
      <c r="L74" s="52">
        <v>1764</v>
      </c>
      <c r="M74" s="52"/>
      <c r="N74" s="52">
        <v>420</v>
      </c>
      <c r="O74" s="52">
        <v>42546</v>
      </c>
      <c r="P74" s="52">
        <v>840</v>
      </c>
      <c r="Q74" s="52">
        <v>168</v>
      </c>
      <c r="R74" s="52">
        <v>168</v>
      </c>
      <c r="S74" s="52">
        <v>2520</v>
      </c>
      <c r="T74" s="52">
        <v>336</v>
      </c>
      <c r="U74" s="52">
        <v>504</v>
      </c>
      <c r="V74" s="52">
        <v>966</v>
      </c>
      <c r="W74" s="52">
        <v>1722</v>
      </c>
      <c r="X74" s="52">
        <v>3780</v>
      </c>
      <c r="Y74" s="52">
        <v>504</v>
      </c>
      <c r="Z74" s="52"/>
      <c r="AA74" s="52"/>
      <c r="AB74" s="52"/>
      <c r="AC74" s="52"/>
      <c r="AD74" s="52">
        <v>2268</v>
      </c>
      <c r="AE74" s="52">
        <v>504</v>
      </c>
      <c r="AF74" s="52">
        <v>504</v>
      </c>
      <c r="AG74" s="52">
        <v>252</v>
      </c>
      <c r="AH74" s="52"/>
      <c r="AI74" s="52">
        <v>68544</v>
      </c>
      <c r="AJ74" s="8">
        <f t="shared" si="5"/>
        <v>3.6378250888224484E-3</v>
      </c>
      <c r="AK74" s="9">
        <f t="shared" si="6"/>
        <v>0.90623701141629864</v>
      </c>
    </row>
    <row r="75" spans="1:37" x14ac:dyDescent="0.25">
      <c r="A75" s="50">
        <v>708022</v>
      </c>
      <c r="B75" s="51" t="s">
        <v>99</v>
      </c>
      <c r="C75" s="51" t="s">
        <v>248</v>
      </c>
      <c r="D75" s="52">
        <v>615</v>
      </c>
      <c r="E75" s="52">
        <v>1530</v>
      </c>
      <c r="F75" s="52">
        <v>1515</v>
      </c>
      <c r="G75" s="52">
        <v>3045</v>
      </c>
      <c r="H75" s="52">
        <v>1725</v>
      </c>
      <c r="I75" s="52">
        <v>5280</v>
      </c>
      <c r="J75" s="52">
        <v>210</v>
      </c>
      <c r="K75" s="52"/>
      <c r="L75" s="52"/>
      <c r="M75" s="52">
        <v>240</v>
      </c>
      <c r="N75" s="52"/>
      <c r="O75" s="52">
        <v>120</v>
      </c>
      <c r="P75" s="52">
        <v>345</v>
      </c>
      <c r="Q75" s="52">
        <v>285</v>
      </c>
      <c r="R75" s="52">
        <v>2220</v>
      </c>
      <c r="S75" s="52">
        <v>3450</v>
      </c>
      <c r="T75" s="52">
        <v>1725</v>
      </c>
      <c r="U75" s="52">
        <v>3195</v>
      </c>
      <c r="V75" s="52">
        <v>5565</v>
      </c>
      <c r="W75" s="52">
        <v>4215</v>
      </c>
      <c r="X75" s="52">
        <v>4800</v>
      </c>
      <c r="Y75" s="52">
        <v>3975</v>
      </c>
      <c r="Z75" s="52">
        <v>4575</v>
      </c>
      <c r="AA75" s="52"/>
      <c r="AB75" s="52"/>
      <c r="AC75" s="52">
        <v>825</v>
      </c>
      <c r="AD75" s="52">
        <v>9420</v>
      </c>
      <c r="AE75" s="52">
        <v>3570</v>
      </c>
      <c r="AF75" s="52"/>
      <c r="AG75" s="52"/>
      <c r="AH75" s="52">
        <v>5400</v>
      </c>
      <c r="AI75" s="52">
        <v>67845</v>
      </c>
      <c r="AJ75" s="8">
        <f t="shared" si="5"/>
        <v>3.6007271701557981E-3</v>
      </c>
      <c r="AK75" s="9">
        <f t="shared" si="6"/>
        <v>0.90983773858645445</v>
      </c>
    </row>
    <row r="76" spans="1:37" x14ac:dyDescent="0.25">
      <c r="A76" s="50">
        <v>708005</v>
      </c>
      <c r="B76" s="51" t="s">
        <v>85</v>
      </c>
      <c r="C76" s="51" t="s">
        <v>248</v>
      </c>
      <c r="D76" s="52">
        <v>375</v>
      </c>
      <c r="E76" s="52">
        <v>1810</v>
      </c>
      <c r="F76" s="52">
        <v>4080</v>
      </c>
      <c r="G76" s="52">
        <v>3765</v>
      </c>
      <c r="H76" s="52">
        <v>995</v>
      </c>
      <c r="I76" s="52">
        <v>4130</v>
      </c>
      <c r="J76" s="52">
        <v>4555</v>
      </c>
      <c r="K76" s="52">
        <v>1000</v>
      </c>
      <c r="L76" s="52">
        <v>4485</v>
      </c>
      <c r="M76" s="52">
        <v>3090</v>
      </c>
      <c r="N76" s="52">
        <v>4280</v>
      </c>
      <c r="O76" s="52">
        <v>2890</v>
      </c>
      <c r="P76" s="52">
        <v>1725</v>
      </c>
      <c r="Q76" s="52">
        <v>5170</v>
      </c>
      <c r="R76" s="52">
        <v>6800</v>
      </c>
      <c r="S76" s="52">
        <v>3395</v>
      </c>
      <c r="T76" s="52">
        <v>3655</v>
      </c>
      <c r="U76" s="52">
        <v>4285</v>
      </c>
      <c r="V76" s="52"/>
      <c r="W76" s="52"/>
      <c r="X76" s="52"/>
      <c r="Y76" s="52">
        <v>60</v>
      </c>
      <c r="Z76" s="52"/>
      <c r="AA76" s="52"/>
      <c r="AB76" s="52"/>
      <c r="AC76" s="52"/>
      <c r="AD76" s="52"/>
      <c r="AE76" s="52"/>
      <c r="AF76" s="52"/>
      <c r="AG76" s="52">
        <v>5220</v>
      </c>
      <c r="AH76" s="52">
        <v>1850</v>
      </c>
      <c r="AI76" s="52">
        <v>67615</v>
      </c>
      <c r="AJ76" s="8">
        <f t="shared" si="5"/>
        <v>3.5885204158019645E-3</v>
      </c>
      <c r="AK76" s="9">
        <f t="shared" si="6"/>
        <v>0.91342625900225638</v>
      </c>
    </row>
    <row r="77" spans="1:37" x14ac:dyDescent="0.25">
      <c r="A77" s="50">
        <v>701039</v>
      </c>
      <c r="B77" s="51" t="s">
        <v>22</v>
      </c>
      <c r="C77" s="51" t="s">
        <v>248</v>
      </c>
      <c r="D77" s="52">
        <v>875</v>
      </c>
      <c r="E77" s="52">
        <v>1225</v>
      </c>
      <c r="F77" s="52">
        <v>6230</v>
      </c>
      <c r="G77" s="52">
        <v>4515</v>
      </c>
      <c r="H77" s="52">
        <v>1820</v>
      </c>
      <c r="I77" s="52">
        <v>2590</v>
      </c>
      <c r="J77" s="52">
        <v>8085</v>
      </c>
      <c r="K77" s="52">
        <v>3185</v>
      </c>
      <c r="L77" s="52">
        <v>6510</v>
      </c>
      <c r="M77" s="52">
        <v>3465</v>
      </c>
      <c r="N77" s="52">
        <v>1960</v>
      </c>
      <c r="O77" s="52">
        <v>1575</v>
      </c>
      <c r="P77" s="52"/>
      <c r="Q77" s="52"/>
      <c r="R77" s="52"/>
      <c r="S77" s="52"/>
      <c r="T77" s="52"/>
      <c r="U77" s="52"/>
      <c r="V77" s="52"/>
      <c r="W77" s="52"/>
      <c r="X77" s="52"/>
      <c r="Y77" s="52">
        <v>2695</v>
      </c>
      <c r="Z77" s="52">
        <v>2660</v>
      </c>
      <c r="AA77" s="52">
        <v>3675</v>
      </c>
      <c r="AB77" s="52">
        <v>2450</v>
      </c>
      <c r="AC77" s="52">
        <v>3570</v>
      </c>
      <c r="AD77" s="52">
        <v>2485</v>
      </c>
      <c r="AE77" s="52">
        <v>700</v>
      </c>
      <c r="AF77" s="52">
        <v>385</v>
      </c>
      <c r="AG77" s="52">
        <v>1505</v>
      </c>
      <c r="AH77" s="52">
        <v>5355</v>
      </c>
      <c r="AI77" s="52">
        <v>67515</v>
      </c>
      <c r="AJ77" s="8">
        <f t="shared" si="5"/>
        <v>3.5832131313002975E-3</v>
      </c>
      <c r="AK77" s="9">
        <f t="shared" si="6"/>
        <v>0.91700947213355666</v>
      </c>
    </row>
    <row r="78" spans="1:37" x14ac:dyDescent="0.25">
      <c r="A78" s="50">
        <v>708023</v>
      </c>
      <c r="B78" s="51" t="s">
        <v>100</v>
      </c>
      <c r="C78" s="51" t="s">
        <v>248</v>
      </c>
      <c r="D78" s="52">
        <v>465</v>
      </c>
      <c r="E78" s="52">
        <v>1395</v>
      </c>
      <c r="F78" s="52">
        <v>1830</v>
      </c>
      <c r="G78" s="52">
        <v>1995</v>
      </c>
      <c r="H78" s="52">
        <v>1185</v>
      </c>
      <c r="I78" s="52">
        <v>5130</v>
      </c>
      <c r="J78" s="52">
        <v>2790</v>
      </c>
      <c r="K78" s="52">
        <v>420</v>
      </c>
      <c r="L78" s="52"/>
      <c r="M78" s="52"/>
      <c r="N78" s="52"/>
      <c r="O78" s="52"/>
      <c r="P78" s="52">
        <v>420</v>
      </c>
      <c r="Q78" s="52">
        <v>285</v>
      </c>
      <c r="R78" s="52">
        <v>1170</v>
      </c>
      <c r="S78" s="52">
        <v>2535</v>
      </c>
      <c r="T78" s="52">
        <v>1920</v>
      </c>
      <c r="U78" s="52">
        <v>2385</v>
      </c>
      <c r="V78" s="52">
        <v>3675</v>
      </c>
      <c r="W78" s="52">
        <v>1185</v>
      </c>
      <c r="X78" s="52">
        <v>4440</v>
      </c>
      <c r="Y78" s="52">
        <v>3840</v>
      </c>
      <c r="Z78" s="52">
        <v>225</v>
      </c>
      <c r="AA78" s="52">
        <v>8220</v>
      </c>
      <c r="AB78" s="52">
        <v>3030</v>
      </c>
      <c r="AC78" s="52">
        <v>450</v>
      </c>
      <c r="AD78" s="52">
        <v>12060</v>
      </c>
      <c r="AE78" s="52">
        <v>3270</v>
      </c>
      <c r="AF78" s="52">
        <v>75</v>
      </c>
      <c r="AG78" s="52">
        <v>675</v>
      </c>
      <c r="AH78" s="52">
        <v>2025</v>
      </c>
      <c r="AI78" s="52">
        <v>67095</v>
      </c>
      <c r="AJ78" s="8">
        <f t="shared" si="5"/>
        <v>3.5609225363932972E-3</v>
      </c>
      <c r="AK78" s="9">
        <f t="shared" si="6"/>
        <v>0.92057039466994994</v>
      </c>
    </row>
    <row r="79" spans="1:37" x14ac:dyDescent="0.25">
      <c r="A79" s="50">
        <v>708020</v>
      </c>
      <c r="B79" s="51" t="s">
        <v>97</v>
      </c>
      <c r="C79" s="51" t="s">
        <v>248</v>
      </c>
      <c r="D79" s="52">
        <v>1200</v>
      </c>
      <c r="E79" s="52">
        <v>1770</v>
      </c>
      <c r="F79" s="52">
        <v>2550</v>
      </c>
      <c r="G79" s="52">
        <v>1320</v>
      </c>
      <c r="H79" s="52">
        <v>2260</v>
      </c>
      <c r="I79" s="52">
        <v>1100</v>
      </c>
      <c r="J79" s="52">
        <v>2640</v>
      </c>
      <c r="K79" s="52">
        <v>2320</v>
      </c>
      <c r="L79" s="52">
        <v>2670</v>
      </c>
      <c r="M79" s="52">
        <v>1980</v>
      </c>
      <c r="N79" s="52">
        <v>1400</v>
      </c>
      <c r="O79" s="52">
        <v>1480</v>
      </c>
      <c r="P79" s="52">
        <v>2430</v>
      </c>
      <c r="Q79" s="52">
        <v>3760</v>
      </c>
      <c r="R79" s="52">
        <v>2330</v>
      </c>
      <c r="S79" s="52">
        <v>2650</v>
      </c>
      <c r="T79" s="52">
        <v>3250</v>
      </c>
      <c r="U79" s="52">
        <v>3450</v>
      </c>
      <c r="V79" s="52">
        <v>3960</v>
      </c>
      <c r="W79" s="52">
        <v>2480</v>
      </c>
      <c r="X79" s="52">
        <v>5430</v>
      </c>
      <c r="Y79" s="52">
        <v>1950</v>
      </c>
      <c r="Z79" s="52">
        <v>5650</v>
      </c>
      <c r="AA79" s="52">
        <v>3690</v>
      </c>
      <c r="AB79" s="52">
        <v>1740</v>
      </c>
      <c r="AC79" s="52"/>
      <c r="AD79" s="52"/>
      <c r="AE79" s="52"/>
      <c r="AF79" s="52"/>
      <c r="AG79" s="52"/>
      <c r="AH79" s="52"/>
      <c r="AI79" s="52">
        <v>65460</v>
      </c>
      <c r="AJ79" s="8">
        <f t="shared" si="5"/>
        <v>3.4741484347910463E-3</v>
      </c>
      <c r="AK79" s="9">
        <f t="shared" si="6"/>
        <v>0.92404454310474093</v>
      </c>
    </row>
    <row r="80" spans="1:37" x14ac:dyDescent="0.25">
      <c r="A80" s="50">
        <v>702000</v>
      </c>
      <c r="B80" s="51" t="s">
        <v>38</v>
      </c>
      <c r="C80" s="51" t="s">
        <v>248</v>
      </c>
      <c r="D80" s="52">
        <v>625</v>
      </c>
      <c r="E80" s="52">
        <v>175</v>
      </c>
      <c r="F80" s="52">
        <v>125</v>
      </c>
      <c r="G80" s="52">
        <v>700</v>
      </c>
      <c r="H80" s="52">
        <v>2900</v>
      </c>
      <c r="I80" s="52">
        <v>6700</v>
      </c>
      <c r="J80" s="52">
        <v>1500</v>
      </c>
      <c r="K80" s="52">
        <v>1300</v>
      </c>
      <c r="L80" s="52">
        <v>4400</v>
      </c>
      <c r="M80" s="52">
        <v>4200</v>
      </c>
      <c r="N80" s="52">
        <v>3000</v>
      </c>
      <c r="O80" s="52">
        <v>2475</v>
      </c>
      <c r="P80" s="52">
        <v>1550</v>
      </c>
      <c r="Q80" s="52">
        <v>1275</v>
      </c>
      <c r="R80" s="52">
        <v>1900</v>
      </c>
      <c r="S80" s="52">
        <v>3350</v>
      </c>
      <c r="T80" s="52">
        <v>2750</v>
      </c>
      <c r="U80" s="52">
        <v>2250</v>
      </c>
      <c r="V80" s="52">
        <v>4850</v>
      </c>
      <c r="W80" s="52">
        <v>1025</v>
      </c>
      <c r="X80" s="52">
        <v>375</v>
      </c>
      <c r="Y80" s="52"/>
      <c r="Z80" s="52">
        <v>1275</v>
      </c>
      <c r="AA80" s="52"/>
      <c r="AB80" s="52"/>
      <c r="AC80" s="52"/>
      <c r="AD80" s="52">
        <v>7075</v>
      </c>
      <c r="AE80" s="52">
        <v>8650</v>
      </c>
      <c r="AF80" s="52">
        <v>25</v>
      </c>
      <c r="AG80" s="52"/>
      <c r="AH80" s="52"/>
      <c r="AI80" s="52">
        <v>64450</v>
      </c>
      <c r="AJ80" s="8">
        <f t="shared" si="5"/>
        <v>3.4205448613242122E-3</v>
      </c>
      <c r="AK80" s="9">
        <f t="shared" si="6"/>
        <v>0.92746508796606519</v>
      </c>
    </row>
    <row r="81" spans="1:37" x14ac:dyDescent="0.25">
      <c r="A81" s="50">
        <v>708024</v>
      </c>
      <c r="B81" s="51" t="s">
        <v>101</v>
      </c>
      <c r="C81" s="51" t="s">
        <v>248</v>
      </c>
      <c r="D81" s="52">
        <v>345</v>
      </c>
      <c r="E81" s="52">
        <v>1635</v>
      </c>
      <c r="F81" s="52">
        <v>2385</v>
      </c>
      <c r="G81" s="52">
        <v>2445</v>
      </c>
      <c r="H81" s="52">
        <v>1590</v>
      </c>
      <c r="I81" s="52">
        <v>2445</v>
      </c>
      <c r="J81" s="52">
        <v>60</v>
      </c>
      <c r="K81" s="52">
        <v>720</v>
      </c>
      <c r="L81" s="52">
        <v>810</v>
      </c>
      <c r="M81" s="52">
        <v>1395</v>
      </c>
      <c r="N81" s="52"/>
      <c r="O81" s="52">
        <v>120</v>
      </c>
      <c r="P81" s="52">
        <v>255</v>
      </c>
      <c r="Q81" s="52">
        <v>4620</v>
      </c>
      <c r="R81" s="52">
        <v>3600</v>
      </c>
      <c r="S81" s="52">
        <v>1005</v>
      </c>
      <c r="T81" s="52">
        <v>735</v>
      </c>
      <c r="U81" s="52">
        <v>4380</v>
      </c>
      <c r="V81" s="52">
        <v>6660</v>
      </c>
      <c r="W81" s="52">
        <v>2685</v>
      </c>
      <c r="X81" s="52">
        <v>165</v>
      </c>
      <c r="Y81" s="52">
        <v>5985</v>
      </c>
      <c r="Z81" s="52">
        <v>5235</v>
      </c>
      <c r="AA81" s="52">
        <v>4890</v>
      </c>
      <c r="AB81" s="52">
        <v>390</v>
      </c>
      <c r="AC81" s="52">
        <v>2445</v>
      </c>
      <c r="AD81" s="52">
        <v>1530</v>
      </c>
      <c r="AE81" s="52"/>
      <c r="AF81" s="52"/>
      <c r="AG81" s="52"/>
      <c r="AH81" s="52">
        <v>4650</v>
      </c>
      <c r="AI81" s="52">
        <v>63180</v>
      </c>
      <c r="AJ81" s="8">
        <f t="shared" si="5"/>
        <v>3.3531423481530445E-3</v>
      </c>
      <c r="AK81" s="9">
        <f t="shared" si="6"/>
        <v>0.93081823031421829</v>
      </c>
    </row>
    <row r="82" spans="1:37" x14ac:dyDescent="0.25">
      <c r="A82" s="50">
        <v>701033</v>
      </c>
      <c r="B82" s="51" t="s">
        <v>17</v>
      </c>
      <c r="C82" s="51" t="s">
        <v>248</v>
      </c>
      <c r="D82" s="52">
        <v>780</v>
      </c>
      <c r="E82" s="52">
        <v>2340</v>
      </c>
      <c r="F82" s="52">
        <v>12051</v>
      </c>
      <c r="G82" s="52">
        <v>390</v>
      </c>
      <c r="H82" s="52">
        <v>2535</v>
      </c>
      <c r="I82" s="52">
        <v>3354</v>
      </c>
      <c r="J82" s="52">
        <v>9048</v>
      </c>
      <c r="K82" s="52">
        <v>3276</v>
      </c>
      <c r="L82" s="52">
        <v>1287</v>
      </c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>
        <v>936</v>
      </c>
      <c r="AA82" s="52">
        <v>2886</v>
      </c>
      <c r="AB82" s="52">
        <v>2925</v>
      </c>
      <c r="AC82" s="52">
        <v>1209</v>
      </c>
      <c r="AD82" s="52">
        <v>6747</v>
      </c>
      <c r="AE82" s="52">
        <v>1014</v>
      </c>
      <c r="AF82" s="52">
        <v>1638</v>
      </c>
      <c r="AG82" s="52">
        <v>1443</v>
      </c>
      <c r="AH82" s="52">
        <v>8619</v>
      </c>
      <c r="AI82" s="52">
        <v>62478</v>
      </c>
      <c r="AJ82" s="8">
        <f t="shared" si="5"/>
        <v>3.3158852109513443E-3</v>
      </c>
      <c r="AK82" s="9">
        <f t="shared" si="6"/>
        <v>0.93413411552516967</v>
      </c>
    </row>
    <row r="83" spans="1:37" x14ac:dyDescent="0.25">
      <c r="A83" s="50">
        <v>708028</v>
      </c>
      <c r="B83" s="51" t="s">
        <v>102</v>
      </c>
      <c r="C83" s="51" t="s">
        <v>248</v>
      </c>
      <c r="D83" s="52">
        <v>391</v>
      </c>
      <c r="E83" s="52">
        <v>833</v>
      </c>
      <c r="F83" s="52"/>
      <c r="G83" s="52">
        <v>1615</v>
      </c>
      <c r="H83" s="52">
        <v>1666</v>
      </c>
      <c r="I83" s="52">
        <v>1938</v>
      </c>
      <c r="J83" s="52">
        <v>3349</v>
      </c>
      <c r="K83" s="52">
        <v>2958</v>
      </c>
      <c r="L83" s="52">
        <v>3485</v>
      </c>
      <c r="M83" s="52">
        <v>119</v>
      </c>
      <c r="N83" s="52"/>
      <c r="O83" s="52"/>
      <c r="P83" s="52">
        <v>765</v>
      </c>
      <c r="Q83" s="52">
        <v>2856</v>
      </c>
      <c r="R83" s="52">
        <v>2601</v>
      </c>
      <c r="S83" s="52">
        <v>4947</v>
      </c>
      <c r="T83" s="52">
        <v>2720</v>
      </c>
      <c r="U83" s="52"/>
      <c r="V83" s="52">
        <v>4777</v>
      </c>
      <c r="W83" s="52"/>
      <c r="X83" s="52">
        <v>5933</v>
      </c>
      <c r="Y83" s="52">
        <v>119</v>
      </c>
      <c r="Z83" s="52"/>
      <c r="AA83" s="52">
        <v>5100</v>
      </c>
      <c r="AB83" s="52">
        <v>3451</v>
      </c>
      <c r="AC83" s="52">
        <v>2703</v>
      </c>
      <c r="AD83" s="52">
        <v>5865</v>
      </c>
      <c r="AE83" s="52">
        <v>561</v>
      </c>
      <c r="AF83" s="52"/>
      <c r="AG83" s="52"/>
      <c r="AH83" s="52"/>
      <c r="AI83" s="52">
        <v>58752</v>
      </c>
      <c r="AJ83" s="8">
        <f t="shared" si="5"/>
        <v>3.1181357904192415E-3</v>
      </c>
      <c r="AK83" s="9">
        <f t="shared" si="6"/>
        <v>0.93725225131558887</v>
      </c>
    </row>
    <row r="84" spans="1:37" x14ac:dyDescent="0.25">
      <c r="A84" s="50">
        <v>707017</v>
      </c>
      <c r="B84" s="51" t="s">
        <v>148</v>
      </c>
      <c r="C84" s="51" t="s">
        <v>248</v>
      </c>
      <c r="D84" s="52"/>
      <c r="E84" s="52">
        <v>1568</v>
      </c>
      <c r="F84" s="52">
        <v>3780</v>
      </c>
      <c r="G84" s="52">
        <v>3836</v>
      </c>
      <c r="H84" s="52">
        <v>1722</v>
      </c>
      <c r="I84" s="52">
        <v>1736</v>
      </c>
      <c r="J84" s="52">
        <v>1652</v>
      </c>
      <c r="K84" s="52">
        <v>2394</v>
      </c>
      <c r="L84" s="52">
        <v>2156</v>
      </c>
      <c r="M84" s="52">
        <v>1120</v>
      </c>
      <c r="N84" s="52">
        <v>1750</v>
      </c>
      <c r="O84" s="52">
        <v>1596</v>
      </c>
      <c r="P84" s="52">
        <v>2282</v>
      </c>
      <c r="Q84" s="52">
        <v>1302</v>
      </c>
      <c r="R84" s="52">
        <v>2898</v>
      </c>
      <c r="S84" s="52">
        <v>1596</v>
      </c>
      <c r="T84" s="52">
        <v>1092</v>
      </c>
      <c r="U84" s="52">
        <v>1834</v>
      </c>
      <c r="V84" s="52">
        <v>1778</v>
      </c>
      <c r="W84" s="52">
        <v>1890</v>
      </c>
      <c r="X84" s="52">
        <v>2674</v>
      </c>
      <c r="Y84" s="52">
        <v>2240</v>
      </c>
      <c r="Z84" s="52">
        <v>1708</v>
      </c>
      <c r="AA84" s="52">
        <v>280</v>
      </c>
      <c r="AB84" s="52">
        <v>28</v>
      </c>
      <c r="AC84" s="52"/>
      <c r="AD84" s="52"/>
      <c r="AE84" s="52">
        <v>2884</v>
      </c>
      <c r="AF84" s="52">
        <v>1050</v>
      </c>
      <c r="AG84" s="52">
        <v>1302</v>
      </c>
      <c r="AH84" s="52">
        <v>8358</v>
      </c>
      <c r="AI84" s="52">
        <v>58506</v>
      </c>
      <c r="AJ84" s="8">
        <f t="shared" si="5"/>
        <v>3.1050798705451414E-3</v>
      </c>
      <c r="AK84" s="9">
        <f t="shared" si="6"/>
        <v>0.94035733118613396</v>
      </c>
    </row>
    <row r="85" spans="1:37" x14ac:dyDescent="0.25">
      <c r="A85" s="50">
        <v>708029</v>
      </c>
      <c r="B85" s="51" t="s">
        <v>103</v>
      </c>
      <c r="C85" s="51" t="s">
        <v>248</v>
      </c>
      <c r="D85" s="52">
        <v>102</v>
      </c>
      <c r="E85" s="52">
        <v>17</v>
      </c>
      <c r="F85" s="52"/>
      <c r="G85" s="52">
        <v>2482</v>
      </c>
      <c r="H85" s="52">
        <v>884</v>
      </c>
      <c r="I85" s="52">
        <v>1768</v>
      </c>
      <c r="J85" s="52">
        <v>2380</v>
      </c>
      <c r="K85" s="52">
        <v>255</v>
      </c>
      <c r="L85" s="52">
        <v>1462</v>
      </c>
      <c r="M85" s="52">
        <v>4301</v>
      </c>
      <c r="N85" s="52">
        <v>1972</v>
      </c>
      <c r="O85" s="52">
        <v>3111</v>
      </c>
      <c r="P85" s="52"/>
      <c r="Q85" s="52">
        <v>17</v>
      </c>
      <c r="R85" s="52"/>
      <c r="S85" s="52"/>
      <c r="T85" s="52"/>
      <c r="U85" s="52">
        <v>4386</v>
      </c>
      <c r="V85" s="52">
        <v>5508</v>
      </c>
      <c r="W85" s="52"/>
      <c r="X85" s="52">
        <v>3723</v>
      </c>
      <c r="Y85" s="52">
        <v>1105</v>
      </c>
      <c r="Z85" s="52"/>
      <c r="AA85" s="52">
        <v>3672</v>
      </c>
      <c r="AB85" s="52">
        <v>1955</v>
      </c>
      <c r="AC85" s="52">
        <v>3621</v>
      </c>
      <c r="AD85" s="52">
        <v>4811</v>
      </c>
      <c r="AE85" s="52">
        <v>1921</v>
      </c>
      <c r="AF85" s="52">
        <v>4573</v>
      </c>
      <c r="AG85" s="52">
        <v>2227</v>
      </c>
      <c r="AH85" s="52"/>
      <c r="AI85" s="52">
        <v>56253</v>
      </c>
      <c r="AJ85" s="8">
        <f t="shared" si="5"/>
        <v>2.9855067507225897E-3</v>
      </c>
      <c r="AK85" s="9">
        <f t="shared" si="6"/>
        <v>0.94334283793685658</v>
      </c>
    </row>
    <row r="86" spans="1:37" x14ac:dyDescent="0.25">
      <c r="A86" s="3">
        <v>708013</v>
      </c>
      <c r="B86" t="s">
        <v>91</v>
      </c>
      <c r="C86" t="s">
        <v>248</v>
      </c>
      <c r="D86" s="4">
        <v>5816</v>
      </c>
      <c r="E86" s="4">
        <v>21803.200000000001</v>
      </c>
      <c r="F86" s="4">
        <v>5361.6</v>
      </c>
      <c r="G86" s="4">
        <v>7987.2000000000007</v>
      </c>
      <c r="H86" s="4">
        <v>235.20000000000002</v>
      </c>
      <c r="I86" s="4">
        <v>1392</v>
      </c>
      <c r="J86" s="4">
        <v>368</v>
      </c>
      <c r="K86" s="4">
        <v>464</v>
      </c>
      <c r="L86" s="4">
        <v>160</v>
      </c>
      <c r="M86" s="4">
        <v>288</v>
      </c>
      <c r="N86" s="4">
        <v>195.20000000000002</v>
      </c>
      <c r="O86" s="4">
        <v>1302.4000000000001</v>
      </c>
      <c r="P86" s="4">
        <v>5022.4000000000005</v>
      </c>
      <c r="Q86" s="4">
        <v>280</v>
      </c>
      <c r="R86" s="4">
        <v>35.200000000000003</v>
      </c>
      <c r="S86" s="4">
        <v>24</v>
      </c>
      <c r="T86" s="4">
        <v>80</v>
      </c>
      <c r="U86" s="4"/>
      <c r="V86" s="4"/>
      <c r="W86" s="4">
        <v>246.4</v>
      </c>
      <c r="X86" s="4">
        <v>742.40000000000009</v>
      </c>
      <c r="Y86" s="4">
        <v>896</v>
      </c>
      <c r="Z86" s="4">
        <v>32</v>
      </c>
      <c r="AA86" s="4">
        <v>1120</v>
      </c>
      <c r="AB86" s="4"/>
      <c r="AC86" s="4"/>
      <c r="AD86" s="4"/>
      <c r="AE86" s="4"/>
      <c r="AF86" s="4"/>
      <c r="AG86" s="4"/>
      <c r="AH86" s="4"/>
      <c r="AI86" s="4">
        <v>53851.199999999997</v>
      </c>
      <c r="AJ86" s="8">
        <f t="shared" si="5"/>
        <v>2.8580363915615579E-3</v>
      </c>
      <c r="AK86" s="9">
        <f t="shared" si="6"/>
        <v>0.94620087432841815</v>
      </c>
    </row>
    <row r="87" spans="1:37" x14ac:dyDescent="0.25">
      <c r="A87" s="3">
        <v>701022</v>
      </c>
      <c r="B87" t="s">
        <v>7</v>
      </c>
      <c r="C87" t="s">
        <v>248</v>
      </c>
      <c r="D87" s="4">
        <v>375</v>
      </c>
      <c r="E87" s="4">
        <v>2025</v>
      </c>
      <c r="F87" s="4">
        <v>6525</v>
      </c>
      <c r="G87" s="4">
        <v>4575</v>
      </c>
      <c r="H87" s="4">
        <v>1650</v>
      </c>
      <c r="I87" s="4">
        <v>2025</v>
      </c>
      <c r="J87" s="4">
        <v>5925</v>
      </c>
      <c r="K87" s="4">
        <v>3000</v>
      </c>
      <c r="L87" s="4">
        <v>6975</v>
      </c>
      <c r="M87" s="4">
        <v>2400</v>
      </c>
      <c r="N87" s="4">
        <v>2700</v>
      </c>
      <c r="O87" s="4">
        <v>1425</v>
      </c>
      <c r="P87" s="4">
        <v>1125</v>
      </c>
      <c r="Q87" s="4">
        <v>2700</v>
      </c>
      <c r="R87" s="4">
        <v>2250</v>
      </c>
      <c r="S87" s="4">
        <v>2025</v>
      </c>
      <c r="T87" s="4">
        <v>675</v>
      </c>
      <c r="U87" s="4">
        <v>1950</v>
      </c>
      <c r="V87" s="4">
        <v>1425</v>
      </c>
      <c r="W87" s="4">
        <v>1425</v>
      </c>
      <c r="X87" s="4">
        <v>525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>
        <v>53700</v>
      </c>
      <c r="AJ87" s="8">
        <f t="shared" si="5"/>
        <v>2.8500117773950381E-3</v>
      </c>
      <c r="AK87" s="9">
        <f t="shared" si="6"/>
        <v>0.94905088610581323</v>
      </c>
    </row>
    <row r="88" spans="1:37" x14ac:dyDescent="0.25">
      <c r="A88" s="3">
        <v>708000</v>
      </c>
      <c r="B88" t="s">
        <v>82</v>
      </c>
      <c r="C88" t="s">
        <v>248</v>
      </c>
      <c r="D88" s="4">
        <v>25</v>
      </c>
      <c r="E88" s="4"/>
      <c r="F88" s="4">
        <v>1245</v>
      </c>
      <c r="G88" s="4">
        <v>630</v>
      </c>
      <c r="H88" s="4">
        <v>275</v>
      </c>
      <c r="I88" s="4">
        <v>700</v>
      </c>
      <c r="J88" s="4">
        <v>1575</v>
      </c>
      <c r="K88" s="4">
        <v>1405</v>
      </c>
      <c r="L88" s="4">
        <v>1750</v>
      </c>
      <c r="M88" s="4">
        <v>975</v>
      </c>
      <c r="N88" s="4">
        <v>285</v>
      </c>
      <c r="O88" s="4">
        <v>495</v>
      </c>
      <c r="P88" s="4">
        <v>3390</v>
      </c>
      <c r="Q88" s="4">
        <v>2400</v>
      </c>
      <c r="R88" s="4">
        <v>2410</v>
      </c>
      <c r="S88" s="4">
        <v>1025</v>
      </c>
      <c r="T88" s="4">
        <v>1305</v>
      </c>
      <c r="U88" s="4">
        <v>1630</v>
      </c>
      <c r="V88" s="4">
        <v>1340</v>
      </c>
      <c r="W88" s="4">
        <v>775</v>
      </c>
      <c r="X88" s="4">
        <v>2750</v>
      </c>
      <c r="Y88" s="4">
        <v>4490</v>
      </c>
      <c r="Z88" s="4">
        <v>230</v>
      </c>
      <c r="AA88" s="4">
        <v>3490</v>
      </c>
      <c r="AB88" s="4">
        <v>3400</v>
      </c>
      <c r="AC88" s="4">
        <v>2435</v>
      </c>
      <c r="AD88" s="4">
        <v>1760</v>
      </c>
      <c r="AE88" s="4">
        <v>1810</v>
      </c>
      <c r="AF88" s="4">
        <v>2315</v>
      </c>
      <c r="AG88" s="4">
        <v>2680</v>
      </c>
      <c r="AH88" s="4">
        <v>1630</v>
      </c>
      <c r="AI88" s="4">
        <v>50625</v>
      </c>
      <c r="AJ88" s="8">
        <f t="shared" si="5"/>
        <v>2.6868127789687855E-3</v>
      </c>
      <c r="AK88" s="9">
        <f t="shared" si="6"/>
        <v>0.95173769888478199</v>
      </c>
    </row>
    <row r="89" spans="1:37" x14ac:dyDescent="0.25">
      <c r="A89" s="3">
        <v>708015</v>
      </c>
      <c r="B89" t="s">
        <v>93</v>
      </c>
      <c r="C89" t="s">
        <v>248</v>
      </c>
      <c r="D89" s="4">
        <v>360</v>
      </c>
      <c r="E89" s="4">
        <v>342</v>
      </c>
      <c r="F89" s="4">
        <v>828</v>
      </c>
      <c r="G89" s="4">
        <v>2926.8</v>
      </c>
      <c r="H89" s="4">
        <v>396</v>
      </c>
      <c r="I89" s="4">
        <v>360</v>
      </c>
      <c r="J89" s="4"/>
      <c r="K89" s="4"/>
      <c r="L89" s="4">
        <v>36</v>
      </c>
      <c r="M89" s="4">
        <v>108</v>
      </c>
      <c r="N89" s="4">
        <v>594</v>
      </c>
      <c r="O89" s="4">
        <v>2160</v>
      </c>
      <c r="P89" s="4">
        <v>2178</v>
      </c>
      <c r="Q89" s="4">
        <v>1983.6000000000001</v>
      </c>
      <c r="R89" s="4">
        <v>3996</v>
      </c>
      <c r="S89" s="4">
        <v>1746</v>
      </c>
      <c r="T89" s="4">
        <v>2880</v>
      </c>
      <c r="U89" s="4">
        <v>4338</v>
      </c>
      <c r="V89" s="4">
        <v>2520</v>
      </c>
      <c r="W89" s="4">
        <v>3096</v>
      </c>
      <c r="X89" s="4">
        <v>126</v>
      </c>
      <c r="Y89" s="4">
        <v>3060</v>
      </c>
      <c r="Z89" s="4">
        <v>3204</v>
      </c>
      <c r="AA89" s="4">
        <v>3744</v>
      </c>
      <c r="AB89" s="4">
        <v>903.6</v>
      </c>
      <c r="AC89" s="4">
        <v>1962</v>
      </c>
      <c r="AD89" s="4">
        <v>5328</v>
      </c>
      <c r="AE89" s="4">
        <v>981</v>
      </c>
      <c r="AF89" s="4"/>
      <c r="AG89" s="4"/>
      <c r="AH89" s="4"/>
      <c r="AI89" s="4">
        <v>50157</v>
      </c>
      <c r="AJ89" s="8">
        <f t="shared" si="5"/>
        <v>2.6619746875009855E-3</v>
      </c>
      <c r="AK89" s="9">
        <f t="shared" si="6"/>
        <v>0.95439967357228295</v>
      </c>
    </row>
    <row r="90" spans="1:37" x14ac:dyDescent="0.25">
      <c r="A90" s="3">
        <v>708006</v>
      </c>
      <c r="B90" t="s">
        <v>86</v>
      </c>
      <c r="C90" t="s">
        <v>248</v>
      </c>
      <c r="D90" s="4">
        <v>1052</v>
      </c>
      <c r="E90" s="4">
        <v>2590</v>
      </c>
      <c r="F90" s="4">
        <v>1918</v>
      </c>
      <c r="G90" s="4"/>
      <c r="H90" s="4">
        <v>80</v>
      </c>
      <c r="I90" s="4">
        <v>912</v>
      </c>
      <c r="J90" s="4">
        <v>3050</v>
      </c>
      <c r="K90" s="4">
        <v>2480</v>
      </c>
      <c r="L90" s="4">
        <v>3110</v>
      </c>
      <c r="M90" s="4">
        <v>794</v>
      </c>
      <c r="N90" s="4">
        <v>1356</v>
      </c>
      <c r="O90" s="4">
        <v>3628</v>
      </c>
      <c r="P90" s="4">
        <v>184</v>
      </c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>
        <v>3502</v>
      </c>
      <c r="AC90" s="4">
        <v>2916</v>
      </c>
      <c r="AD90" s="4">
        <v>5578</v>
      </c>
      <c r="AE90" s="4">
        <v>2624</v>
      </c>
      <c r="AF90" s="4">
        <v>3986</v>
      </c>
      <c r="AG90" s="4">
        <v>5072</v>
      </c>
      <c r="AH90" s="4">
        <v>1496</v>
      </c>
      <c r="AI90" s="4">
        <v>46328</v>
      </c>
      <c r="AJ90" s="8">
        <f t="shared" si="5"/>
        <v>2.4587587639321659E-3</v>
      </c>
      <c r="AK90" s="9">
        <f t="shared" si="6"/>
        <v>0.95685843233621515</v>
      </c>
    </row>
    <row r="91" spans="1:37" x14ac:dyDescent="0.25">
      <c r="A91" s="3">
        <v>708009</v>
      </c>
      <c r="B91" t="s">
        <v>89</v>
      </c>
      <c r="C91" t="s">
        <v>248</v>
      </c>
      <c r="D91" s="4">
        <v>448.79999999999995</v>
      </c>
      <c r="E91" s="4">
        <v>2346</v>
      </c>
      <c r="F91" s="4">
        <v>1897.1999999999998</v>
      </c>
      <c r="G91" s="4"/>
      <c r="H91" s="4"/>
      <c r="I91" s="4">
        <v>4467.5999999999995</v>
      </c>
      <c r="J91" s="4">
        <v>1509.6</v>
      </c>
      <c r="K91" s="4">
        <v>3019.2</v>
      </c>
      <c r="L91" s="4">
        <v>4059.6</v>
      </c>
      <c r="M91" s="4">
        <v>3835.2</v>
      </c>
      <c r="N91" s="4">
        <v>4528.7999999999993</v>
      </c>
      <c r="O91" s="4">
        <v>102</v>
      </c>
      <c r="P91" s="4"/>
      <c r="Q91" s="4">
        <v>1224</v>
      </c>
      <c r="R91" s="4"/>
      <c r="S91" s="4"/>
      <c r="T91" s="4">
        <v>224.39999999999998</v>
      </c>
      <c r="U91" s="4">
        <v>4426.7999999999993</v>
      </c>
      <c r="V91" s="4">
        <v>4712.3999999999996</v>
      </c>
      <c r="W91" s="4">
        <v>1081.1999999999998</v>
      </c>
      <c r="X91" s="4">
        <v>4773.5999999999995</v>
      </c>
      <c r="Y91" s="4"/>
      <c r="Z91" s="4"/>
      <c r="AA91" s="4"/>
      <c r="AB91" s="4"/>
      <c r="AC91" s="4"/>
      <c r="AD91" s="4"/>
      <c r="AE91" s="4">
        <v>734.4</v>
      </c>
      <c r="AF91" s="4">
        <v>387.59999999999997</v>
      </c>
      <c r="AG91" s="4">
        <v>612</v>
      </c>
      <c r="AH91" s="4">
        <v>550.79999999999995</v>
      </c>
      <c r="AI91" s="4">
        <v>44941.2</v>
      </c>
      <c r="AJ91" s="8">
        <f t="shared" si="5"/>
        <v>2.3851573424630516E-3</v>
      </c>
      <c r="AK91" s="9">
        <f t="shared" si="6"/>
        <v>0.95924358967867818</v>
      </c>
    </row>
    <row r="92" spans="1:37" x14ac:dyDescent="0.25">
      <c r="A92" s="3">
        <v>701043</v>
      </c>
      <c r="B92" t="s">
        <v>25</v>
      </c>
      <c r="C92" t="s">
        <v>248</v>
      </c>
      <c r="D92" s="4">
        <v>700</v>
      </c>
      <c r="E92" s="4">
        <v>1610</v>
      </c>
      <c r="F92" s="4">
        <v>5810</v>
      </c>
      <c r="G92" s="4">
        <v>4515</v>
      </c>
      <c r="H92" s="4">
        <v>1470</v>
      </c>
      <c r="I92" s="4">
        <v>2870</v>
      </c>
      <c r="J92" s="4">
        <v>4025</v>
      </c>
      <c r="K92" s="4"/>
      <c r="L92" s="4"/>
      <c r="M92" s="4"/>
      <c r="N92" s="4">
        <v>70</v>
      </c>
      <c r="O92" s="4"/>
      <c r="P92" s="4"/>
      <c r="Q92" s="4"/>
      <c r="R92" s="4"/>
      <c r="S92" s="4"/>
      <c r="T92" s="4"/>
      <c r="U92" s="4"/>
      <c r="V92" s="4"/>
      <c r="W92" s="4"/>
      <c r="X92" s="4"/>
      <c r="Y92" s="4">
        <v>4480</v>
      </c>
      <c r="Z92" s="4">
        <v>770</v>
      </c>
      <c r="AA92" s="4">
        <v>2100</v>
      </c>
      <c r="AB92" s="4">
        <v>2100</v>
      </c>
      <c r="AC92" s="4">
        <v>665</v>
      </c>
      <c r="AD92" s="4">
        <v>4585</v>
      </c>
      <c r="AE92" s="4">
        <v>980</v>
      </c>
      <c r="AF92" s="4">
        <v>315</v>
      </c>
      <c r="AG92" s="4">
        <v>945</v>
      </c>
      <c r="AH92" s="4">
        <v>6020</v>
      </c>
      <c r="AI92" s="4">
        <v>44030</v>
      </c>
      <c r="AJ92" s="8">
        <f t="shared" si="5"/>
        <v>2.3367973660838644E-3</v>
      </c>
      <c r="AK92" s="9">
        <f t="shared" si="6"/>
        <v>0.96158038704476201</v>
      </c>
    </row>
    <row r="93" spans="1:37" x14ac:dyDescent="0.25">
      <c r="A93" s="3">
        <v>702002</v>
      </c>
      <c r="B93" t="s">
        <v>40</v>
      </c>
      <c r="C93" t="s">
        <v>248</v>
      </c>
      <c r="D93" s="4">
        <v>300</v>
      </c>
      <c r="E93" s="4">
        <v>600</v>
      </c>
      <c r="F93" s="4">
        <v>125</v>
      </c>
      <c r="G93" s="4">
        <v>500</v>
      </c>
      <c r="H93" s="4">
        <v>2850</v>
      </c>
      <c r="I93" s="4">
        <v>5225</v>
      </c>
      <c r="J93" s="4">
        <v>1425</v>
      </c>
      <c r="K93" s="4">
        <v>100</v>
      </c>
      <c r="L93" s="4">
        <v>750</v>
      </c>
      <c r="M93" s="4">
        <v>3550</v>
      </c>
      <c r="N93" s="4">
        <v>1475</v>
      </c>
      <c r="O93" s="4">
        <v>2750</v>
      </c>
      <c r="P93" s="4">
        <v>2050</v>
      </c>
      <c r="Q93" s="4">
        <v>1425</v>
      </c>
      <c r="R93" s="4">
        <v>1500</v>
      </c>
      <c r="S93" s="4">
        <v>2500</v>
      </c>
      <c r="T93" s="4">
        <v>1350</v>
      </c>
      <c r="U93" s="4">
        <v>2475</v>
      </c>
      <c r="V93" s="4">
        <v>900</v>
      </c>
      <c r="W93" s="4">
        <v>800</v>
      </c>
      <c r="X93" s="4">
        <v>2525</v>
      </c>
      <c r="Y93" s="4">
        <v>800</v>
      </c>
      <c r="Z93" s="4">
        <v>3125</v>
      </c>
      <c r="AA93" s="4">
        <v>2350</v>
      </c>
      <c r="AB93" s="4">
        <v>25</v>
      </c>
      <c r="AC93" s="4"/>
      <c r="AD93" s="4">
        <v>25</v>
      </c>
      <c r="AE93" s="4">
        <v>500</v>
      </c>
      <c r="AF93" s="4"/>
      <c r="AG93" s="4"/>
      <c r="AH93" s="4"/>
      <c r="AI93" s="4">
        <v>42000</v>
      </c>
      <c r="AJ93" s="8">
        <f t="shared" si="5"/>
        <v>2.2290594907000295E-3</v>
      </c>
      <c r="AK93" s="9">
        <f t="shared" si="6"/>
        <v>0.96380944653546208</v>
      </c>
    </row>
    <row r="94" spans="1:37" x14ac:dyDescent="0.25">
      <c r="A94" s="3">
        <v>701023</v>
      </c>
      <c r="B94" t="s">
        <v>8</v>
      </c>
      <c r="C94" t="s">
        <v>248</v>
      </c>
      <c r="D94" s="4">
        <v>140</v>
      </c>
      <c r="E94" s="4">
        <v>525</v>
      </c>
      <c r="F94" s="4">
        <v>6160</v>
      </c>
      <c r="G94" s="4">
        <v>1225</v>
      </c>
      <c r="H94" s="4">
        <v>385</v>
      </c>
      <c r="I94" s="4">
        <v>1295</v>
      </c>
      <c r="J94" s="4">
        <v>2205</v>
      </c>
      <c r="K94" s="4">
        <v>3640</v>
      </c>
      <c r="L94" s="4">
        <v>3640</v>
      </c>
      <c r="M94" s="4">
        <v>2695</v>
      </c>
      <c r="N94" s="4">
        <v>840</v>
      </c>
      <c r="O94" s="4">
        <v>1505</v>
      </c>
      <c r="P94" s="4">
        <v>1120</v>
      </c>
      <c r="Q94" s="4">
        <v>2345</v>
      </c>
      <c r="R94" s="4">
        <v>4725</v>
      </c>
      <c r="S94" s="4">
        <v>1540</v>
      </c>
      <c r="T94" s="4">
        <v>1190</v>
      </c>
      <c r="U94" s="4">
        <v>1225</v>
      </c>
      <c r="V94" s="4">
        <v>1575</v>
      </c>
      <c r="W94" s="4">
        <v>2765</v>
      </c>
      <c r="X94" s="4">
        <v>665</v>
      </c>
      <c r="Y94" s="4"/>
      <c r="Z94" s="4"/>
      <c r="AA94" s="4"/>
      <c r="AB94" s="4"/>
      <c r="AC94" s="4"/>
      <c r="AD94" s="4">
        <v>35</v>
      </c>
      <c r="AE94" s="4"/>
      <c r="AF94" s="4"/>
      <c r="AG94" s="4"/>
      <c r="AH94" s="4"/>
      <c r="AI94" s="4">
        <v>41440</v>
      </c>
      <c r="AJ94" s="8">
        <f t="shared" si="5"/>
        <v>2.1993386974906957E-3</v>
      </c>
      <c r="AK94" s="9">
        <f t="shared" si="6"/>
        <v>0.96600878523295275</v>
      </c>
    </row>
    <row r="95" spans="1:37" x14ac:dyDescent="0.25">
      <c r="A95" s="3">
        <v>702004</v>
      </c>
      <c r="B95" t="s">
        <v>42</v>
      </c>
      <c r="C95" t="s">
        <v>248</v>
      </c>
      <c r="D95" s="4">
        <v>175</v>
      </c>
      <c r="E95" s="4">
        <v>350</v>
      </c>
      <c r="F95" s="4">
        <v>125</v>
      </c>
      <c r="G95" s="4">
        <v>500</v>
      </c>
      <c r="H95" s="4">
        <v>2875</v>
      </c>
      <c r="I95" s="4">
        <v>5225</v>
      </c>
      <c r="J95" s="4">
        <v>1425</v>
      </c>
      <c r="K95" s="4">
        <v>525</v>
      </c>
      <c r="L95" s="4">
        <v>1500</v>
      </c>
      <c r="M95" s="4">
        <v>4350</v>
      </c>
      <c r="N95" s="4">
        <v>925</v>
      </c>
      <c r="O95" s="4">
        <v>4150</v>
      </c>
      <c r="P95" s="4">
        <v>1800</v>
      </c>
      <c r="Q95" s="4">
        <v>2375</v>
      </c>
      <c r="R95" s="4">
        <v>4350</v>
      </c>
      <c r="S95" s="4">
        <v>300</v>
      </c>
      <c r="T95" s="4">
        <v>1600</v>
      </c>
      <c r="U95" s="4">
        <v>1525</v>
      </c>
      <c r="V95" s="4">
        <v>3125</v>
      </c>
      <c r="W95" s="4">
        <v>275</v>
      </c>
      <c r="X95" s="4">
        <v>125</v>
      </c>
      <c r="Y95" s="4">
        <v>800</v>
      </c>
      <c r="Z95" s="4"/>
      <c r="AA95" s="4"/>
      <c r="AB95" s="4"/>
      <c r="AC95" s="4"/>
      <c r="AD95" s="4"/>
      <c r="AE95" s="4"/>
      <c r="AF95" s="4"/>
      <c r="AG95" s="4"/>
      <c r="AH95" s="4"/>
      <c r="AI95" s="4">
        <v>38400</v>
      </c>
      <c r="AJ95" s="8">
        <f t="shared" si="5"/>
        <v>2.0379972486400271E-3</v>
      </c>
      <c r="AK95" s="9">
        <f t="shared" si="6"/>
        <v>0.96804678248159282</v>
      </c>
    </row>
    <row r="96" spans="1:37" x14ac:dyDescent="0.25">
      <c r="A96" s="3">
        <v>701030</v>
      </c>
      <c r="B96" t="s">
        <v>14</v>
      </c>
      <c r="C96" t="s">
        <v>248</v>
      </c>
      <c r="D96" s="4">
        <v>175</v>
      </c>
      <c r="E96" s="4">
        <v>70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>
        <v>1190</v>
      </c>
      <c r="T96" s="4">
        <v>2100</v>
      </c>
      <c r="U96" s="4">
        <v>2555</v>
      </c>
      <c r="V96" s="4">
        <v>5355</v>
      </c>
      <c r="W96" s="4">
        <v>2240</v>
      </c>
      <c r="X96" s="4">
        <v>3325</v>
      </c>
      <c r="Y96" s="4">
        <v>945</v>
      </c>
      <c r="Z96" s="4">
        <v>910</v>
      </c>
      <c r="AA96" s="4">
        <v>1435</v>
      </c>
      <c r="AB96" s="4">
        <v>2275</v>
      </c>
      <c r="AC96" s="4">
        <v>420</v>
      </c>
      <c r="AD96" s="4">
        <v>560</v>
      </c>
      <c r="AE96" s="4">
        <v>1610</v>
      </c>
      <c r="AF96" s="4">
        <v>1540</v>
      </c>
      <c r="AG96" s="4">
        <v>1995</v>
      </c>
      <c r="AH96" s="4">
        <v>9310</v>
      </c>
      <c r="AI96" s="4">
        <v>38010</v>
      </c>
      <c r="AJ96" s="8">
        <f t="shared" si="5"/>
        <v>2.0172988390835269E-3</v>
      </c>
      <c r="AK96" s="9">
        <f t="shared" si="6"/>
        <v>0.97006408132067634</v>
      </c>
    </row>
    <row r="97" spans="1:37" x14ac:dyDescent="0.25">
      <c r="A97" s="3">
        <v>702001</v>
      </c>
      <c r="B97" t="s">
        <v>39</v>
      </c>
      <c r="C97" t="s">
        <v>248</v>
      </c>
      <c r="D97" s="4">
        <v>250</v>
      </c>
      <c r="E97" s="4">
        <v>325</v>
      </c>
      <c r="F97" s="4">
        <v>125</v>
      </c>
      <c r="G97" s="4">
        <v>500</v>
      </c>
      <c r="H97" s="4">
        <v>2875</v>
      </c>
      <c r="I97" s="4">
        <v>5225</v>
      </c>
      <c r="J97" s="4">
        <v>250</v>
      </c>
      <c r="K97" s="4">
        <v>1950</v>
      </c>
      <c r="L97" s="4">
        <v>800</v>
      </c>
      <c r="M97" s="4">
        <v>2850</v>
      </c>
      <c r="N97" s="4">
        <v>1500</v>
      </c>
      <c r="O97" s="4">
        <v>1350</v>
      </c>
      <c r="P97" s="4">
        <v>100</v>
      </c>
      <c r="Q97" s="4">
        <v>875</v>
      </c>
      <c r="R97" s="4">
        <v>1050</v>
      </c>
      <c r="S97" s="4">
        <v>900</v>
      </c>
      <c r="T97" s="4"/>
      <c r="U97" s="4">
        <v>1725</v>
      </c>
      <c r="V97" s="4">
        <v>3000</v>
      </c>
      <c r="W97" s="4">
        <v>25</v>
      </c>
      <c r="X97" s="4"/>
      <c r="Y97" s="4">
        <v>5850</v>
      </c>
      <c r="Z97" s="4">
        <v>2800</v>
      </c>
      <c r="AA97" s="4">
        <v>1450</v>
      </c>
      <c r="AB97" s="4">
        <v>1550</v>
      </c>
      <c r="AC97" s="4">
        <v>200</v>
      </c>
      <c r="AD97" s="4"/>
      <c r="AE97" s="4">
        <v>25</v>
      </c>
      <c r="AF97" s="4">
        <v>25</v>
      </c>
      <c r="AG97" s="4"/>
      <c r="AH97" s="4"/>
      <c r="AI97" s="4">
        <v>37575</v>
      </c>
      <c r="AJ97" s="8">
        <f t="shared" si="5"/>
        <v>1.9942121515012763E-3</v>
      </c>
      <c r="AK97" s="9">
        <f t="shared" si="6"/>
        <v>0.97205829347217765</v>
      </c>
    </row>
    <row r="98" spans="1:37" x14ac:dyDescent="0.25">
      <c r="A98" s="3">
        <v>708016</v>
      </c>
      <c r="B98" t="s">
        <v>94</v>
      </c>
      <c r="C98" t="s">
        <v>248</v>
      </c>
      <c r="D98" s="4">
        <v>990</v>
      </c>
      <c r="E98" s="4">
        <v>1120</v>
      </c>
      <c r="F98" s="4">
        <v>1345</v>
      </c>
      <c r="G98" s="4">
        <v>645</v>
      </c>
      <c r="H98" s="4">
        <v>345</v>
      </c>
      <c r="I98" s="4">
        <v>245</v>
      </c>
      <c r="J98" s="4">
        <v>1000</v>
      </c>
      <c r="K98" s="4">
        <v>1255</v>
      </c>
      <c r="L98" s="4">
        <v>1305</v>
      </c>
      <c r="M98" s="4">
        <v>900</v>
      </c>
      <c r="N98" s="4">
        <v>365</v>
      </c>
      <c r="O98" s="4">
        <v>310</v>
      </c>
      <c r="P98" s="4">
        <v>2455</v>
      </c>
      <c r="Q98" s="4">
        <v>20</v>
      </c>
      <c r="R98" s="4">
        <v>780</v>
      </c>
      <c r="S98" s="4">
        <v>1285</v>
      </c>
      <c r="T98" s="4">
        <v>775</v>
      </c>
      <c r="U98" s="4">
        <v>140</v>
      </c>
      <c r="V98" s="4"/>
      <c r="W98" s="4">
        <v>380</v>
      </c>
      <c r="X98" s="4">
        <v>1585</v>
      </c>
      <c r="Y98" s="4">
        <v>900</v>
      </c>
      <c r="Z98" s="4"/>
      <c r="AA98" s="4">
        <v>4725</v>
      </c>
      <c r="AB98" s="4">
        <v>2955</v>
      </c>
      <c r="AC98" s="4">
        <v>2020</v>
      </c>
      <c r="AD98" s="4">
        <v>1005</v>
      </c>
      <c r="AE98" s="4">
        <v>2015</v>
      </c>
      <c r="AF98" s="4">
        <v>1705</v>
      </c>
      <c r="AG98" s="4">
        <v>870</v>
      </c>
      <c r="AH98" s="4">
        <v>515</v>
      </c>
      <c r="AI98" s="4">
        <v>33955</v>
      </c>
      <c r="AJ98" s="8">
        <f t="shared" si="5"/>
        <v>1.8020884525409406E-3</v>
      </c>
      <c r="AK98" s="9">
        <f t="shared" si="6"/>
        <v>0.97386038192471858</v>
      </c>
    </row>
    <row r="99" spans="1:37" x14ac:dyDescent="0.25">
      <c r="A99" s="3">
        <v>713008</v>
      </c>
      <c r="B99" t="s">
        <v>235</v>
      </c>
      <c r="C99" t="s">
        <v>248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>
        <v>11088</v>
      </c>
      <c r="AG99" s="4">
        <v>4844</v>
      </c>
      <c r="AH99" s="4">
        <v>16436</v>
      </c>
      <c r="AI99" s="4">
        <v>32368</v>
      </c>
      <c r="AJ99" s="8">
        <f t="shared" si="5"/>
        <v>1.7178618474994894E-3</v>
      </c>
      <c r="AK99" s="9">
        <f t="shared" si="6"/>
        <v>0.97557824377221802</v>
      </c>
    </row>
    <row r="100" spans="1:37" x14ac:dyDescent="0.25">
      <c r="A100" s="3">
        <v>800011</v>
      </c>
      <c r="B100" t="s">
        <v>207</v>
      </c>
      <c r="C100" t="s">
        <v>248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>
        <v>2181</v>
      </c>
      <c r="S100" s="4">
        <v>2127</v>
      </c>
      <c r="T100" s="4">
        <v>1827</v>
      </c>
      <c r="U100" s="4">
        <v>1716</v>
      </c>
      <c r="V100" s="4">
        <v>1785</v>
      </c>
      <c r="W100" s="4">
        <v>1803</v>
      </c>
      <c r="X100" s="4">
        <v>2499</v>
      </c>
      <c r="Y100" s="4">
        <v>1680</v>
      </c>
      <c r="Z100" s="4">
        <v>1137</v>
      </c>
      <c r="AA100" s="4">
        <v>603</v>
      </c>
      <c r="AB100" s="4">
        <v>642</v>
      </c>
      <c r="AC100" s="4">
        <v>726</v>
      </c>
      <c r="AD100" s="4">
        <v>885</v>
      </c>
      <c r="AE100" s="4">
        <v>576</v>
      </c>
      <c r="AF100" s="4">
        <v>795</v>
      </c>
      <c r="AG100" s="4">
        <v>699</v>
      </c>
      <c r="AH100" s="4">
        <v>9483</v>
      </c>
      <c r="AI100" s="4">
        <v>31164</v>
      </c>
      <c r="AJ100" s="8">
        <f t="shared" si="5"/>
        <v>1.653962142099422E-3</v>
      </c>
      <c r="AK100" s="9">
        <f t="shared" si="6"/>
        <v>0.97723220591431748</v>
      </c>
    </row>
    <row r="101" spans="1:37" x14ac:dyDescent="0.25">
      <c r="A101" s="3">
        <v>711010</v>
      </c>
      <c r="B101" t="s">
        <v>115</v>
      </c>
      <c r="C101" t="s">
        <v>248</v>
      </c>
      <c r="D101" s="4">
        <v>265</v>
      </c>
      <c r="E101" s="4">
        <v>530</v>
      </c>
      <c r="F101" s="4">
        <v>1590</v>
      </c>
      <c r="G101" s="4">
        <v>795</v>
      </c>
      <c r="H101" s="4">
        <v>265</v>
      </c>
      <c r="I101" s="4">
        <v>1855</v>
      </c>
      <c r="J101" s="4">
        <v>1325</v>
      </c>
      <c r="K101" s="4">
        <v>1325</v>
      </c>
      <c r="L101" s="4"/>
      <c r="M101" s="4">
        <v>265</v>
      </c>
      <c r="N101" s="4">
        <v>2650</v>
      </c>
      <c r="O101" s="4">
        <v>530</v>
      </c>
      <c r="P101" s="4">
        <v>795</v>
      </c>
      <c r="Q101" s="4">
        <v>530</v>
      </c>
      <c r="R101" s="4">
        <v>1590</v>
      </c>
      <c r="S101" s="4">
        <v>1060</v>
      </c>
      <c r="T101" s="4">
        <v>795</v>
      </c>
      <c r="U101" s="4">
        <v>1060</v>
      </c>
      <c r="V101" s="4">
        <v>2120</v>
      </c>
      <c r="W101" s="4"/>
      <c r="X101" s="4"/>
      <c r="Y101" s="4">
        <v>795</v>
      </c>
      <c r="Z101" s="4"/>
      <c r="AA101" s="4"/>
      <c r="AB101" s="4">
        <v>1855</v>
      </c>
      <c r="AC101" s="4">
        <v>795</v>
      </c>
      <c r="AD101" s="4">
        <v>1590</v>
      </c>
      <c r="AE101" s="4">
        <v>2120</v>
      </c>
      <c r="AF101" s="4">
        <v>1060</v>
      </c>
      <c r="AG101" s="4">
        <v>2120</v>
      </c>
      <c r="AH101" s="4">
        <v>1325</v>
      </c>
      <c r="AI101" s="4">
        <v>31005</v>
      </c>
      <c r="AJ101" s="8">
        <f t="shared" si="5"/>
        <v>1.6455235597417719E-3</v>
      </c>
      <c r="AK101" s="9">
        <f t="shared" si="6"/>
        <v>0.97887772947405927</v>
      </c>
    </row>
    <row r="102" spans="1:37" x14ac:dyDescent="0.25">
      <c r="A102" s="3">
        <v>702005</v>
      </c>
      <c r="B102" t="s">
        <v>43</v>
      </c>
      <c r="C102" t="s">
        <v>248</v>
      </c>
      <c r="D102" s="4">
        <v>200</v>
      </c>
      <c r="E102" s="4">
        <v>375</v>
      </c>
      <c r="F102" s="4">
        <v>125</v>
      </c>
      <c r="G102" s="4">
        <v>500</v>
      </c>
      <c r="H102" s="4">
        <v>2875</v>
      </c>
      <c r="I102" s="4">
        <v>5225</v>
      </c>
      <c r="J102" s="4">
        <v>700</v>
      </c>
      <c r="K102" s="4">
        <v>775</v>
      </c>
      <c r="L102" s="4">
        <v>325</v>
      </c>
      <c r="M102" s="4">
        <v>3600</v>
      </c>
      <c r="N102" s="4">
        <v>1100</v>
      </c>
      <c r="O102" s="4">
        <v>1200</v>
      </c>
      <c r="P102" s="4">
        <v>600</v>
      </c>
      <c r="Q102" s="4">
        <v>200</v>
      </c>
      <c r="R102" s="4">
        <v>1500</v>
      </c>
      <c r="S102" s="4">
        <v>1525</v>
      </c>
      <c r="T102" s="4"/>
      <c r="U102" s="4">
        <v>1725</v>
      </c>
      <c r="V102" s="4">
        <v>3900</v>
      </c>
      <c r="W102" s="4">
        <v>550</v>
      </c>
      <c r="X102" s="4">
        <v>1475</v>
      </c>
      <c r="Y102" s="4">
        <v>450</v>
      </c>
      <c r="Z102" s="4"/>
      <c r="AA102" s="4"/>
      <c r="AB102" s="4"/>
      <c r="AC102" s="4"/>
      <c r="AD102" s="4"/>
      <c r="AE102" s="4"/>
      <c r="AF102" s="4"/>
      <c r="AG102" s="4"/>
      <c r="AH102" s="4"/>
      <c r="AI102" s="4">
        <v>28925</v>
      </c>
      <c r="AJ102" s="8">
        <f t="shared" si="5"/>
        <v>1.5351320421071036E-3</v>
      </c>
      <c r="AK102" s="9">
        <f t="shared" si="6"/>
        <v>0.98041286151616636</v>
      </c>
    </row>
    <row r="103" spans="1:37" x14ac:dyDescent="0.25">
      <c r="A103" s="3">
        <v>701004</v>
      </c>
      <c r="B103" t="s">
        <v>153</v>
      </c>
      <c r="C103" t="s">
        <v>248</v>
      </c>
      <c r="D103" s="4"/>
      <c r="E103" s="4"/>
      <c r="F103" s="4">
        <v>3000</v>
      </c>
      <c r="G103" s="4">
        <v>600</v>
      </c>
      <c r="H103" s="4">
        <v>720</v>
      </c>
      <c r="I103" s="4">
        <v>300</v>
      </c>
      <c r="J103" s="4">
        <v>1680</v>
      </c>
      <c r="K103" s="4">
        <v>720</v>
      </c>
      <c r="L103" s="4">
        <v>2520</v>
      </c>
      <c r="M103" s="4">
        <v>2880</v>
      </c>
      <c r="N103" s="4">
        <v>120</v>
      </c>
      <c r="O103" s="4">
        <v>660</v>
      </c>
      <c r="P103" s="4">
        <v>1320</v>
      </c>
      <c r="Q103" s="4">
        <v>360</v>
      </c>
      <c r="R103" s="4">
        <v>1080</v>
      </c>
      <c r="S103" s="4"/>
      <c r="T103" s="4">
        <v>480</v>
      </c>
      <c r="U103" s="4">
        <v>1680</v>
      </c>
      <c r="V103" s="4">
        <v>2580</v>
      </c>
      <c r="W103" s="4">
        <v>1020</v>
      </c>
      <c r="X103" s="4">
        <v>1200</v>
      </c>
      <c r="Y103" s="4">
        <v>660</v>
      </c>
      <c r="Z103" s="4">
        <v>660</v>
      </c>
      <c r="AA103" s="4">
        <v>540</v>
      </c>
      <c r="AB103" s="4"/>
      <c r="AC103" s="4"/>
      <c r="AD103" s="4">
        <v>1800</v>
      </c>
      <c r="AE103" s="4">
        <v>240</v>
      </c>
      <c r="AF103" s="4">
        <v>480</v>
      </c>
      <c r="AG103" s="4">
        <v>120</v>
      </c>
      <c r="AH103" s="4">
        <v>840</v>
      </c>
      <c r="AI103" s="4">
        <v>28260</v>
      </c>
      <c r="AJ103" s="8">
        <f t="shared" si="5"/>
        <v>1.49983860017102E-3</v>
      </c>
      <c r="AK103" s="9">
        <f t="shared" si="6"/>
        <v>0.98191270011633736</v>
      </c>
    </row>
    <row r="104" spans="1:37" x14ac:dyDescent="0.25">
      <c r="A104" s="3">
        <v>702006</v>
      </c>
      <c r="B104" t="s">
        <v>44</v>
      </c>
      <c r="C104" t="s">
        <v>248</v>
      </c>
      <c r="D104" s="4">
        <v>175</v>
      </c>
      <c r="E104" s="4"/>
      <c r="F104" s="4">
        <v>125</v>
      </c>
      <c r="G104" s="4">
        <v>500</v>
      </c>
      <c r="H104" s="4">
        <v>2850</v>
      </c>
      <c r="I104" s="4">
        <v>5225</v>
      </c>
      <c r="J104" s="4">
        <v>25</v>
      </c>
      <c r="K104" s="4">
        <v>1525</v>
      </c>
      <c r="L104" s="4">
        <v>500</v>
      </c>
      <c r="M104" s="4">
        <v>3775</v>
      </c>
      <c r="N104" s="4">
        <v>250</v>
      </c>
      <c r="O104" s="4">
        <v>1450</v>
      </c>
      <c r="P104" s="4">
        <v>100</v>
      </c>
      <c r="Q104" s="4">
        <v>775</v>
      </c>
      <c r="R104" s="4">
        <v>800</v>
      </c>
      <c r="S104" s="4">
        <v>750</v>
      </c>
      <c r="T104" s="4">
        <v>325</v>
      </c>
      <c r="U104" s="4">
        <v>375</v>
      </c>
      <c r="V104" s="4">
        <v>3150</v>
      </c>
      <c r="W104" s="4">
        <v>500</v>
      </c>
      <c r="X104" s="4">
        <v>850</v>
      </c>
      <c r="Y104" s="4">
        <v>950</v>
      </c>
      <c r="Z104" s="4">
        <v>2100</v>
      </c>
      <c r="AA104" s="4">
        <v>750</v>
      </c>
      <c r="AB104" s="4"/>
      <c r="AC104" s="4"/>
      <c r="AD104" s="4"/>
      <c r="AE104" s="4"/>
      <c r="AF104" s="4"/>
      <c r="AG104" s="4"/>
      <c r="AH104" s="4"/>
      <c r="AI104" s="4">
        <v>27825</v>
      </c>
      <c r="AJ104" s="8">
        <f t="shared" si="5"/>
        <v>1.4767519125887696E-3</v>
      </c>
      <c r="AK104" s="9">
        <f t="shared" si="6"/>
        <v>0.98338945202892614</v>
      </c>
    </row>
    <row r="105" spans="1:37" x14ac:dyDescent="0.25">
      <c r="A105" s="3">
        <v>702003</v>
      </c>
      <c r="B105" t="s">
        <v>41</v>
      </c>
      <c r="C105" t="s">
        <v>248</v>
      </c>
      <c r="D105" s="4">
        <v>125</v>
      </c>
      <c r="E105" s="4">
        <v>275</v>
      </c>
      <c r="F105" s="4">
        <v>125</v>
      </c>
      <c r="G105" s="4">
        <v>500</v>
      </c>
      <c r="H105" s="4">
        <v>2850</v>
      </c>
      <c r="I105" s="4">
        <v>5225</v>
      </c>
      <c r="J105" s="4">
        <v>700</v>
      </c>
      <c r="K105" s="4">
        <v>1225</v>
      </c>
      <c r="L105" s="4">
        <v>550</v>
      </c>
      <c r="M105" s="4">
        <v>2075</v>
      </c>
      <c r="N105" s="4">
        <v>75</v>
      </c>
      <c r="O105" s="4">
        <v>1900</v>
      </c>
      <c r="P105" s="4">
        <v>100</v>
      </c>
      <c r="Q105" s="4">
        <v>125</v>
      </c>
      <c r="R105" s="4">
        <v>800</v>
      </c>
      <c r="S105" s="4">
        <v>50</v>
      </c>
      <c r="T105" s="4">
        <v>75</v>
      </c>
      <c r="U105" s="4">
        <v>825</v>
      </c>
      <c r="V105" s="4">
        <v>3075</v>
      </c>
      <c r="W105" s="4">
        <v>25</v>
      </c>
      <c r="X105" s="4"/>
      <c r="Y105" s="4">
        <v>4450</v>
      </c>
      <c r="Z105" s="4">
        <v>1200</v>
      </c>
      <c r="AA105" s="4"/>
      <c r="AB105" s="4">
        <v>150</v>
      </c>
      <c r="AC105" s="4"/>
      <c r="AD105" s="4"/>
      <c r="AE105" s="4"/>
      <c r="AF105" s="4"/>
      <c r="AG105" s="4"/>
      <c r="AH105" s="4"/>
      <c r="AI105" s="4">
        <v>26500</v>
      </c>
      <c r="AJ105" s="8">
        <f t="shared" si="5"/>
        <v>1.4064303929416854E-3</v>
      </c>
      <c r="AK105" s="9">
        <f t="shared" si="6"/>
        <v>0.98479588242186777</v>
      </c>
    </row>
    <row r="106" spans="1:37" x14ac:dyDescent="0.25">
      <c r="A106" s="3">
        <v>701029</v>
      </c>
      <c r="B106" t="s">
        <v>13</v>
      </c>
      <c r="C106" t="s">
        <v>248</v>
      </c>
      <c r="D106" s="4">
        <v>320</v>
      </c>
      <c r="E106" s="4">
        <v>2720</v>
      </c>
      <c r="F106" s="4">
        <v>6960</v>
      </c>
      <c r="G106" s="4">
        <v>3240</v>
      </c>
      <c r="H106" s="4">
        <v>680</v>
      </c>
      <c r="I106" s="4">
        <v>2640</v>
      </c>
      <c r="J106" s="4">
        <v>5520</v>
      </c>
      <c r="K106" s="4">
        <v>1680</v>
      </c>
      <c r="L106" s="4">
        <v>680</v>
      </c>
      <c r="M106" s="4"/>
      <c r="N106" s="4"/>
      <c r="O106" s="4">
        <v>40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>
        <v>24480</v>
      </c>
      <c r="AJ106" s="8">
        <f t="shared" si="5"/>
        <v>1.2992232460080173E-3</v>
      </c>
      <c r="AK106" s="9">
        <f t="shared" si="6"/>
        <v>0.98609510566787584</v>
      </c>
    </row>
    <row r="107" spans="1:37" x14ac:dyDescent="0.25">
      <c r="A107" s="3">
        <v>708021</v>
      </c>
      <c r="B107" t="s">
        <v>98</v>
      </c>
      <c r="C107" t="s">
        <v>248</v>
      </c>
      <c r="D107" s="4">
        <v>650</v>
      </c>
      <c r="E107" s="4">
        <v>495</v>
      </c>
      <c r="F107" s="4">
        <v>1170</v>
      </c>
      <c r="G107" s="4">
        <v>770</v>
      </c>
      <c r="H107" s="4">
        <v>690</v>
      </c>
      <c r="I107" s="4">
        <v>785</v>
      </c>
      <c r="J107" s="4">
        <v>1230</v>
      </c>
      <c r="K107" s="4">
        <v>565</v>
      </c>
      <c r="L107" s="4">
        <v>1140</v>
      </c>
      <c r="M107" s="4">
        <v>680</v>
      </c>
      <c r="N107" s="4">
        <v>285</v>
      </c>
      <c r="O107" s="4">
        <v>645</v>
      </c>
      <c r="P107" s="4">
        <v>430</v>
      </c>
      <c r="Q107" s="4">
        <v>1810</v>
      </c>
      <c r="R107" s="4">
        <v>795</v>
      </c>
      <c r="S107" s="4">
        <v>805</v>
      </c>
      <c r="T107" s="4">
        <v>990</v>
      </c>
      <c r="U107" s="4">
        <v>1920</v>
      </c>
      <c r="V107" s="4">
        <v>665</v>
      </c>
      <c r="W107" s="4">
        <v>1440</v>
      </c>
      <c r="X107" s="4"/>
      <c r="Y107" s="4">
        <v>845</v>
      </c>
      <c r="Z107" s="4">
        <v>530</v>
      </c>
      <c r="AA107" s="4">
        <v>2590</v>
      </c>
      <c r="AB107" s="4">
        <v>2390</v>
      </c>
      <c r="AC107" s="4"/>
      <c r="AD107" s="4">
        <v>25</v>
      </c>
      <c r="AE107" s="4"/>
      <c r="AF107" s="4"/>
      <c r="AG107" s="4"/>
      <c r="AH107" s="4"/>
      <c r="AI107" s="4">
        <v>24340</v>
      </c>
      <c r="AJ107" s="8">
        <f t="shared" si="5"/>
        <v>1.2917930477056839E-3</v>
      </c>
      <c r="AK107" s="9">
        <f t="shared" si="6"/>
        <v>0.9873868987155815</v>
      </c>
    </row>
    <row r="108" spans="1:37" x14ac:dyDescent="0.25">
      <c r="A108" s="3">
        <v>708008</v>
      </c>
      <c r="B108" t="s">
        <v>88</v>
      </c>
      <c r="C108" t="s">
        <v>248</v>
      </c>
      <c r="D108" s="4">
        <v>172.8</v>
      </c>
      <c r="E108" s="4">
        <v>1670.4</v>
      </c>
      <c r="F108" s="4">
        <v>1497.6000000000001</v>
      </c>
      <c r="G108" s="4">
        <v>489.6</v>
      </c>
      <c r="H108" s="4">
        <v>216</v>
      </c>
      <c r="I108" s="4">
        <v>187.20000000000002</v>
      </c>
      <c r="J108" s="4">
        <v>57.6</v>
      </c>
      <c r="K108" s="4">
        <v>504</v>
      </c>
      <c r="L108" s="4">
        <v>302.40000000000003</v>
      </c>
      <c r="M108" s="4">
        <v>504</v>
      </c>
      <c r="N108" s="4">
        <v>86.4</v>
      </c>
      <c r="O108" s="4">
        <v>907.2</v>
      </c>
      <c r="P108" s="4">
        <v>86.4</v>
      </c>
      <c r="Q108" s="4">
        <v>244.8</v>
      </c>
      <c r="R108" s="4">
        <v>1339.2</v>
      </c>
      <c r="S108" s="4">
        <v>1483.2</v>
      </c>
      <c r="T108" s="4">
        <v>921.6</v>
      </c>
      <c r="U108" s="4">
        <v>1152</v>
      </c>
      <c r="V108" s="4">
        <v>1699.2</v>
      </c>
      <c r="W108" s="4">
        <v>921.6</v>
      </c>
      <c r="X108" s="4">
        <v>921.6</v>
      </c>
      <c r="Y108" s="4">
        <v>1238.4000000000001</v>
      </c>
      <c r="Z108" s="4">
        <v>1310.4000000000001</v>
      </c>
      <c r="AA108" s="4">
        <v>1224</v>
      </c>
      <c r="AB108" s="4">
        <v>1281.6000000000001</v>
      </c>
      <c r="AC108" s="4"/>
      <c r="AD108" s="4"/>
      <c r="AE108" s="4">
        <v>1828.8</v>
      </c>
      <c r="AF108" s="4">
        <v>432</v>
      </c>
      <c r="AG108" s="4">
        <v>921.6</v>
      </c>
      <c r="AH108" s="4">
        <v>734.4</v>
      </c>
      <c r="AI108" s="4">
        <v>24336.000000000004</v>
      </c>
      <c r="AJ108" s="8">
        <f t="shared" si="5"/>
        <v>1.2915807563256174E-3</v>
      </c>
      <c r="AK108" s="9">
        <f t="shared" si="6"/>
        <v>0.98867847947190712</v>
      </c>
    </row>
    <row r="109" spans="1:37" x14ac:dyDescent="0.25">
      <c r="A109" s="3">
        <v>713003</v>
      </c>
      <c r="B109" t="s">
        <v>118</v>
      </c>
      <c r="C109" t="s">
        <v>248</v>
      </c>
      <c r="D109" s="4">
        <v>476</v>
      </c>
      <c r="E109" s="4">
        <v>354</v>
      </c>
      <c r="F109" s="4">
        <v>840</v>
      </c>
      <c r="G109" s="4">
        <v>394</v>
      </c>
      <c r="H109" s="4">
        <v>8</v>
      </c>
      <c r="I109" s="4">
        <v>350</v>
      </c>
      <c r="J109" s="4">
        <v>1256</v>
      </c>
      <c r="K109" s="4">
        <v>714</v>
      </c>
      <c r="L109" s="4">
        <v>620</v>
      </c>
      <c r="M109" s="4">
        <v>120</v>
      </c>
      <c r="N109" s="4">
        <v>276</v>
      </c>
      <c r="O109" s="4">
        <v>760</v>
      </c>
      <c r="P109" s="4">
        <v>2160</v>
      </c>
      <c r="Q109" s="4">
        <v>240</v>
      </c>
      <c r="R109" s="4">
        <v>1930</v>
      </c>
      <c r="S109" s="4">
        <v>690</v>
      </c>
      <c r="T109" s="4">
        <v>1722</v>
      </c>
      <c r="U109" s="4">
        <v>80</v>
      </c>
      <c r="V109" s="4"/>
      <c r="W109" s="4">
        <v>296</v>
      </c>
      <c r="X109" s="4">
        <v>842</v>
      </c>
      <c r="Y109" s="4">
        <v>1026</v>
      </c>
      <c r="Z109" s="4">
        <v>414</v>
      </c>
      <c r="AA109" s="4">
        <v>1668</v>
      </c>
      <c r="AB109" s="4">
        <v>1554</v>
      </c>
      <c r="AC109" s="4">
        <v>1104</v>
      </c>
      <c r="AD109" s="4"/>
      <c r="AE109" s="4">
        <v>440</v>
      </c>
      <c r="AF109" s="4">
        <v>1084</v>
      </c>
      <c r="AG109" s="4">
        <v>1644</v>
      </c>
      <c r="AH109" s="4">
        <v>940</v>
      </c>
      <c r="AI109" s="4">
        <v>24002</v>
      </c>
      <c r="AJ109" s="8">
        <f t="shared" si="5"/>
        <v>1.2738544260900502E-3</v>
      </c>
      <c r="AK109" s="9">
        <f t="shared" si="6"/>
        <v>0.98995233389799719</v>
      </c>
    </row>
    <row r="110" spans="1:37" x14ac:dyDescent="0.25">
      <c r="A110" s="3">
        <v>800050</v>
      </c>
      <c r="B110" t="s">
        <v>210</v>
      </c>
      <c r="C110" t="s">
        <v>248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>
        <v>8587.7999999999993</v>
      </c>
      <c r="S110" s="4">
        <v>2971.7999999999997</v>
      </c>
      <c r="T110" s="4">
        <v>1372.8</v>
      </c>
      <c r="U110" s="4">
        <v>1751.1</v>
      </c>
      <c r="V110" s="4">
        <v>1080.3</v>
      </c>
      <c r="W110" s="4">
        <v>678.6</v>
      </c>
      <c r="X110" s="4">
        <v>2117.6999999999998</v>
      </c>
      <c r="Y110" s="4">
        <v>214.5</v>
      </c>
      <c r="Z110" s="4">
        <v>897</v>
      </c>
      <c r="AA110" s="4">
        <v>1411.8</v>
      </c>
      <c r="AB110" s="4"/>
      <c r="AC110" s="4"/>
      <c r="AD110" s="4"/>
      <c r="AE110" s="4"/>
      <c r="AF110" s="4"/>
      <c r="AG110" s="4"/>
      <c r="AH110" s="4"/>
      <c r="AI110" s="4">
        <v>21083.399999999998</v>
      </c>
      <c r="AJ110" s="8">
        <f t="shared" si="5"/>
        <v>1.1189560206244047E-3</v>
      </c>
      <c r="AK110" s="9">
        <f t="shared" si="6"/>
        <v>0.99107128991862159</v>
      </c>
    </row>
    <row r="111" spans="1:37" x14ac:dyDescent="0.25">
      <c r="A111" s="3">
        <v>701057</v>
      </c>
      <c r="B111" t="s">
        <v>147</v>
      </c>
      <c r="C111" t="s">
        <v>248</v>
      </c>
      <c r="D111" s="4"/>
      <c r="E111" s="4">
        <v>825</v>
      </c>
      <c r="F111" s="4">
        <v>2310</v>
      </c>
      <c r="G111" s="4">
        <v>275</v>
      </c>
      <c r="H111" s="4">
        <v>165</v>
      </c>
      <c r="I111" s="4">
        <v>165</v>
      </c>
      <c r="J111" s="4">
        <v>935</v>
      </c>
      <c r="K111" s="4"/>
      <c r="L111" s="4">
        <v>110</v>
      </c>
      <c r="M111" s="4">
        <v>2585</v>
      </c>
      <c r="N111" s="4">
        <v>1265</v>
      </c>
      <c r="O111" s="4">
        <v>770</v>
      </c>
      <c r="P111" s="4">
        <v>2090</v>
      </c>
      <c r="Q111" s="4">
        <v>385</v>
      </c>
      <c r="R111" s="4">
        <v>275</v>
      </c>
      <c r="S111" s="4">
        <v>275</v>
      </c>
      <c r="T111" s="4"/>
      <c r="U111" s="4">
        <v>275</v>
      </c>
      <c r="V111" s="4">
        <v>1155</v>
      </c>
      <c r="W111" s="4">
        <v>660</v>
      </c>
      <c r="X111" s="4">
        <v>440</v>
      </c>
      <c r="Y111" s="4">
        <v>1705</v>
      </c>
      <c r="Z111" s="4">
        <v>770</v>
      </c>
      <c r="AA111" s="4">
        <v>440</v>
      </c>
      <c r="AB111" s="4">
        <v>55</v>
      </c>
      <c r="AC111" s="4">
        <v>220</v>
      </c>
      <c r="AD111" s="4">
        <v>1045</v>
      </c>
      <c r="AE111" s="4">
        <v>660</v>
      </c>
      <c r="AF111" s="4">
        <v>550</v>
      </c>
      <c r="AG111" s="4"/>
      <c r="AH111" s="4">
        <v>495</v>
      </c>
      <c r="AI111" s="4">
        <v>20900</v>
      </c>
      <c r="AJ111" s="8">
        <f t="shared" si="5"/>
        <v>1.109222460848348E-3</v>
      </c>
      <c r="AK111" s="9">
        <f t="shared" si="6"/>
        <v>0.99218051237946991</v>
      </c>
    </row>
    <row r="112" spans="1:37" x14ac:dyDescent="0.25">
      <c r="A112" s="3">
        <v>708041</v>
      </c>
      <c r="B112" t="s">
        <v>104</v>
      </c>
      <c r="C112" t="s">
        <v>248</v>
      </c>
      <c r="D112" s="4">
        <v>300</v>
      </c>
      <c r="E112" s="4"/>
      <c r="F112" s="4">
        <v>300</v>
      </c>
      <c r="G112" s="4">
        <v>780</v>
      </c>
      <c r="H112" s="4">
        <v>720</v>
      </c>
      <c r="I112" s="4">
        <v>1320</v>
      </c>
      <c r="J112" s="4">
        <v>540</v>
      </c>
      <c r="K112" s="4">
        <v>840</v>
      </c>
      <c r="L112" s="4">
        <v>660</v>
      </c>
      <c r="M112" s="4">
        <v>240</v>
      </c>
      <c r="N112" s="4">
        <v>300</v>
      </c>
      <c r="O112" s="4">
        <v>420</v>
      </c>
      <c r="P112" s="4">
        <v>1200</v>
      </c>
      <c r="Q112" s="4">
        <v>1560</v>
      </c>
      <c r="R112" s="4">
        <v>2940</v>
      </c>
      <c r="S112" s="4">
        <v>2340</v>
      </c>
      <c r="T112" s="4">
        <v>1980</v>
      </c>
      <c r="U112" s="4">
        <v>3780</v>
      </c>
      <c r="V112" s="4">
        <v>600</v>
      </c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>
        <v>20820</v>
      </c>
      <c r="AJ112" s="8">
        <f t="shared" si="5"/>
        <v>1.1049766332470146E-3</v>
      </c>
      <c r="AK112" s="9">
        <f t="shared" si="6"/>
        <v>0.99328548901271696</v>
      </c>
    </row>
    <row r="113" spans="1:37" x14ac:dyDescent="0.25">
      <c r="A113" s="3">
        <v>701054</v>
      </c>
      <c r="B113" t="s">
        <v>28</v>
      </c>
      <c r="C113" t="s">
        <v>248</v>
      </c>
      <c r="D113" s="4">
        <v>1185</v>
      </c>
      <c r="E113" s="4">
        <v>2054</v>
      </c>
      <c r="F113" s="4">
        <v>5372</v>
      </c>
      <c r="G113" s="4">
        <v>3081</v>
      </c>
      <c r="H113" s="4">
        <v>1896</v>
      </c>
      <c r="I113" s="4">
        <v>1185</v>
      </c>
      <c r="J113" s="4">
        <v>3081</v>
      </c>
      <c r="K113" s="4">
        <v>1106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>
        <v>1027</v>
      </c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>
        <v>19987</v>
      </c>
      <c r="AJ113" s="8">
        <f t="shared" si="5"/>
        <v>1.0607669533481308E-3</v>
      </c>
      <c r="AK113" s="9">
        <f t="shared" si="6"/>
        <v>0.99434625596606507</v>
      </c>
    </row>
    <row r="114" spans="1:37" x14ac:dyDescent="0.25">
      <c r="A114" s="3">
        <v>701061</v>
      </c>
      <c r="B114" t="s">
        <v>33</v>
      </c>
      <c r="C114" t="s">
        <v>248</v>
      </c>
      <c r="D114" s="4">
        <v>297</v>
      </c>
      <c r="E114" s="4"/>
      <c r="F114" s="4">
        <v>198</v>
      </c>
      <c r="G114" s="4">
        <v>396</v>
      </c>
      <c r="H114" s="4"/>
      <c r="I114" s="4">
        <v>495</v>
      </c>
      <c r="J114" s="4">
        <v>594</v>
      </c>
      <c r="K114" s="4">
        <v>792</v>
      </c>
      <c r="L114" s="4">
        <v>6039</v>
      </c>
      <c r="M114" s="4">
        <v>1485</v>
      </c>
      <c r="N114" s="4">
        <v>198</v>
      </c>
      <c r="O114" s="4">
        <v>693</v>
      </c>
      <c r="P114" s="4">
        <v>2475</v>
      </c>
      <c r="Q114" s="4"/>
      <c r="R114" s="4">
        <v>990</v>
      </c>
      <c r="S114" s="4">
        <v>297</v>
      </c>
      <c r="T114" s="4"/>
      <c r="U114" s="4">
        <v>594</v>
      </c>
      <c r="V114" s="4">
        <v>2574</v>
      </c>
      <c r="W114" s="4">
        <v>198</v>
      </c>
      <c r="X114" s="4">
        <v>198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>
        <v>18513</v>
      </c>
      <c r="AJ114" s="8">
        <f t="shared" si="5"/>
        <v>9.8253757979356311E-4</v>
      </c>
      <c r="AK114" s="9">
        <f t="shared" si="6"/>
        <v>0.99532879354585868</v>
      </c>
    </row>
    <row r="115" spans="1:37" x14ac:dyDescent="0.25">
      <c r="A115" s="3">
        <v>708040</v>
      </c>
      <c r="B115" t="s">
        <v>157</v>
      </c>
      <c r="C115" t="s">
        <v>248</v>
      </c>
      <c r="D115" s="4"/>
      <c r="E115" s="4"/>
      <c r="F115" s="4">
        <v>1936</v>
      </c>
      <c r="G115" s="4">
        <v>5808</v>
      </c>
      <c r="H115" s="4">
        <v>4664</v>
      </c>
      <c r="I115" s="4">
        <v>2552</v>
      </c>
      <c r="J115" s="4">
        <v>1320</v>
      </c>
      <c r="K115" s="4">
        <v>880</v>
      </c>
      <c r="L115" s="4">
        <v>352</v>
      </c>
      <c r="M115" s="4">
        <v>352</v>
      </c>
      <c r="N115" s="4">
        <v>176</v>
      </c>
      <c r="O115" s="4"/>
      <c r="P115" s="4">
        <v>176</v>
      </c>
      <c r="Q115" s="4">
        <v>88</v>
      </c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>
        <v>18304</v>
      </c>
      <c r="AJ115" s="8">
        <f t="shared" si="5"/>
        <v>9.7144535518507962E-4</v>
      </c>
      <c r="AK115" s="9">
        <f t="shared" si="6"/>
        <v>0.9963002389010438</v>
      </c>
    </row>
    <row r="116" spans="1:37" x14ac:dyDescent="0.25">
      <c r="A116" s="3">
        <v>701044</v>
      </c>
      <c r="B116" t="s">
        <v>230</v>
      </c>
      <c r="C116" t="s">
        <v>248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>
        <v>975</v>
      </c>
      <c r="AE116" s="4">
        <v>1911</v>
      </c>
      <c r="AF116" s="4">
        <v>1248</v>
      </c>
      <c r="AG116" s="4">
        <v>663</v>
      </c>
      <c r="AH116" s="4">
        <v>6864</v>
      </c>
      <c r="AI116" s="4">
        <v>11661</v>
      </c>
      <c r="AJ116" s="8">
        <f t="shared" si="5"/>
        <v>6.1888244573935825E-4</v>
      </c>
      <c r="AK116" s="9">
        <f t="shared" si="6"/>
        <v>0.99691912134678318</v>
      </c>
    </row>
    <row r="117" spans="1:37" x14ac:dyDescent="0.25">
      <c r="A117" s="3">
        <v>706027</v>
      </c>
      <c r="B117" t="s">
        <v>214</v>
      </c>
      <c r="C117" t="s">
        <v>248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>
        <v>700</v>
      </c>
      <c r="T117" s="4">
        <v>2250</v>
      </c>
      <c r="U117" s="4">
        <v>850</v>
      </c>
      <c r="V117" s="4">
        <v>1050</v>
      </c>
      <c r="W117" s="4">
        <v>375</v>
      </c>
      <c r="X117" s="4">
        <v>175</v>
      </c>
      <c r="Y117" s="4">
        <v>325</v>
      </c>
      <c r="Z117" s="4"/>
      <c r="AA117" s="4">
        <v>575</v>
      </c>
      <c r="AB117" s="4">
        <v>1425</v>
      </c>
      <c r="AC117" s="4">
        <v>1600</v>
      </c>
      <c r="AD117" s="4">
        <v>250</v>
      </c>
      <c r="AE117" s="4">
        <v>225</v>
      </c>
      <c r="AF117" s="4">
        <v>275</v>
      </c>
      <c r="AG117" s="4">
        <v>400</v>
      </c>
      <c r="AH117" s="4">
        <v>75</v>
      </c>
      <c r="AI117" s="4">
        <v>10550</v>
      </c>
      <c r="AJ117" s="8">
        <f t="shared" si="5"/>
        <v>5.5991851492584075E-4</v>
      </c>
      <c r="AK117" s="9">
        <f t="shared" si="6"/>
        <v>0.99747903986170905</v>
      </c>
    </row>
    <row r="118" spans="1:37" x14ac:dyDescent="0.25">
      <c r="A118" s="3">
        <v>706028</v>
      </c>
      <c r="B118" t="s">
        <v>215</v>
      </c>
      <c r="C118" t="s">
        <v>248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>
        <v>575</v>
      </c>
      <c r="T118" s="4">
        <v>2250</v>
      </c>
      <c r="U118" s="4">
        <v>825</v>
      </c>
      <c r="V118" s="4">
        <v>1050</v>
      </c>
      <c r="W118" s="4">
        <v>375</v>
      </c>
      <c r="X118" s="4">
        <v>175</v>
      </c>
      <c r="Y118" s="4">
        <v>325</v>
      </c>
      <c r="Z118" s="4"/>
      <c r="AA118" s="4">
        <v>575</v>
      </c>
      <c r="AB118" s="4">
        <v>1425</v>
      </c>
      <c r="AC118" s="4">
        <v>1600</v>
      </c>
      <c r="AD118" s="4">
        <v>275</v>
      </c>
      <c r="AE118" s="4">
        <v>225</v>
      </c>
      <c r="AF118" s="4">
        <v>275</v>
      </c>
      <c r="AG118" s="4">
        <v>400</v>
      </c>
      <c r="AH118" s="4">
        <v>75</v>
      </c>
      <c r="AI118" s="4">
        <v>10425</v>
      </c>
      <c r="AJ118" s="8">
        <f t="shared" si="5"/>
        <v>5.5328440929875735E-4</v>
      </c>
      <c r="AK118" s="9">
        <f t="shared" si="6"/>
        <v>0.99803232427100785</v>
      </c>
    </row>
    <row r="119" spans="1:37" x14ac:dyDescent="0.25">
      <c r="A119" s="3">
        <v>800040</v>
      </c>
      <c r="B119" t="s">
        <v>209</v>
      </c>
      <c r="C119" t="s">
        <v>248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>
        <v>4092</v>
      </c>
      <c r="S119" s="4">
        <v>790</v>
      </c>
      <c r="T119" s="4">
        <v>320</v>
      </c>
      <c r="U119" s="4">
        <v>542</v>
      </c>
      <c r="V119" s="4">
        <v>1130</v>
      </c>
      <c r="W119" s="4">
        <v>100</v>
      </c>
      <c r="X119" s="4">
        <v>20</v>
      </c>
      <c r="Y119" s="4">
        <v>60</v>
      </c>
      <c r="Z119" s="4">
        <v>26</v>
      </c>
      <c r="AA119" s="4">
        <v>760</v>
      </c>
      <c r="AB119" s="4">
        <v>270</v>
      </c>
      <c r="AC119" s="4">
        <v>398</v>
      </c>
      <c r="AD119" s="4">
        <v>556</v>
      </c>
      <c r="AE119" s="4">
        <v>938</v>
      </c>
      <c r="AF119" s="4">
        <v>344</v>
      </c>
      <c r="AG119" s="4">
        <v>6</v>
      </c>
      <c r="AH119" s="4"/>
      <c r="AI119" s="4">
        <v>10352</v>
      </c>
      <c r="AJ119" s="8">
        <f t="shared" si="5"/>
        <v>5.4941009161254065E-4</v>
      </c>
      <c r="AK119" s="9">
        <f t="shared" si="6"/>
        <v>0.99858173436262043</v>
      </c>
    </row>
    <row r="120" spans="1:37" x14ac:dyDescent="0.25">
      <c r="A120" s="3">
        <v>706029</v>
      </c>
      <c r="B120" t="s">
        <v>216</v>
      </c>
      <c r="C120" t="s">
        <v>248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>
        <v>600</v>
      </c>
      <c r="T120" s="4">
        <v>2125</v>
      </c>
      <c r="U120" s="4">
        <v>825</v>
      </c>
      <c r="V120" s="4">
        <v>825</v>
      </c>
      <c r="W120" s="4">
        <v>500</v>
      </c>
      <c r="X120" s="4">
        <v>175</v>
      </c>
      <c r="Y120" s="4">
        <v>350</v>
      </c>
      <c r="Z120" s="4"/>
      <c r="AA120" s="4">
        <v>700</v>
      </c>
      <c r="AB120" s="4">
        <v>1175</v>
      </c>
      <c r="AC120" s="4">
        <v>1600</v>
      </c>
      <c r="AD120" s="4">
        <v>250</v>
      </c>
      <c r="AE120" s="4">
        <v>225</v>
      </c>
      <c r="AF120" s="4">
        <v>275</v>
      </c>
      <c r="AG120" s="4">
        <v>400</v>
      </c>
      <c r="AH120" s="4">
        <v>75</v>
      </c>
      <c r="AI120" s="4">
        <v>10100</v>
      </c>
      <c r="AJ120" s="8">
        <f t="shared" si="5"/>
        <v>5.360357346683404E-4</v>
      </c>
      <c r="AK120" s="9">
        <f t="shared" si="6"/>
        <v>0.99911777009728875</v>
      </c>
    </row>
    <row r="121" spans="1:37" x14ac:dyDescent="0.25">
      <c r="A121" s="3">
        <v>701058</v>
      </c>
      <c r="B121" t="s">
        <v>31</v>
      </c>
      <c r="C121" t="s">
        <v>248</v>
      </c>
      <c r="D121" s="4">
        <v>99</v>
      </c>
      <c r="E121" s="4"/>
      <c r="F121" s="4"/>
      <c r="G121" s="4"/>
      <c r="H121" s="4"/>
      <c r="I121" s="4"/>
      <c r="J121" s="4"/>
      <c r="K121" s="4"/>
      <c r="L121" s="4">
        <v>99</v>
      </c>
      <c r="M121" s="4"/>
      <c r="N121" s="4"/>
      <c r="O121" s="4">
        <v>99</v>
      </c>
      <c r="P121" s="4">
        <v>2178</v>
      </c>
      <c r="Q121" s="4"/>
      <c r="R121" s="4">
        <v>792</v>
      </c>
      <c r="S121" s="4"/>
      <c r="T121" s="4"/>
      <c r="U121" s="4">
        <v>198</v>
      </c>
      <c r="V121" s="4">
        <v>1485</v>
      </c>
      <c r="W121" s="4">
        <v>198</v>
      </c>
      <c r="X121" s="4">
        <v>396</v>
      </c>
      <c r="Y121" s="4">
        <v>1386</v>
      </c>
      <c r="Z121" s="4"/>
      <c r="AA121" s="4"/>
      <c r="AB121" s="4">
        <v>594</v>
      </c>
      <c r="AC121" s="4">
        <v>495</v>
      </c>
      <c r="AD121" s="4">
        <v>1881</v>
      </c>
      <c r="AE121" s="4"/>
      <c r="AF121" s="4"/>
      <c r="AG121" s="4"/>
      <c r="AH121" s="4">
        <v>198</v>
      </c>
      <c r="AI121" s="4">
        <v>10098</v>
      </c>
      <c r="AJ121" s="8">
        <f t="shared" si="5"/>
        <v>5.3592958897830708E-4</v>
      </c>
      <c r="AK121" s="9">
        <f t="shared" si="6"/>
        <v>0.99965369968626705</v>
      </c>
    </row>
    <row r="122" spans="1:37" x14ac:dyDescent="0.25">
      <c r="A122" s="3">
        <v>708019</v>
      </c>
      <c r="B122" t="s">
        <v>96</v>
      </c>
      <c r="C122" t="s">
        <v>248</v>
      </c>
      <c r="D122" s="4">
        <v>540</v>
      </c>
      <c r="E122" s="4">
        <v>105</v>
      </c>
      <c r="F122" s="4">
        <v>45</v>
      </c>
      <c r="G122" s="4"/>
      <c r="H122" s="4"/>
      <c r="I122" s="4">
        <v>525</v>
      </c>
      <c r="J122" s="4"/>
      <c r="K122" s="4">
        <v>300</v>
      </c>
      <c r="L122" s="4">
        <v>150</v>
      </c>
      <c r="M122" s="4">
        <v>45</v>
      </c>
      <c r="N122" s="4"/>
      <c r="O122" s="4">
        <v>240</v>
      </c>
      <c r="P122" s="4">
        <v>525</v>
      </c>
      <c r="Q122" s="4"/>
      <c r="R122" s="4">
        <v>225</v>
      </c>
      <c r="S122" s="4">
        <v>75</v>
      </c>
      <c r="T122" s="4"/>
      <c r="U122" s="4">
        <v>1170</v>
      </c>
      <c r="V122" s="4">
        <v>1515</v>
      </c>
      <c r="W122" s="4">
        <v>195</v>
      </c>
      <c r="X122" s="4">
        <v>45</v>
      </c>
      <c r="Y122" s="4">
        <v>675</v>
      </c>
      <c r="Z122" s="4"/>
      <c r="AA122" s="4"/>
      <c r="AB122" s="4">
        <v>150</v>
      </c>
      <c r="AC122" s="4"/>
      <c r="AD122" s="4"/>
      <c r="AE122" s="4"/>
      <c r="AF122" s="4"/>
      <c r="AG122" s="4"/>
      <c r="AH122" s="4"/>
      <c r="AI122" s="4">
        <v>6525</v>
      </c>
      <c r="AJ122" s="8">
        <f t="shared" si="5"/>
        <v>3.4630031373375459E-4</v>
      </c>
      <c r="AK122" s="9">
        <f t="shared" si="6"/>
        <v>1.0000000000000009</v>
      </c>
    </row>
    <row r="123" spans="1:37" x14ac:dyDescent="0.25">
      <c r="AJ123" s="8">
        <f t="shared" si="5"/>
        <v>0</v>
      </c>
      <c r="AK123" s="9">
        <f t="shared" si="6"/>
        <v>1.0000000000000009</v>
      </c>
    </row>
    <row r="124" spans="1:37" x14ac:dyDescent="0.25">
      <c r="AJ124" s="8">
        <f t="shared" si="5"/>
        <v>0</v>
      </c>
      <c r="AK124" s="9">
        <f t="shared" si="6"/>
        <v>1.0000000000000009</v>
      </c>
    </row>
    <row r="125" spans="1:37" x14ac:dyDescent="0.25">
      <c r="AJ125" s="8">
        <f t="shared" si="5"/>
        <v>0</v>
      </c>
      <c r="AK125" s="9">
        <f t="shared" si="6"/>
        <v>1.0000000000000009</v>
      </c>
    </row>
    <row r="126" spans="1:37" x14ac:dyDescent="0.25">
      <c r="AJ126" s="8">
        <f t="shared" si="5"/>
        <v>0</v>
      </c>
      <c r="AK126" s="9">
        <f t="shared" si="6"/>
        <v>1.0000000000000009</v>
      </c>
    </row>
    <row r="127" spans="1:37" x14ac:dyDescent="0.25">
      <c r="AJ127" s="8">
        <f t="shared" si="5"/>
        <v>0</v>
      </c>
      <c r="AK127" s="9">
        <f t="shared" si="6"/>
        <v>1.0000000000000009</v>
      </c>
    </row>
    <row r="128" spans="1:37" x14ac:dyDescent="0.25">
      <c r="AJ128" s="8">
        <f t="shared" si="5"/>
        <v>0</v>
      </c>
      <c r="AK128" s="9">
        <f t="shared" si="6"/>
        <v>1.0000000000000009</v>
      </c>
    </row>
    <row r="129" spans="1:37" x14ac:dyDescent="0.25">
      <c r="AJ129" s="8">
        <f t="shared" si="5"/>
        <v>0</v>
      </c>
      <c r="AK129" s="9">
        <f t="shared" si="6"/>
        <v>1.0000000000000009</v>
      </c>
    </row>
    <row r="130" spans="1:37" x14ac:dyDescent="0.25">
      <c r="AJ130" s="8">
        <f t="shared" si="5"/>
        <v>0</v>
      </c>
      <c r="AK130" s="9">
        <f t="shared" si="6"/>
        <v>1.0000000000000009</v>
      </c>
    </row>
    <row r="131" spans="1:37" x14ac:dyDescent="0.25">
      <c r="AJ131" s="8">
        <f t="shared" si="5"/>
        <v>0</v>
      </c>
      <c r="AK131" s="9">
        <f t="shared" si="6"/>
        <v>1.0000000000000009</v>
      </c>
    </row>
    <row r="132" spans="1:37" x14ac:dyDescent="0.25">
      <c r="A132" s="3">
        <v>716022</v>
      </c>
      <c r="B132" t="s">
        <v>129</v>
      </c>
      <c r="C132" t="s">
        <v>249</v>
      </c>
      <c r="D132" s="4">
        <v>751811</v>
      </c>
      <c r="E132" s="4">
        <v>14136</v>
      </c>
      <c r="F132" s="4">
        <v>190</v>
      </c>
      <c r="G132" s="4"/>
      <c r="H132" s="4"/>
      <c r="I132" s="4"/>
      <c r="J132" s="4"/>
      <c r="K132" s="4"/>
      <c r="L132" s="4"/>
      <c r="M132" s="4"/>
      <c r="N132" s="4"/>
      <c r="O132" s="4">
        <v>19266</v>
      </c>
      <c r="P132" s="4">
        <v>379696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>
        <v>747156</v>
      </c>
      <c r="AC132" s="4">
        <v>97641</v>
      </c>
      <c r="AD132" s="4">
        <v>741</v>
      </c>
      <c r="AE132" s="4">
        <v>19</v>
      </c>
      <c r="AF132" s="4">
        <v>19</v>
      </c>
      <c r="AG132" s="4"/>
      <c r="AH132" s="4"/>
      <c r="AI132" s="4">
        <v>2010675</v>
      </c>
      <c r="AJ132" s="8">
        <f t="shared" si="5"/>
        <v>0.10671224265388767</v>
      </c>
      <c r="AK132" s="9">
        <f t="shared" si="6"/>
        <v>1.1067122426538885</v>
      </c>
    </row>
    <row r="133" spans="1:37" x14ac:dyDescent="0.25">
      <c r="A133" s="3">
        <v>716040</v>
      </c>
      <c r="B133" t="s">
        <v>143</v>
      </c>
      <c r="C133" t="s">
        <v>249</v>
      </c>
      <c r="D133" s="4">
        <v>86188</v>
      </c>
      <c r="E133" s="4">
        <v>11223</v>
      </c>
      <c r="F133" s="4">
        <v>203</v>
      </c>
      <c r="G133" s="4">
        <v>377</v>
      </c>
      <c r="H133" s="4"/>
      <c r="I133" s="4"/>
      <c r="J133" s="4"/>
      <c r="K133" s="4"/>
      <c r="L133" s="4"/>
      <c r="M133" s="4"/>
      <c r="N133" s="4"/>
      <c r="O133" s="4">
        <v>81809</v>
      </c>
      <c r="P133" s="4">
        <v>130587</v>
      </c>
      <c r="Q133" s="4">
        <v>290</v>
      </c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>
        <v>202478</v>
      </c>
      <c r="AC133" s="4">
        <v>77923</v>
      </c>
      <c r="AD133" s="4">
        <v>348</v>
      </c>
      <c r="AE133" s="4"/>
      <c r="AF133" s="4"/>
      <c r="AG133" s="4"/>
      <c r="AH133" s="4"/>
      <c r="AI133" s="4">
        <v>591426</v>
      </c>
      <c r="AJ133" s="8">
        <f t="shared" ref="AJ133:AJ196" si="7">AI133/$AI$1</f>
        <v>3.1388660436827517E-2</v>
      </c>
      <c r="AK133" s="9">
        <f t="shared" ref="AK133:AK196" si="8">AK132+AJ133</f>
        <v>1.1381009030907159</v>
      </c>
    </row>
    <row r="134" spans="1:37" x14ac:dyDescent="0.25">
      <c r="A134" s="3">
        <v>716025</v>
      </c>
      <c r="B134" t="s">
        <v>132</v>
      </c>
      <c r="C134" t="s">
        <v>249</v>
      </c>
      <c r="D134" s="4">
        <v>174438</v>
      </c>
      <c r="E134" s="4">
        <v>8682</v>
      </c>
      <c r="F134" s="4"/>
      <c r="G134" s="4"/>
      <c r="H134" s="4"/>
      <c r="I134" s="4"/>
      <c r="J134" s="4"/>
      <c r="K134" s="4"/>
      <c r="L134" s="4"/>
      <c r="M134" s="4"/>
      <c r="N134" s="4"/>
      <c r="O134" s="4">
        <v>4104</v>
      </c>
      <c r="P134" s="4">
        <v>77307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>
        <v>183828</v>
      </c>
      <c r="AC134" s="4">
        <v>28332</v>
      </c>
      <c r="AD134" s="4">
        <v>78</v>
      </c>
      <c r="AE134" s="4"/>
      <c r="AF134" s="4"/>
      <c r="AG134" s="4"/>
      <c r="AH134" s="4"/>
      <c r="AI134" s="4">
        <v>476769</v>
      </c>
      <c r="AJ134" s="8">
        <f t="shared" si="7"/>
        <v>2.5303487245751485E-2</v>
      </c>
      <c r="AK134" s="9">
        <f t="shared" si="8"/>
        <v>1.1634043903364673</v>
      </c>
    </row>
    <row r="135" spans="1:37" x14ac:dyDescent="0.25">
      <c r="A135" s="3">
        <v>716023</v>
      </c>
      <c r="B135" t="s">
        <v>130</v>
      </c>
      <c r="C135" t="s">
        <v>249</v>
      </c>
      <c r="D135" s="4">
        <v>158730</v>
      </c>
      <c r="E135" s="4">
        <v>6305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>
        <v>107575</v>
      </c>
      <c r="Q135" s="4">
        <v>65</v>
      </c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>
        <v>159380</v>
      </c>
      <c r="AC135" s="4">
        <v>28990</v>
      </c>
      <c r="AD135" s="4">
        <v>260</v>
      </c>
      <c r="AE135" s="4">
        <v>65</v>
      </c>
      <c r="AF135" s="4"/>
      <c r="AG135" s="4"/>
      <c r="AH135" s="4">
        <v>650</v>
      </c>
      <c r="AI135" s="4">
        <v>462020</v>
      </c>
      <c r="AJ135" s="8">
        <f t="shared" si="7"/>
        <v>2.452071585460066E-2</v>
      </c>
      <c r="AK135" s="9">
        <f t="shared" si="8"/>
        <v>1.1879251061910678</v>
      </c>
    </row>
    <row r="136" spans="1:37" x14ac:dyDescent="0.25">
      <c r="A136" s="3">
        <v>716024</v>
      </c>
      <c r="B136" t="s">
        <v>131</v>
      </c>
      <c r="C136" t="s">
        <v>249</v>
      </c>
      <c r="D136" s="4">
        <v>154672.5</v>
      </c>
      <c r="E136" s="4">
        <v>6321</v>
      </c>
      <c r="F136" s="4"/>
      <c r="G136" s="4"/>
      <c r="H136" s="4"/>
      <c r="I136" s="4"/>
      <c r="J136" s="4"/>
      <c r="K136" s="4"/>
      <c r="L136" s="4"/>
      <c r="M136" s="4"/>
      <c r="N136" s="4"/>
      <c r="O136" s="4">
        <v>7218</v>
      </c>
      <c r="P136" s="4">
        <v>53016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>
        <v>197383.5</v>
      </c>
      <c r="AC136" s="4">
        <v>20230.5</v>
      </c>
      <c r="AD136" s="4">
        <v>138</v>
      </c>
      <c r="AE136" s="4"/>
      <c r="AF136" s="4"/>
      <c r="AG136" s="4"/>
      <c r="AH136" s="4"/>
      <c r="AI136" s="4">
        <v>438979.5</v>
      </c>
      <c r="AJ136" s="8">
        <f t="shared" si="7"/>
        <v>2.3297890968994133E-2</v>
      </c>
      <c r="AK136" s="9">
        <f t="shared" si="8"/>
        <v>1.2112229971600619</v>
      </c>
    </row>
    <row r="137" spans="1:37" x14ac:dyDescent="0.25">
      <c r="A137" s="3">
        <v>716026</v>
      </c>
      <c r="B137" t="s">
        <v>133</v>
      </c>
      <c r="C137" t="s">
        <v>249</v>
      </c>
      <c r="D137" s="4">
        <v>135126</v>
      </c>
      <c r="E137" s="4">
        <v>8428.5</v>
      </c>
      <c r="F137" s="4"/>
      <c r="G137" s="4"/>
      <c r="H137" s="4"/>
      <c r="I137" s="4"/>
      <c r="J137" s="4"/>
      <c r="K137" s="4"/>
      <c r="L137" s="4"/>
      <c r="M137" s="4"/>
      <c r="N137" s="4"/>
      <c r="O137" s="4">
        <v>1125</v>
      </c>
      <c r="P137" s="4">
        <v>85585.5</v>
      </c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>
        <v>112518</v>
      </c>
      <c r="AC137" s="4">
        <v>20817</v>
      </c>
      <c r="AD137" s="4">
        <v>112.5</v>
      </c>
      <c r="AE137" s="4">
        <v>67.5</v>
      </c>
      <c r="AF137" s="4"/>
      <c r="AG137" s="4"/>
      <c r="AH137" s="4"/>
      <c r="AI137" s="4">
        <v>363780</v>
      </c>
      <c r="AJ137" s="8">
        <f t="shared" si="7"/>
        <v>1.9306839560163255E-2</v>
      </c>
      <c r="AK137" s="9">
        <f t="shared" si="8"/>
        <v>1.2305298367202251</v>
      </c>
    </row>
    <row r="138" spans="1:37" x14ac:dyDescent="0.25">
      <c r="A138" s="3">
        <v>710000</v>
      </c>
      <c r="B138" t="s">
        <v>238</v>
      </c>
      <c r="C138" t="s">
        <v>249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>
        <v>311100</v>
      </c>
      <c r="AI138" s="4">
        <v>311100</v>
      </c>
      <c r="AJ138" s="8">
        <f t="shared" si="7"/>
        <v>1.6510962084685218E-2</v>
      </c>
      <c r="AK138" s="9">
        <f t="shared" si="8"/>
        <v>1.2470407988049104</v>
      </c>
    </row>
    <row r="139" spans="1:37" x14ac:dyDescent="0.25">
      <c r="A139" s="3">
        <v>716027</v>
      </c>
      <c r="B139" t="s">
        <v>134</v>
      </c>
      <c r="C139" t="s">
        <v>249</v>
      </c>
      <c r="D139" s="4">
        <v>66053</v>
      </c>
      <c r="E139" s="4">
        <v>4771</v>
      </c>
      <c r="F139" s="4"/>
      <c r="G139" s="4"/>
      <c r="H139" s="4"/>
      <c r="I139" s="4"/>
      <c r="J139" s="4"/>
      <c r="K139" s="4"/>
      <c r="L139" s="4"/>
      <c r="M139" s="4"/>
      <c r="N139" s="4"/>
      <c r="O139" s="4">
        <v>1319.5</v>
      </c>
      <c r="P139" s="4">
        <v>67372.5</v>
      </c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>
        <v>113607</v>
      </c>
      <c r="AC139" s="4">
        <v>20501</v>
      </c>
      <c r="AD139" s="4">
        <v>396.5</v>
      </c>
      <c r="AE139" s="4"/>
      <c r="AF139" s="4"/>
      <c r="AG139" s="4"/>
      <c r="AH139" s="4"/>
      <c r="AI139" s="4">
        <v>274020.5</v>
      </c>
      <c r="AJ139" s="8">
        <f t="shared" si="7"/>
        <v>1.4543047527889702E-2</v>
      </c>
      <c r="AK139" s="9">
        <f t="shared" si="8"/>
        <v>1.2615838463328</v>
      </c>
    </row>
    <row r="140" spans="1:37" x14ac:dyDescent="0.25">
      <c r="A140" s="3">
        <v>716002</v>
      </c>
      <c r="B140" t="s">
        <v>120</v>
      </c>
      <c r="C140" t="s">
        <v>249</v>
      </c>
      <c r="D140" s="4">
        <v>64302.5</v>
      </c>
      <c r="E140" s="4">
        <v>10490</v>
      </c>
      <c r="F140" s="4"/>
      <c r="G140" s="4"/>
      <c r="H140" s="4"/>
      <c r="I140" s="4"/>
      <c r="J140" s="4"/>
      <c r="K140" s="4"/>
      <c r="L140" s="4"/>
      <c r="M140" s="4"/>
      <c r="N140" s="4"/>
      <c r="O140" s="4">
        <v>6267.5</v>
      </c>
      <c r="P140" s="4">
        <v>46022.5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>
        <v>96657.5</v>
      </c>
      <c r="AC140" s="4">
        <v>15787.5</v>
      </c>
      <c r="AD140" s="4">
        <v>250</v>
      </c>
      <c r="AE140" s="4"/>
      <c r="AF140" s="4"/>
      <c r="AG140" s="4"/>
      <c r="AH140" s="4"/>
      <c r="AI140" s="4">
        <v>239777.5</v>
      </c>
      <c r="AJ140" s="8">
        <f t="shared" si="7"/>
        <v>1.2725674095983961E-2</v>
      </c>
      <c r="AK140" s="9">
        <f t="shared" si="8"/>
        <v>1.274309520428784</v>
      </c>
    </row>
    <row r="141" spans="1:37" x14ac:dyDescent="0.25">
      <c r="A141" s="3">
        <v>716028</v>
      </c>
      <c r="B141" t="s">
        <v>135</v>
      </c>
      <c r="C141" t="s">
        <v>249</v>
      </c>
      <c r="D141" s="4">
        <v>46231.5</v>
      </c>
      <c r="E141" s="4">
        <v>85</v>
      </c>
      <c r="F141" s="4"/>
      <c r="G141" s="4"/>
      <c r="H141" s="4"/>
      <c r="I141" s="4"/>
      <c r="J141" s="4"/>
      <c r="K141" s="4"/>
      <c r="L141" s="4"/>
      <c r="M141" s="4"/>
      <c r="N141" s="4"/>
      <c r="O141" s="4">
        <v>2550</v>
      </c>
      <c r="P141" s="4">
        <v>53711.5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>
        <v>92905</v>
      </c>
      <c r="AC141" s="4">
        <v>17076.5</v>
      </c>
      <c r="AD141" s="4">
        <v>187</v>
      </c>
      <c r="AE141" s="4"/>
      <c r="AF141" s="4"/>
      <c r="AG141" s="4"/>
      <c r="AH141" s="4"/>
      <c r="AI141" s="4">
        <v>212746.5</v>
      </c>
      <c r="AJ141" s="8">
        <f t="shared" si="7"/>
        <v>1.1291062022338426E-2</v>
      </c>
      <c r="AK141" s="9">
        <f t="shared" si="8"/>
        <v>1.2856005824511223</v>
      </c>
    </row>
    <row r="142" spans="1:37" x14ac:dyDescent="0.25">
      <c r="A142" s="3">
        <v>716001</v>
      </c>
      <c r="B142" t="s">
        <v>119</v>
      </c>
      <c r="C142" t="s">
        <v>249</v>
      </c>
      <c r="D142" s="4">
        <v>49192.5</v>
      </c>
      <c r="E142" s="4">
        <v>3882.5</v>
      </c>
      <c r="F142" s="4"/>
      <c r="G142" s="4"/>
      <c r="H142" s="4"/>
      <c r="I142" s="4"/>
      <c r="J142" s="4"/>
      <c r="K142" s="4"/>
      <c r="L142" s="4"/>
      <c r="M142" s="4"/>
      <c r="N142" s="4"/>
      <c r="O142" s="4">
        <v>1802.5</v>
      </c>
      <c r="P142" s="4">
        <v>45205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>
        <v>73100</v>
      </c>
      <c r="AC142" s="4">
        <v>18915</v>
      </c>
      <c r="AD142" s="4">
        <v>15</v>
      </c>
      <c r="AE142" s="4"/>
      <c r="AF142" s="4"/>
      <c r="AG142" s="4"/>
      <c r="AH142" s="4"/>
      <c r="AI142" s="4">
        <v>192112.5</v>
      </c>
      <c r="AJ142" s="8">
        <f t="shared" si="7"/>
        <v>1.019595693826451E-2</v>
      </c>
      <c r="AK142" s="9">
        <f t="shared" si="8"/>
        <v>1.2957965393893869</v>
      </c>
    </row>
    <row r="143" spans="1:37" x14ac:dyDescent="0.25">
      <c r="A143" s="3">
        <v>716013</v>
      </c>
      <c r="B143" t="s">
        <v>127</v>
      </c>
      <c r="C143" t="s">
        <v>249</v>
      </c>
      <c r="D143" s="4">
        <v>69936</v>
      </c>
      <c r="E143" s="4">
        <v>1872</v>
      </c>
      <c r="F143" s="4"/>
      <c r="G143" s="4"/>
      <c r="H143" s="4"/>
      <c r="I143" s="4"/>
      <c r="J143" s="4"/>
      <c r="K143" s="4"/>
      <c r="L143" s="4"/>
      <c r="M143" s="4"/>
      <c r="N143" s="4"/>
      <c r="O143" s="4">
        <v>1392</v>
      </c>
      <c r="P143" s="4">
        <v>30420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>
        <v>73404</v>
      </c>
      <c r="AC143" s="4">
        <v>8184</v>
      </c>
      <c r="AD143" s="4"/>
      <c r="AE143" s="4"/>
      <c r="AF143" s="4"/>
      <c r="AG143" s="4"/>
      <c r="AH143" s="4"/>
      <c r="AI143" s="4">
        <v>185208</v>
      </c>
      <c r="AJ143" s="8">
        <f t="shared" si="7"/>
        <v>9.82951547984693E-3</v>
      </c>
      <c r="AK143" s="9">
        <f t="shared" si="8"/>
        <v>1.3056260548692338</v>
      </c>
    </row>
    <row r="144" spans="1:37" x14ac:dyDescent="0.25">
      <c r="A144" s="3">
        <v>716041</v>
      </c>
      <c r="B144" t="s">
        <v>202</v>
      </c>
      <c r="C144" t="s">
        <v>249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>
        <v>47500</v>
      </c>
      <c r="Q144" s="4">
        <v>11400</v>
      </c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>
        <v>99220</v>
      </c>
      <c r="AC144" s="4">
        <v>4980</v>
      </c>
      <c r="AD144" s="4">
        <v>120</v>
      </c>
      <c r="AE144" s="4">
        <v>40</v>
      </c>
      <c r="AF144" s="4"/>
      <c r="AG144" s="4">
        <v>7900</v>
      </c>
      <c r="AH144" s="4">
        <v>2440</v>
      </c>
      <c r="AI144" s="4">
        <v>173600</v>
      </c>
      <c r="AJ144" s="8">
        <f t="shared" si="7"/>
        <v>9.2134458948934551E-3</v>
      </c>
      <c r="AK144" s="9">
        <f t="shared" si="8"/>
        <v>1.3148395007641271</v>
      </c>
    </row>
    <row r="145" spans="1:37" x14ac:dyDescent="0.25">
      <c r="A145" s="3">
        <v>716009</v>
      </c>
      <c r="B145" t="s">
        <v>125</v>
      </c>
      <c r="C145" t="s">
        <v>249</v>
      </c>
      <c r="D145" s="4">
        <v>64953</v>
      </c>
      <c r="E145" s="4">
        <v>3249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>
        <v>33921</v>
      </c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>
        <v>59562</v>
      </c>
      <c r="AC145" s="4">
        <v>9360</v>
      </c>
      <c r="AD145" s="4"/>
      <c r="AE145" s="4"/>
      <c r="AF145" s="4"/>
      <c r="AG145" s="4"/>
      <c r="AH145" s="4"/>
      <c r="AI145" s="4">
        <v>171045</v>
      </c>
      <c r="AJ145" s="8">
        <f t="shared" si="7"/>
        <v>9.0778447758758703E-3</v>
      </c>
      <c r="AK145" s="9">
        <f t="shared" si="8"/>
        <v>1.3239173455400031</v>
      </c>
    </row>
    <row r="146" spans="1:37" x14ac:dyDescent="0.25">
      <c r="A146" s="3">
        <v>720055</v>
      </c>
      <c r="B146" t="s">
        <v>158</v>
      </c>
      <c r="C146" t="s">
        <v>249</v>
      </c>
      <c r="D146" s="4"/>
      <c r="E146" s="4"/>
      <c r="F146" s="4">
        <v>86913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>
        <v>59450</v>
      </c>
      <c r="AH146" s="4"/>
      <c r="AI146" s="4">
        <v>146363</v>
      </c>
      <c r="AJ146" s="8">
        <f t="shared" si="7"/>
        <v>7.7679008151744864E-3</v>
      </c>
      <c r="AK146" s="9">
        <f t="shared" si="8"/>
        <v>1.3316852463551776</v>
      </c>
    </row>
    <row r="147" spans="1:37" x14ac:dyDescent="0.25">
      <c r="A147" s="3">
        <v>716004</v>
      </c>
      <c r="B147" t="s">
        <v>122</v>
      </c>
      <c r="C147" t="s">
        <v>249</v>
      </c>
      <c r="D147" s="4">
        <v>19938</v>
      </c>
      <c r="E147" s="4">
        <v>30</v>
      </c>
      <c r="F147" s="4"/>
      <c r="G147" s="4"/>
      <c r="H147" s="4"/>
      <c r="I147" s="4"/>
      <c r="J147" s="4"/>
      <c r="K147" s="4"/>
      <c r="L147" s="4"/>
      <c r="M147" s="4"/>
      <c r="N147" s="4"/>
      <c r="O147" s="4">
        <v>450</v>
      </c>
      <c r="P147" s="4">
        <v>19612</v>
      </c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>
        <v>63848</v>
      </c>
      <c r="AC147" s="4">
        <v>5000</v>
      </c>
      <c r="AD147" s="4"/>
      <c r="AE147" s="4"/>
      <c r="AF147" s="4"/>
      <c r="AG147" s="4"/>
      <c r="AH147" s="4"/>
      <c r="AI147" s="4">
        <v>108878</v>
      </c>
      <c r="AJ147" s="8">
        <f t="shared" si="7"/>
        <v>5.7784652197247098E-3</v>
      </c>
      <c r="AK147" s="9">
        <f t="shared" si="8"/>
        <v>1.3374637115749024</v>
      </c>
    </row>
    <row r="148" spans="1:37" x14ac:dyDescent="0.25">
      <c r="A148" s="3">
        <v>716003</v>
      </c>
      <c r="B148" t="s">
        <v>121</v>
      </c>
      <c r="C148" t="s">
        <v>249</v>
      </c>
      <c r="D148" s="4">
        <v>13350</v>
      </c>
      <c r="E148" s="4">
        <v>2630</v>
      </c>
      <c r="F148" s="4"/>
      <c r="G148" s="4"/>
      <c r="H148" s="4"/>
      <c r="I148" s="4"/>
      <c r="J148" s="4"/>
      <c r="K148" s="4"/>
      <c r="L148" s="4"/>
      <c r="M148" s="4"/>
      <c r="N148" s="4"/>
      <c r="O148" s="4">
        <v>1386</v>
      </c>
      <c r="P148" s="4">
        <v>15820</v>
      </c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>
        <v>62156</v>
      </c>
      <c r="AC148" s="4">
        <v>12656</v>
      </c>
      <c r="AD148" s="4">
        <v>212</v>
      </c>
      <c r="AE148" s="4"/>
      <c r="AF148" s="4"/>
      <c r="AG148" s="4"/>
      <c r="AH148" s="4"/>
      <c r="AI148" s="4">
        <v>108210</v>
      </c>
      <c r="AJ148" s="8">
        <f t="shared" si="7"/>
        <v>5.7430125592535762E-3</v>
      </c>
      <c r="AK148" s="9">
        <f t="shared" si="8"/>
        <v>1.3432067241341559</v>
      </c>
    </row>
    <row r="149" spans="1:37" x14ac:dyDescent="0.25">
      <c r="A149" s="3">
        <v>716029</v>
      </c>
      <c r="B149" t="s">
        <v>136</v>
      </c>
      <c r="C149" t="s">
        <v>249</v>
      </c>
      <c r="D149" s="4">
        <v>20825</v>
      </c>
      <c r="E149" s="4">
        <v>2525</v>
      </c>
      <c r="F149" s="4"/>
      <c r="G149" s="4"/>
      <c r="H149" s="4"/>
      <c r="I149" s="4"/>
      <c r="J149" s="4"/>
      <c r="K149" s="4"/>
      <c r="L149" s="4"/>
      <c r="M149" s="4"/>
      <c r="N149" s="4"/>
      <c r="O149" s="4">
        <v>375</v>
      </c>
      <c r="P149" s="4">
        <v>25725</v>
      </c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>
        <v>31000</v>
      </c>
      <c r="AC149" s="4">
        <v>9412.5</v>
      </c>
      <c r="AD149" s="4">
        <v>250</v>
      </c>
      <c r="AE149" s="4"/>
      <c r="AF149" s="4"/>
      <c r="AG149" s="4"/>
      <c r="AH149" s="4"/>
      <c r="AI149" s="4">
        <v>90112.5</v>
      </c>
      <c r="AJ149" s="8">
        <f t="shared" si="7"/>
        <v>4.7825267465644384E-3</v>
      </c>
      <c r="AK149" s="9">
        <f t="shared" si="8"/>
        <v>1.3479892508807203</v>
      </c>
    </row>
    <row r="150" spans="1:37" x14ac:dyDescent="0.25">
      <c r="A150" s="3">
        <v>706089</v>
      </c>
      <c r="B150" t="s">
        <v>232</v>
      </c>
      <c r="C150" t="s">
        <v>249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>
        <v>85500</v>
      </c>
      <c r="AF150" s="4"/>
      <c r="AG150" s="4"/>
      <c r="AH150" s="4"/>
      <c r="AI150" s="4">
        <v>85500</v>
      </c>
      <c r="AJ150" s="8">
        <f t="shared" si="7"/>
        <v>4.5377282489250607E-3</v>
      </c>
      <c r="AK150" s="9">
        <f t="shared" si="8"/>
        <v>1.3525269791296453</v>
      </c>
    </row>
    <row r="151" spans="1:37" x14ac:dyDescent="0.25">
      <c r="A151" s="3">
        <v>716033</v>
      </c>
      <c r="B151" t="s">
        <v>140</v>
      </c>
      <c r="C151" t="s">
        <v>249</v>
      </c>
      <c r="D151" s="4">
        <v>7728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>
        <v>504</v>
      </c>
      <c r="P151" s="4">
        <v>27762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>
        <v>36792</v>
      </c>
      <c r="AC151" s="4">
        <v>10206</v>
      </c>
      <c r="AD151" s="4"/>
      <c r="AE151" s="4"/>
      <c r="AF151" s="4"/>
      <c r="AG151" s="4"/>
      <c r="AH151" s="4"/>
      <c r="AI151" s="4">
        <v>82992</v>
      </c>
      <c r="AJ151" s="8">
        <f t="shared" si="7"/>
        <v>4.4046215536232584E-3</v>
      </c>
      <c r="AK151" s="9">
        <f t="shared" si="8"/>
        <v>1.3569316006832686</v>
      </c>
    </row>
    <row r="152" spans="1:37" x14ac:dyDescent="0.25">
      <c r="A152" s="3">
        <v>716005</v>
      </c>
      <c r="B152" t="s">
        <v>123</v>
      </c>
      <c r="C152" t="s">
        <v>249</v>
      </c>
      <c r="D152" s="4">
        <v>17565</v>
      </c>
      <c r="E152" s="4">
        <v>240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>
        <v>15150</v>
      </c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>
        <v>38670</v>
      </c>
      <c r="AC152" s="4">
        <v>5250</v>
      </c>
      <c r="AD152" s="4"/>
      <c r="AE152" s="4"/>
      <c r="AF152" s="4"/>
      <c r="AG152" s="4"/>
      <c r="AH152" s="4"/>
      <c r="AI152" s="4">
        <v>76875</v>
      </c>
      <c r="AJ152" s="8">
        <f t="shared" si="7"/>
        <v>4.0799749606563046E-3</v>
      </c>
      <c r="AK152" s="9">
        <f t="shared" si="8"/>
        <v>1.3610115756439249</v>
      </c>
    </row>
    <row r="153" spans="1:37" x14ac:dyDescent="0.25">
      <c r="A153" s="3">
        <v>701014</v>
      </c>
      <c r="B153" t="s">
        <v>6</v>
      </c>
      <c r="C153" t="s">
        <v>249</v>
      </c>
      <c r="D153" s="4">
        <v>819</v>
      </c>
      <c r="E153" s="4">
        <v>3120</v>
      </c>
      <c r="F153" s="4">
        <v>117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>
        <v>4251</v>
      </c>
      <c r="S153" s="4"/>
      <c r="T153" s="4"/>
      <c r="U153" s="4">
        <v>2808</v>
      </c>
      <c r="V153" s="4">
        <v>8736</v>
      </c>
      <c r="W153" s="4">
        <v>3159</v>
      </c>
      <c r="X153" s="4">
        <v>2418</v>
      </c>
      <c r="Y153" s="4">
        <v>12012</v>
      </c>
      <c r="Z153" s="4">
        <v>2184</v>
      </c>
      <c r="AA153" s="4">
        <v>4563</v>
      </c>
      <c r="AB153" s="4">
        <v>39</v>
      </c>
      <c r="AC153" s="4"/>
      <c r="AD153" s="4">
        <v>3705</v>
      </c>
      <c r="AE153" s="4">
        <v>4485</v>
      </c>
      <c r="AF153" s="4">
        <v>1521</v>
      </c>
      <c r="AG153" s="4">
        <v>2418</v>
      </c>
      <c r="AH153" s="4">
        <v>16068</v>
      </c>
      <c r="AI153" s="4">
        <v>72423</v>
      </c>
      <c r="AJ153" s="8">
        <f t="shared" si="7"/>
        <v>3.8436946546421009E-3</v>
      </c>
      <c r="AK153" s="9">
        <f t="shared" si="8"/>
        <v>1.364855270298567</v>
      </c>
    </row>
    <row r="154" spans="1:37" x14ac:dyDescent="0.25">
      <c r="A154" s="3">
        <v>716008</v>
      </c>
      <c r="B154" t="s">
        <v>124</v>
      </c>
      <c r="C154" t="s">
        <v>249</v>
      </c>
      <c r="D154" s="4">
        <v>14859</v>
      </c>
      <c r="E154" s="4">
        <v>1251</v>
      </c>
      <c r="F154" s="4"/>
      <c r="G154" s="4"/>
      <c r="H154" s="4"/>
      <c r="I154" s="4"/>
      <c r="J154" s="4"/>
      <c r="K154" s="4"/>
      <c r="L154" s="4"/>
      <c r="M154" s="4"/>
      <c r="N154" s="4"/>
      <c r="O154" s="4">
        <v>1125</v>
      </c>
      <c r="P154" s="4">
        <v>8019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>
        <v>34150.5</v>
      </c>
      <c r="AC154" s="4">
        <v>11812.5</v>
      </c>
      <c r="AD154" s="4">
        <v>117</v>
      </c>
      <c r="AE154" s="4"/>
      <c r="AF154" s="4"/>
      <c r="AG154" s="4"/>
      <c r="AH154" s="4"/>
      <c r="AI154" s="4">
        <v>71334</v>
      </c>
      <c r="AJ154" s="8">
        <f t="shared" si="7"/>
        <v>3.7858983264189502E-3</v>
      </c>
      <c r="AK154" s="9">
        <f t="shared" si="8"/>
        <v>1.368641168624986</v>
      </c>
    </row>
    <row r="155" spans="1:37" x14ac:dyDescent="0.25">
      <c r="A155" s="3">
        <v>720052</v>
      </c>
      <c r="B155" t="s">
        <v>203</v>
      </c>
      <c r="C155" t="s">
        <v>249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>
        <v>26400.000000000004</v>
      </c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>
        <v>43120</v>
      </c>
      <c r="AG155" s="4"/>
      <c r="AH155" s="4"/>
      <c r="AI155" s="4">
        <v>69520</v>
      </c>
      <c r="AJ155" s="8">
        <f t="shared" si="7"/>
        <v>3.6896241855587158E-3</v>
      </c>
      <c r="AK155" s="9">
        <f t="shared" si="8"/>
        <v>1.3723307928105446</v>
      </c>
    </row>
    <row r="156" spans="1:37" x14ac:dyDescent="0.25">
      <c r="A156" s="3">
        <v>716030</v>
      </c>
      <c r="B156" t="s">
        <v>137</v>
      </c>
      <c r="C156" t="s">
        <v>249</v>
      </c>
      <c r="D156" s="4">
        <v>9481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>
        <v>456</v>
      </c>
      <c r="P156" s="4">
        <v>20995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>
        <v>28842</v>
      </c>
      <c r="AC156" s="4">
        <v>8968</v>
      </c>
      <c r="AD156" s="4">
        <v>95</v>
      </c>
      <c r="AE156" s="4"/>
      <c r="AF156" s="4"/>
      <c r="AG156" s="4"/>
      <c r="AH156" s="4"/>
      <c r="AI156" s="4">
        <v>68837</v>
      </c>
      <c r="AJ156" s="8">
        <f t="shared" si="7"/>
        <v>3.653375432412332E-3</v>
      </c>
      <c r="AK156" s="9">
        <f t="shared" si="8"/>
        <v>1.375984168242957</v>
      </c>
    </row>
    <row r="157" spans="1:37" x14ac:dyDescent="0.25">
      <c r="A157" s="3">
        <v>716031</v>
      </c>
      <c r="B157" t="s">
        <v>138</v>
      </c>
      <c r="C157" t="s">
        <v>249</v>
      </c>
      <c r="D157" s="4">
        <v>13150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>
        <v>75</v>
      </c>
      <c r="P157" s="4">
        <v>18950</v>
      </c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>
        <v>28400</v>
      </c>
      <c r="AC157" s="4">
        <v>8000</v>
      </c>
      <c r="AD157" s="4"/>
      <c r="AE157" s="4"/>
      <c r="AF157" s="4"/>
      <c r="AG157" s="4"/>
      <c r="AH157" s="4"/>
      <c r="AI157" s="4">
        <v>68575</v>
      </c>
      <c r="AJ157" s="8">
        <f t="shared" si="7"/>
        <v>3.6394703470179648E-3</v>
      </c>
      <c r="AK157" s="9">
        <f t="shared" si="8"/>
        <v>1.3796236385899749</v>
      </c>
    </row>
    <row r="158" spans="1:37" x14ac:dyDescent="0.25">
      <c r="A158" s="3">
        <v>720056</v>
      </c>
      <c r="B158" t="s">
        <v>166</v>
      </c>
      <c r="C158" t="s">
        <v>249</v>
      </c>
      <c r="D158" s="4"/>
      <c r="E158" s="4"/>
      <c r="F158" s="4"/>
      <c r="G158" s="4"/>
      <c r="H158" s="4"/>
      <c r="I158" s="4">
        <v>30000</v>
      </c>
      <c r="J158" s="4"/>
      <c r="K158" s="4"/>
      <c r="L158" s="4"/>
      <c r="M158" s="4">
        <v>30000</v>
      </c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8000</v>
      </c>
      <c r="AI158" s="4">
        <v>68000</v>
      </c>
      <c r="AJ158" s="8">
        <f t="shared" si="7"/>
        <v>3.6089534611333813E-3</v>
      </c>
      <c r="AK158" s="9">
        <f t="shared" si="8"/>
        <v>1.3832325920511084</v>
      </c>
    </row>
    <row r="159" spans="1:37" x14ac:dyDescent="0.25">
      <c r="A159" s="3">
        <v>720057</v>
      </c>
      <c r="B159" t="s">
        <v>167</v>
      </c>
      <c r="C159" t="s">
        <v>249</v>
      </c>
      <c r="D159" s="4"/>
      <c r="E159" s="4"/>
      <c r="F159" s="4"/>
      <c r="G159" s="4"/>
      <c r="H159" s="4"/>
      <c r="I159" s="4">
        <v>30000</v>
      </c>
      <c r="J159" s="4"/>
      <c r="K159" s="4"/>
      <c r="L159" s="4"/>
      <c r="M159" s="4"/>
      <c r="N159" s="4">
        <v>19000</v>
      </c>
      <c r="O159" s="4">
        <v>11000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>
        <v>8000</v>
      </c>
      <c r="AI159" s="4">
        <v>68000</v>
      </c>
      <c r="AJ159" s="8">
        <f t="shared" si="7"/>
        <v>3.6089534611333813E-3</v>
      </c>
      <c r="AK159" s="9">
        <f t="shared" si="8"/>
        <v>1.3868415455122418</v>
      </c>
    </row>
    <row r="160" spans="1:37" x14ac:dyDescent="0.25">
      <c r="A160" s="3">
        <v>715002</v>
      </c>
      <c r="B160" t="s">
        <v>180</v>
      </c>
      <c r="C160" t="s">
        <v>249</v>
      </c>
      <c r="D160" s="4"/>
      <c r="E160" s="4"/>
      <c r="F160" s="4"/>
      <c r="G160" s="4"/>
      <c r="H160" s="4"/>
      <c r="I160" s="4"/>
      <c r="J160" s="4"/>
      <c r="K160" s="4"/>
      <c r="L160" s="4">
        <v>4606</v>
      </c>
      <c r="M160" s="4">
        <v>17125.5</v>
      </c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>
        <v>21388.5</v>
      </c>
      <c r="Y160" s="4">
        <v>22148</v>
      </c>
      <c r="Z160" s="4">
        <v>294</v>
      </c>
      <c r="AA160" s="4"/>
      <c r="AB160" s="4"/>
      <c r="AC160" s="4"/>
      <c r="AD160" s="4"/>
      <c r="AE160" s="4"/>
      <c r="AF160" s="4"/>
      <c r="AG160" s="4"/>
      <c r="AH160" s="4"/>
      <c r="AI160" s="4">
        <v>65562</v>
      </c>
      <c r="AJ160" s="8">
        <f t="shared" si="7"/>
        <v>3.4795618649827464E-3</v>
      </c>
      <c r="AK160" s="9">
        <f t="shared" si="8"/>
        <v>1.3903211073772246</v>
      </c>
    </row>
    <row r="161" spans="1:37" x14ac:dyDescent="0.25">
      <c r="A161" s="3">
        <v>716039</v>
      </c>
      <c r="B161" t="s">
        <v>142</v>
      </c>
      <c r="C161" t="s">
        <v>249</v>
      </c>
      <c r="D161" s="4">
        <v>11235</v>
      </c>
      <c r="E161" s="4">
        <v>735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>
        <v>11130</v>
      </c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>
        <v>40180</v>
      </c>
      <c r="AC161" s="4">
        <v>1750</v>
      </c>
      <c r="AD161" s="4"/>
      <c r="AE161" s="4"/>
      <c r="AF161" s="4"/>
      <c r="AG161" s="4"/>
      <c r="AH161" s="4"/>
      <c r="AI161" s="4">
        <v>65030</v>
      </c>
      <c r="AJ161" s="8">
        <f t="shared" si="7"/>
        <v>3.4513271114338792E-3</v>
      </c>
      <c r="AK161" s="9">
        <f t="shared" si="8"/>
        <v>1.3937724344886584</v>
      </c>
    </row>
    <row r="162" spans="1:37" x14ac:dyDescent="0.25">
      <c r="A162" s="3">
        <v>715004</v>
      </c>
      <c r="B162" t="s">
        <v>182</v>
      </c>
      <c r="C162" t="s">
        <v>249</v>
      </c>
      <c r="D162" s="4"/>
      <c r="E162" s="4"/>
      <c r="F162" s="4"/>
      <c r="G162" s="4"/>
      <c r="H162" s="4"/>
      <c r="I162" s="4"/>
      <c r="J162" s="4"/>
      <c r="K162" s="4"/>
      <c r="L162" s="4">
        <v>5071.5</v>
      </c>
      <c r="M162" s="4">
        <v>8158.5</v>
      </c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>
        <v>31678.5</v>
      </c>
      <c r="Y162" s="4">
        <v>18399.5</v>
      </c>
      <c r="Z162" s="4"/>
      <c r="AA162" s="4"/>
      <c r="AB162" s="4"/>
      <c r="AC162" s="4"/>
      <c r="AD162" s="4"/>
      <c r="AE162" s="4"/>
      <c r="AF162" s="4"/>
      <c r="AG162" s="4"/>
      <c r="AH162" s="4"/>
      <c r="AI162" s="4">
        <v>63308</v>
      </c>
      <c r="AJ162" s="8">
        <f t="shared" si="7"/>
        <v>3.359935672315178E-3</v>
      </c>
      <c r="AK162" s="9">
        <f t="shared" si="8"/>
        <v>1.3971323701609735</v>
      </c>
    </row>
    <row r="163" spans="1:37" x14ac:dyDescent="0.25">
      <c r="A163" s="3">
        <v>720050</v>
      </c>
      <c r="B163" t="s">
        <v>198</v>
      </c>
      <c r="C163" t="s">
        <v>249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>
        <v>23760.000000000004</v>
      </c>
      <c r="P163" s="4">
        <v>2640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>
        <v>35024</v>
      </c>
      <c r="AG163" s="4"/>
      <c r="AH163" s="4"/>
      <c r="AI163" s="4">
        <v>61424</v>
      </c>
      <c r="AJ163" s="8">
        <f t="shared" si="7"/>
        <v>3.2599464323037767E-3</v>
      </c>
      <c r="AK163" s="9">
        <f t="shared" si="8"/>
        <v>1.4003923165932772</v>
      </c>
    </row>
    <row r="164" spans="1:37" x14ac:dyDescent="0.25">
      <c r="A164" s="3">
        <v>715000</v>
      </c>
      <c r="B164" t="s">
        <v>178</v>
      </c>
      <c r="C164" t="s">
        <v>249</v>
      </c>
      <c r="D164" s="4"/>
      <c r="E164" s="4"/>
      <c r="F164" s="4"/>
      <c r="G164" s="4"/>
      <c r="H164" s="4"/>
      <c r="I164" s="4"/>
      <c r="J164" s="4"/>
      <c r="K164" s="4"/>
      <c r="L164" s="4">
        <v>10800</v>
      </c>
      <c r="M164" s="4"/>
      <c r="N164" s="4">
        <v>3.6</v>
      </c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>
        <v>50400</v>
      </c>
      <c r="AI164" s="4">
        <v>61203.6</v>
      </c>
      <c r="AJ164" s="8">
        <f t="shared" si="7"/>
        <v>3.2482491772621029E-3</v>
      </c>
      <c r="AK164" s="9">
        <f t="shared" si="8"/>
        <v>1.4036405657705393</v>
      </c>
    </row>
    <row r="165" spans="1:37" x14ac:dyDescent="0.25">
      <c r="A165" s="3">
        <v>716032</v>
      </c>
      <c r="B165" t="s">
        <v>139</v>
      </c>
      <c r="C165" t="s">
        <v>249</v>
      </c>
      <c r="D165" s="4">
        <v>480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>
        <v>384</v>
      </c>
      <c r="P165" s="4">
        <v>14688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>
        <v>36000</v>
      </c>
      <c r="AC165" s="4">
        <v>8864</v>
      </c>
      <c r="AD165" s="4"/>
      <c r="AE165" s="4"/>
      <c r="AF165" s="4"/>
      <c r="AG165" s="4"/>
      <c r="AH165" s="4"/>
      <c r="AI165" s="4">
        <v>60416</v>
      </c>
      <c r="AJ165" s="8">
        <f t="shared" si="7"/>
        <v>3.2064490045269761E-3</v>
      </c>
      <c r="AK165" s="9">
        <f t="shared" si="8"/>
        <v>1.4068470147750662</v>
      </c>
    </row>
    <row r="166" spans="1:37" x14ac:dyDescent="0.25">
      <c r="A166" s="3">
        <v>720054</v>
      </c>
      <c r="B166" t="s">
        <v>150</v>
      </c>
      <c r="C166" t="s">
        <v>249</v>
      </c>
      <c r="D166" s="4"/>
      <c r="E166" s="4">
        <v>26400.000000000004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>
        <v>33880</v>
      </c>
      <c r="AI166" s="4">
        <v>60280</v>
      </c>
      <c r="AJ166" s="8">
        <f t="shared" si="7"/>
        <v>3.1992310976047093E-3</v>
      </c>
      <c r="AK166" s="9">
        <f t="shared" si="8"/>
        <v>1.410046245872671</v>
      </c>
    </row>
    <row r="167" spans="1:37" x14ac:dyDescent="0.25">
      <c r="A167" s="3">
        <v>715003</v>
      </c>
      <c r="B167" t="s">
        <v>181</v>
      </c>
      <c r="C167" t="s">
        <v>249</v>
      </c>
      <c r="D167" s="4"/>
      <c r="E167" s="4"/>
      <c r="F167" s="4"/>
      <c r="G167" s="4"/>
      <c r="H167" s="4"/>
      <c r="I167" s="4"/>
      <c r="J167" s="4"/>
      <c r="K167" s="4"/>
      <c r="L167" s="4">
        <v>5365.5</v>
      </c>
      <c r="M167" s="4">
        <v>17664.5</v>
      </c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>
        <v>24916.5</v>
      </c>
      <c r="Y167" s="4">
        <v>11858</v>
      </c>
      <c r="Z167" s="4"/>
      <c r="AA167" s="4"/>
      <c r="AB167" s="4"/>
      <c r="AC167" s="4"/>
      <c r="AD167" s="4"/>
      <c r="AE167" s="4"/>
      <c r="AF167" s="4"/>
      <c r="AG167" s="4"/>
      <c r="AH167" s="4"/>
      <c r="AI167" s="4">
        <v>59804.5</v>
      </c>
      <c r="AJ167" s="8">
        <f t="shared" si="7"/>
        <v>3.1739949597992837E-3</v>
      </c>
      <c r="AK167" s="9">
        <f t="shared" si="8"/>
        <v>1.4132202408324703</v>
      </c>
    </row>
    <row r="168" spans="1:37" x14ac:dyDescent="0.25">
      <c r="A168" s="3">
        <v>716010</v>
      </c>
      <c r="B168" t="s">
        <v>126</v>
      </c>
      <c r="C168" t="s">
        <v>249</v>
      </c>
      <c r="D168" s="4">
        <v>14145</v>
      </c>
      <c r="E168" s="4">
        <v>690</v>
      </c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>
        <v>11960</v>
      </c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>
        <v>23598</v>
      </c>
      <c r="AC168" s="4">
        <v>5750</v>
      </c>
      <c r="AD168" s="4"/>
      <c r="AE168" s="4"/>
      <c r="AF168" s="4"/>
      <c r="AG168" s="4"/>
      <c r="AH168" s="4"/>
      <c r="AI168" s="4">
        <v>56143</v>
      </c>
      <c r="AJ168" s="8">
        <f t="shared" si="7"/>
        <v>2.9796687377707564E-3</v>
      </c>
      <c r="AK168" s="9">
        <f t="shared" si="8"/>
        <v>1.4161999095702411</v>
      </c>
    </row>
    <row r="169" spans="1:37" x14ac:dyDescent="0.25">
      <c r="A169" s="3">
        <v>716006</v>
      </c>
      <c r="B169" t="s">
        <v>197</v>
      </c>
      <c r="C169" t="s">
        <v>249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>
        <v>60</v>
      </c>
      <c r="P169" s="4">
        <v>12675</v>
      </c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>
        <v>36105</v>
      </c>
      <c r="AC169" s="4">
        <v>4095</v>
      </c>
      <c r="AD169" s="4"/>
      <c r="AE169" s="4"/>
      <c r="AF169" s="4"/>
      <c r="AG169" s="4"/>
      <c r="AH169" s="4"/>
      <c r="AI169" s="4">
        <v>52935</v>
      </c>
      <c r="AJ169" s="8">
        <f t="shared" si="7"/>
        <v>2.8094110509572874E-3</v>
      </c>
      <c r="AK169" s="9">
        <f t="shared" si="8"/>
        <v>1.4190093206211984</v>
      </c>
    </row>
    <row r="170" spans="1:37" x14ac:dyDescent="0.25">
      <c r="A170" s="3">
        <v>715001</v>
      </c>
      <c r="B170" t="s">
        <v>179</v>
      </c>
      <c r="C170" t="s">
        <v>249</v>
      </c>
      <c r="D170" s="4"/>
      <c r="E170" s="4"/>
      <c r="F170" s="4"/>
      <c r="G170" s="4"/>
      <c r="H170" s="4"/>
      <c r="I170" s="4"/>
      <c r="J170" s="4"/>
      <c r="K170" s="4"/>
      <c r="L170" s="4">
        <v>18200</v>
      </c>
      <c r="M170" s="4">
        <v>7510</v>
      </c>
      <c r="N170" s="4">
        <v>30</v>
      </c>
      <c r="O170" s="4"/>
      <c r="P170" s="4"/>
      <c r="Q170" s="4"/>
      <c r="R170" s="4"/>
      <c r="S170" s="4"/>
      <c r="T170" s="4"/>
      <c r="U170" s="4"/>
      <c r="V170" s="4"/>
      <c r="W170" s="4"/>
      <c r="X170" s="4">
        <v>18410</v>
      </c>
      <c r="Y170" s="4">
        <v>8060</v>
      </c>
      <c r="Z170" s="4"/>
      <c r="AA170" s="4"/>
      <c r="AB170" s="4"/>
      <c r="AC170" s="4"/>
      <c r="AD170" s="4"/>
      <c r="AE170" s="4"/>
      <c r="AF170" s="4"/>
      <c r="AG170" s="4"/>
      <c r="AH170" s="4"/>
      <c r="AI170" s="4">
        <v>52210</v>
      </c>
      <c r="AJ170" s="8">
        <f t="shared" si="7"/>
        <v>2.7709332383202036E-3</v>
      </c>
      <c r="AK170" s="9">
        <f t="shared" si="8"/>
        <v>1.4217802538595186</v>
      </c>
    </row>
    <row r="171" spans="1:37" x14ac:dyDescent="0.25">
      <c r="A171" s="3">
        <v>716014</v>
      </c>
      <c r="B171" t="s">
        <v>128</v>
      </c>
      <c r="C171" t="s">
        <v>249</v>
      </c>
      <c r="D171" s="4">
        <v>1704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>
        <v>7644</v>
      </c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>
        <v>21264</v>
      </c>
      <c r="AC171" s="4">
        <v>4104</v>
      </c>
      <c r="AD171" s="4"/>
      <c r="AE171" s="4"/>
      <c r="AF171" s="4"/>
      <c r="AG171" s="4"/>
      <c r="AH171" s="4"/>
      <c r="AI171" s="4">
        <v>34716</v>
      </c>
      <c r="AJ171" s="8">
        <f t="shared" si="7"/>
        <v>1.8424768875986244E-3</v>
      </c>
      <c r="AK171" s="9">
        <f t="shared" si="8"/>
        <v>1.4236227307471172</v>
      </c>
    </row>
    <row r="172" spans="1:37" x14ac:dyDescent="0.25">
      <c r="A172" s="3">
        <v>720051</v>
      </c>
      <c r="B172" t="s">
        <v>160</v>
      </c>
      <c r="C172" t="s">
        <v>249</v>
      </c>
      <c r="D172" s="4"/>
      <c r="E172" s="4"/>
      <c r="F172" s="4"/>
      <c r="G172" s="4">
        <v>26.400000000000002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>
        <v>34672</v>
      </c>
      <c r="AE172" s="4"/>
      <c r="AF172" s="4"/>
      <c r="AG172" s="4"/>
      <c r="AH172" s="4"/>
      <c r="AI172" s="4">
        <v>34698.400000000001</v>
      </c>
      <c r="AJ172" s="8">
        <f t="shared" si="7"/>
        <v>1.8415428055263312E-3</v>
      </c>
      <c r="AK172" s="9">
        <f t="shared" si="8"/>
        <v>1.4254642735526435</v>
      </c>
    </row>
    <row r="173" spans="1:37" x14ac:dyDescent="0.25">
      <c r="A173" s="3">
        <v>716011</v>
      </c>
      <c r="B173" t="s">
        <v>200</v>
      </c>
      <c r="C173" t="s">
        <v>249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>
        <v>8349</v>
      </c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>
        <v>22407</v>
      </c>
      <c r="AC173" s="4">
        <v>1584</v>
      </c>
      <c r="AD173" s="4"/>
      <c r="AE173" s="4"/>
      <c r="AF173" s="4"/>
      <c r="AG173" s="4"/>
      <c r="AH173" s="4"/>
      <c r="AI173" s="4">
        <v>32340</v>
      </c>
      <c r="AJ173" s="8">
        <f t="shared" si="7"/>
        <v>1.7163758078390229E-3</v>
      </c>
      <c r="AK173" s="9">
        <f t="shared" si="8"/>
        <v>1.4271806493604826</v>
      </c>
    </row>
    <row r="174" spans="1:37" x14ac:dyDescent="0.25">
      <c r="A174" s="3">
        <v>716038</v>
      </c>
      <c r="B174" t="s">
        <v>141</v>
      </c>
      <c r="C174" t="s">
        <v>249</v>
      </c>
      <c r="D174" s="4">
        <v>6327</v>
      </c>
      <c r="E174" s="4">
        <v>304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>
        <v>2185</v>
      </c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>
        <v>15010</v>
      </c>
      <c r="AC174" s="4">
        <v>6175</v>
      </c>
      <c r="AD174" s="4"/>
      <c r="AE174" s="4"/>
      <c r="AF174" s="4"/>
      <c r="AG174" s="4"/>
      <c r="AH174" s="4"/>
      <c r="AI174" s="4">
        <v>30001</v>
      </c>
      <c r="AJ174" s="8">
        <f t="shared" si="7"/>
        <v>1.5922384233450378E-3</v>
      </c>
      <c r="AK174" s="9">
        <f t="shared" si="8"/>
        <v>1.4287728877838277</v>
      </c>
    </row>
    <row r="175" spans="1:37" x14ac:dyDescent="0.25">
      <c r="A175" s="3">
        <v>720058</v>
      </c>
      <c r="B175" t="s">
        <v>199</v>
      </c>
      <c r="C175" t="s">
        <v>249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>
        <v>27000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>
        <v>27000</v>
      </c>
      <c r="AJ175" s="8">
        <f t="shared" si="7"/>
        <v>1.4329668154500191E-3</v>
      </c>
      <c r="AK175" s="9">
        <f t="shared" si="8"/>
        <v>1.4302058545992777</v>
      </c>
    </row>
    <row r="176" spans="1:37" x14ac:dyDescent="0.25">
      <c r="A176" s="3">
        <v>720059</v>
      </c>
      <c r="B176" t="s">
        <v>234</v>
      </c>
      <c r="C176" t="s">
        <v>249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>
        <v>23598</v>
      </c>
      <c r="AF176" s="4"/>
      <c r="AG176" s="4"/>
      <c r="AH176" s="4"/>
      <c r="AI176" s="4">
        <v>23598</v>
      </c>
      <c r="AJ176" s="8">
        <f t="shared" si="7"/>
        <v>1.2524129967033167E-3</v>
      </c>
      <c r="AK176" s="9">
        <f t="shared" si="8"/>
        <v>1.431458267595981</v>
      </c>
    </row>
    <row r="177" spans="1:37" x14ac:dyDescent="0.25">
      <c r="A177" s="3">
        <v>713009</v>
      </c>
      <c r="B177" t="s">
        <v>237</v>
      </c>
      <c r="C177" t="s">
        <v>249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>
        <v>13149</v>
      </c>
      <c r="AH177" s="4">
        <v>6021</v>
      </c>
      <c r="AI177" s="4">
        <v>19170</v>
      </c>
      <c r="AJ177" s="8">
        <f t="shared" si="7"/>
        <v>1.0174064389695135E-3</v>
      </c>
      <c r="AK177" s="9">
        <f t="shared" si="8"/>
        <v>1.4324756740349505</v>
      </c>
    </row>
    <row r="178" spans="1:37" x14ac:dyDescent="0.25">
      <c r="A178" s="3">
        <v>800051</v>
      </c>
      <c r="B178" t="s">
        <v>211</v>
      </c>
      <c r="C178" t="s">
        <v>249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>
        <v>534.29999999999995</v>
      </c>
      <c r="S178" s="4">
        <v>3786.9</v>
      </c>
      <c r="T178" s="4">
        <v>1887.6</v>
      </c>
      <c r="U178" s="4">
        <v>2117.6999999999998</v>
      </c>
      <c r="V178" s="4">
        <v>2320.5</v>
      </c>
      <c r="W178" s="4">
        <v>1778.3999999999999</v>
      </c>
      <c r="X178" s="4">
        <v>2542.7999999999997</v>
      </c>
      <c r="Y178" s="4">
        <v>2542.7999999999997</v>
      </c>
      <c r="Z178" s="4">
        <v>440.7</v>
      </c>
      <c r="AA178" s="4"/>
      <c r="AB178" s="4"/>
      <c r="AC178" s="4"/>
      <c r="AD178" s="4"/>
      <c r="AE178" s="4"/>
      <c r="AF178" s="4"/>
      <c r="AG178" s="4"/>
      <c r="AH178" s="4"/>
      <c r="AI178" s="4">
        <v>17951.7</v>
      </c>
      <c r="AJ178" s="8">
        <f t="shared" si="7"/>
        <v>9.5274779188570771E-4</v>
      </c>
      <c r="AK178" s="9">
        <f t="shared" si="8"/>
        <v>1.4334284218268363</v>
      </c>
    </row>
    <row r="179" spans="1:37" x14ac:dyDescent="0.25">
      <c r="A179" s="3">
        <v>718002</v>
      </c>
      <c r="B179" t="s">
        <v>174</v>
      </c>
      <c r="C179" t="s">
        <v>249</v>
      </c>
      <c r="D179" s="4"/>
      <c r="E179" s="4"/>
      <c r="F179" s="4"/>
      <c r="G179" s="4"/>
      <c r="H179" s="4"/>
      <c r="I179" s="4"/>
      <c r="J179" s="4"/>
      <c r="K179" s="4">
        <v>3948</v>
      </c>
      <c r="L179" s="4">
        <v>144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>
        <v>11832</v>
      </c>
      <c r="X179" s="4">
        <v>144</v>
      </c>
      <c r="Y179" s="4">
        <v>252</v>
      </c>
      <c r="Z179" s="4"/>
      <c r="AA179" s="4"/>
      <c r="AB179" s="4"/>
      <c r="AC179" s="4"/>
      <c r="AD179" s="4"/>
      <c r="AE179" s="4"/>
      <c r="AF179" s="4"/>
      <c r="AG179" s="4"/>
      <c r="AH179" s="4"/>
      <c r="AI179" s="4">
        <v>16320</v>
      </c>
      <c r="AJ179" s="8">
        <f t="shared" si="7"/>
        <v>8.661488306720115E-4</v>
      </c>
      <c r="AK179" s="9">
        <f t="shared" si="8"/>
        <v>1.4342945706575083</v>
      </c>
    </row>
    <row r="180" spans="1:37" x14ac:dyDescent="0.25">
      <c r="A180" s="3">
        <v>710004</v>
      </c>
      <c r="B180" t="s">
        <v>233</v>
      </c>
      <c r="C180" t="s">
        <v>249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>
        <v>13000</v>
      </c>
      <c r="AF180" s="4">
        <v>1300</v>
      </c>
      <c r="AG180" s="4"/>
      <c r="AH180" s="4">
        <v>1300</v>
      </c>
      <c r="AI180" s="4">
        <v>15600</v>
      </c>
      <c r="AJ180" s="8">
        <f t="shared" si="7"/>
        <v>8.2793638226001101E-4</v>
      </c>
      <c r="AK180" s="9">
        <f t="shared" si="8"/>
        <v>1.4351225070397684</v>
      </c>
    </row>
    <row r="181" spans="1:37" x14ac:dyDescent="0.25">
      <c r="A181" s="3">
        <v>720053</v>
      </c>
      <c r="B181" t="s">
        <v>229</v>
      </c>
      <c r="C181" t="s">
        <v>249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>
        <v>14080.000000000002</v>
      </c>
      <c r="AD181" s="4"/>
      <c r="AE181" s="4"/>
      <c r="AF181" s="4"/>
      <c r="AG181" s="4"/>
      <c r="AH181" s="4"/>
      <c r="AI181" s="4">
        <v>14080.000000000002</v>
      </c>
      <c r="AJ181" s="8">
        <f t="shared" si="7"/>
        <v>7.472656578346767E-4</v>
      </c>
      <c r="AK181" s="9">
        <f t="shared" si="8"/>
        <v>1.4358697726976031</v>
      </c>
    </row>
    <row r="182" spans="1:37" x14ac:dyDescent="0.25">
      <c r="A182" s="3">
        <v>701059</v>
      </c>
      <c r="B182" t="s">
        <v>221</v>
      </c>
      <c r="C182" t="s">
        <v>249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>
        <v>2115</v>
      </c>
      <c r="W182" s="4">
        <v>1035</v>
      </c>
      <c r="X182" s="4">
        <v>5445</v>
      </c>
      <c r="Y182" s="4">
        <v>3060</v>
      </c>
      <c r="Z182" s="4">
        <v>270</v>
      </c>
      <c r="AA182" s="4">
        <v>450</v>
      </c>
      <c r="AB182" s="4"/>
      <c r="AC182" s="4"/>
      <c r="AD182" s="4">
        <v>180</v>
      </c>
      <c r="AE182" s="4"/>
      <c r="AF182" s="4"/>
      <c r="AG182" s="4"/>
      <c r="AH182" s="4"/>
      <c r="AI182" s="4">
        <v>12555</v>
      </c>
      <c r="AJ182" s="8">
        <f t="shared" si="7"/>
        <v>6.6632956918425887E-4</v>
      </c>
      <c r="AK182" s="9">
        <f t="shared" si="8"/>
        <v>1.4365361022667873</v>
      </c>
    </row>
    <row r="183" spans="1:37" x14ac:dyDescent="0.25">
      <c r="A183" s="3">
        <v>800020</v>
      </c>
      <c r="B183" t="s">
        <v>208</v>
      </c>
      <c r="C183" t="s">
        <v>249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>
        <v>7502.0999999999995</v>
      </c>
      <c r="S183" s="4">
        <v>1479</v>
      </c>
      <c r="T183" s="4">
        <v>280.5</v>
      </c>
      <c r="U183" s="4">
        <v>334.04999999999995</v>
      </c>
      <c r="V183" s="4">
        <v>385.04999999999995</v>
      </c>
      <c r="W183" s="4">
        <v>408</v>
      </c>
      <c r="X183" s="4">
        <v>573.75</v>
      </c>
      <c r="Y183" s="4">
        <v>76.5</v>
      </c>
      <c r="Z183" s="4"/>
      <c r="AA183" s="4">
        <v>968.99999999999989</v>
      </c>
      <c r="AB183" s="4"/>
      <c r="AC183" s="4"/>
      <c r="AD183" s="4"/>
      <c r="AE183" s="4"/>
      <c r="AF183" s="4"/>
      <c r="AG183" s="4"/>
      <c r="AH183" s="4"/>
      <c r="AI183" s="4">
        <v>12007.949999999997</v>
      </c>
      <c r="AJ183" s="8">
        <f t="shared" si="7"/>
        <v>6.3729606931789081E-4</v>
      </c>
      <c r="AK183" s="9">
        <f t="shared" si="8"/>
        <v>1.4371733983361052</v>
      </c>
    </row>
    <row r="184" spans="1:37" x14ac:dyDescent="0.25">
      <c r="A184" s="3">
        <v>718001</v>
      </c>
      <c r="B184" t="s">
        <v>173</v>
      </c>
      <c r="C184" t="s">
        <v>249</v>
      </c>
      <c r="D184" s="4"/>
      <c r="E184" s="4"/>
      <c r="F184" s="4"/>
      <c r="G184" s="4"/>
      <c r="H184" s="4"/>
      <c r="I184" s="4"/>
      <c r="J184" s="4"/>
      <c r="K184" s="4">
        <v>1768</v>
      </c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>
        <v>9808</v>
      </c>
      <c r="X184" s="4">
        <v>240</v>
      </c>
      <c r="Y184" s="4">
        <v>168</v>
      </c>
      <c r="Z184" s="4"/>
      <c r="AA184" s="4"/>
      <c r="AB184" s="4"/>
      <c r="AC184" s="4"/>
      <c r="AD184" s="4"/>
      <c r="AE184" s="4"/>
      <c r="AF184" s="4"/>
      <c r="AG184" s="4"/>
      <c r="AH184" s="4"/>
      <c r="AI184" s="4">
        <v>11984</v>
      </c>
      <c r="AJ184" s="8">
        <f t="shared" si="7"/>
        <v>6.3602497467974176E-4</v>
      </c>
      <c r="AK184" s="9">
        <f t="shared" si="8"/>
        <v>1.437809423310785</v>
      </c>
    </row>
    <row r="185" spans="1:37" x14ac:dyDescent="0.25">
      <c r="A185" s="3">
        <v>750003</v>
      </c>
      <c r="B185" t="s">
        <v>241</v>
      </c>
      <c r="C185" t="s">
        <v>249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>
        <v>11067</v>
      </c>
      <c r="AI185" s="4">
        <v>11067</v>
      </c>
      <c r="AJ185" s="8">
        <f t="shared" si="7"/>
        <v>5.8735717579945783E-4</v>
      </c>
      <c r="AK185" s="9">
        <f t="shared" si="8"/>
        <v>1.4383967804865845</v>
      </c>
    </row>
    <row r="186" spans="1:37" x14ac:dyDescent="0.25">
      <c r="A186" s="3">
        <v>720015</v>
      </c>
      <c r="B186" t="s">
        <v>240</v>
      </c>
      <c r="C186" t="s">
        <v>249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>
        <v>11000</v>
      </c>
      <c r="AI186" s="4">
        <v>11000</v>
      </c>
      <c r="AJ186" s="8">
        <f t="shared" si="7"/>
        <v>5.838012951833411E-4</v>
      </c>
      <c r="AK186" s="9">
        <f t="shared" si="8"/>
        <v>1.4389805817817678</v>
      </c>
    </row>
    <row r="187" spans="1:37" x14ac:dyDescent="0.25">
      <c r="A187" s="3">
        <v>701060</v>
      </c>
      <c r="B187" t="s">
        <v>32</v>
      </c>
      <c r="C187" t="s">
        <v>249</v>
      </c>
      <c r="D187" s="4">
        <v>396</v>
      </c>
      <c r="E187" s="4"/>
      <c r="F187" s="4">
        <v>4257</v>
      </c>
      <c r="G187" s="4">
        <v>693</v>
      </c>
      <c r="H187" s="4"/>
      <c r="I187" s="4">
        <v>594</v>
      </c>
      <c r="J187" s="4">
        <v>4950</v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>
        <v>10890</v>
      </c>
      <c r="AJ187" s="8">
        <f t="shared" si="7"/>
        <v>5.7796328223150772E-4</v>
      </c>
      <c r="AK187" s="9">
        <f t="shared" si="8"/>
        <v>1.4395585450639994</v>
      </c>
    </row>
    <row r="188" spans="1:37" x14ac:dyDescent="0.25">
      <c r="A188" s="3">
        <v>715025</v>
      </c>
      <c r="B188" t="s">
        <v>185</v>
      </c>
      <c r="C188" t="s">
        <v>249</v>
      </c>
      <c r="D188" s="4"/>
      <c r="E188" s="4"/>
      <c r="F188" s="4"/>
      <c r="G188" s="4"/>
      <c r="H188" s="4"/>
      <c r="I188" s="4"/>
      <c r="J188" s="4"/>
      <c r="K188" s="4"/>
      <c r="L188" s="4">
        <v>192</v>
      </c>
      <c r="M188" s="4">
        <v>624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>
        <v>9168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>
        <v>9984</v>
      </c>
      <c r="AJ188" s="8">
        <f t="shared" si="7"/>
        <v>5.2987928464640706E-4</v>
      </c>
      <c r="AK188" s="9">
        <f t="shared" si="8"/>
        <v>1.4400884243486458</v>
      </c>
    </row>
    <row r="189" spans="1:37" x14ac:dyDescent="0.25">
      <c r="A189" s="3">
        <v>715030</v>
      </c>
      <c r="B189" t="s">
        <v>189</v>
      </c>
      <c r="C189" t="s">
        <v>249</v>
      </c>
      <c r="D189" s="4"/>
      <c r="E189" s="4"/>
      <c r="F189" s="4"/>
      <c r="G189" s="4"/>
      <c r="H189" s="4"/>
      <c r="I189" s="4"/>
      <c r="J189" s="4"/>
      <c r="K189" s="4"/>
      <c r="L189" s="4">
        <v>115.19999999999999</v>
      </c>
      <c r="M189" s="4">
        <v>1603.2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>
        <v>1843.1999999999998</v>
      </c>
      <c r="Y189" s="4">
        <v>5520</v>
      </c>
      <c r="Z189" s="4"/>
      <c r="AA189" s="4"/>
      <c r="AB189" s="4"/>
      <c r="AC189" s="4"/>
      <c r="AD189" s="4"/>
      <c r="AE189" s="4"/>
      <c r="AF189" s="4"/>
      <c r="AG189" s="4"/>
      <c r="AH189" s="4"/>
      <c r="AI189" s="4">
        <v>9081.6</v>
      </c>
      <c r="AJ189" s="8">
        <f t="shared" si="7"/>
        <v>4.819863493033664E-4</v>
      </c>
      <c r="AK189" s="9">
        <f t="shared" si="8"/>
        <v>1.4405704106979491</v>
      </c>
    </row>
    <row r="190" spans="1:37" x14ac:dyDescent="0.25">
      <c r="A190" s="3">
        <v>800060</v>
      </c>
      <c r="B190" t="s">
        <v>212</v>
      </c>
      <c r="C190" t="s">
        <v>249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>
        <v>4996.8</v>
      </c>
      <c r="S190" s="4">
        <v>648</v>
      </c>
      <c r="T190" s="4">
        <v>234</v>
      </c>
      <c r="U190" s="4">
        <v>460.8</v>
      </c>
      <c r="V190" s="4">
        <v>109.8</v>
      </c>
      <c r="W190" s="4">
        <v>54</v>
      </c>
      <c r="X190" s="4">
        <v>72</v>
      </c>
      <c r="Y190" s="4">
        <v>43.2</v>
      </c>
      <c r="Z190" s="4"/>
      <c r="AA190" s="4">
        <v>531</v>
      </c>
      <c r="AB190" s="4"/>
      <c r="AC190" s="4"/>
      <c r="AD190" s="4"/>
      <c r="AE190" s="4"/>
      <c r="AF190" s="4"/>
      <c r="AG190" s="4"/>
      <c r="AH190" s="4"/>
      <c r="AI190" s="4">
        <v>7149.6</v>
      </c>
      <c r="AJ190" s="8">
        <f t="shared" si="7"/>
        <v>3.7944961273116509E-4</v>
      </c>
      <c r="AK190" s="9">
        <f t="shared" si="8"/>
        <v>1.4409498603106803</v>
      </c>
    </row>
    <row r="191" spans="1:37" x14ac:dyDescent="0.25">
      <c r="A191" s="3">
        <v>716042</v>
      </c>
      <c r="B191" t="s">
        <v>225</v>
      </c>
      <c r="C191" t="s">
        <v>249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>
        <v>6400</v>
      </c>
      <c r="AC191" s="4">
        <v>280</v>
      </c>
      <c r="AD191" s="4"/>
      <c r="AE191" s="4"/>
      <c r="AF191" s="4"/>
      <c r="AG191" s="4"/>
      <c r="AH191" s="4"/>
      <c r="AI191" s="4">
        <v>6680</v>
      </c>
      <c r="AJ191" s="8">
        <f t="shared" si="7"/>
        <v>3.5452660471133805E-4</v>
      </c>
      <c r="AK191" s="9">
        <f t="shared" si="8"/>
        <v>1.4413043869153916</v>
      </c>
    </row>
    <row r="192" spans="1:37" x14ac:dyDescent="0.25">
      <c r="A192" s="3">
        <v>715008</v>
      </c>
      <c r="B192" t="s">
        <v>191</v>
      </c>
      <c r="C192" t="s">
        <v>249</v>
      </c>
      <c r="D192" s="4"/>
      <c r="E192" s="4"/>
      <c r="F192" s="4"/>
      <c r="G192" s="4"/>
      <c r="H192" s="4"/>
      <c r="I192" s="4"/>
      <c r="J192" s="4"/>
      <c r="K192" s="4"/>
      <c r="L192" s="4"/>
      <c r="M192" s="4">
        <v>870</v>
      </c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>
        <v>1038</v>
      </c>
      <c r="Y192" s="4">
        <v>4578</v>
      </c>
      <c r="Z192" s="4"/>
      <c r="AA192" s="4"/>
      <c r="AB192" s="4"/>
      <c r="AC192" s="4"/>
      <c r="AD192" s="4"/>
      <c r="AE192" s="4"/>
      <c r="AF192" s="4"/>
      <c r="AG192" s="4"/>
      <c r="AH192" s="4"/>
      <c r="AI192" s="4">
        <v>6486</v>
      </c>
      <c r="AJ192" s="8">
        <f t="shared" si="7"/>
        <v>3.4423047277810459E-4</v>
      </c>
      <c r="AK192" s="9">
        <f t="shared" si="8"/>
        <v>1.4416486173881697</v>
      </c>
    </row>
    <row r="193" spans="1:37" x14ac:dyDescent="0.25">
      <c r="A193" s="3">
        <v>708046</v>
      </c>
      <c r="B193" t="s">
        <v>217</v>
      </c>
      <c r="C193" t="s">
        <v>249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>
        <v>2860</v>
      </c>
      <c r="V193" s="4">
        <v>3124</v>
      </c>
      <c r="W193" s="4">
        <v>11</v>
      </c>
      <c r="X193" s="4">
        <v>11</v>
      </c>
      <c r="Y193" s="4">
        <v>275</v>
      </c>
      <c r="Z193" s="4">
        <v>88</v>
      </c>
      <c r="AA193" s="4">
        <v>55</v>
      </c>
      <c r="AB193" s="4"/>
      <c r="AC193" s="4"/>
      <c r="AD193" s="4"/>
      <c r="AE193" s="4"/>
      <c r="AF193" s="4"/>
      <c r="AG193" s="4"/>
      <c r="AH193" s="4"/>
      <c r="AI193" s="4">
        <v>6424</v>
      </c>
      <c r="AJ193" s="8">
        <f t="shared" si="7"/>
        <v>3.4093995638707122E-4</v>
      </c>
      <c r="AK193" s="9">
        <f t="shared" si="8"/>
        <v>1.4419895573445569</v>
      </c>
    </row>
    <row r="194" spans="1:37" x14ac:dyDescent="0.25">
      <c r="A194" s="3">
        <v>715016</v>
      </c>
      <c r="B194" t="s">
        <v>183</v>
      </c>
      <c r="C194" t="s">
        <v>249</v>
      </c>
      <c r="D194" s="4"/>
      <c r="E194" s="4"/>
      <c r="F194" s="4"/>
      <c r="G194" s="4"/>
      <c r="H194" s="4"/>
      <c r="I194" s="4"/>
      <c r="J194" s="4"/>
      <c r="K194" s="4"/>
      <c r="L194" s="4">
        <v>165</v>
      </c>
      <c r="M194" s="4">
        <v>585</v>
      </c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>
        <v>5520</v>
      </c>
      <c r="Z194" s="4"/>
      <c r="AA194" s="4"/>
      <c r="AB194" s="4"/>
      <c r="AC194" s="4"/>
      <c r="AD194" s="4"/>
      <c r="AE194" s="4"/>
      <c r="AF194" s="4"/>
      <c r="AG194" s="4"/>
      <c r="AH194" s="4"/>
      <c r="AI194" s="4">
        <v>6270</v>
      </c>
      <c r="AJ194" s="8">
        <f t="shared" si="7"/>
        <v>3.3276673825450442E-4</v>
      </c>
      <c r="AK194" s="9">
        <f t="shared" si="8"/>
        <v>1.4423223240828114</v>
      </c>
    </row>
    <row r="195" spans="1:37" x14ac:dyDescent="0.25">
      <c r="A195" s="3">
        <v>701003</v>
      </c>
      <c r="B195" t="s">
        <v>219</v>
      </c>
      <c r="C195" t="s">
        <v>249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>
        <v>6180</v>
      </c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>
        <v>6180</v>
      </c>
      <c r="AJ195" s="8">
        <f t="shared" si="7"/>
        <v>3.2799018220300437E-4</v>
      </c>
      <c r="AK195" s="9">
        <f t="shared" si="8"/>
        <v>1.4426503142650144</v>
      </c>
    </row>
    <row r="196" spans="1:37" x14ac:dyDescent="0.25">
      <c r="A196" s="3">
        <v>701007</v>
      </c>
      <c r="B196" t="s">
        <v>220</v>
      </c>
      <c r="C196" t="s">
        <v>249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>
        <v>5960</v>
      </c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>
        <v>5960</v>
      </c>
      <c r="AJ196" s="8">
        <f t="shared" si="7"/>
        <v>3.1631415629933756E-4</v>
      </c>
      <c r="AK196" s="9">
        <f t="shared" si="8"/>
        <v>1.4429666284213138</v>
      </c>
    </row>
    <row r="197" spans="1:37" x14ac:dyDescent="0.25">
      <c r="A197" s="3">
        <v>701002</v>
      </c>
      <c r="B197" t="s">
        <v>218</v>
      </c>
      <c r="C197" t="s">
        <v>249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>
        <v>5577.5999999999995</v>
      </c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>
        <v>5577.5999999999995</v>
      </c>
      <c r="AJ197" s="8">
        <f t="shared" ref="AJ197:AJ236" si="9">AI197/$AI$1</f>
        <v>2.9601910036496391E-4</v>
      </c>
      <c r="AK197" s="9">
        <f t="shared" ref="AK197:AK236" si="10">AK196+AJ197</f>
        <v>1.4432626475216788</v>
      </c>
    </row>
    <row r="198" spans="1:37" x14ac:dyDescent="0.25">
      <c r="A198" s="3">
        <v>701041</v>
      </c>
      <c r="B198" t="s">
        <v>23</v>
      </c>
      <c r="C198" t="s">
        <v>249</v>
      </c>
      <c r="D198" s="4">
        <v>490</v>
      </c>
      <c r="E198" s="4">
        <v>3150</v>
      </c>
      <c r="F198" s="4">
        <v>1260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>
        <v>4900</v>
      </c>
      <c r="AJ198" s="8">
        <f t="shared" si="9"/>
        <v>2.600569405816701E-4</v>
      </c>
      <c r="AK198" s="9">
        <f t="shared" si="10"/>
        <v>1.4435227044622605</v>
      </c>
    </row>
    <row r="199" spans="1:37" x14ac:dyDescent="0.25">
      <c r="A199" s="3">
        <v>708038</v>
      </c>
      <c r="B199" t="s">
        <v>171</v>
      </c>
      <c r="C199" t="s">
        <v>249</v>
      </c>
      <c r="D199" s="4"/>
      <c r="E199" s="4"/>
      <c r="F199" s="4"/>
      <c r="G199" s="4"/>
      <c r="H199" s="4"/>
      <c r="I199" s="4"/>
      <c r="J199" s="4">
        <v>240</v>
      </c>
      <c r="K199" s="4">
        <v>390</v>
      </c>
      <c r="L199" s="4">
        <v>690</v>
      </c>
      <c r="M199" s="4">
        <v>210</v>
      </c>
      <c r="N199" s="4">
        <v>140</v>
      </c>
      <c r="O199" s="4">
        <v>550</v>
      </c>
      <c r="P199" s="4">
        <v>180</v>
      </c>
      <c r="Q199" s="4">
        <v>460</v>
      </c>
      <c r="R199" s="4">
        <v>1120</v>
      </c>
      <c r="S199" s="4">
        <v>760</v>
      </c>
      <c r="T199" s="4">
        <v>30</v>
      </c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>
        <v>4770</v>
      </c>
      <c r="AJ199" s="8">
        <f t="shared" si="9"/>
        <v>2.5315747072950334E-4</v>
      </c>
      <c r="AK199" s="9">
        <f t="shared" si="10"/>
        <v>1.4437758619329899</v>
      </c>
    </row>
    <row r="200" spans="1:37" x14ac:dyDescent="0.25">
      <c r="A200" s="3">
        <v>716045</v>
      </c>
      <c r="B200" t="s">
        <v>228</v>
      </c>
      <c r="C200" t="s">
        <v>249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>
        <v>3760</v>
      </c>
      <c r="AC200" s="4">
        <v>980</v>
      </c>
      <c r="AD200" s="4"/>
      <c r="AE200" s="4"/>
      <c r="AF200" s="4"/>
      <c r="AG200" s="4"/>
      <c r="AH200" s="4"/>
      <c r="AI200" s="4">
        <v>4740</v>
      </c>
      <c r="AJ200" s="8">
        <f t="shared" si="9"/>
        <v>2.5156528537900334E-4</v>
      </c>
      <c r="AK200" s="9">
        <f t="shared" si="10"/>
        <v>1.4440274272183689</v>
      </c>
    </row>
    <row r="201" spans="1:37" x14ac:dyDescent="0.25">
      <c r="A201" s="3">
        <v>717001</v>
      </c>
      <c r="B201" t="s">
        <v>223</v>
      </c>
      <c r="C201" t="s">
        <v>249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>
        <v>4320</v>
      </c>
      <c r="AA201" s="4">
        <v>150</v>
      </c>
      <c r="AB201" s="4"/>
      <c r="AC201" s="4"/>
      <c r="AD201" s="4"/>
      <c r="AE201" s="4"/>
      <c r="AF201" s="4"/>
      <c r="AG201" s="4"/>
      <c r="AH201" s="4"/>
      <c r="AI201" s="4">
        <v>4470</v>
      </c>
      <c r="AJ201" s="8">
        <f t="shared" si="9"/>
        <v>2.3723561722450314E-4</v>
      </c>
      <c r="AK201" s="9">
        <f t="shared" si="10"/>
        <v>1.4442646628355933</v>
      </c>
    </row>
    <row r="202" spans="1:37" x14ac:dyDescent="0.25">
      <c r="A202" s="3">
        <v>717002</v>
      </c>
      <c r="B202" t="s">
        <v>224</v>
      </c>
      <c r="C202" t="s">
        <v>249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>
        <v>4080</v>
      </c>
      <c r="AA202" s="4">
        <v>150</v>
      </c>
      <c r="AB202" s="4"/>
      <c r="AC202" s="4"/>
      <c r="AD202" s="4"/>
      <c r="AE202" s="4"/>
      <c r="AF202" s="4"/>
      <c r="AG202" s="4"/>
      <c r="AH202" s="4"/>
      <c r="AI202" s="4">
        <v>4230</v>
      </c>
      <c r="AJ202" s="8">
        <f t="shared" si="9"/>
        <v>2.2449813442050297E-4</v>
      </c>
      <c r="AK202" s="9">
        <f t="shared" si="10"/>
        <v>1.4444891609700139</v>
      </c>
    </row>
    <row r="203" spans="1:37" x14ac:dyDescent="0.25">
      <c r="A203" s="3">
        <v>720011</v>
      </c>
      <c r="B203" t="s">
        <v>204</v>
      </c>
      <c r="C203" t="s">
        <v>249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>
        <v>294</v>
      </c>
      <c r="R203" s="4">
        <v>98</v>
      </c>
      <c r="S203" s="4"/>
      <c r="T203" s="4"/>
      <c r="U203" s="4"/>
      <c r="V203" s="4">
        <v>2499</v>
      </c>
      <c r="W203" s="4"/>
      <c r="X203" s="4">
        <v>196</v>
      </c>
      <c r="Y203" s="4"/>
      <c r="Z203" s="4"/>
      <c r="AA203" s="4"/>
      <c r="AB203" s="4"/>
      <c r="AC203" s="4"/>
      <c r="AD203" s="4"/>
      <c r="AE203" s="4"/>
      <c r="AF203" s="4"/>
      <c r="AG203" s="4">
        <v>1127</v>
      </c>
      <c r="AH203" s="4"/>
      <c r="AI203" s="4">
        <v>4214</v>
      </c>
      <c r="AJ203" s="8">
        <f t="shared" si="9"/>
        <v>2.2364896890023631E-4</v>
      </c>
      <c r="AK203" s="9">
        <f t="shared" si="10"/>
        <v>1.4447128099389142</v>
      </c>
    </row>
    <row r="204" spans="1:37" x14ac:dyDescent="0.25">
      <c r="A204" s="3">
        <v>720014</v>
      </c>
      <c r="B204" t="s">
        <v>239</v>
      </c>
      <c r="C204" t="s">
        <v>249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>
        <v>4125</v>
      </c>
      <c r="AI204" s="4">
        <v>4125</v>
      </c>
      <c r="AJ204" s="8">
        <f t="shared" si="9"/>
        <v>2.189254856937529E-4</v>
      </c>
      <c r="AK204" s="9">
        <f t="shared" si="10"/>
        <v>1.4449317354246078</v>
      </c>
    </row>
    <row r="205" spans="1:37" x14ac:dyDescent="0.25">
      <c r="A205" s="3">
        <v>708036</v>
      </c>
      <c r="B205" t="s">
        <v>169</v>
      </c>
      <c r="C205" t="s">
        <v>249</v>
      </c>
      <c r="D205" s="4"/>
      <c r="E205" s="4"/>
      <c r="F205" s="4"/>
      <c r="G205" s="4"/>
      <c r="H205" s="4"/>
      <c r="I205" s="4"/>
      <c r="J205" s="4">
        <v>20</v>
      </c>
      <c r="K205" s="4">
        <v>280</v>
      </c>
      <c r="L205" s="4">
        <v>240</v>
      </c>
      <c r="M205" s="4">
        <v>180</v>
      </c>
      <c r="N205" s="4">
        <v>110</v>
      </c>
      <c r="O205" s="4">
        <v>250</v>
      </c>
      <c r="P205" s="4">
        <v>530</v>
      </c>
      <c r="Q205" s="4">
        <v>100</v>
      </c>
      <c r="R205" s="4">
        <v>530</v>
      </c>
      <c r="S205" s="4">
        <v>360</v>
      </c>
      <c r="T205" s="4">
        <v>290</v>
      </c>
      <c r="U205" s="4">
        <v>280</v>
      </c>
      <c r="V205" s="4">
        <v>470</v>
      </c>
      <c r="W205" s="4">
        <v>40</v>
      </c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>
        <v>3680</v>
      </c>
      <c r="AJ205" s="8">
        <f t="shared" si="9"/>
        <v>1.9530806966133594E-4</v>
      </c>
      <c r="AK205" s="9">
        <f t="shared" si="10"/>
        <v>1.4451270434942691</v>
      </c>
    </row>
    <row r="206" spans="1:37" x14ac:dyDescent="0.25">
      <c r="A206" s="3">
        <v>800062</v>
      </c>
      <c r="B206" t="s">
        <v>213</v>
      </c>
      <c r="C206" t="s">
        <v>249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>
        <v>640.80000000000007</v>
      </c>
      <c r="S206" s="4">
        <v>846</v>
      </c>
      <c r="T206" s="4">
        <v>468</v>
      </c>
      <c r="U206" s="4">
        <v>327.60000000000002</v>
      </c>
      <c r="V206" s="4">
        <v>234</v>
      </c>
      <c r="W206" s="4">
        <v>72</v>
      </c>
      <c r="X206" s="4">
        <v>54</v>
      </c>
      <c r="Y206" s="4">
        <v>16.2</v>
      </c>
      <c r="Z206" s="4">
        <v>36</v>
      </c>
      <c r="AA206" s="4">
        <v>468</v>
      </c>
      <c r="AB206" s="4"/>
      <c r="AC206" s="4"/>
      <c r="AD206" s="4"/>
      <c r="AE206" s="4"/>
      <c r="AF206" s="4"/>
      <c r="AG206" s="4"/>
      <c r="AH206" s="4"/>
      <c r="AI206" s="4">
        <v>3162.6</v>
      </c>
      <c r="AJ206" s="8">
        <f t="shared" si="9"/>
        <v>1.6784817964971222E-4</v>
      </c>
      <c r="AK206" s="9">
        <f t="shared" si="10"/>
        <v>1.4452948916739188</v>
      </c>
    </row>
    <row r="207" spans="1:37" x14ac:dyDescent="0.25">
      <c r="A207" s="3">
        <v>708037</v>
      </c>
      <c r="B207" t="s">
        <v>170</v>
      </c>
      <c r="C207" t="s">
        <v>249</v>
      </c>
      <c r="D207" s="4"/>
      <c r="E207" s="4"/>
      <c r="F207" s="4"/>
      <c r="G207" s="4"/>
      <c r="H207" s="4"/>
      <c r="I207" s="4"/>
      <c r="J207" s="4">
        <v>60</v>
      </c>
      <c r="K207" s="4">
        <v>190</v>
      </c>
      <c r="L207" s="4">
        <v>270</v>
      </c>
      <c r="M207" s="4">
        <v>170</v>
      </c>
      <c r="N207" s="4">
        <v>10</v>
      </c>
      <c r="O207" s="4">
        <v>250</v>
      </c>
      <c r="P207" s="4">
        <v>80</v>
      </c>
      <c r="Q207" s="4">
        <v>240</v>
      </c>
      <c r="R207" s="4">
        <v>850</v>
      </c>
      <c r="S207" s="4">
        <v>410</v>
      </c>
      <c r="T207" s="4">
        <v>330</v>
      </c>
      <c r="U207" s="4">
        <v>150</v>
      </c>
      <c r="V207" s="4">
        <v>20</v>
      </c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>
        <v>3030</v>
      </c>
      <c r="AJ207" s="8">
        <f t="shared" si="9"/>
        <v>1.6081072040050214E-4</v>
      </c>
      <c r="AK207" s="9">
        <f t="shared" si="10"/>
        <v>1.4454557023943193</v>
      </c>
    </row>
    <row r="208" spans="1:37" x14ac:dyDescent="0.25">
      <c r="A208" s="3">
        <v>716044</v>
      </c>
      <c r="B208" t="s">
        <v>227</v>
      </c>
      <c r="C208" t="s">
        <v>249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>
        <v>2950</v>
      </c>
      <c r="AC208" s="4"/>
      <c r="AD208" s="4"/>
      <c r="AE208" s="4"/>
      <c r="AF208" s="4"/>
      <c r="AG208" s="4"/>
      <c r="AH208" s="4"/>
      <c r="AI208" s="4">
        <v>2950</v>
      </c>
      <c r="AJ208" s="8">
        <f t="shared" si="9"/>
        <v>1.5656489279916876E-4</v>
      </c>
      <c r="AK208" s="9">
        <f t="shared" si="10"/>
        <v>1.4456122672871186</v>
      </c>
    </row>
    <row r="209" spans="1:37" x14ac:dyDescent="0.25">
      <c r="A209" s="3">
        <v>716020</v>
      </c>
      <c r="B209" t="s">
        <v>201</v>
      </c>
      <c r="C209" t="s">
        <v>249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>
        <v>2552</v>
      </c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>
        <v>2552</v>
      </c>
      <c r="AJ209" s="8">
        <f t="shared" si="9"/>
        <v>1.3544190048253514E-4</v>
      </c>
      <c r="AK209" s="9">
        <f t="shared" si="10"/>
        <v>1.445747709187601</v>
      </c>
    </row>
    <row r="210" spans="1:37" x14ac:dyDescent="0.25">
      <c r="A210" s="3">
        <v>715023</v>
      </c>
      <c r="B210" t="s">
        <v>184</v>
      </c>
      <c r="C210" t="s">
        <v>249</v>
      </c>
      <c r="D210" s="4"/>
      <c r="E210" s="4"/>
      <c r="F210" s="4"/>
      <c r="G210" s="4"/>
      <c r="H210" s="4"/>
      <c r="I210" s="4"/>
      <c r="J210" s="4"/>
      <c r="K210" s="4"/>
      <c r="L210" s="4">
        <v>36</v>
      </c>
      <c r="M210" s="4">
        <v>990</v>
      </c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>
        <v>1512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>
        <v>2538</v>
      </c>
      <c r="AJ210" s="8">
        <f t="shared" si="9"/>
        <v>1.3469888065230178E-4</v>
      </c>
      <c r="AK210" s="9">
        <f t="shared" si="10"/>
        <v>1.4458824080682533</v>
      </c>
    </row>
    <row r="211" spans="1:37" x14ac:dyDescent="0.25">
      <c r="A211" s="3">
        <v>706010</v>
      </c>
      <c r="B211" t="s">
        <v>206</v>
      </c>
      <c r="C211" t="s">
        <v>249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>
        <v>700</v>
      </c>
      <c r="S211" s="4">
        <v>728</v>
      </c>
      <c r="T211" s="4">
        <v>854</v>
      </c>
      <c r="U211" s="4"/>
      <c r="V211" s="4">
        <v>70</v>
      </c>
      <c r="W211" s="4">
        <v>42</v>
      </c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>
        <v>2394</v>
      </c>
      <c r="AJ211" s="8">
        <f t="shared" si="9"/>
        <v>1.270563909699017E-4</v>
      </c>
      <c r="AK211" s="9">
        <f t="shared" si="10"/>
        <v>1.4460094644592232</v>
      </c>
    </row>
    <row r="212" spans="1:37" x14ac:dyDescent="0.25">
      <c r="A212" s="3">
        <v>718003</v>
      </c>
      <c r="B212" t="s">
        <v>175</v>
      </c>
      <c r="C212" t="s">
        <v>249</v>
      </c>
      <c r="D212" s="4"/>
      <c r="E212" s="4"/>
      <c r="F212" s="4"/>
      <c r="G212" s="4"/>
      <c r="H212" s="4"/>
      <c r="I212" s="4"/>
      <c r="J212" s="4"/>
      <c r="K212" s="4">
        <v>2184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>
        <v>2184</v>
      </c>
      <c r="AJ212" s="8">
        <f t="shared" si="9"/>
        <v>1.1591109351640154E-4</v>
      </c>
      <c r="AK212" s="9">
        <f t="shared" si="10"/>
        <v>1.4461253755527397</v>
      </c>
    </row>
    <row r="213" spans="1:37" x14ac:dyDescent="0.25">
      <c r="A213" s="3">
        <v>703002</v>
      </c>
      <c r="B213" t="s">
        <v>46</v>
      </c>
      <c r="C213" t="s">
        <v>249</v>
      </c>
      <c r="D213" s="4">
        <v>325.5</v>
      </c>
      <c r="E213" s="4">
        <v>661.5</v>
      </c>
      <c r="F213" s="4">
        <v>854</v>
      </c>
      <c r="G213" s="4">
        <v>304.5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>
        <v>2145.5</v>
      </c>
      <c r="AJ213" s="8">
        <f t="shared" si="9"/>
        <v>1.1386778898325984E-4</v>
      </c>
      <c r="AK213" s="9">
        <f t="shared" si="10"/>
        <v>1.446239243341723</v>
      </c>
    </row>
    <row r="214" spans="1:37" x14ac:dyDescent="0.25">
      <c r="A214" s="3">
        <v>701082</v>
      </c>
      <c r="B214" t="s">
        <v>36</v>
      </c>
      <c r="C214" t="s">
        <v>249</v>
      </c>
      <c r="D214" s="4">
        <v>114</v>
      </c>
      <c r="E214" s="4">
        <v>551</v>
      </c>
      <c r="F214" s="4">
        <v>589</v>
      </c>
      <c r="G214" s="4"/>
      <c r="H214" s="4"/>
      <c r="I214" s="4">
        <v>76</v>
      </c>
      <c r="J214" s="4"/>
      <c r="K214" s="4">
        <v>190</v>
      </c>
      <c r="L214" s="4">
        <v>57</v>
      </c>
      <c r="M214" s="4">
        <v>190</v>
      </c>
      <c r="N214" s="4"/>
      <c r="O214" s="4">
        <v>95</v>
      </c>
      <c r="P214" s="4">
        <v>76</v>
      </c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>
        <v>1938</v>
      </c>
      <c r="AJ214" s="8">
        <f t="shared" si="9"/>
        <v>1.0285517364230136E-4</v>
      </c>
      <c r="AK214" s="9">
        <f t="shared" si="10"/>
        <v>1.4463420985153654</v>
      </c>
    </row>
    <row r="215" spans="1:37" x14ac:dyDescent="0.25">
      <c r="A215" s="3">
        <v>701081</v>
      </c>
      <c r="B215" t="s">
        <v>35</v>
      </c>
      <c r="C215" t="s">
        <v>249</v>
      </c>
      <c r="D215" s="4">
        <v>95</v>
      </c>
      <c r="E215" s="4">
        <v>627</v>
      </c>
      <c r="F215" s="4">
        <v>703</v>
      </c>
      <c r="G215" s="4">
        <v>380</v>
      </c>
      <c r="H215" s="4">
        <v>57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>
        <v>1862</v>
      </c>
      <c r="AJ215" s="8">
        <f t="shared" si="9"/>
        <v>9.8821637421034651E-5</v>
      </c>
      <c r="AK215" s="9">
        <f t="shared" si="10"/>
        <v>1.4464409201527866</v>
      </c>
    </row>
    <row r="216" spans="1:37" x14ac:dyDescent="0.25">
      <c r="A216" s="3">
        <v>706009</v>
      </c>
      <c r="B216" t="s">
        <v>205</v>
      </c>
      <c r="C216" t="s">
        <v>249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>
        <v>250</v>
      </c>
      <c r="S216" s="4">
        <v>1500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>
        <v>1750</v>
      </c>
      <c r="AJ216" s="8">
        <f t="shared" si="9"/>
        <v>9.2877478779167895E-5</v>
      </c>
      <c r="AK216" s="9">
        <f t="shared" si="10"/>
        <v>1.4465337976315658</v>
      </c>
    </row>
    <row r="217" spans="1:37" x14ac:dyDescent="0.25">
      <c r="A217" s="3">
        <v>701080</v>
      </c>
      <c r="B217" t="s">
        <v>34</v>
      </c>
      <c r="C217" t="s">
        <v>249</v>
      </c>
      <c r="D217" s="4">
        <v>57</v>
      </c>
      <c r="E217" s="4">
        <v>380</v>
      </c>
      <c r="F217" s="4">
        <v>684</v>
      </c>
      <c r="G217" s="4">
        <v>304</v>
      </c>
      <c r="H217" s="4">
        <v>76</v>
      </c>
      <c r="I217" s="4">
        <v>76</v>
      </c>
      <c r="J217" s="4">
        <v>57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>
        <v>1634</v>
      </c>
      <c r="AJ217" s="8">
        <f t="shared" si="9"/>
        <v>8.672102875723448E-5</v>
      </c>
      <c r="AK217" s="9">
        <f t="shared" si="10"/>
        <v>1.4466205186603229</v>
      </c>
    </row>
    <row r="218" spans="1:37" x14ac:dyDescent="0.25">
      <c r="A218" s="3">
        <v>714003</v>
      </c>
      <c r="B218" t="s">
        <v>236</v>
      </c>
      <c r="C218" t="s">
        <v>249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>
        <v>1462.5</v>
      </c>
      <c r="AG218" s="4"/>
      <c r="AH218" s="4"/>
      <c r="AI218" s="4">
        <v>1462.5</v>
      </c>
      <c r="AJ218" s="8">
        <f t="shared" si="9"/>
        <v>7.7619035836876032E-5</v>
      </c>
      <c r="AK218" s="9">
        <f t="shared" si="10"/>
        <v>1.4466981376961598</v>
      </c>
    </row>
    <row r="219" spans="1:37" x14ac:dyDescent="0.25">
      <c r="A219" s="3">
        <v>715015</v>
      </c>
      <c r="B219" t="s">
        <v>192</v>
      </c>
      <c r="C219" t="s">
        <v>249</v>
      </c>
      <c r="D219" s="4"/>
      <c r="E219" s="4"/>
      <c r="F219" s="4"/>
      <c r="G219" s="4"/>
      <c r="H219" s="4"/>
      <c r="I219" s="4"/>
      <c r="J219" s="4"/>
      <c r="K219" s="4"/>
      <c r="L219" s="4"/>
      <c r="M219" s="4">
        <v>38.5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>
        <v>1320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>
        <v>1358.5</v>
      </c>
      <c r="AJ219" s="8">
        <f t="shared" si="9"/>
        <v>7.2099459955142619E-5</v>
      </c>
      <c r="AK219" s="9">
        <f t="shared" si="10"/>
        <v>1.4467702371561151</v>
      </c>
    </row>
    <row r="220" spans="1:37" x14ac:dyDescent="0.25">
      <c r="A220" s="3">
        <v>715028</v>
      </c>
      <c r="B220" t="s">
        <v>188</v>
      </c>
      <c r="C220" t="s">
        <v>249</v>
      </c>
      <c r="D220" s="4"/>
      <c r="E220" s="4"/>
      <c r="F220" s="4"/>
      <c r="G220" s="4"/>
      <c r="H220" s="4"/>
      <c r="I220" s="4"/>
      <c r="J220" s="4"/>
      <c r="K220" s="4"/>
      <c r="L220" s="4">
        <v>320</v>
      </c>
      <c r="M220" s="4">
        <v>896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>
        <v>1216</v>
      </c>
      <c r="AJ220" s="8">
        <f t="shared" si="9"/>
        <v>6.4536579540267521E-5</v>
      </c>
      <c r="AK220" s="9">
        <f t="shared" si="10"/>
        <v>1.4468347737356553</v>
      </c>
    </row>
    <row r="221" spans="1:37" x14ac:dyDescent="0.25">
      <c r="A221" s="3">
        <v>701018</v>
      </c>
      <c r="B221" t="s">
        <v>155</v>
      </c>
      <c r="C221" t="s">
        <v>249</v>
      </c>
      <c r="D221" s="4"/>
      <c r="E221" s="4"/>
      <c r="F221" s="4">
        <v>145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>
        <v>1015</v>
      </c>
      <c r="AG221" s="4"/>
      <c r="AH221" s="4"/>
      <c r="AI221" s="4">
        <v>1160</v>
      </c>
      <c r="AJ221" s="8">
        <f t="shared" si="9"/>
        <v>6.1564500219334157E-5</v>
      </c>
      <c r="AK221" s="9">
        <f t="shared" si="10"/>
        <v>1.4468963382358746</v>
      </c>
    </row>
    <row r="222" spans="1:37" x14ac:dyDescent="0.25">
      <c r="A222" s="3">
        <v>716043</v>
      </c>
      <c r="B222" t="s">
        <v>226</v>
      </c>
      <c r="C222" t="s">
        <v>249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>
        <v>700</v>
      </c>
      <c r="AC222" s="4">
        <v>364</v>
      </c>
      <c r="AD222" s="4"/>
      <c r="AE222" s="4"/>
      <c r="AF222" s="4"/>
      <c r="AG222" s="4"/>
      <c r="AH222" s="4"/>
      <c r="AI222" s="4">
        <v>1064</v>
      </c>
      <c r="AJ222" s="8">
        <f t="shared" si="9"/>
        <v>5.6469507097734081E-5</v>
      </c>
      <c r="AK222" s="9">
        <f t="shared" si="10"/>
        <v>1.4469528077429723</v>
      </c>
    </row>
    <row r="223" spans="1:37" x14ac:dyDescent="0.25">
      <c r="A223" s="3">
        <v>715026</v>
      </c>
      <c r="B223" t="s">
        <v>186</v>
      </c>
      <c r="C223" t="s">
        <v>249</v>
      </c>
      <c r="D223" s="4"/>
      <c r="E223" s="4"/>
      <c r="F223" s="4"/>
      <c r="G223" s="4"/>
      <c r="H223" s="4"/>
      <c r="I223" s="4"/>
      <c r="J223" s="4"/>
      <c r="K223" s="4"/>
      <c r="L223" s="4">
        <v>203.29999999999998</v>
      </c>
      <c r="M223" s="4">
        <v>331.7</v>
      </c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>
        <v>374.5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>
        <v>909.5</v>
      </c>
      <c r="AJ223" s="8">
        <f t="shared" si="9"/>
        <v>4.8269752542658975E-5</v>
      </c>
      <c r="AK223" s="9">
        <f t="shared" si="10"/>
        <v>1.4470010774955149</v>
      </c>
    </row>
    <row r="224" spans="1:37" x14ac:dyDescent="0.25">
      <c r="A224" s="3">
        <v>708057</v>
      </c>
      <c r="B224" t="s">
        <v>231</v>
      </c>
      <c r="C224" t="s">
        <v>249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>
        <v>900</v>
      </c>
      <c r="AE224" s="4"/>
      <c r="AF224" s="4"/>
      <c r="AG224" s="4"/>
      <c r="AH224" s="4"/>
      <c r="AI224" s="4">
        <v>900</v>
      </c>
      <c r="AJ224" s="8">
        <f t="shared" si="9"/>
        <v>4.7765560515000632E-5</v>
      </c>
      <c r="AK224" s="9">
        <f t="shared" si="10"/>
        <v>1.4470488430560298</v>
      </c>
    </row>
    <row r="225" spans="1:37" x14ac:dyDescent="0.25">
      <c r="A225" s="3">
        <v>715029</v>
      </c>
      <c r="B225" t="s">
        <v>193</v>
      </c>
      <c r="C225" t="s">
        <v>249</v>
      </c>
      <c r="D225" s="4"/>
      <c r="E225" s="4"/>
      <c r="F225" s="4"/>
      <c r="G225" s="4"/>
      <c r="H225" s="4"/>
      <c r="I225" s="4"/>
      <c r="J225" s="4"/>
      <c r="K225" s="4"/>
      <c r="L225" s="4"/>
      <c r="M225" s="4">
        <v>576</v>
      </c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>
        <v>16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>
        <v>592</v>
      </c>
      <c r="AJ225" s="8">
        <f t="shared" si="9"/>
        <v>3.1419124249867087E-5</v>
      </c>
      <c r="AK225" s="9">
        <f t="shared" si="10"/>
        <v>1.4470802621802796</v>
      </c>
    </row>
    <row r="226" spans="1:37" x14ac:dyDescent="0.25">
      <c r="A226" s="3">
        <v>708055</v>
      </c>
      <c r="B226" t="s">
        <v>177</v>
      </c>
      <c r="C226" t="s">
        <v>249</v>
      </c>
      <c r="D226" s="4"/>
      <c r="E226" s="4"/>
      <c r="F226" s="4"/>
      <c r="G226" s="4"/>
      <c r="H226" s="4"/>
      <c r="I226" s="4"/>
      <c r="J226" s="4"/>
      <c r="K226" s="4"/>
      <c r="L226" s="4">
        <v>90</v>
      </c>
      <c r="M226" s="4"/>
      <c r="N226" s="4">
        <v>90</v>
      </c>
      <c r="O226" s="4"/>
      <c r="P226" s="4">
        <v>90</v>
      </c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>
        <v>270</v>
      </c>
      <c r="AJ226" s="8">
        <f t="shared" si="9"/>
        <v>1.432966815450019E-5</v>
      </c>
      <c r="AK226" s="9">
        <f t="shared" si="10"/>
        <v>1.4470945918484341</v>
      </c>
    </row>
    <row r="227" spans="1:37" x14ac:dyDescent="0.25">
      <c r="A227" s="3">
        <v>701017</v>
      </c>
      <c r="B227" t="s">
        <v>154</v>
      </c>
      <c r="C227" t="s">
        <v>249</v>
      </c>
      <c r="D227" s="4"/>
      <c r="E227" s="4"/>
      <c r="F227" s="4">
        <v>145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>
        <v>145</v>
      </c>
      <c r="AJ227" s="8">
        <f t="shared" si="9"/>
        <v>7.6955625274167696E-6</v>
      </c>
      <c r="AK227" s="9">
        <f t="shared" si="10"/>
        <v>1.4471022874109616</v>
      </c>
    </row>
    <row r="228" spans="1:37" x14ac:dyDescent="0.25">
      <c r="A228" s="3">
        <v>715027</v>
      </c>
      <c r="B228" t="s">
        <v>187</v>
      </c>
      <c r="C228" t="s">
        <v>249</v>
      </c>
      <c r="D228" s="4"/>
      <c r="E228" s="4"/>
      <c r="F228" s="4"/>
      <c r="G228" s="4"/>
      <c r="H228" s="4"/>
      <c r="I228" s="4"/>
      <c r="J228" s="4"/>
      <c r="K228" s="4"/>
      <c r="L228" s="4">
        <v>25.4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>
        <v>76.199999999999989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>
        <v>101.6</v>
      </c>
      <c r="AJ228" s="8">
        <f t="shared" si="9"/>
        <v>5.392201053693405E-6</v>
      </c>
      <c r="AK228" s="9">
        <f t="shared" si="10"/>
        <v>1.4471076796120153</v>
      </c>
    </row>
    <row r="229" spans="1:37" x14ac:dyDescent="0.25">
      <c r="A229" s="3">
        <v>708017</v>
      </c>
      <c r="B229" t="s">
        <v>195</v>
      </c>
      <c r="C229" t="s">
        <v>249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>
        <v>90</v>
      </c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>
        <v>90</v>
      </c>
      <c r="AJ229" s="8">
        <f t="shared" si="9"/>
        <v>4.7765560515000638E-6</v>
      </c>
      <c r="AK229" s="9">
        <f t="shared" si="10"/>
        <v>1.4471124561680668</v>
      </c>
    </row>
    <row r="230" spans="1:37" x14ac:dyDescent="0.25">
      <c r="A230" s="3">
        <v>708056</v>
      </c>
      <c r="B230" t="s">
        <v>222</v>
      </c>
      <c r="C230" t="s">
        <v>249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>
        <v>90</v>
      </c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>
        <v>90</v>
      </c>
      <c r="AJ230" s="8">
        <f t="shared" si="9"/>
        <v>4.7765560515000638E-6</v>
      </c>
      <c r="AK230" s="9">
        <f t="shared" si="10"/>
        <v>1.4471172327241184</v>
      </c>
    </row>
    <row r="231" spans="1:37" x14ac:dyDescent="0.25">
      <c r="A231" s="3">
        <v>703001</v>
      </c>
      <c r="B231" t="s">
        <v>45</v>
      </c>
      <c r="C231" t="s">
        <v>249</v>
      </c>
      <c r="D231" s="4">
        <v>59.5</v>
      </c>
      <c r="E231" s="4">
        <v>24.5</v>
      </c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>
        <v>84</v>
      </c>
      <c r="AJ231" s="8">
        <f t="shared" si="9"/>
        <v>4.4581189814000594E-6</v>
      </c>
      <c r="AK231" s="9">
        <f t="shared" si="10"/>
        <v>1.4471216908430997</v>
      </c>
    </row>
    <row r="232" spans="1:37" x14ac:dyDescent="0.25">
      <c r="A232" s="3">
        <v>708011</v>
      </c>
      <c r="B232" t="s">
        <v>165</v>
      </c>
      <c r="C232" t="s">
        <v>249</v>
      </c>
      <c r="D232" s="4"/>
      <c r="E232" s="4"/>
      <c r="F232" s="4"/>
      <c r="G232" s="4"/>
      <c r="H232" s="4"/>
      <c r="I232" s="4">
        <v>75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>
        <v>75</v>
      </c>
      <c r="AJ232" s="8">
        <f t="shared" si="9"/>
        <v>3.980463376250053E-6</v>
      </c>
      <c r="AK232" s="9">
        <f t="shared" si="10"/>
        <v>1.447125671306476</v>
      </c>
    </row>
    <row r="233" spans="1:37" x14ac:dyDescent="0.25">
      <c r="A233" s="3">
        <v>711006</v>
      </c>
      <c r="B233" t="s">
        <v>111</v>
      </c>
      <c r="C233" t="s">
        <v>249</v>
      </c>
      <c r="D233" s="4">
        <v>0</v>
      </c>
      <c r="E233" s="4">
        <v>0</v>
      </c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>
        <v>0</v>
      </c>
      <c r="AJ233" s="8">
        <f t="shared" si="9"/>
        <v>0</v>
      </c>
      <c r="AK233" s="9">
        <f t="shared" si="10"/>
        <v>1.447125671306476</v>
      </c>
    </row>
    <row r="234" spans="1:37" x14ac:dyDescent="0.25">
      <c r="A234" s="3">
        <v>711007</v>
      </c>
      <c r="B234" t="s">
        <v>112</v>
      </c>
      <c r="C234" t="s">
        <v>249</v>
      </c>
      <c r="D234" s="4">
        <v>0</v>
      </c>
      <c r="E234" s="4">
        <v>0</v>
      </c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>
        <v>0</v>
      </c>
      <c r="AJ234" s="8">
        <f t="shared" si="9"/>
        <v>0</v>
      </c>
      <c r="AK234" s="9">
        <f t="shared" si="10"/>
        <v>1.447125671306476</v>
      </c>
    </row>
    <row r="235" spans="1:37" x14ac:dyDescent="0.25">
      <c r="A235" s="3">
        <v>711008</v>
      </c>
      <c r="B235" t="s">
        <v>113</v>
      </c>
      <c r="C235" t="s">
        <v>249</v>
      </c>
      <c r="D235" s="4">
        <v>0</v>
      </c>
      <c r="E235" s="4">
        <v>0</v>
      </c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>
        <v>0</v>
      </c>
      <c r="AJ235" s="8">
        <f t="shared" si="9"/>
        <v>0</v>
      </c>
      <c r="AK235" s="9">
        <f t="shared" si="10"/>
        <v>1.447125671306476</v>
      </c>
    </row>
    <row r="236" spans="1:37" x14ac:dyDescent="0.25">
      <c r="A236" s="6">
        <v>720001</v>
      </c>
      <c r="B236" s="7" t="s">
        <v>149</v>
      </c>
      <c r="D236" s="4"/>
      <c r="E236" s="4">
        <v>192</v>
      </c>
      <c r="F236" s="4">
        <v>352</v>
      </c>
      <c r="G236" s="4">
        <v>1472</v>
      </c>
      <c r="H236" s="4">
        <v>608</v>
      </c>
      <c r="I236" s="4">
        <v>320</v>
      </c>
      <c r="J236" s="4">
        <v>224</v>
      </c>
      <c r="K236" s="4">
        <v>1472</v>
      </c>
      <c r="L236" s="4">
        <v>256</v>
      </c>
      <c r="M236" s="4">
        <v>192</v>
      </c>
      <c r="N236" s="4">
        <v>576</v>
      </c>
      <c r="O236" s="4">
        <v>160</v>
      </c>
      <c r="P236" s="4">
        <v>3328</v>
      </c>
      <c r="Q236" s="4">
        <v>352</v>
      </c>
      <c r="R236" s="4">
        <v>640</v>
      </c>
      <c r="S236" s="4">
        <v>416</v>
      </c>
      <c r="T236" s="4">
        <v>96</v>
      </c>
      <c r="U236" s="4">
        <v>448</v>
      </c>
      <c r="V236" s="4">
        <v>96</v>
      </c>
      <c r="W236" s="4">
        <v>384</v>
      </c>
      <c r="X236" s="4">
        <v>128</v>
      </c>
      <c r="Y236" s="4"/>
      <c r="Z236" s="4">
        <v>128</v>
      </c>
      <c r="AA236" s="4">
        <v>64</v>
      </c>
      <c r="AB236" s="4">
        <v>64</v>
      </c>
      <c r="AC236" s="4">
        <v>64</v>
      </c>
      <c r="AD236" s="4">
        <v>160</v>
      </c>
      <c r="AE236" s="4"/>
      <c r="AF236" s="4">
        <v>64</v>
      </c>
      <c r="AG236" s="4"/>
      <c r="AH236" s="4">
        <v>96</v>
      </c>
      <c r="AI236" s="4">
        <v>12352</v>
      </c>
      <c r="AJ236" s="8">
        <f t="shared" si="9"/>
        <v>6.5555578164587535E-4</v>
      </c>
      <c r="AK236" s="9">
        <f t="shared" si="10"/>
        <v>1.4477812270881218</v>
      </c>
    </row>
  </sheetData>
  <autoFilter ref="A2:AI227">
    <sortState ref="A2:AI226">
      <sortCondition descending="1" ref="C2:C226"/>
      <sortCondition descending="1" ref="AI2:AI22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topLeftCell="A3" workbookViewId="0">
      <selection activeCell="E27" sqref="E27"/>
    </sheetView>
  </sheetViews>
  <sheetFormatPr baseColWidth="10" defaultRowHeight="15" x14ac:dyDescent="0.25"/>
  <sheetData>
    <row r="1" spans="1:35" x14ac:dyDescent="0.25">
      <c r="B1" s="2" t="s">
        <v>2</v>
      </c>
      <c r="C1" s="2" t="s">
        <v>242</v>
      </c>
      <c r="D1" s="2" t="s">
        <v>145</v>
      </c>
      <c r="E1" s="2" t="s">
        <v>146</v>
      </c>
      <c r="F1" s="2" t="s">
        <v>152</v>
      </c>
      <c r="G1" s="2" t="s">
        <v>159</v>
      </c>
      <c r="H1" s="2" t="s">
        <v>161</v>
      </c>
      <c r="I1" s="2" t="s">
        <v>164</v>
      </c>
      <c r="J1" s="2" t="s">
        <v>168</v>
      </c>
      <c r="K1" s="2" t="s">
        <v>172</v>
      </c>
      <c r="L1" s="2" t="s">
        <v>176</v>
      </c>
      <c r="M1" s="2" t="s">
        <v>190</v>
      </c>
      <c r="N1" s="2" t="s">
        <v>194</v>
      </c>
      <c r="O1" s="2" t="s">
        <v>196</v>
      </c>
      <c r="P1" s="2" t="s">
        <v>145</v>
      </c>
      <c r="Q1" s="2" t="s">
        <v>146</v>
      </c>
      <c r="R1" s="2" t="s">
        <v>152</v>
      </c>
      <c r="S1" s="2" t="s">
        <v>159</v>
      </c>
      <c r="T1" s="2" t="s">
        <v>161</v>
      </c>
      <c r="U1" s="2" t="s">
        <v>164</v>
      </c>
      <c r="V1" s="2" t="s">
        <v>168</v>
      </c>
      <c r="W1" s="2" t="s">
        <v>172</v>
      </c>
      <c r="X1" s="2" t="s">
        <v>176</v>
      </c>
      <c r="Y1" s="2" t="s">
        <v>190</v>
      </c>
      <c r="Z1" s="2" t="s">
        <v>194</v>
      </c>
      <c r="AA1" s="2" t="s">
        <v>196</v>
      </c>
      <c r="AB1" s="2" t="s">
        <v>145</v>
      </c>
      <c r="AC1" s="2" t="s">
        <v>146</v>
      </c>
      <c r="AD1" s="2" t="s">
        <v>152</v>
      </c>
      <c r="AE1" s="2" t="s">
        <v>159</v>
      </c>
      <c r="AF1" s="2" t="s">
        <v>161</v>
      </c>
      <c r="AG1" s="2" t="s">
        <v>164</v>
      </c>
      <c r="AH1" s="2" t="s">
        <v>168</v>
      </c>
      <c r="AI1" s="2" t="s">
        <v>4</v>
      </c>
    </row>
    <row r="2" spans="1:35" x14ac:dyDescent="0.25">
      <c r="B2" s="3">
        <v>703003</v>
      </c>
      <c r="C2" t="s">
        <v>47</v>
      </c>
      <c r="D2" s="4">
        <v>124</v>
      </c>
      <c r="E2" s="4">
        <v>1508</v>
      </c>
      <c r="F2" s="4">
        <v>1580</v>
      </c>
      <c r="G2" s="4">
        <v>1308</v>
      </c>
      <c r="H2" s="4">
        <v>1335</v>
      </c>
      <c r="I2" s="4">
        <v>1373</v>
      </c>
      <c r="J2" s="4">
        <v>1474</v>
      </c>
      <c r="K2" s="4">
        <v>1312</v>
      </c>
      <c r="L2" s="4">
        <v>1323</v>
      </c>
      <c r="M2" s="4">
        <v>1325</v>
      </c>
      <c r="N2" s="4">
        <v>1279</v>
      </c>
      <c r="O2" s="4">
        <v>1816</v>
      </c>
      <c r="P2" s="4">
        <v>2260</v>
      </c>
      <c r="Q2" s="4">
        <v>1253</v>
      </c>
      <c r="R2" s="4">
        <v>1280</v>
      </c>
      <c r="S2" s="4">
        <v>1224</v>
      </c>
      <c r="T2" s="4">
        <v>1324</v>
      </c>
      <c r="U2" s="4">
        <v>1274</v>
      </c>
      <c r="V2" s="4">
        <v>1270</v>
      </c>
      <c r="W2" s="4">
        <v>1142</v>
      </c>
      <c r="X2" s="4">
        <v>1320</v>
      </c>
      <c r="Y2" s="4">
        <v>1422</v>
      </c>
      <c r="Z2" s="4">
        <v>1145</v>
      </c>
      <c r="AA2" s="4">
        <v>1234</v>
      </c>
      <c r="AB2" s="4">
        <v>1378</v>
      </c>
      <c r="AC2" s="4">
        <v>1356</v>
      </c>
      <c r="AD2" s="4">
        <v>1444</v>
      </c>
      <c r="AE2" s="4">
        <v>1328</v>
      </c>
      <c r="AF2" s="4">
        <v>1558</v>
      </c>
      <c r="AG2" s="4">
        <v>1260</v>
      </c>
      <c r="AH2" s="4">
        <v>1480</v>
      </c>
      <c r="AI2" s="4">
        <v>41709</v>
      </c>
    </row>
    <row r="5" spans="1:35" x14ac:dyDescent="0.25">
      <c r="B5" s="2" t="s">
        <v>2</v>
      </c>
      <c r="E5" s="3">
        <v>706005</v>
      </c>
    </row>
    <row r="6" spans="1:35" x14ac:dyDescent="0.25">
      <c r="A6" t="s">
        <v>0</v>
      </c>
      <c r="B6" s="2" t="s">
        <v>242</v>
      </c>
      <c r="D6" s="5" t="s">
        <v>247</v>
      </c>
      <c r="E6" t="s">
        <v>53</v>
      </c>
    </row>
    <row r="7" spans="1:35" x14ac:dyDescent="0.25">
      <c r="B7" s="2" t="s">
        <v>145</v>
      </c>
      <c r="C7">
        <v>2017</v>
      </c>
      <c r="D7" t="s">
        <v>250</v>
      </c>
      <c r="E7" s="4">
        <v>3462</v>
      </c>
    </row>
    <row r="8" spans="1:35" x14ac:dyDescent="0.25">
      <c r="B8" s="2" t="s">
        <v>146</v>
      </c>
      <c r="C8">
        <v>2017</v>
      </c>
      <c r="D8" t="s">
        <v>251</v>
      </c>
      <c r="E8" s="4">
        <v>4265</v>
      </c>
    </row>
    <row r="9" spans="1:35" x14ac:dyDescent="0.25">
      <c r="B9" s="2" t="s">
        <v>152</v>
      </c>
      <c r="C9">
        <v>2017</v>
      </c>
      <c r="D9" t="s">
        <v>252</v>
      </c>
      <c r="E9" s="4">
        <v>6841</v>
      </c>
    </row>
    <row r="10" spans="1:35" x14ac:dyDescent="0.25">
      <c r="B10" s="2" t="s">
        <v>159</v>
      </c>
      <c r="C10">
        <v>2017</v>
      </c>
      <c r="D10" t="s">
        <v>253</v>
      </c>
      <c r="E10" s="4">
        <v>8746</v>
      </c>
    </row>
    <row r="11" spans="1:35" x14ac:dyDescent="0.25">
      <c r="B11" s="2" t="s">
        <v>161</v>
      </c>
      <c r="C11">
        <v>2017</v>
      </c>
      <c r="D11" t="s">
        <v>254</v>
      </c>
      <c r="E11" s="4">
        <v>2564</v>
      </c>
    </row>
    <row r="12" spans="1:35" x14ac:dyDescent="0.25">
      <c r="B12" s="2" t="s">
        <v>164</v>
      </c>
      <c r="C12">
        <v>2017</v>
      </c>
      <c r="D12" t="s">
        <v>255</v>
      </c>
      <c r="E12" s="4">
        <v>3688</v>
      </c>
    </row>
    <row r="13" spans="1:35" x14ac:dyDescent="0.25">
      <c r="B13" s="2" t="s">
        <v>168</v>
      </c>
      <c r="C13">
        <v>2017</v>
      </c>
      <c r="D13" t="s">
        <v>256</v>
      </c>
      <c r="E13" s="4">
        <v>6409</v>
      </c>
    </row>
    <row r="14" spans="1:35" x14ac:dyDescent="0.25">
      <c r="B14" s="2" t="s">
        <v>172</v>
      </c>
      <c r="C14">
        <v>2017</v>
      </c>
      <c r="D14" t="s">
        <v>257</v>
      </c>
      <c r="E14" s="4">
        <v>4181</v>
      </c>
    </row>
    <row r="15" spans="1:35" x14ac:dyDescent="0.25">
      <c r="B15" s="2" t="s">
        <v>176</v>
      </c>
      <c r="C15">
        <v>2017</v>
      </c>
      <c r="D15" t="s">
        <v>258</v>
      </c>
      <c r="E15" s="4">
        <v>6304</v>
      </c>
    </row>
    <row r="16" spans="1:35" x14ac:dyDescent="0.25">
      <c r="B16" s="2" t="s">
        <v>190</v>
      </c>
      <c r="C16">
        <v>2017</v>
      </c>
      <c r="D16" t="s">
        <v>259</v>
      </c>
      <c r="E16" s="4">
        <v>4099</v>
      </c>
    </row>
    <row r="17" spans="2:5" x14ac:dyDescent="0.25">
      <c r="B17" s="2" t="s">
        <v>194</v>
      </c>
      <c r="C17">
        <v>2018</v>
      </c>
      <c r="D17" t="s">
        <v>260</v>
      </c>
      <c r="E17" s="4">
        <v>2986</v>
      </c>
    </row>
    <row r="18" spans="2:5" x14ac:dyDescent="0.25">
      <c r="B18" s="2" t="s">
        <v>196</v>
      </c>
      <c r="C18">
        <v>2018</v>
      </c>
      <c r="D18" t="s">
        <v>261</v>
      </c>
      <c r="E18" s="4">
        <v>3290</v>
      </c>
    </row>
    <row r="19" spans="2:5" x14ac:dyDescent="0.25">
      <c r="B19" s="2" t="s">
        <v>145</v>
      </c>
      <c r="C19">
        <v>2018</v>
      </c>
      <c r="D19" t="s">
        <v>262</v>
      </c>
      <c r="E19" s="4">
        <v>4603</v>
      </c>
    </row>
    <row r="20" spans="2:5" x14ac:dyDescent="0.25">
      <c r="B20" s="2" t="s">
        <v>146</v>
      </c>
      <c r="C20">
        <v>2018</v>
      </c>
      <c r="D20" t="s">
        <v>263</v>
      </c>
      <c r="E20" s="4">
        <v>3130</v>
      </c>
    </row>
    <row r="21" spans="2:5" x14ac:dyDescent="0.25">
      <c r="B21" s="2" t="s">
        <v>152</v>
      </c>
      <c r="C21">
        <v>2018</v>
      </c>
      <c r="D21" t="s">
        <v>264</v>
      </c>
      <c r="E21" s="4">
        <v>6199</v>
      </c>
    </row>
    <row r="22" spans="2:5" x14ac:dyDescent="0.25">
      <c r="B22" s="2" t="s">
        <v>159</v>
      </c>
      <c r="C22">
        <v>2018</v>
      </c>
      <c r="D22" t="s">
        <v>265</v>
      </c>
      <c r="E22" s="4">
        <v>4171</v>
      </c>
    </row>
    <row r="23" spans="2:5" x14ac:dyDescent="0.25">
      <c r="B23" s="2" t="s">
        <v>161</v>
      </c>
      <c r="C23">
        <v>2018</v>
      </c>
      <c r="D23" t="s">
        <v>266</v>
      </c>
      <c r="E23" s="4">
        <v>5042</v>
      </c>
    </row>
    <row r="24" spans="2:5" x14ac:dyDescent="0.25">
      <c r="B24" s="2" t="s">
        <v>164</v>
      </c>
      <c r="C24">
        <v>2018</v>
      </c>
      <c r="D24" t="s">
        <v>267</v>
      </c>
      <c r="E24" s="4">
        <v>5184</v>
      </c>
    </row>
    <row r="25" spans="2:5" x14ac:dyDescent="0.25">
      <c r="B25" s="2" t="s">
        <v>168</v>
      </c>
      <c r="C25">
        <v>2018</v>
      </c>
      <c r="D25" t="s">
        <v>268</v>
      </c>
      <c r="E25" s="4">
        <v>9188</v>
      </c>
    </row>
    <row r="26" spans="2:5" x14ac:dyDescent="0.25">
      <c r="B26" s="2" t="s">
        <v>172</v>
      </c>
      <c r="C26">
        <v>2018</v>
      </c>
      <c r="D26" t="s">
        <v>269</v>
      </c>
      <c r="E26" s="4">
        <v>2855</v>
      </c>
    </row>
    <row r="27" spans="2:5" x14ac:dyDescent="0.25">
      <c r="B27" s="2" t="s">
        <v>176</v>
      </c>
      <c r="C27">
        <v>2018</v>
      </c>
      <c r="D27" t="s">
        <v>270</v>
      </c>
      <c r="E27" s="4">
        <v>4089</v>
      </c>
    </row>
    <row r="28" spans="2:5" x14ac:dyDescent="0.25">
      <c r="B28" s="2" t="s">
        <v>190</v>
      </c>
      <c r="C28">
        <v>2018</v>
      </c>
      <c r="D28" t="s">
        <v>271</v>
      </c>
      <c r="E28" s="4">
        <v>3224</v>
      </c>
    </row>
    <row r="29" spans="2:5" x14ac:dyDescent="0.25">
      <c r="B29" s="2" t="s">
        <v>194</v>
      </c>
      <c r="C29">
        <v>2019</v>
      </c>
      <c r="D29" t="s">
        <v>272</v>
      </c>
      <c r="E29" s="4">
        <v>3725</v>
      </c>
    </row>
    <row r="30" spans="2:5" x14ac:dyDescent="0.25">
      <c r="B30" s="2" t="s">
        <v>196</v>
      </c>
      <c r="C30">
        <v>2019</v>
      </c>
      <c r="D30" t="s">
        <v>273</v>
      </c>
      <c r="E30" s="4">
        <v>4344</v>
      </c>
    </row>
    <row r="31" spans="2:5" x14ac:dyDescent="0.25">
      <c r="B31" s="2" t="s">
        <v>145</v>
      </c>
      <c r="C31">
        <v>2019</v>
      </c>
      <c r="D31" t="s">
        <v>274</v>
      </c>
      <c r="E31" s="4">
        <v>3909</v>
      </c>
    </row>
    <row r="32" spans="2:5" x14ac:dyDescent="0.25">
      <c r="B32" s="2" t="s">
        <v>146</v>
      </c>
      <c r="C32">
        <v>2019</v>
      </c>
      <c r="D32" t="s">
        <v>275</v>
      </c>
      <c r="E32" s="4">
        <v>3447</v>
      </c>
    </row>
    <row r="33" spans="2:7" x14ac:dyDescent="0.25">
      <c r="B33" s="2" t="s">
        <v>152</v>
      </c>
      <c r="C33">
        <v>2019</v>
      </c>
      <c r="D33" t="s">
        <v>276</v>
      </c>
      <c r="E33" s="4">
        <v>5465</v>
      </c>
    </row>
    <row r="34" spans="2:7" x14ac:dyDescent="0.25">
      <c r="B34" s="2" t="s">
        <v>159</v>
      </c>
      <c r="C34">
        <v>2019</v>
      </c>
      <c r="D34" t="s">
        <v>277</v>
      </c>
      <c r="E34" s="4">
        <v>3031</v>
      </c>
    </row>
    <row r="35" spans="2:7" x14ac:dyDescent="0.25">
      <c r="B35" s="2" t="s">
        <v>161</v>
      </c>
      <c r="C35">
        <v>2019</v>
      </c>
      <c r="D35" t="s">
        <v>278</v>
      </c>
      <c r="E35" s="4">
        <v>3719</v>
      </c>
    </row>
    <row r="36" spans="2:7" x14ac:dyDescent="0.25">
      <c r="B36" s="2" t="s">
        <v>164</v>
      </c>
      <c r="C36">
        <v>2019</v>
      </c>
      <c r="D36" t="s">
        <v>279</v>
      </c>
      <c r="E36" s="4">
        <v>4327</v>
      </c>
    </row>
    <row r="37" spans="2:7" x14ac:dyDescent="0.25">
      <c r="B37" s="2" t="s">
        <v>168</v>
      </c>
      <c r="C37">
        <v>2019</v>
      </c>
      <c r="D37" t="s">
        <v>280</v>
      </c>
      <c r="E37" s="4">
        <v>3851</v>
      </c>
    </row>
    <row r="38" spans="2:7" x14ac:dyDescent="0.25">
      <c r="B38" s="2" t="s">
        <v>4</v>
      </c>
      <c r="E38" s="4">
        <v>140338</v>
      </c>
    </row>
    <row r="41" spans="2:7" x14ac:dyDescent="0.25">
      <c r="D41" t="s">
        <v>1</v>
      </c>
      <c r="E41" t="s">
        <v>281</v>
      </c>
      <c r="F41" t="s">
        <v>282</v>
      </c>
      <c r="G41" t="s">
        <v>283</v>
      </c>
    </row>
    <row r="42" spans="2:7" x14ac:dyDescent="0.25">
      <c r="D42" s="2" t="s">
        <v>145</v>
      </c>
      <c r="E42" s="4">
        <v>3462</v>
      </c>
      <c r="F42" s="4">
        <v>4603</v>
      </c>
      <c r="G42" s="4">
        <v>3909</v>
      </c>
    </row>
    <row r="43" spans="2:7" x14ac:dyDescent="0.25">
      <c r="D43" s="2" t="s">
        <v>146</v>
      </c>
      <c r="E43" s="4">
        <v>4265</v>
      </c>
      <c r="F43" s="4">
        <v>3130</v>
      </c>
      <c r="G43" s="4">
        <v>3447</v>
      </c>
    </row>
    <row r="44" spans="2:7" x14ac:dyDescent="0.25">
      <c r="D44" s="2" t="s">
        <v>152</v>
      </c>
      <c r="E44" s="4">
        <v>6841</v>
      </c>
      <c r="F44" s="4">
        <v>6199</v>
      </c>
      <c r="G44" s="4">
        <v>5465</v>
      </c>
    </row>
    <row r="45" spans="2:7" x14ac:dyDescent="0.25">
      <c r="D45" s="2" t="s">
        <v>159</v>
      </c>
      <c r="E45" s="4">
        <v>8746</v>
      </c>
      <c r="F45" s="4">
        <v>4171</v>
      </c>
      <c r="G45" s="4">
        <v>3031</v>
      </c>
    </row>
    <row r="46" spans="2:7" x14ac:dyDescent="0.25">
      <c r="D46" s="2" t="s">
        <v>161</v>
      </c>
      <c r="E46" s="4">
        <v>2564</v>
      </c>
      <c r="F46" s="4">
        <v>5042</v>
      </c>
      <c r="G46" s="4">
        <v>3719</v>
      </c>
    </row>
    <row r="47" spans="2:7" x14ac:dyDescent="0.25">
      <c r="D47" s="2" t="s">
        <v>164</v>
      </c>
      <c r="E47" s="4">
        <v>3688</v>
      </c>
      <c r="F47" s="4">
        <v>5184</v>
      </c>
      <c r="G47" s="4">
        <v>4327</v>
      </c>
    </row>
    <row r="48" spans="2:7" x14ac:dyDescent="0.25">
      <c r="D48" s="2" t="s">
        <v>168</v>
      </c>
      <c r="E48" s="4">
        <v>6409</v>
      </c>
      <c r="F48" s="4">
        <v>9188</v>
      </c>
      <c r="G48" s="4">
        <v>3851</v>
      </c>
    </row>
    <row r="49" spans="4:6" x14ac:dyDescent="0.25">
      <c r="D49" s="2" t="s">
        <v>172</v>
      </c>
      <c r="E49" s="4">
        <v>4181</v>
      </c>
      <c r="F49" s="4">
        <v>2855</v>
      </c>
    </row>
    <row r="50" spans="4:6" x14ac:dyDescent="0.25">
      <c r="D50" s="2" t="s">
        <v>176</v>
      </c>
      <c r="E50" s="4">
        <v>6304</v>
      </c>
      <c r="F50" s="4">
        <v>4089</v>
      </c>
    </row>
    <row r="51" spans="4:6" x14ac:dyDescent="0.25">
      <c r="D51" s="2" t="s">
        <v>190</v>
      </c>
      <c r="E51" s="4">
        <v>4099</v>
      </c>
      <c r="F51" s="4">
        <v>3224</v>
      </c>
    </row>
    <row r="52" spans="4:6" x14ac:dyDescent="0.25">
      <c r="D52" s="2" t="s">
        <v>194</v>
      </c>
      <c r="E52" s="4">
        <v>2986</v>
      </c>
      <c r="F52" s="4">
        <v>3725</v>
      </c>
    </row>
    <row r="53" spans="4:6" x14ac:dyDescent="0.25">
      <c r="D53" s="2" t="s">
        <v>196</v>
      </c>
      <c r="E53" s="4">
        <v>3290</v>
      </c>
      <c r="F53" s="4">
        <v>4344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" sqref="F1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>
        <v>1</v>
      </c>
      <c r="C6" s="31"/>
      <c r="D6" s="35">
        <v>3462</v>
      </c>
      <c r="E6" s="30"/>
      <c r="F6" s="29"/>
      <c r="G6" s="29"/>
      <c r="H6" s="29"/>
      <c r="I6" s="29"/>
      <c r="J6" s="29"/>
    </row>
    <row r="7" spans="1:10" x14ac:dyDescent="0.25">
      <c r="A7" s="55"/>
      <c r="B7" s="31">
        <v>2</v>
      </c>
      <c r="C7" s="31"/>
      <c r="D7" s="35">
        <v>4265</v>
      </c>
      <c r="E7" s="30"/>
      <c r="F7" s="29"/>
      <c r="G7" s="29"/>
      <c r="H7" s="29"/>
      <c r="I7" s="29"/>
      <c r="J7" s="29"/>
    </row>
    <row r="8" spans="1:10" x14ac:dyDescent="0.25">
      <c r="A8" s="55"/>
      <c r="B8" s="31">
        <v>3</v>
      </c>
      <c r="C8" s="31"/>
      <c r="D8" s="35">
        <v>6841</v>
      </c>
      <c r="E8" s="30"/>
      <c r="F8" s="29"/>
      <c r="G8" s="29"/>
      <c r="H8" s="29"/>
      <c r="I8" s="29"/>
      <c r="J8" s="29"/>
    </row>
    <row r="9" spans="1:10" x14ac:dyDescent="0.25">
      <c r="A9" s="55"/>
      <c r="B9" s="31">
        <v>4</v>
      </c>
      <c r="C9" s="14"/>
      <c r="D9" s="28">
        <v>8746</v>
      </c>
      <c r="E9" s="14"/>
      <c r="F9" s="14"/>
      <c r="G9" s="14"/>
      <c r="H9" s="14"/>
      <c r="I9" s="14"/>
      <c r="J9" s="14"/>
    </row>
    <row r="10" spans="1:10" x14ac:dyDescent="0.25">
      <c r="A10" s="55"/>
      <c r="B10" s="31">
        <v>5</v>
      </c>
      <c r="C10" s="14"/>
      <c r="D10" s="28">
        <v>2564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>
        <v>6</v>
      </c>
      <c r="C11" s="14"/>
      <c r="D11" s="28">
        <v>3688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>
        <v>7</v>
      </c>
      <c r="C12" s="14"/>
      <c r="D12" s="28">
        <v>6409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>
        <v>8</v>
      </c>
      <c r="C13" s="14"/>
      <c r="D13" s="28">
        <v>4181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>
        <v>9</v>
      </c>
      <c r="C14" s="14"/>
      <c r="D14" s="28">
        <v>6304</v>
      </c>
      <c r="E14" s="14" t="s">
        <v>293</v>
      </c>
      <c r="F14" s="27">
        <f>AVERAGE(D6:D17)</f>
        <v>4736.25</v>
      </c>
      <c r="G14" s="56" t="s">
        <v>292</v>
      </c>
      <c r="H14" s="56"/>
      <c r="I14" s="14"/>
      <c r="J14" s="14"/>
    </row>
    <row r="15" spans="1:10" x14ac:dyDescent="0.25">
      <c r="A15" s="55"/>
      <c r="B15" s="31">
        <v>10</v>
      </c>
      <c r="C15" s="14"/>
      <c r="D15" s="28">
        <v>4099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>
        <v>11</v>
      </c>
      <c r="C16" s="14"/>
      <c r="D16" s="28">
        <v>2986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>
        <v>12</v>
      </c>
      <c r="C17" s="14">
        <v>0</v>
      </c>
      <c r="D17" s="28">
        <v>3290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>
        <v>13</v>
      </c>
      <c r="C18" s="14">
        <v>1</v>
      </c>
      <c r="D18" s="34">
        <v>4603</v>
      </c>
      <c r="E18" s="27">
        <f>F14</f>
        <v>4736.25</v>
      </c>
      <c r="F18" s="26">
        <f>D18-E18</f>
        <v>-133.25</v>
      </c>
      <c r="G18" s="25">
        <f>ABS(F18)</f>
        <v>133.25</v>
      </c>
      <c r="H18" s="25">
        <f>G18^2</f>
        <v>17755.5625</v>
      </c>
      <c r="I18" s="24">
        <f>G18/D18</f>
        <v>2.8948511840104281E-2</v>
      </c>
      <c r="J18" s="24">
        <f>G18/E18</f>
        <v>2.8134072314594881E-2</v>
      </c>
    </row>
    <row r="19" spans="1:10" x14ac:dyDescent="0.25">
      <c r="A19" s="55"/>
      <c r="B19" s="31">
        <v>14</v>
      </c>
      <c r="C19" s="14">
        <v>2</v>
      </c>
      <c r="D19" s="34">
        <v>3130</v>
      </c>
      <c r="E19" s="25">
        <f>$F$1*D18+(1-$F$1)*E18</f>
        <v>4734.9174999999996</v>
      </c>
      <c r="F19" s="26">
        <f>D19-E19</f>
        <v>-1604.9174999999996</v>
      </c>
      <c r="G19" s="25">
        <f>ABS(F19)</f>
        <v>1604.9174999999996</v>
      </c>
      <c r="H19" s="25">
        <f>G19^2</f>
        <v>2575760.1818062486</v>
      </c>
      <c r="I19" s="24">
        <f>G19/D19</f>
        <v>0.51275319488817872</v>
      </c>
      <c r="J19" s="24">
        <f>G19/E19</f>
        <v>0.33895363541181017</v>
      </c>
    </row>
    <row r="20" spans="1:10" x14ac:dyDescent="0.25">
      <c r="A20" s="55"/>
      <c r="B20" s="31">
        <v>15</v>
      </c>
      <c r="C20" s="14">
        <v>3</v>
      </c>
      <c r="D20" s="34">
        <v>6199</v>
      </c>
      <c r="E20" s="25">
        <f t="shared" ref="E20:E36" si="0">$F$1*D19+(1-$F$1)*E19</f>
        <v>4718.8683249999995</v>
      </c>
      <c r="F20" s="26">
        <f t="shared" ref="F20:F36" si="1">D20-E20</f>
        <v>1480.1316750000005</v>
      </c>
      <c r="G20" s="25">
        <f t="shared" ref="G20:G36" si="2">ABS(F20)</f>
        <v>1480.1316750000005</v>
      </c>
      <c r="H20" s="25">
        <f t="shared" ref="H20:H36" si="3">G20^2</f>
        <v>2190789.775338307</v>
      </c>
      <c r="I20" s="24">
        <f t="shared" ref="I20:I36" si="4">G20/D20</f>
        <v>0.23876942652040661</v>
      </c>
      <c r="J20" s="24">
        <f t="shared" ref="J20:J36" si="5">G20/E20</f>
        <v>0.31366242350066015</v>
      </c>
    </row>
    <row r="21" spans="1:10" x14ac:dyDescent="0.25">
      <c r="A21" s="55" t="s">
        <v>291</v>
      </c>
      <c r="B21" s="31">
        <v>16</v>
      </c>
      <c r="C21" s="14">
        <v>4</v>
      </c>
      <c r="D21" s="14">
        <v>4171</v>
      </c>
      <c r="E21" s="25">
        <f t="shared" si="0"/>
        <v>4733.6696417499988</v>
      </c>
      <c r="F21" s="26">
        <f t="shared" si="1"/>
        <v>-562.66964174999885</v>
      </c>
      <c r="G21" s="25">
        <f t="shared" si="2"/>
        <v>562.66964174999885</v>
      </c>
      <c r="H21" s="25">
        <f t="shared" si="3"/>
        <v>316597.12574707204</v>
      </c>
      <c r="I21" s="24">
        <f t="shared" si="4"/>
        <v>0.13490041758571059</v>
      </c>
      <c r="J21" s="24">
        <f t="shared" si="5"/>
        <v>0.11886542245943139</v>
      </c>
    </row>
    <row r="22" spans="1:10" x14ac:dyDescent="0.25">
      <c r="A22" s="55"/>
      <c r="B22" s="31">
        <v>17</v>
      </c>
      <c r="C22" s="14">
        <v>5</v>
      </c>
      <c r="D22" s="14">
        <v>5042</v>
      </c>
      <c r="E22" s="25">
        <f t="shared" si="0"/>
        <v>4728.0429453324987</v>
      </c>
      <c r="F22" s="26">
        <f t="shared" si="1"/>
        <v>313.95705466750132</v>
      </c>
      <c r="G22" s="25">
        <f t="shared" si="2"/>
        <v>313.95705466750132</v>
      </c>
      <c r="H22" s="25">
        <f t="shared" si="3"/>
        <v>98569.032175492423</v>
      </c>
      <c r="I22" s="24">
        <f t="shared" si="4"/>
        <v>6.2268356736910217E-2</v>
      </c>
      <c r="J22" s="24">
        <f t="shared" si="5"/>
        <v>6.6403173215132963E-2</v>
      </c>
    </row>
    <row r="23" spans="1:10" x14ac:dyDescent="0.25">
      <c r="A23" s="55"/>
      <c r="B23" s="31">
        <v>18</v>
      </c>
      <c r="C23" s="14">
        <v>6</v>
      </c>
      <c r="D23" s="14">
        <v>5184</v>
      </c>
      <c r="E23" s="25">
        <f t="shared" si="0"/>
        <v>4731.1825158791735</v>
      </c>
      <c r="F23" s="26">
        <f t="shared" si="1"/>
        <v>452.81748412082652</v>
      </c>
      <c r="G23" s="25">
        <f t="shared" si="2"/>
        <v>452.81748412082652</v>
      </c>
      <c r="H23" s="25">
        <f t="shared" si="3"/>
        <v>205043.67392551497</v>
      </c>
      <c r="I23" s="24">
        <f t="shared" si="4"/>
        <v>8.7349051720838455E-2</v>
      </c>
      <c r="J23" s="24">
        <f t="shared" si="5"/>
        <v>9.5709155713406588E-2</v>
      </c>
    </row>
    <row r="24" spans="1:10" x14ac:dyDescent="0.25">
      <c r="A24" s="55"/>
      <c r="B24" s="31">
        <v>19</v>
      </c>
      <c r="C24" s="14">
        <v>7</v>
      </c>
      <c r="D24" s="14">
        <v>9188</v>
      </c>
      <c r="E24" s="25">
        <f t="shared" si="0"/>
        <v>4735.7106907203815</v>
      </c>
      <c r="F24" s="26">
        <f t="shared" si="1"/>
        <v>4452.2893092796185</v>
      </c>
      <c r="G24" s="25">
        <f t="shared" si="2"/>
        <v>4452.2893092796185</v>
      </c>
      <c r="H24" s="25">
        <f t="shared" si="3"/>
        <v>19822880.093525581</v>
      </c>
      <c r="I24" s="24">
        <f t="shared" si="4"/>
        <v>0.48457654650409432</v>
      </c>
      <c r="J24" s="24">
        <f t="shared" si="5"/>
        <v>0.94015230237857927</v>
      </c>
    </row>
    <row r="25" spans="1:10" x14ac:dyDescent="0.25">
      <c r="A25" s="55"/>
      <c r="B25" s="31">
        <v>20</v>
      </c>
      <c r="C25" s="14">
        <v>8</v>
      </c>
      <c r="D25" s="14">
        <v>2855</v>
      </c>
      <c r="E25" s="25">
        <f t="shared" si="0"/>
        <v>4780.2335838131776</v>
      </c>
      <c r="F25" s="26">
        <f t="shared" si="1"/>
        <v>-1925.2335838131776</v>
      </c>
      <c r="G25" s="25">
        <f t="shared" si="2"/>
        <v>1925.2335838131776</v>
      </c>
      <c r="H25" s="25">
        <f t="shared" si="3"/>
        <v>3706524.3522421313</v>
      </c>
      <c r="I25" s="24">
        <f t="shared" si="4"/>
        <v>0.67433750746521104</v>
      </c>
      <c r="J25" s="24">
        <f t="shared" si="5"/>
        <v>0.40274885108803088</v>
      </c>
    </row>
    <row r="26" spans="1:10" x14ac:dyDescent="0.25">
      <c r="A26" s="55"/>
      <c r="B26" s="31">
        <v>21</v>
      </c>
      <c r="C26" s="14">
        <v>9</v>
      </c>
      <c r="D26" s="14">
        <v>4089</v>
      </c>
      <c r="E26" s="25">
        <f t="shared" si="0"/>
        <v>4760.9812479750462</v>
      </c>
      <c r="F26" s="26">
        <f t="shared" si="1"/>
        <v>-671.98124797504624</v>
      </c>
      <c r="G26" s="25">
        <f t="shared" si="2"/>
        <v>671.98124797504624</v>
      </c>
      <c r="H26" s="25">
        <f t="shared" si="3"/>
        <v>451558.79763010057</v>
      </c>
      <c r="I26" s="24">
        <f t="shared" si="4"/>
        <v>0.16433877426633559</v>
      </c>
      <c r="J26" s="24">
        <f t="shared" si="5"/>
        <v>0.14114343513973199</v>
      </c>
    </row>
    <row r="27" spans="1:10" x14ac:dyDescent="0.25">
      <c r="A27" s="55"/>
      <c r="B27" s="31">
        <v>22</v>
      </c>
      <c r="C27" s="14">
        <v>10</v>
      </c>
      <c r="D27" s="14">
        <v>3224</v>
      </c>
      <c r="E27" s="25">
        <f t="shared" si="0"/>
        <v>4754.2614354952957</v>
      </c>
      <c r="F27" s="26">
        <f t="shared" si="1"/>
        <v>-1530.2614354952957</v>
      </c>
      <c r="G27" s="25">
        <f t="shared" si="2"/>
        <v>1530.2614354952957</v>
      </c>
      <c r="H27" s="25">
        <f t="shared" si="3"/>
        <v>2341700.0609641229</v>
      </c>
      <c r="I27" s="24">
        <f t="shared" si="4"/>
        <v>0.47464684723799494</v>
      </c>
      <c r="J27" s="24">
        <f t="shared" si="5"/>
        <v>0.32187153699002968</v>
      </c>
    </row>
    <row r="28" spans="1:10" x14ac:dyDescent="0.25">
      <c r="A28" s="55"/>
      <c r="B28" s="31">
        <v>23</v>
      </c>
      <c r="C28" s="14">
        <v>11</v>
      </c>
      <c r="D28" s="14">
        <v>3725</v>
      </c>
      <c r="E28" s="25">
        <f t="shared" si="0"/>
        <v>4738.9588211403425</v>
      </c>
      <c r="F28" s="26">
        <f t="shared" si="1"/>
        <v>-1013.9588211403425</v>
      </c>
      <c r="G28" s="25">
        <f t="shared" si="2"/>
        <v>1013.9588211403425</v>
      </c>
      <c r="H28" s="25">
        <f t="shared" si="3"/>
        <v>1028112.4909683131</v>
      </c>
      <c r="I28" s="24">
        <f t="shared" si="4"/>
        <v>0.27220371037324631</v>
      </c>
      <c r="J28" s="24">
        <f t="shared" si="5"/>
        <v>0.21396236165148869</v>
      </c>
    </row>
    <row r="29" spans="1:10" x14ac:dyDescent="0.25">
      <c r="A29" s="55"/>
      <c r="B29" s="31">
        <v>24</v>
      </c>
      <c r="C29" s="14">
        <v>12</v>
      </c>
      <c r="D29" s="14">
        <v>4344</v>
      </c>
      <c r="E29" s="25">
        <f t="shared" si="0"/>
        <v>4728.8192329289386</v>
      </c>
      <c r="F29" s="26">
        <f t="shared" si="1"/>
        <v>-384.81923292893862</v>
      </c>
      <c r="G29" s="25">
        <f t="shared" si="2"/>
        <v>384.81923292893862</v>
      </c>
      <c r="H29" s="25">
        <f t="shared" si="3"/>
        <v>148085.84203201672</v>
      </c>
      <c r="I29" s="24">
        <f t="shared" si="4"/>
        <v>8.8586379587693054E-2</v>
      </c>
      <c r="J29" s="24">
        <f t="shared" si="5"/>
        <v>8.1377446244776219E-2</v>
      </c>
    </row>
    <row r="30" spans="1:10" x14ac:dyDescent="0.25">
      <c r="A30" s="55"/>
      <c r="B30" s="31">
        <v>25</v>
      </c>
      <c r="C30" s="14">
        <v>13</v>
      </c>
      <c r="D30" s="14">
        <v>3909</v>
      </c>
      <c r="E30" s="25">
        <f t="shared" si="0"/>
        <v>4724.9710405996484</v>
      </c>
      <c r="F30" s="26">
        <f t="shared" si="1"/>
        <v>-815.9710405996484</v>
      </c>
      <c r="G30" s="25">
        <f t="shared" si="2"/>
        <v>815.9710405996484</v>
      </c>
      <c r="H30" s="25">
        <f t="shared" si="3"/>
        <v>665808.73909727309</v>
      </c>
      <c r="I30" s="24">
        <f t="shared" si="4"/>
        <v>0.20874163228438178</v>
      </c>
      <c r="J30" s="24">
        <f t="shared" si="5"/>
        <v>0.17269334215773163</v>
      </c>
    </row>
    <row r="31" spans="1:10" x14ac:dyDescent="0.25">
      <c r="A31" s="55"/>
      <c r="B31" s="31">
        <v>26</v>
      </c>
      <c r="C31" s="14">
        <v>14</v>
      </c>
      <c r="D31" s="14">
        <v>3447</v>
      </c>
      <c r="E31" s="25">
        <f t="shared" si="0"/>
        <v>4716.8113301936519</v>
      </c>
      <c r="F31" s="26">
        <f t="shared" si="1"/>
        <v>-1269.8113301936519</v>
      </c>
      <c r="G31" s="25">
        <f t="shared" si="2"/>
        <v>1269.8113301936519</v>
      </c>
      <c r="H31" s="25">
        <f t="shared" si="3"/>
        <v>1612420.8142881717</v>
      </c>
      <c r="I31" s="24">
        <f t="shared" si="4"/>
        <v>0.36838158694332807</v>
      </c>
      <c r="J31" s="24">
        <f t="shared" si="5"/>
        <v>0.26920969301129943</v>
      </c>
    </row>
    <row r="32" spans="1:10" x14ac:dyDescent="0.25">
      <c r="A32" s="55"/>
      <c r="B32" s="31">
        <v>27</v>
      </c>
      <c r="C32" s="14">
        <v>15</v>
      </c>
      <c r="D32" s="14">
        <v>5465</v>
      </c>
      <c r="E32" s="25">
        <f t="shared" si="0"/>
        <v>4704.1132168917156</v>
      </c>
      <c r="F32" s="26">
        <f t="shared" si="1"/>
        <v>760.88678310828436</v>
      </c>
      <c r="G32" s="25">
        <f t="shared" si="2"/>
        <v>760.88678310828436</v>
      </c>
      <c r="H32" s="25">
        <f t="shared" si="3"/>
        <v>578948.69670887338</v>
      </c>
      <c r="I32" s="24">
        <f t="shared" si="4"/>
        <v>0.13922905454863391</v>
      </c>
      <c r="J32" s="24">
        <f t="shared" si="5"/>
        <v>0.16174924965157345</v>
      </c>
    </row>
    <row r="33" spans="1:10" x14ac:dyDescent="0.25">
      <c r="A33" s="55"/>
      <c r="B33" s="31">
        <v>28</v>
      </c>
      <c r="C33" s="14">
        <v>16</v>
      </c>
      <c r="D33" s="14">
        <v>3031</v>
      </c>
      <c r="E33" s="25">
        <f t="shared" si="0"/>
        <v>4711.7220847227982</v>
      </c>
      <c r="F33" s="26">
        <f t="shared" si="1"/>
        <v>-1680.7220847227982</v>
      </c>
      <c r="G33" s="25">
        <f t="shared" si="2"/>
        <v>1680.7220847227982</v>
      </c>
      <c r="H33" s="25">
        <f t="shared" si="3"/>
        <v>2824826.7260749489</v>
      </c>
      <c r="I33" s="24">
        <f t="shared" si="4"/>
        <v>0.55451075048591159</v>
      </c>
      <c r="J33" s="24">
        <f t="shared" si="5"/>
        <v>0.35671078525033145</v>
      </c>
    </row>
    <row r="34" spans="1:10" x14ac:dyDescent="0.25">
      <c r="A34" s="55"/>
      <c r="B34" s="31">
        <v>29</v>
      </c>
      <c r="C34" s="14">
        <v>17</v>
      </c>
      <c r="D34" s="14">
        <v>3719</v>
      </c>
      <c r="E34" s="25">
        <f t="shared" si="0"/>
        <v>4694.9148638755705</v>
      </c>
      <c r="F34" s="26">
        <f t="shared" si="1"/>
        <v>-975.91486387557052</v>
      </c>
      <c r="G34" s="25">
        <f t="shared" si="2"/>
        <v>975.91486387557052</v>
      </c>
      <c r="H34" s="25">
        <f t="shared" si="3"/>
        <v>952409.82153327332</v>
      </c>
      <c r="I34" s="24">
        <f t="shared" si="4"/>
        <v>0.26241324653820125</v>
      </c>
      <c r="J34" s="24">
        <f t="shared" si="5"/>
        <v>0.20786636013032403</v>
      </c>
    </row>
    <row r="35" spans="1:10" x14ac:dyDescent="0.25">
      <c r="A35" s="55"/>
      <c r="B35" s="31">
        <v>30</v>
      </c>
      <c r="C35" s="14">
        <v>18</v>
      </c>
      <c r="D35" s="14">
        <v>4327</v>
      </c>
      <c r="E35" s="25">
        <f t="shared" si="0"/>
        <v>4685.1557152368141</v>
      </c>
      <c r="F35" s="26">
        <f t="shared" si="1"/>
        <v>-358.1557152368141</v>
      </c>
      <c r="G35" s="25">
        <f t="shared" si="2"/>
        <v>358.1557152368141</v>
      </c>
      <c r="H35" s="25">
        <f t="shared" si="3"/>
        <v>128275.51635679387</v>
      </c>
      <c r="I35" s="24">
        <f t="shared" si="4"/>
        <v>8.2772293791729623E-2</v>
      </c>
      <c r="J35" s="24">
        <f t="shared" si="5"/>
        <v>7.6444783696738003E-2</v>
      </c>
    </row>
    <row r="36" spans="1:10" x14ac:dyDescent="0.25">
      <c r="A36" s="55"/>
      <c r="B36" s="31">
        <v>31</v>
      </c>
      <c r="C36" s="14">
        <v>19</v>
      </c>
      <c r="D36" s="14">
        <v>3851</v>
      </c>
      <c r="E36" s="25">
        <f t="shared" si="0"/>
        <v>4681.574158084446</v>
      </c>
      <c r="F36" s="26">
        <f t="shared" si="1"/>
        <v>-830.57415808444603</v>
      </c>
      <c r="G36" s="25">
        <f t="shared" si="2"/>
        <v>830.57415808444603</v>
      </c>
      <c r="H36" s="25">
        <f t="shared" si="3"/>
        <v>689853.4320776863</v>
      </c>
      <c r="I36" s="24">
        <f t="shared" si="4"/>
        <v>0.21567752741741003</v>
      </c>
      <c r="J36" s="24">
        <f t="shared" si="5"/>
        <v>0.17741343617299252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4673.2684165036017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-6298.1583496394969</v>
      </c>
      <c r="G38" s="18">
        <f t="shared" ref="G38:H38" si="6">SUM(G18:G36)</f>
        <v>21218.322961991958</v>
      </c>
      <c r="H38" s="18">
        <f t="shared" si="6"/>
        <v>40355920.734991916</v>
      </c>
      <c r="I38" s="17">
        <f>SUM(I21:I36)</f>
        <v>4.2749336834876308</v>
      </c>
      <c r="J38" s="17">
        <f>SUM(J21:J36)</f>
        <v>3.8043213349515983</v>
      </c>
    </row>
    <row r="39" spans="1:10" x14ac:dyDescent="0.25">
      <c r="B39" s="14"/>
      <c r="C39" s="14"/>
      <c r="D39" s="14"/>
      <c r="E39" s="14"/>
      <c r="F39" s="14"/>
      <c r="G39" s="16">
        <f>G38/C36</f>
        <v>1116.7538401048398</v>
      </c>
      <c r="H39" s="16">
        <f>H38/C36</f>
        <v>2123995.8281574692</v>
      </c>
      <c r="I39" s="15">
        <f>I38/C36</f>
        <v>0.22499650965724372</v>
      </c>
      <c r="J39" s="15">
        <f>J38/C36</f>
        <v>0.20022743868166307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1399.645012191339</v>
      </c>
      <c r="H42" s="12">
        <f>H39^0.5</f>
        <v>1457.3935049112401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workbookViewId="0">
      <selection activeCell="B5" sqref="B5:B35"/>
    </sheetView>
  </sheetViews>
  <sheetFormatPr baseColWidth="10" defaultRowHeight="15" x14ac:dyDescent="0.25"/>
  <cols>
    <col min="1" max="1" width="15.140625" customWidth="1"/>
  </cols>
  <sheetData>
    <row r="3" spans="1:2" x14ac:dyDescent="0.25">
      <c r="B3" s="3">
        <v>730001</v>
      </c>
    </row>
    <row r="4" spans="1:2" x14ac:dyDescent="0.25">
      <c r="A4" t="s">
        <v>247</v>
      </c>
      <c r="B4" t="s">
        <v>144</v>
      </c>
    </row>
    <row r="5" spans="1:2" x14ac:dyDescent="0.25">
      <c r="A5" t="s">
        <v>250</v>
      </c>
      <c r="B5" s="4">
        <v>5080</v>
      </c>
    </row>
    <row r="6" spans="1:2" x14ac:dyDescent="0.25">
      <c r="A6" t="s">
        <v>251</v>
      </c>
      <c r="B6" s="4">
        <v>5753</v>
      </c>
    </row>
    <row r="7" spans="1:2" x14ac:dyDescent="0.25">
      <c r="A7" t="s">
        <v>252</v>
      </c>
      <c r="B7" s="4">
        <v>6561</v>
      </c>
    </row>
    <row r="8" spans="1:2" x14ac:dyDescent="0.25">
      <c r="A8" t="s">
        <v>253</v>
      </c>
      <c r="B8" s="4">
        <v>6725</v>
      </c>
    </row>
    <row r="9" spans="1:2" x14ac:dyDescent="0.25">
      <c r="A9" t="s">
        <v>254</v>
      </c>
      <c r="B9" s="4">
        <v>2412</v>
      </c>
    </row>
    <row r="10" spans="1:2" x14ac:dyDescent="0.25">
      <c r="A10" t="s">
        <v>255</v>
      </c>
      <c r="B10" s="4">
        <v>5687</v>
      </c>
    </row>
    <row r="11" spans="1:2" x14ac:dyDescent="0.25">
      <c r="A11" t="s">
        <v>256</v>
      </c>
      <c r="B11" s="4">
        <v>6262</v>
      </c>
    </row>
    <row r="12" spans="1:2" x14ac:dyDescent="0.25">
      <c r="A12" t="s">
        <v>257</v>
      </c>
      <c r="B12" s="4">
        <v>5710</v>
      </c>
    </row>
    <row r="13" spans="1:2" x14ac:dyDescent="0.25">
      <c r="A13" t="s">
        <v>258</v>
      </c>
      <c r="B13" s="4">
        <v>6335</v>
      </c>
    </row>
    <row r="14" spans="1:2" x14ac:dyDescent="0.25">
      <c r="A14" t="s">
        <v>259</v>
      </c>
      <c r="B14" s="4">
        <v>1824</v>
      </c>
    </row>
    <row r="15" spans="1:2" x14ac:dyDescent="0.25">
      <c r="A15" t="s">
        <v>260</v>
      </c>
      <c r="B15" s="4">
        <v>4008</v>
      </c>
    </row>
    <row r="16" spans="1:2" x14ac:dyDescent="0.25">
      <c r="A16" t="s">
        <v>261</v>
      </c>
      <c r="B16" s="4">
        <v>4131</v>
      </c>
    </row>
    <row r="17" spans="1:2" x14ac:dyDescent="0.25">
      <c r="A17" t="s">
        <v>262</v>
      </c>
      <c r="B17" s="4">
        <v>7209</v>
      </c>
    </row>
    <row r="18" spans="1:2" x14ac:dyDescent="0.25">
      <c r="A18" t="s">
        <v>263</v>
      </c>
      <c r="B18" s="4">
        <v>7256</v>
      </c>
    </row>
    <row r="19" spans="1:2" x14ac:dyDescent="0.25">
      <c r="A19" t="s">
        <v>264</v>
      </c>
      <c r="B19" s="4">
        <v>9399</v>
      </c>
    </row>
    <row r="20" spans="1:2" x14ac:dyDescent="0.25">
      <c r="A20" t="s">
        <v>265</v>
      </c>
      <c r="B20" s="4">
        <v>4507</v>
      </c>
    </row>
    <row r="21" spans="1:2" x14ac:dyDescent="0.25">
      <c r="A21" t="s">
        <v>266</v>
      </c>
      <c r="B21" s="4">
        <v>6599</v>
      </c>
    </row>
    <row r="22" spans="1:2" x14ac:dyDescent="0.25">
      <c r="A22" t="s">
        <v>267</v>
      </c>
      <c r="B22" s="4">
        <v>8237</v>
      </c>
    </row>
    <row r="23" spans="1:2" x14ac:dyDescent="0.25">
      <c r="A23" t="s">
        <v>268</v>
      </c>
      <c r="B23" s="4">
        <v>12914</v>
      </c>
    </row>
    <row r="24" spans="1:2" x14ac:dyDescent="0.25">
      <c r="A24" t="s">
        <v>269</v>
      </c>
      <c r="B24" s="4">
        <v>5388</v>
      </c>
    </row>
    <row r="25" spans="1:2" x14ac:dyDescent="0.25">
      <c r="A25" t="s">
        <v>270</v>
      </c>
      <c r="B25" s="4">
        <v>8647</v>
      </c>
    </row>
    <row r="26" spans="1:2" x14ac:dyDescent="0.25">
      <c r="A26" t="s">
        <v>271</v>
      </c>
      <c r="B26" s="4">
        <v>3422</v>
      </c>
    </row>
    <row r="27" spans="1:2" x14ac:dyDescent="0.25">
      <c r="A27" t="s">
        <v>272</v>
      </c>
      <c r="B27" s="4">
        <v>4097</v>
      </c>
    </row>
    <row r="28" spans="1:2" x14ac:dyDescent="0.25">
      <c r="A28" t="s">
        <v>273</v>
      </c>
      <c r="B28" s="4">
        <v>9377</v>
      </c>
    </row>
    <row r="29" spans="1:2" x14ac:dyDescent="0.25">
      <c r="A29" t="s">
        <v>274</v>
      </c>
      <c r="B29" s="4">
        <v>6292</v>
      </c>
    </row>
    <row r="30" spans="1:2" x14ac:dyDescent="0.25">
      <c r="A30" t="s">
        <v>275</v>
      </c>
      <c r="B30" s="4">
        <v>8479</v>
      </c>
    </row>
    <row r="31" spans="1:2" x14ac:dyDescent="0.25">
      <c r="A31" t="s">
        <v>276</v>
      </c>
      <c r="B31" s="4">
        <v>9916</v>
      </c>
    </row>
    <row r="32" spans="1:2" x14ac:dyDescent="0.25">
      <c r="A32" t="s">
        <v>277</v>
      </c>
      <c r="B32" s="4">
        <v>7408</v>
      </c>
    </row>
    <row r="33" spans="1:2" x14ac:dyDescent="0.25">
      <c r="A33" t="s">
        <v>278</v>
      </c>
      <c r="B33" s="4">
        <v>9317</v>
      </c>
    </row>
    <row r="34" spans="1:2" x14ac:dyDescent="0.25">
      <c r="A34" t="s">
        <v>279</v>
      </c>
      <c r="B34" s="4">
        <v>10594</v>
      </c>
    </row>
    <row r="35" spans="1:2" x14ac:dyDescent="0.25">
      <c r="A35" t="s">
        <v>280</v>
      </c>
      <c r="B35" s="4">
        <v>12704</v>
      </c>
    </row>
    <row r="36" spans="1:2" x14ac:dyDescent="0.25">
      <c r="B36" s="4">
        <v>212250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2" sqref="F2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0.29381971787665501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>
        <v>1</v>
      </c>
      <c r="C6" s="31"/>
      <c r="D6" s="35">
        <v>5080</v>
      </c>
      <c r="E6" s="30"/>
      <c r="F6" s="29"/>
      <c r="G6" s="29"/>
      <c r="H6" s="29"/>
      <c r="I6" s="29"/>
      <c r="J6" s="29"/>
    </row>
    <row r="7" spans="1:10" x14ac:dyDescent="0.25">
      <c r="A7" s="55"/>
      <c r="B7" s="31">
        <v>2</v>
      </c>
      <c r="C7" s="31"/>
      <c r="D7" s="35">
        <v>5753</v>
      </c>
      <c r="E7" s="30"/>
      <c r="F7" s="29"/>
      <c r="G7" s="29"/>
      <c r="H7" s="29"/>
      <c r="I7" s="29"/>
      <c r="J7" s="29"/>
    </row>
    <row r="8" spans="1:10" x14ac:dyDescent="0.25">
      <c r="A8" s="55"/>
      <c r="B8" s="31">
        <v>3</v>
      </c>
      <c r="C8" s="31"/>
      <c r="D8" s="35">
        <v>6561</v>
      </c>
      <c r="E8" s="30"/>
      <c r="F8" s="29"/>
      <c r="G8" s="29"/>
      <c r="H8" s="29"/>
      <c r="I8" s="29"/>
      <c r="J8" s="29"/>
    </row>
    <row r="9" spans="1:10" x14ac:dyDescent="0.25">
      <c r="A9" s="55"/>
      <c r="B9" s="31">
        <v>4</v>
      </c>
      <c r="C9" s="14"/>
      <c r="D9" s="28">
        <v>6725</v>
      </c>
      <c r="E9" s="14"/>
      <c r="F9" s="14"/>
      <c r="G9" s="14"/>
      <c r="H9" s="14"/>
      <c r="I9" s="14"/>
      <c r="J9" s="14"/>
    </row>
    <row r="10" spans="1:10" x14ac:dyDescent="0.25">
      <c r="A10" s="55"/>
      <c r="B10" s="31">
        <v>5</v>
      </c>
      <c r="C10" s="14"/>
      <c r="D10" s="28">
        <v>2412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>
        <v>6</v>
      </c>
      <c r="C11" s="14"/>
      <c r="D11" s="28">
        <v>5687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>
        <v>7</v>
      </c>
      <c r="C12" s="14"/>
      <c r="D12" s="28">
        <v>6262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>
        <v>8</v>
      </c>
      <c r="C13" s="14"/>
      <c r="D13" s="28">
        <v>5710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>
        <v>9</v>
      </c>
      <c r="C14" s="14"/>
      <c r="D14" s="28">
        <v>6335</v>
      </c>
      <c r="E14" s="14" t="s">
        <v>293</v>
      </c>
      <c r="F14" s="27">
        <f>AVERAGE(D6:D17)</f>
        <v>5040.666666666667</v>
      </c>
      <c r="G14" s="56" t="s">
        <v>292</v>
      </c>
      <c r="H14" s="56"/>
      <c r="I14" s="14"/>
      <c r="J14" s="14"/>
    </row>
    <row r="15" spans="1:10" x14ac:dyDescent="0.25">
      <c r="A15" s="55"/>
      <c r="B15" s="31">
        <v>10</v>
      </c>
      <c r="C15" s="14"/>
      <c r="D15" s="28">
        <v>1824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>
        <v>11</v>
      </c>
      <c r="C16" s="14"/>
      <c r="D16" s="28">
        <v>4008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>
        <v>12</v>
      </c>
      <c r="C17" s="14">
        <v>0</v>
      </c>
      <c r="D17" s="28">
        <v>4131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>
        <v>13</v>
      </c>
      <c r="C18" s="14">
        <v>1</v>
      </c>
      <c r="D18" s="34">
        <v>7209</v>
      </c>
      <c r="E18" s="27">
        <f>F14</f>
        <v>5040.666666666667</v>
      </c>
      <c r="F18" s="26">
        <f>D18-E18</f>
        <v>2168.333333333333</v>
      </c>
      <c r="G18" s="25">
        <f>ABS(F18)</f>
        <v>2168.333333333333</v>
      </c>
      <c r="H18" s="25">
        <f>G18^2</f>
        <v>4701669.4444444431</v>
      </c>
      <c r="I18" s="24">
        <f>G18/D18</f>
        <v>0.30078143061913343</v>
      </c>
      <c r="J18" s="24">
        <f>G18/E18</f>
        <v>0.43016796720010569</v>
      </c>
    </row>
    <row r="19" spans="1:10" x14ac:dyDescent="0.25">
      <c r="A19" s="55"/>
      <c r="B19" s="31">
        <v>14</v>
      </c>
      <c r="C19" s="14">
        <v>2</v>
      </c>
      <c r="D19" s="34">
        <v>7256</v>
      </c>
      <c r="E19" s="25">
        <f>$F$1*D18+(1-$F$1)*E18</f>
        <v>5677.7657549292135</v>
      </c>
      <c r="F19" s="26">
        <f>D19-E19</f>
        <v>1578.2342450707865</v>
      </c>
      <c r="G19" s="25">
        <f>ABS(F19)</f>
        <v>1578.2342450707865</v>
      </c>
      <c r="H19" s="25">
        <f>G19^2</f>
        <v>2490823.3323141555</v>
      </c>
      <c r="I19" s="24">
        <f>G19/D19</f>
        <v>0.21750747589178426</v>
      </c>
      <c r="J19" s="24">
        <f>G19/E19</f>
        <v>0.27796748108190716</v>
      </c>
    </row>
    <row r="20" spans="1:10" x14ac:dyDescent="0.25">
      <c r="A20" s="55"/>
      <c r="B20" s="31">
        <v>15</v>
      </c>
      <c r="C20" s="14">
        <v>3</v>
      </c>
      <c r="D20" s="34">
        <v>9399</v>
      </c>
      <c r="E20" s="25">
        <f t="shared" ref="E20:E36" si="0">$F$1*D19+(1-$F$1)*E19</f>
        <v>6141.4820955591877</v>
      </c>
      <c r="F20" s="26">
        <f t="shared" ref="F20:F36" si="1">D20-E20</f>
        <v>3257.5179044408123</v>
      </c>
      <c r="G20" s="25">
        <f t="shared" ref="G20:G36" si="2">ABS(F20)</f>
        <v>3257.5179044408123</v>
      </c>
      <c r="H20" s="25">
        <f t="shared" ref="H20:H36" si="3">G20^2</f>
        <v>10611422.897752462</v>
      </c>
      <c r="I20" s="24">
        <f t="shared" ref="I20:I36" si="4">G20/D20</f>
        <v>0.34658132827330701</v>
      </c>
      <c r="J20" s="24">
        <f t="shared" ref="J20:J36" si="5">G20/E20</f>
        <v>0.53041234245334268</v>
      </c>
    </row>
    <row r="21" spans="1:10" x14ac:dyDescent="0.25">
      <c r="A21" s="55" t="s">
        <v>291</v>
      </c>
      <c r="B21" s="31">
        <v>16</v>
      </c>
      <c r="C21" s="14">
        <v>4</v>
      </c>
      <c r="D21" s="14">
        <v>4507</v>
      </c>
      <c r="E21" s="25">
        <f t="shared" si="0"/>
        <v>7098.6050872201395</v>
      </c>
      <c r="F21" s="26">
        <f t="shared" si="1"/>
        <v>-2591.6050872201395</v>
      </c>
      <c r="G21" s="25">
        <f t="shared" si="2"/>
        <v>2591.6050872201395</v>
      </c>
      <c r="H21" s="25">
        <f t="shared" si="3"/>
        <v>6716416.9281053068</v>
      </c>
      <c r="I21" s="24">
        <f t="shared" si="4"/>
        <v>0.57501776951855765</v>
      </c>
      <c r="J21" s="24">
        <f t="shared" si="5"/>
        <v>0.36508652832172539</v>
      </c>
    </row>
    <row r="22" spans="1:10" x14ac:dyDescent="0.25">
      <c r="A22" s="55"/>
      <c r="B22" s="31">
        <v>17</v>
      </c>
      <c r="C22" s="14">
        <v>5</v>
      </c>
      <c r="D22" s="14">
        <v>6599</v>
      </c>
      <c r="E22" s="25">
        <f t="shared" si="0"/>
        <v>6337.1404116454141</v>
      </c>
      <c r="F22" s="26">
        <f t="shared" si="1"/>
        <v>261.85958835458587</v>
      </c>
      <c r="G22" s="25">
        <f t="shared" si="2"/>
        <v>261.85958835458587</v>
      </c>
      <c r="H22" s="25">
        <f t="shared" si="3"/>
        <v>68570.444013233166</v>
      </c>
      <c r="I22" s="24">
        <f t="shared" si="4"/>
        <v>3.9681707585177431E-2</v>
      </c>
      <c r="J22" s="24">
        <f t="shared" si="5"/>
        <v>4.1321411763795057E-2</v>
      </c>
    </row>
    <row r="23" spans="1:10" x14ac:dyDescent="0.25">
      <c r="A23" s="55"/>
      <c r="B23" s="31">
        <v>18</v>
      </c>
      <c r="C23" s="14">
        <v>6</v>
      </c>
      <c r="D23" s="14">
        <v>8237</v>
      </c>
      <c r="E23" s="25">
        <f t="shared" si="0"/>
        <v>6414.0799220190547</v>
      </c>
      <c r="F23" s="26">
        <f t="shared" si="1"/>
        <v>1822.9200779809453</v>
      </c>
      <c r="G23" s="25">
        <f t="shared" si="2"/>
        <v>1822.9200779809453</v>
      </c>
      <c r="H23" s="25">
        <f t="shared" si="3"/>
        <v>3323037.6107060555</v>
      </c>
      <c r="I23" s="24">
        <f t="shared" si="4"/>
        <v>0.22130873837330889</v>
      </c>
      <c r="J23" s="24">
        <f t="shared" si="5"/>
        <v>0.28420601242011306</v>
      </c>
    </row>
    <row r="24" spans="1:10" x14ac:dyDescent="0.25">
      <c r="A24" s="55"/>
      <c r="B24" s="31">
        <v>19</v>
      </c>
      <c r="C24" s="14">
        <v>7</v>
      </c>
      <c r="D24" s="14">
        <v>12914</v>
      </c>
      <c r="E24" s="25">
        <f t="shared" si="0"/>
        <v>6949.6897850431051</v>
      </c>
      <c r="F24" s="26">
        <f t="shared" si="1"/>
        <v>5964.3102149568949</v>
      </c>
      <c r="G24" s="25">
        <f t="shared" si="2"/>
        <v>5964.3102149568949</v>
      </c>
      <c r="H24" s="25">
        <f t="shared" si="3"/>
        <v>35572996.34023916</v>
      </c>
      <c r="I24" s="24">
        <f t="shared" si="4"/>
        <v>0.46184839824662344</v>
      </c>
      <c r="J24" s="24">
        <f t="shared" si="5"/>
        <v>0.85821243817142578</v>
      </c>
    </row>
    <row r="25" spans="1:10" x14ac:dyDescent="0.25">
      <c r="A25" s="55"/>
      <c r="B25" s="31">
        <v>20</v>
      </c>
      <c r="C25" s="14">
        <v>8</v>
      </c>
      <c r="D25" s="14">
        <v>5388</v>
      </c>
      <c r="E25" s="25">
        <f t="shared" si="0"/>
        <v>8702.1217297305921</v>
      </c>
      <c r="F25" s="26">
        <f t="shared" si="1"/>
        <v>-3314.1217297305921</v>
      </c>
      <c r="G25" s="25">
        <f t="shared" si="2"/>
        <v>3314.1217297305921</v>
      </c>
      <c r="H25" s="25">
        <f t="shared" si="3"/>
        <v>10983402.839472491</v>
      </c>
      <c r="I25" s="24">
        <f t="shared" si="4"/>
        <v>0.61509311984606385</v>
      </c>
      <c r="J25" s="24">
        <f t="shared" si="5"/>
        <v>0.38084065388421007</v>
      </c>
    </row>
    <row r="26" spans="1:10" x14ac:dyDescent="0.25">
      <c r="A26" s="55"/>
      <c r="B26" s="31">
        <v>21</v>
      </c>
      <c r="C26" s="14">
        <v>9</v>
      </c>
      <c r="D26" s="14">
        <v>8647</v>
      </c>
      <c r="E26" s="25">
        <f t="shared" si="0"/>
        <v>7728.3674180922571</v>
      </c>
      <c r="F26" s="26">
        <f t="shared" si="1"/>
        <v>918.63258190774286</v>
      </c>
      <c r="G26" s="25">
        <f t="shared" si="2"/>
        <v>918.63258190774286</v>
      </c>
      <c r="H26" s="25">
        <f t="shared" si="3"/>
        <v>843885.82054248592</v>
      </c>
      <c r="I26" s="24">
        <f t="shared" si="4"/>
        <v>0.10623714373860794</v>
      </c>
      <c r="J26" s="24">
        <f t="shared" si="5"/>
        <v>0.11886502442381379</v>
      </c>
    </row>
    <row r="27" spans="1:10" x14ac:dyDescent="0.25">
      <c r="A27" s="55"/>
      <c r="B27" s="31">
        <v>22</v>
      </c>
      <c r="C27" s="14">
        <v>10</v>
      </c>
      <c r="D27" s="14">
        <v>3422</v>
      </c>
      <c r="E27" s="25">
        <f t="shared" si="0"/>
        <v>7998.2797841406937</v>
      </c>
      <c r="F27" s="26">
        <f t="shared" si="1"/>
        <v>-4576.2797841406937</v>
      </c>
      <c r="G27" s="25">
        <f t="shared" si="2"/>
        <v>4576.2797841406937</v>
      </c>
      <c r="H27" s="25">
        <f t="shared" si="3"/>
        <v>20942336.662734795</v>
      </c>
      <c r="I27" s="24">
        <f t="shared" si="4"/>
        <v>1.3373114506547907</v>
      </c>
      <c r="J27" s="24">
        <f t="shared" si="5"/>
        <v>0.5721580024263121</v>
      </c>
    </row>
    <row r="28" spans="1:10" x14ac:dyDescent="0.25">
      <c r="A28" s="55"/>
      <c r="B28" s="31">
        <v>23</v>
      </c>
      <c r="C28" s="14">
        <v>11</v>
      </c>
      <c r="D28" s="14">
        <v>4097</v>
      </c>
      <c r="E28" s="25">
        <f t="shared" si="0"/>
        <v>6653.6785490398352</v>
      </c>
      <c r="F28" s="26">
        <f t="shared" si="1"/>
        <v>-2556.6785490398352</v>
      </c>
      <c r="G28" s="25">
        <f t="shared" si="2"/>
        <v>2556.6785490398352</v>
      </c>
      <c r="H28" s="25">
        <f t="shared" si="3"/>
        <v>6536605.2031204365</v>
      </c>
      <c r="I28" s="24">
        <f t="shared" si="4"/>
        <v>0.62403674616544669</v>
      </c>
      <c r="J28" s="24">
        <f t="shared" si="5"/>
        <v>0.38425038573719178</v>
      </c>
    </row>
    <row r="29" spans="1:10" x14ac:dyDescent="0.25">
      <c r="A29" s="55"/>
      <c r="B29" s="31">
        <v>24</v>
      </c>
      <c r="C29" s="14">
        <v>12</v>
      </c>
      <c r="D29" s="14">
        <v>9377</v>
      </c>
      <c r="E29" s="25">
        <f t="shared" si="0"/>
        <v>5902.4759790596545</v>
      </c>
      <c r="F29" s="26">
        <f t="shared" si="1"/>
        <v>3474.5240209403455</v>
      </c>
      <c r="G29" s="25">
        <f t="shared" si="2"/>
        <v>3474.5240209403455</v>
      </c>
      <c r="H29" s="25">
        <f t="shared" si="3"/>
        <v>12072317.172091467</v>
      </c>
      <c r="I29" s="24">
        <f t="shared" si="4"/>
        <v>0.37053684770612622</v>
      </c>
      <c r="J29" s="24">
        <f t="shared" si="5"/>
        <v>0.58865534282002874</v>
      </c>
    </row>
    <row r="30" spans="1:10" x14ac:dyDescent="0.25">
      <c r="A30" s="55"/>
      <c r="B30" s="31">
        <v>25</v>
      </c>
      <c r="C30" s="14">
        <v>13</v>
      </c>
      <c r="D30" s="14">
        <v>6292</v>
      </c>
      <c r="E30" s="25">
        <f t="shared" si="0"/>
        <v>6923.3596466480076</v>
      </c>
      <c r="F30" s="26">
        <f t="shared" si="1"/>
        <v>-631.35964664800758</v>
      </c>
      <c r="G30" s="25">
        <f t="shared" si="2"/>
        <v>631.35964664800758</v>
      </c>
      <c r="H30" s="25">
        <f t="shared" si="3"/>
        <v>398615.00341549702</v>
      </c>
      <c r="I30" s="24">
        <f t="shared" si="4"/>
        <v>0.10034323691163502</v>
      </c>
      <c r="J30" s="24">
        <f t="shared" si="5"/>
        <v>9.1192669292239459E-2</v>
      </c>
    </row>
    <row r="31" spans="1:10" x14ac:dyDescent="0.25">
      <c r="A31" s="55"/>
      <c r="B31" s="31">
        <v>26</v>
      </c>
      <c r="C31" s="14">
        <v>14</v>
      </c>
      <c r="D31" s="14">
        <v>8479</v>
      </c>
      <c r="E31" s="25">
        <f t="shared" si="0"/>
        <v>6737.8537333911854</v>
      </c>
      <c r="F31" s="26">
        <f t="shared" si="1"/>
        <v>1741.1462666088146</v>
      </c>
      <c r="G31" s="25">
        <f t="shared" si="2"/>
        <v>1741.1462666088146</v>
      </c>
      <c r="H31" s="25">
        <f t="shared" si="3"/>
        <v>3031590.3217258132</v>
      </c>
      <c r="I31" s="24">
        <f t="shared" si="4"/>
        <v>0.20534806776846498</v>
      </c>
      <c r="J31" s="24">
        <f t="shared" si="5"/>
        <v>0.25841259479708084</v>
      </c>
    </row>
    <row r="32" spans="1:10" x14ac:dyDescent="0.25">
      <c r="A32" s="55"/>
      <c r="B32" s="31">
        <v>27</v>
      </c>
      <c r="C32" s="14">
        <v>15</v>
      </c>
      <c r="D32" s="14">
        <v>9916</v>
      </c>
      <c r="E32" s="25">
        <f t="shared" si="0"/>
        <v>7249.4368382281782</v>
      </c>
      <c r="F32" s="26">
        <f t="shared" si="1"/>
        <v>2666.5631617718218</v>
      </c>
      <c r="G32" s="25">
        <f t="shared" si="2"/>
        <v>2666.5631617718218</v>
      </c>
      <c r="H32" s="25">
        <f t="shared" si="3"/>
        <v>7110559.0957185347</v>
      </c>
      <c r="I32" s="24">
        <f t="shared" si="4"/>
        <v>0.26891520388985696</v>
      </c>
      <c r="J32" s="24">
        <f t="shared" si="5"/>
        <v>0.36783038755649766</v>
      </c>
    </row>
    <row r="33" spans="1:10" x14ac:dyDescent="0.25">
      <c r="A33" s="55"/>
      <c r="B33" s="31">
        <v>28</v>
      </c>
      <c r="C33" s="14">
        <v>16</v>
      </c>
      <c r="D33" s="14">
        <v>7408</v>
      </c>
      <c r="E33" s="25">
        <f t="shared" si="0"/>
        <v>8032.9256741202553</v>
      </c>
      <c r="F33" s="26">
        <f t="shared" si="1"/>
        <v>-624.92567412025528</v>
      </c>
      <c r="G33" s="25">
        <f t="shared" si="2"/>
        <v>624.92567412025528</v>
      </c>
      <c r="H33" s="25">
        <f t="shared" si="3"/>
        <v>390532.09817465552</v>
      </c>
      <c r="I33" s="24">
        <f t="shared" si="4"/>
        <v>8.4358217348846562E-2</v>
      </c>
      <c r="J33" s="24">
        <f t="shared" si="5"/>
        <v>7.7795525499953722E-2</v>
      </c>
    </row>
    <row r="34" spans="1:10" x14ac:dyDescent="0.25">
      <c r="A34" s="55"/>
      <c r="B34" s="31">
        <v>29</v>
      </c>
      <c r="C34" s="14">
        <v>17</v>
      </c>
      <c r="D34" s="14">
        <v>9317</v>
      </c>
      <c r="E34" s="25">
        <f t="shared" si="0"/>
        <v>7849.3101888563633</v>
      </c>
      <c r="F34" s="26">
        <f t="shared" si="1"/>
        <v>1467.6898111436367</v>
      </c>
      <c r="G34" s="25">
        <f t="shared" si="2"/>
        <v>1467.6898111436367</v>
      </c>
      <c r="H34" s="25">
        <f t="shared" si="3"/>
        <v>2154113.3817348438</v>
      </c>
      <c r="I34" s="24">
        <f t="shared" si="4"/>
        <v>0.1575281540349508</v>
      </c>
      <c r="J34" s="24">
        <f t="shared" si="5"/>
        <v>0.18698328589782456</v>
      </c>
    </row>
    <row r="35" spans="1:10" x14ac:dyDescent="0.25">
      <c r="A35" s="55"/>
      <c r="B35" s="31">
        <v>30</v>
      </c>
      <c r="C35" s="14">
        <v>18</v>
      </c>
      <c r="D35" s="14">
        <v>10594</v>
      </c>
      <c r="E35" s="25">
        <f t="shared" si="0"/>
        <v>8280.5463950970279</v>
      </c>
      <c r="F35" s="26">
        <f t="shared" si="1"/>
        <v>2313.4536049029721</v>
      </c>
      <c r="G35" s="25">
        <f t="shared" si="2"/>
        <v>2313.4536049029721</v>
      </c>
      <c r="H35" s="25">
        <f t="shared" si="3"/>
        <v>5352067.5820385572</v>
      </c>
      <c r="I35" s="24">
        <f t="shared" si="4"/>
        <v>0.21837394798026921</v>
      </c>
      <c r="J35" s="24">
        <f t="shared" si="5"/>
        <v>0.27938417279719424</v>
      </c>
    </row>
    <row r="36" spans="1:10" x14ac:dyDescent="0.25">
      <c r="A36" s="55"/>
      <c r="B36" s="31">
        <v>31</v>
      </c>
      <c r="C36" s="14">
        <v>19</v>
      </c>
      <c r="D36" s="14">
        <v>12704</v>
      </c>
      <c r="E36" s="25">
        <f t="shared" si="0"/>
        <v>8960.2846806103498</v>
      </c>
      <c r="F36" s="26">
        <f t="shared" si="1"/>
        <v>3743.7153193896502</v>
      </c>
      <c r="G36" s="25">
        <f t="shared" si="2"/>
        <v>3743.7153193896502</v>
      </c>
      <c r="H36" s="25">
        <f t="shared" si="3"/>
        <v>14015404.392632751</v>
      </c>
      <c r="I36" s="24">
        <f t="shared" si="4"/>
        <v>0.29468791871769917</v>
      </c>
      <c r="J36" s="24">
        <f t="shared" si="5"/>
        <v>0.41781209557893628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10060.262059563927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17083.929659902817</v>
      </c>
      <c r="G38" s="18">
        <f t="shared" ref="G38:H38" si="6">SUM(G18:G36)</f>
        <v>45673.870601701863</v>
      </c>
      <c r="H38" s="18">
        <f t="shared" si="6"/>
        <v>147316366.57097715</v>
      </c>
      <c r="I38" s="17">
        <f>SUM(I21:I36)</f>
        <v>5.6806266684864255</v>
      </c>
      <c r="J38" s="17">
        <f>SUM(J21:J36)</f>
        <v>5.2730065313883419</v>
      </c>
    </row>
    <row r="39" spans="1:10" x14ac:dyDescent="0.25">
      <c r="B39" s="14"/>
      <c r="C39" s="14"/>
      <c r="D39" s="14"/>
      <c r="E39" s="14"/>
      <c r="F39" s="14"/>
      <c r="G39" s="16">
        <f>G38/C36</f>
        <v>2403.8879264053612</v>
      </c>
      <c r="H39" s="16">
        <f>H38/C36</f>
        <v>7753492.9774198504</v>
      </c>
      <c r="I39" s="15">
        <f>I38/C36</f>
        <v>0.29898035097296977</v>
      </c>
      <c r="J39" s="15">
        <f>J38/C36</f>
        <v>0.27752665954675482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3012.8302453335464</v>
      </c>
      <c r="H42" s="12">
        <f>H39^0.5</f>
        <v>2784.5094680068605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5" sqref="C5:C35"/>
    </sheetView>
  </sheetViews>
  <sheetFormatPr baseColWidth="10" defaultRowHeight="15" x14ac:dyDescent="0.25"/>
  <sheetData>
    <row r="3" spans="1:3" x14ac:dyDescent="0.25">
      <c r="C3" s="3">
        <v>706002</v>
      </c>
    </row>
    <row r="4" spans="1:3" x14ac:dyDescent="0.25">
      <c r="B4" s="5" t="s">
        <v>247</v>
      </c>
      <c r="C4" t="s">
        <v>50</v>
      </c>
    </row>
    <row r="5" spans="1:3" x14ac:dyDescent="0.25">
      <c r="A5">
        <v>1</v>
      </c>
      <c r="B5" t="s">
        <v>250</v>
      </c>
      <c r="C5" s="4">
        <v>148</v>
      </c>
    </row>
    <row r="6" spans="1:3" x14ac:dyDescent="0.25">
      <c r="A6">
        <v>2</v>
      </c>
      <c r="B6" t="s">
        <v>251</v>
      </c>
      <c r="C6" s="4">
        <v>818</v>
      </c>
    </row>
    <row r="7" spans="1:3" x14ac:dyDescent="0.25">
      <c r="A7">
        <v>3</v>
      </c>
      <c r="B7" t="s">
        <v>252</v>
      </c>
      <c r="C7" s="4">
        <v>2718</v>
      </c>
    </row>
    <row r="8" spans="1:3" x14ac:dyDescent="0.25">
      <c r="A8">
        <v>4</v>
      </c>
      <c r="B8" t="s">
        <v>253</v>
      </c>
      <c r="C8" s="4">
        <v>3178</v>
      </c>
    </row>
    <row r="9" spans="1:3" x14ac:dyDescent="0.25">
      <c r="A9">
        <v>5</v>
      </c>
      <c r="B9" t="s">
        <v>254</v>
      </c>
      <c r="C9" s="4">
        <v>1103</v>
      </c>
    </row>
    <row r="10" spans="1:3" x14ac:dyDescent="0.25">
      <c r="A10">
        <v>6</v>
      </c>
      <c r="B10" t="s">
        <v>255</v>
      </c>
      <c r="C10" s="4">
        <v>1688</v>
      </c>
    </row>
    <row r="11" spans="1:3" x14ac:dyDescent="0.25">
      <c r="A11">
        <v>7</v>
      </c>
      <c r="B11" t="s">
        <v>256</v>
      </c>
      <c r="C11" s="4">
        <v>1869</v>
      </c>
    </row>
    <row r="12" spans="1:3" x14ac:dyDescent="0.25">
      <c r="A12">
        <v>8</v>
      </c>
      <c r="B12" t="s">
        <v>257</v>
      </c>
      <c r="C12" s="4">
        <v>1692</v>
      </c>
    </row>
    <row r="13" spans="1:3" x14ac:dyDescent="0.25">
      <c r="A13">
        <v>9</v>
      </c>
      <c r="B13" t="s">
        <v>258</v>
      </c>
      <c r="C13" s="4">
        <v>2495</v>
      </c>
    </row>
    <row r="14" spans="1:3" x14ac:dyDescent="0.25">
      <c r="A14">
        <v>10</v>
      </c>
      <c r="B14" t="s">
        <v>259</v>
      </c>
      <c r="C14" s="4">
        <v>1240</v>
      </c>
    </row>
    <row r="15" spans="1:3" x14ac:dyDescent="0.25">
      <c r="A15">
        <v>11</v>
      </c>
      <c r="B15" t="s">
        <v>260</v>
      </c>
      <c r="C15" s="4">
        <v>1347</v>
      </c>
    </row>
    <row r="16" spans="1:3" x14ac:dyDescent="0.25">
      <c r="A16">
        <v>12</v>
      </c>
      <c r="B16" t="s">
        <v>261</v>
      </c>
      <c r="C16" s="4">
        <v>1254</v>
      </c>
    </row>
    <row r="17" spans="1:3" x14ac:dyDescent="0.25">
      <c r="A17">
        <v>13</v>
      </c>
      <c r="B17" t="s">
        <v>262</v>
      </c>
      <c r="C17" s="4">
        <v>1558</v>
      </c>
    </row>
    <row r="18" spans="1:3" x14ac:dyDescent="0.25">
      <c r="A18">
        <v>14</v>
      </c>
      <c r="B18" t="s">
        <v>263</v>
      </c>
      <c r="C18" s="4">
        <v>1266</v>
      </c>
    </row>
    <row r="19" spans="1:3" x14ac:dyDescent="0.25">
      <c r="A19">
        <v>15</v>
      </c>
      <c r="B19" t="s">
        <v>264</v>
      </c>
      <c r="C19" s="4">
        <v>1718</v>
      </c>
    </row>
    <row r="20" spans="1:3" x14ac:dyDescent="0.25">
      <c r="A20">
        <v>16</v>
      </c>
      <c r="B20" t="s">
        <v>265</v>
      </c>
      <c r="C20" s="4">
        <v>1589</v>
      </c>
    </row>
    <row r="21" spans="1:3" x14ac:dyDescent="0.25">
      <c r="A21">
        <v>17</v>
      </c>
      <c r="B21" t="s">
        <v>266</v>
      </c>
      <c r="C21" s="4">
        <v>1864</v>
      </c>
    </row>
    <row r="22" spans="1:3" x14ac:dyDescent="0.25">
      <c r="A22">
        <v>18</v>
      </c>
      <c r="B22" t="s">
        <v>267</v>
      </c>
      <c r="C22" s="4">
        <v>1659</v>
      </c>
    </row>
    <row r="23" spans="1:3" x14ac:dyDescent="0.25">
      <c r="A23">
        <v>19</v>
      </c>
      <c r="B23" t="s">
        <v>268</v>
      </c>
      <c r="C23" s="4">
        <v>3097</v>
      </c>
    </row>
    <row r="24" spans="1:3" x14ac:dyDescent="0.25">
      <c r="A24">
        <v>20</v>
      </c>
      <c r="B24" t="s">
        <v>269</v>
      </c>
      <c r="C24" s="4">
        <v>538</v>
      </c>
    </row>
    <row r="25" spans="1:3" x14ac:dyDescent="0.25">
      <c r="A25">
        <v>21</v>
      </c>
      <c r="B25" t="s">
        <v>270</v>
      </c>
      <c r="C25" s="4">
        <v>2047</v>
      </c>
    </row>
    <row r="26" spans="1:3" x14ac:dyDescent="0.25">
      <c r="A26">
        <v>22</v>
      </c>
      <c r="B26" t="s">
        <v>271</v>
      </c>
      <c r="C26" s="4">
        <v>803</v>
      </c>
    </row>
    <row r="27" spans="1:3" x14ac:dyDescent="0.25">
      <c r="A27">
        <v>23</v>
      </c>
      <c r="B27" t="s">
        <v>272</v>
      </c>
      <c r="C27" s="4">
        <v>1163</v>
      </c>
    </row>
    <row r="28" spans="1:3" x14ac:dyDescent="0.25">
      <c r="A28">
        <v>24</v>
      </c>
      <c r="B28" t="s">
        <v>273</v>
      </c>
      <c r="C28" s="4">
        <v>915</v>
      </c>
    </row>
    <row r="29" spans="1:3" x14ac:dyDescent="0.25">
      <c r="A29">
        <v>25</v>
      </c>
      <c r="B29" t="s">
        <v>274</v>
      </c>
      <c r="C29" s="4">
        <v>2220</v>
      </c>
    </row>
    <row r="30" spans="1:3" x14ac:dyDescent="0.25">
      <c r="A30">
        <v>26</v>
      </c>
      <c r="B30" t="s">
        <v>275</v>
      </c>
      <c r="C30" s="4">
        <v>1498</v>
      </c>
    </row>
    <row r="31" spans="1:3" x14ac:dyDescent="0.25">
      <c r="A31">
        <v>27</v>
      </c>
      <c r="B31" t="s">
        <v>276</v>
      </c>
      <c r="C31" s="4">
        <v>817</v>
      </c>
    </row>
    <row r="32" spans="1:3" x14ac:dyDescent="0.25">
      <c r="A32">
        <v>28</v>
      </c>
      <c r="B32" t="s">
        <v>277</v>
      </c>
      <c r="C32" s="4">
        <v>1818</v>
      </c>
    </row>
    <row r="33" spans="1:3" x14ac:dyDescent="0.25">
      <c r="A33">
        <v>29</v>
      </c>
      <c r="B33" t="s">
        <v>278</v>
      </c>
      <c r="C33" s="4">
        <v>1414</v>
      </c>
    </row>
    <row r="34" spans="1:3" x14ac:dyDescent="0.25">
      <c r="A34">
        <v>30</v>
      </c>
      <c r="B34" t="s">
        <v>279</v>
      </c>
      <c r="C34" s="4">
        <v>2463</v>
      </c>
    </row>
    <row r="35" spans="1:3" x14ac:dyDescent="0.25">
      <c r="A35">
        <v>31</v>
      </c>
      <c r="B35" t="s">
        <v>280</v>
      </c>
      <c r="C35" s="4">
        <v>1084</v>
      </c>
    </row>
    <row r="36" spans="1:3" x14ac:dyDescent="0.25">
      <c r="C36" s="4">
        <v>49081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E38" sqref="E38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>
        <v>1</v>
      </c>
      <c r="C6" s="31"/>
      <c r="D6" s="35">
        <v>148</v>
      </c>
      <c r="E6" s="30"/>
      <c r="F6" s="29"/>
      <c r="G6" s="29"/>
      <c r="H6" s="29"/>
      <c r="I6" s="29"/>
      <c r="J6" s="29"/>
    </row>
    <row r="7" spans="1:10" x14ac:dyDescent="0.25">
      <c r="A7" s="55"/>
      <c r="B7" s="31">
        <v>2</v>
      </c>
      <c r="C7" s="31"/>
      <c r="D7" s="35">
        <v>818</v>
      </c>
      <c r="E7" s="30"/>
      <c r="F7" s="29"/>
      <c r="G7" s="29"/>
      <c r="H7" s="29"/>
      <c r="I7" s="29"/>
      <c r="J7" s="29"/>
    </row>
    <row r="8" spans="1:10" x14ac:dyDescent="0.25">
      <c r="A8" s="55"/>
      <c r="B8" s="31">
        <v>3</v>
      </c>
      <c r="C8" s="31"/>
      <c r="D8" s="35">
        <v>2718</v>
      </c>
      <c r="E8" s="30"/>
      <c r="F8" s="29"/>
      <c r="G8" s="29"/>
      <c r="H8" s="29"/>
      <c r="I8" s="29"/>
      <c r="J8" s="29"/>
    </row>
    <row r="9" spans="1:10" x14ac:dyDescent="0.25">
      <c r="A9" s="55"/>
      <c r="B9" s="31">
        <v>4</v>
      </c>
      <c r="C9" s="14"/>
      <c r="D9" s="28">
        <v>3178</v>
      </c>
      <c r="E9" s="14"/>
      <c r="F9" s="14"/>
      <c r="G9" s="14"/>
      <c r="H9" s="14"/>
      <c r="I9" s="14"/>
      <c r="J9" s="14"/>
    </row>
    <row r="10" spans="1:10" x14ac:dyDescent="0.25">
      <c r="A10" s="55"/>
      <c r="B10" s="31">
        <v>5</v>
      </c>
      <c r="C10" s="14"/>
      <c r="D10" s="28">
        <v>1103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>
        <v>6</v>
      </c>
      <c r="C11" s="14"/>
      <c r="D11" s="28">
        <v>1688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>
        <v>7</v>
      </c>
      <c r="C12" s="14"/>
      <c r="D12" s="28">
        <v>1869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>
        <v>8</v>
      </c>
      <c r="C13" s="14"/>
      <c r="D13" s="28">
        <v>1692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>
        <v>9</v>
      </c>
      <c r="C14" s="14"/>
      <c r="D14" s="28">
        <v>2495</v>
      </c>
      <c r="E14" s="14" t="s">
        <v>293</v>
      </c>
      <c r="F14" s="27">
        <f>AVERAGE(D6:D17)</f>
        <v>1629.1666666666667</v>
      </c>
      <c r="G14" s="56" t="s">
        <v>292</v>
      </c>
      <c r="H14" s="56"/>
      <c r="I14" s="14"/>
      <c r="J14" s="14"/>
    </row>
    <row r="15" spans="1:10" x14ac:dyDescent="0.25">
      <c r="A15" s="55"/>
      <c r="B15" s="31">
        <v>10</v>
      </c>
      <c r="C15" s="14"/>
      <c r="D15" s="28">
        <v>1240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>
        <v>11</v>
      </c>
      <c r="C16" s="14"/>
      <c r="D16" s="28">
        <v>1347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>
        <v>12</v>
      </c>
      <c r="C17" s="14">
        <v>0</v>
      </c>
      <c r="D17" s="28">
        <v>1254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>
        <v>13</v>
      </c>
      <c r="C18" s="14">
        <v>1</v>
      </c>
      <c r="D18" s="34">
        <v>1558</v>
      </c>
      <c r="E18" s="27">
        <f>F14</f>
        <v>1629.1666666666667</v>
      </c>
      <c r="F18" s="26">
        <f>D18-E18</f>
        <v>-71.166666666666742</v>
      </c>
      <c r="G18" s="25">
        <f>ABS(F18)</f>
        <v>71.166666666666742</v>
      </c>
      <c r="H18" s="25">
        <f>G18^2</f>
        <v>5064.6944444444553</v>
      </c>
      <c r="I18" s="24">
        <f>G18/D18</f>
        <v>4.5678219940094189E-2</v>
      </c>
      <c r="J18" s="24">
        <f>G18/E18</f>
        <v>4.3682864450127923E-2</v>
      </c>
    </row>
    <row r="19" spans="1:10" x14ac:dyDescent="0.25">
      <c r="A19" s="55"/>
      <c r="B19" s="31">
        <v>14</v>
      </c>
      <c r="C19" s="14">
        <v>2</v>
      </c>
      <c r="D19" s="34">
        <v>1266</v>
      </c>
      <c r="E19" s="25">
        <f>$F$1*D18+(1-$F$1)*E18</f>
        <v>1628.4549999999999</v>
      </c>
      <c r="F19" s="26">
        <f>D19-E19</f>
        <v>-362.45499999999993</v>
      </c>
      <c r="G19" s="25">
        <f>ABS(F19)</f>
        <v>362.45499999999993</v>
      </c>
      <c r="H19" s="25">
        <f>G19^2</f>
        <v>131373.62702499994</v>
      </c>
      <c r="I19" s="24">
        <f>G19/D19</f>
        <v>0.28629936808846757</v>
      </c>
      <c r="J19" s="24">
        <f>G19/E19</f>
        <v>0.22257599995087365</v>
      </c>
    </row>
    <row r="20" spans="1:10" x14ac:dyDescent="0.25">
      <c r="A20" s="55"/>
      <c r="B20" s="31">
        <v>15</v>
      </c>
      <c r="C20" s="14">
        <v>3</v>
      </c>
      <c r="D20" s="34">
        <v>1718</v>
      </c>
      <c r="E20" s="25">
        <f t="shared" ref="E20:E36" si="0">$F$1*D19+(1-$F$1)*E19</f>
        <v>1624.8304499999999</v>
      </c>
      <c r="F20" s="26">
        <f t="shared" ref="F20:F36" si="1">D20-E20</f>
        <v>93.169550000000072</v>
      </c>
      <c r="G20" s="25">
        <f t="shared" ref="G20:G36" si="2">ABS(F20)</f>
        <v>93.169550000000072</v>
      </c>
      <c r="H20" s="25">
        <f t="shared" ref="H20:H36" si="3">G20^2</f>
        <v>8680.5650472025136</v>
      </c>
      <c r="I20" s="24">
        <f t="shared" ref="I20:I36" si="4">G20/D20</f>
        <v>5.423140279394649E-2</v>
      </c>
      <c r="J20" s="24">
        <f t="shared" ref="J20:J36" si="5">G20/E20</f>
        <v>5.7341090573481114E-2</v>
      </c>
    </row>
    <row r="21" spans="1:10" x14ac:dyDescent="0.25">
      <c r="A21" s="55" t="s">
        <v>291</v>
      </c>
      <c r="B21" s="31">
        <v>16</v>
      </c>
      <c r="C21" s="14">
        <v>4</v>
      </c>
      <c r="D21" s="14">
        <v>1589</v>
      </c>
      <c r="E21" s="25">
        <f t="shared" si="0"/>
        <v>1625.7621455000001</v>
      </c>
      <c r="F21" s="26">
        <f t="shared" si="1"/>
        <v>-36.762145500000088</v>
      </c>
      <c r="G21" s="25">
        <f t="shared" si="2"/>
        <v>36.762145500000088</v>
      </c>
      <c r="H21" s="25">
        <f t="shared" si="3"/>
        <v>1351.4553417631766</v>
      </c>
      <c r="I21" s="24">
        <f t="shared" si="4"/>
        <v>2.313539679043429E-2</v>
      </c>
      <c r="J21" s="24">
        <f t="shared" si="5"/>
        <v>2.2612253337153426E-2</v>
      </c>
    </row>
    <row r="22" spans="1:10" x14ac:dyDescent="0.25">
      <c r="A22" s="55"/>
      <c r="B22" s="31">
        <v>17</v>
      </c>
      <c r="C22" s="14">
        <v>5</v>
      </c>
      <c r="D22" s="14">
        <v>1864</v>
      </c>
      <c r="E22" s="25">
        <f t="shared" si="0"/>
        <v>1625.3945240450003</v>
      </c>
      <c r="F22" s="26">
        <f t="shared" si="1"/>
        <v>238.60547595499975</v>
      </c>
      <c r="G22" s="25">
        <f t="shared" si="2"/>
        <v>238.60547595499975</v>
      </c>
      <c r="H22" s="25">
        <f t="shared" si="3"/>
        <v>56932.573155711965</v>
      </c>
      <c r="I22" s="24">
        <f t="shared" si="4"/>
        <v>0.12800722958959213</v>
      </c>
      <c r="J22" s="24">
        <f t="shared" si="5"/>
        <v>0.14679849871845255</v>
      </c>
    </row>
    <row r="23" spans="1:10" x14ac:dyDescent="0.25">
      <c r="A23" s="55"/>
      <c r="B23" s="31">
        <v>18</v>
      </c>
      <c r="C23" s="14">
        <v>6</v>
      </c>
      <c r="D23" s="14">
        <v>1659</v>
      </c>
      <c r="E23" s="25">
        <f t="shared" si="0"/>
        <v>1627.7805788045503</v>
      </c>
      <c r="F23" s="26">
        <f t="shared" si="1"/>
        <v>31.21942119544974</v>
      </c>
      <c r="G23" s="25">
        <f t="shared" si="2"/>
        <v>31.21942119544974</v>
      </c>
      <c r="H23" s="25">
        <f t="shared" si="3"/>
        <v>974.65225977889645</v>
      </c>
      <c r="I23" s="24">
        <f t="shared" si="4"/>
        <v>1.8818216513230707E-2</v>
      </c>
      <c r="J23" s="24">
        <f t="shared" si="5"/>
        <v>1.9179133601887197E-2</v>
      </c>
    </row>
    <row r="24" spans="1:10" x14ac:dyDescent="0.25">
      <c r="A24" s="55"/>
      <c r="B24" s="31">
        <v>19</v>
      </c>
      <c r="C24" s="14">
        <v>7</v>
      </c>
      <c r="D24" s="14">
        <v>3097</v>
      </c>
      <c r="E24" s="25">
        <f t="shared" si="0"/>
        <v>1628.0927730165047</v>
      </c>
      <c r="F24" s="26">
        <f t="shared" si="1"/>
        <v>1468.9072269834953</v>
      </c>
      <c r="G24" s="25">
        <f t="shared" si="2"/>
        <v>1468.9072269834953</v>
      </c>
      <c r="H24" s="25">
        <f t="shared" si="3"/>
        <v>2157688.4414843419</v>
      </c>
      <c r="I24" s="24">
        <f t="shared" si="4"/>
        <v>0.47430004100209727</v>
      </c>
      <c r="J24" s="24">
        <f t="shared" si="5"/>
        <v>0.90222575232118196</v>
      </c>
    </row>
    <row r="25" spans="1:10" x14ac:dyDescent="0.25">
      <c r="A25" s="55"/>
      <c r="B25" s="31">
        <v>20</v>
      </c>
      <c r="C25" s="14">
        <v>8</v>
      </c>
      <c r="D25" s="14">
        <v>538</v>
      </c>
      <c r="E25" s="25">
        <f t="shared" si="0"/>
        <v>1642.7818452863396</v>
      </c>
      <c r="F25" s="26">
        <f t="shared" si="1"/>
        <v>-1104.7818452863396</v>
      </c>
      <c r="G25" s="25">
        <f t="shared" si="2"/>
        <v>1104.7818452863396</v>
      </c>
      <c r="H25" s="25">
        <f t="shared" si="3"/>
        <v>1220542.9256742897</v>
      </c>
      <c r="I25" s="24">
        <f t="shared" si="4"/>
        <v>2.0534978536920812</v>
      </c>
      <c r="J25" s="24">
        <f t="shared" si="5"/>
        <v>0.67250672903179931</v>
      </c>
    </row>
    <row r="26" spans="1:10" x14ac:dyDescent="0.25">
      <c r="A26" s="55"/>
      <c r="B26" s="31">
        <v>21</v>
      </c>
      <c r="C26" s="14">
        <v>9</v>
      </c>
      <c r="D26" s="14">
        <v>2047</v>
      </c>
      <c r="E26" s="25">
        <f t="shared" si="0"/>
        <v>1631.7340268334763</v>
      </c>
      <c r="F26" s="26">
        <f t="shared" si="1"/>
        <v>415.26597316652374</v>
      </c>
      <c r="G26" s="25">
        <f t="shared" si="2"/>
        <v>415.26597316652374</v>
      </c>
      <c r="H26" s="25">
        <f t="shared" si="3"/>
        <v>172445.82846994002</v>
      </c>
      <c r="I26" s="24">
        <f t="shared" si="4"/>
        <v>0.20286564395042683</v>
      </c>
      <c r="J26" s="24">
        <f t="shared" si="5"/>
        <v>0.25449366522826272</v>
      </c>
    </row>
    <row r="27" spans="1:10" x14ac:dyDescent="0.25">
      <c r="A27" s="55"/>
      <c r="B27" s="31">
        <v>22</v>
      </c>
      <c r="C27" s="14">
        <v>10</v>
      </c>
      <c r="D27" s="14">
        <v>803</v>
      </c>
      <c r="E27" s="25">
        <f t="shared" si="0"/>
        <v>1635.8866865651414</v>
      </c>
      <c r="F27" s="26">
        <f t="shared" si="1"/>
        <v>-832.88668656514142</v>
      </c>
      <c r="G27" s="25">
        <f t="shared" si="2"/>
        <v>832.88668656514142</v>
      </c>
      <c r="H27" s="25">
        <f t="shared" si="3"/>
        <v>693700.23265746015</v>
      </c>
      <c r="I27" s="24">
        <f t="shared" si="4"/>
        <v>1.0372187877523555</v>
      </c>
      <c r="J27" s="24">
        <f t="shared" si="5"/>
        <v>0.5091347056035691</v>
      </c>
    </row>
    <row r="28" spans="1:10" x14ac:dyDescent="0.25">
      <c r="A28" s="55"/>
      <c r="B28" s="31">
        <v>23</v>
      </c>
      <c r="C28" s="14">
        <v>11</v>
      </c>
      <c r="D28" s="14">
        <v>1163</v>
      </c>
      <c r="E28" s="25">
        <f t="shared" si="0"/>
        <v>1627.55781969949</v>
      </c>
      <c r="F28" s="26">
        <f t="shared" si="1"/>
        <v>-464.55781969948998</v>
      </c>
      <c r="G28" s="25">
        <f t="shared" si="2"/>
        <v>464.55781969948998</v>
      </c>
      <c r="H28" s="25">
        <f t="shared" si="3"/>
        <v>215813.96784394383</v>
      </c>
      <c r="I28" s="24">
        <f t="shared" si="4"/>
        <v>0.39944782433318143</v>
      </c>
      <c r="J28" s="24">
        <f t="shared" si="5"/>
        <v>0.28543245227703512</v>
      </c>
    </row>
    <row r="29" spans="1:10" x14ac:dyDescent="0.25">
      <c r="A29" s="55"/>
      <c r="B29" s="31">
        <v>24</v>
      </c>
      <c r="C29" s="14">
        <v>12</v>
      </c>
      <c r="D29" s="14">
        <v>915</v>
      </c>
      <c r="E29" s="25">
        <f t="shared" si="0"/>
        <v>1622.9122415024951</v>
      </c>
      <c r="F29" s="26">
        <f t="shared" si="1"/>
        <v>-707.91224150249514</v>
      </c>
      <c r="G29" s="25">
        <f t="shared" si="2"/>
        <v>707.91224150249514</v>
      </c>
      <c r="H29" s="25">
        <f t="shared" si="3"/>
        <v>501139.74166908697</v>
      </c>
      <c r="I29" s="24">
        <f t="shared" si="4"/>
        <v>0.77367458087704388</v>
      </c>
      <c r="J29" s="24">
        <f t="shared" si="5"/>
        <v>0.43619871943729299</v>
      </c>
    </row>
    <row r="30" spans="1:10" x14ac:dyDescent="0.25">
      <c r="A30" s="55"/>
      <c r="B30" s="31">
        <v>25</v>
      </c>
      <c r="C30" s="14">
        <v>13</v>
      </c>
      <c r="D30" s="14">
        <v>2220</v>
      </c>
      <c r="E30" s="25">
        <f t="shared" si="0"/>
        <v>1615.8331190874703</v>
      </c>
      <c r="F30" s="26">
        <f t="shared" si="1"/>
        <v>604.16688091252968</v>
      </c>
      <c r="G30" s="25">
        <f t="shared" si="2"/>
        <v>604.16688091252968</v>
      </c>
      <c r="H30" s="25">
        <f t="shared" si="3"/>
        <v>365017.61999157484</v>
      </c>
      <c r="I30" s="24">
        <f t="shared" si="4"/>
        <v>0.27214724365429266</v>
      </c>
      <c r="J30" s="24">
        <f t="shared" si="5"/>
        <v>0.3739042564331943</v>
      </c>
    </row>
    <row r="31" spans="1:10" x14ac:dyDescent="0.25">
      <c r="A31" s="55"/>
      <c r="B31" s="31">
        <v>26</v>
      </c>
      <c r="C31" s="14">
        <v>14</v>
      </c>
      <c r="D31" s="14">
        <v>1498</v>
      </c>
      <c r="E31" s="25">
        <f t="shared" si="0"/>
        <v>1621.8747878965958</v>
      </c>
      <c r="F31" s="26">
        <f t="shared" si="1"/>
        <v>-123.87478789659576</v>
      </c>
      <c r="G31" s="25">
        <f t="shared" si="2"/>
        <v>123.87478789659576</v>
      </c>
      <c r="H31" s="25">
        <f t="shared" si="3"/>
        <v>15344.963076426588</v>
      </c>
      <c r="I31" s="24">
        <f t="shared" si="4"/>
        <v>8.2693449864216131E-2</v>
      </c>
      <c r="J31" s="24">
        <f t="shared" si="5"/>
        <v>7.6377528537359268E-2</v>
      </c>
    </row>
    <row r="32" spans="1:10" x14ac:dyDescent="0.25">
      <c r="A32" s="55"/>
      <c r="B32" s="31">
        <v>27</v>
      </c>
      <c r="C32" s="14">
        <v>15</v>
      </c>
      <c r="D32" s="14">
        <v>817</v>
      </c>
      <c r="E32" s="25">
        <f t="shared" si="0"/>
        <v>1620.6360400176297</v>
      </c>
      <c r="F32" s="26">
        <f t="shared" si="1"/>
        <v>-803.63604001762974</v>
      </c>
      <c r="G32" s="25">
        <f t="shared" si="2"/>
        <v>803.63604001762974</v>
      </c>
      <c r="H32" s="25">
        <f t="shared" si="3"/>
        <v>645830.88481521735</v>
      </c>
      <c r="I32" s="24">
        <f t="shared" si="4"/>
        <v>0.9836426438404281</v>
      </c>
      <c r="J32" s="24">
        <f t="shared" si="5"/>
        <v>0.49587693977784647</v>
      </c>
    </row>
    <row r="33" spans="1:10" x14ac:dyDescent="0.25">
      <c r="A33" s="55"/>
      <c r="B33" s="31">
        <v>28</v>
      </c>
      <c r="C33" s="14">
        <v>16</v>
      </c>
      <c r="D33" s="14">
        <v>1818</v>
      </c>
      <c r="E33" s="25">
        <f t="shared" si="0"/>
        <v>1612.5996796174536</v>
      </c>
      <c r="F33" s="26">
        <f t="shared" si="1"/>
        <v>205.4003203825464</v>
      </c>
      <c r="G33" s="25">
        <f t="shared" si="2"/>
        <v>205.4003203825464</v>
      </c>
      <c r="H33" s="25">
        <f t="shared" si="3"/>
        <v>42189.291613252703</v>
      </c>
      <c r="I33" s="24">
        <f t="shared" si="4"/>
        <v>0.1129814743578363</v>
      </c>
      <c r="J33" s="24">
        <f t="shared" si="5"/>
        <v>0.12737216990596958</v>
      </c>
    </row>
    <row r="34" spans="1:10" x14ac:dyDescent="0.25">
      <c r="A34" s="55"/>
      <c r="B34" s="31">
        <v>29</v>
      </c>
      <c r="C34" s="14">
        <v>17</v>
      </c>
      <c r="D34" s="14">
        <v>1414</v>
      </c>
      <c r="E34" s="25">
        <f t="shared" si="0"/>
        <v>1614.6536828212791</v>
      </c>
      <c r="F34" s="26">
        <f t="shared" si="1"/>
        <v>-200.65368282127906</v>
      </c>
      <c r="G34" s="25">
        <f t="shared" si="2"/>
        <v>200.65368282127906</v>
      </c>
      <c r="H34" s="25">
        <f t="shared" si="3"/>
        <v>40261.900429742462</v>
      </c>
      <c r="I34" s="24">
        <f t="shared" si="4"/>
        <v>0.14190500906738265</v>
      </c>
      <c r="J34" s="24">
        <f t="shared" si="5"/>
        <v>0.12427041473728134</v>
      </c>
    </row>
    <row r="35" spans="1:10" x14ac:dyDescent="0.25">
      <c r="A35" s="55"/>
      <c r="B35" s="31">
        <v>30</v>
      </c>
      <c r="C35" s="14">
        <v>18</v>
      </c>
      <c r="D35" s="14">
        <v>2463</v>
      </c>
      <c r="E35" s="25">
        <f t="shared" si="0"/>
        <v>1612.6471459930663</v>
      </c>
      <c r="F35" s="26">
        <f t="shared" si="1"/>
        <v>850.35285400693374</v>
      </c>
      <c r="G35" s="25">
        <f t="shared" si="2"/>
        <v>850.35285400693374</v>
      </c>
      <c r="H35" s="25">
        <f t="shared" si="3"/>
        <v>723099.9763177376</v>
      </c>
      <c r="I35" s="24">
        <f t="shared" si="4"/>
        <v>0.34525085424560853</v>
      </c>
      <c r="J35" s="24">
        <f t="shared" si="5"/>
        <v>0.52730248902855148</v>
      </c>
    </row>
    <row r="36" spans="1:10" x14ac:dyDescent="0.25">
      <c r="A36" s="55"/>
      <c r="B36" s="31">
        <v>31</v>
      </c>
      <c r="C36" s="14">
        <v>19</v>
      </c>
      <c r="D36" s="14">
        <v>1084</v>
      </c>
      <c r="E36" s="25">
        <f t="shared" si="0"/>
        <v>1621.1506745331358</v>
      </c>
      <c r="F36" s="26">
        <f t="shared" si="1"/>
        <v>-537.15067453313577</v>
      </c>
      <c r="G36" s="25">
        <f t="shared" si="2"/>
        <v>537.15067453313577</v>
      </c>
      <c r="H36" s="25">
        <f t="shared" si="3"/>
        <v>288530.84715140273</v>
      </c>
      <c r="I36" s="24">
        <f t="shared" si="4"/>
        <v>0.49552645252134297</v>
      </c>
      <c r="J36" s="24">
        <f t="shared" si="5"/>
        <v>0.33133914260488229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1615.7791677878042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-1338.7498878862948</v>
      </c>
      <c r="G38" s="18">
        <f t="shared" ref="G38:H38" si="6">SUM(G18:G36)</f>
        <v>9152.9252930912517</v>
      </c>
      <c r="H38" s="18">
        <f t="shared" si="6"/>
        <v>7285984.1884683166</v>
      </c>
      <c r="I38" s="17">
        <f>SUM(I21:I36)</f>
        <v>7.5451127020515498</v>
      </c>
      <c r="J38" s="17">
        <f>SUM(J21:J36)</f>
        <v>5.3050248505817192</v>
      </c>
    </row>
    <row r="39" spans="1:10" x14ac:dyDescent="0.25">
      <c r="B39" s="14"/>
      <c r="C39" s="14"/>
      <c r="D39" s="14"/>
      <c r="E39" s="14"/>
      <c r="F39" s="14"/>
      <c r="G39" s="16">
        <f>G38/C36</f>
        <v>481.73291016269746</v>
      </c>
      <c r="H39" s="16">
        <f>H38/C36</f>
        <v>383472.85202464822</v>
      </c>
      <c r="I39" s="15">
        <f>I38/C36</f>
        <v>0.39711119484481844</v>
      </c>
      <c r="J39" s="15">
        <f>J38/C36</f>
        <v>0.2792118342411431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603.76337264650863</v>
      </c>
      <c r="H42" s="12">
        <f>H39^0.5</f>
        <v>619.25184862432843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topLeftCell="A14" workbookViewId="0">
      <selection activeCell="C37" sqref="C37"/>
    </sheetView>
  </sheetViews>
  <sheetFormatPr baseColWidth="10" defaultRowHeight="15" x14ac:dyDescent="0.25"/>
  <sheetData>
    <row r="3" spans="1:3" x14ac:dyDescent="0.25">
      <c r="C3" s="3">
        <v>706003</v>
      </c>
    </row>
    <row r="4" spans="1:3" x14ac:dyDescent="0.25">
      <c r="B4" s="5" t="s">
        <v>247</v>
      </c>
      <c r="C4" t="s">
        <v>51</v>
      </c>
    </row>
    <row r="5" spans="1:3" x14ac:dyDescent="0.25">
      <c r="A5">
        <v>1</v>
      </c>
      <c r="B5" t="s">
        <v>250</v>
      </c>
      <c r="C5" s="4">
        <v>898</v>
      </c>
    </row>
    <row r="6" spans="1:3" x14ac:dyDescent="0.25">
      <c r="A6">
        <v>2</v>
      </c>
      <c r="B6" t="s">
        <v>251</v>
      </c>
      <c r="C6" s="4">
        <v>425</v>
      </c>
    </row>
    <row r="7" spans="1:3" x14ac:dyDescent="0.25">
      <c r="A7">
        <v>3</v>
      </c>
      <c r="B7" t="s">
        <v>252</v>
      </c>
      <c r="C7" s="4">
        <v>1231</v>
      </c>
    </row>
    <row r="8" spans="1:3" x14ac:dyDescent="0.25">
      <c r="A8">
        <v>4</v>
      </c>
      <c r="B8" t="s">
        <v>253</v>
      </c>
      <c r="C8" s="4">
        <v>3390</v>
      </c>
    </row>
    <row r="9" spans="1:3" x14ac:dyDescent="0.25">
      <c r="A9">
        <v>5</v>
      </c>
      <c r="B9" t="s">
        <v>254</v>
      </c>
      <c r="C9" s="4">
        <v>840</v>
      </c>
    </row>
    <row r="10" spans="1:3" x14ac:dyDescent="0.25">
      <c r="A10">
        <v>6</v>
      </c>
      <c r="B10" t="s">
        <v>255</v>
      </c>
      <c r="C10" s="4">
        <v>1485</v>
      </c>
    </row>
    <row r="11" spans="1:3" x14ac:dyDescent="0.25">
      <c r="A11">
        <v>7</v>
      </c>
      <c r="B11" t="s">
        <v>256</v>
      </c>
      <c r="C11" s="4">
        <v>2391</v>
      </c>
    </row>
    <row r="12" spans="1:3" x14ac:dyDescent="0.25">
      <c r="A12">
        <v>8</v>
      </c>
      <c r="B12" t="s">
        <v>257</v>
      </c>
      <c r="C12" s="4">
        <v>1346</v>
      </c>
    </row>
    <row r="13" spans="1:3" x14ac:dyDescent="0.25">
      <c r="A13">
        <v>9</v>
      </c>
      <c r="B13" t="s">
        <v>258</v>
      </c>
      <c r="C13" s="4">
        <v>2165</v>
      </c>
    </row>
    <row r="14" spans="1:3" x14ac:dyDescent="0.25">
      <c r="A14">
        <v>10</v>
      </c>
      <c r="B14" t="s">
        <v>259</v>
      </c>
      <c r="C14" s="4">
        <v>1843</v>
      </c>
    </row>
    <row r="15" spans="1:3" x14ac:dyDescent="0.25">
      <c r="A15">
        <v>11</v>
      </c>
      <c r="B15" t="s">
        <v>260</v>
      </c>
      <c r="C15" s="4">
        <v>1251</v>
      </c>
    </row>
    <row r="16" spans="1:3" x14ac:dyDescent="0.25">
      <c r="A16">
        <v>12</v>
      </c>
      <c r="B16" t="s">
        <v>261</v>
      </c>
      <c r="C16" s="4">
        <v>1223</v>
      </c>
    </row>
    <row r="17" spans="1:3" x14ac:dyDescent="0.25">
      <c r="A17">
        <v>13</v>
      </c>
      <c r="B17" t="s">
        <v>262</v>
      </c>
      <c r="C17" s="4">
        <v>2046</v>
      </c>
    </row>
    <row r="18" spans="1:3" x14ac:dyDescent="0.25">
      <c r="A18">
        <v>14</v>
      </c>
      <c r="B18" t="s">
        <v>263</v>
      </c>
      <c r="C18" s="4">
        <v>823</v>
      </c>
    </row>
    <row r="19" spans="1:3" x14ac:dyDescent="0.25">
      <c r="A19">
        <v>15</v>
      </c>
      <c r="B19" t="s">
        <v>264</v>
      </c>
      <c r="C19" s="4">
        <v>1577</v>
      </c>
    </row>
    <row r="20" spans="1:3" x14ac:dyDescent="0.25">
      <c r="A20">
        <v>16</v>
      </c>
      <c r="B20" t="s">
        <v>265</v>
      </c>
      <c r="C20" s="4">
        <v>1237</v>
      </c>
    </row>
    <row r="21" spans="1:3" x14ac:dyDescent="0.25">
      <c r="A21">
        <v>17</v>
      </c>
      <c r="B21" t="s">
        <v>266</v>
      </c>
      <c r="C21" s="4">
        <v>1750</v>
      </c>
    </row>
    <row r="22" spans="1:3" x14ac:dyDescent="0.25">
      <c r="A22">
        <v>18</v>
      </c>
      <c r="B22" t="s">
        <v>267</v>
      </c>
      <c r="C22" s="4">
        <v>1919</v>
      </c>
    </row>
    <row r="23" spans="1:3" x14ac:dyDescent="0.25">
      <c r="A23">
        <v>19</v>
      </c>
      <c r="B23" t="s">
        <v>268</v>
      </c>
      <c r="C23" s="4">
        <v>3243</v>
      </c>
    </row>
    <row r="24" spans="1:3" x14ac:dyDescent="0.25">
      <c r="A24">
        <v>20</v>
      </c>
      <c r="B24" t="s">
        <v>269</v>
      </c>
      <c r="C24" s="4">
        <v>1542</v>
      </c>
    </row>
    <row r="25" spans="1:3" x14ac:dyDescent="0.25">
      <c r="A25">
        <v>21</v>
      </c>
      <c r="B25" t="s">
        <v>270</v>
      </c>
      <c r="C25" s="4">
        <v>1296</v>
      </c>
    </row>
    <row r="26" spans="1:3" x14ac:dyDescent="0.25">
      <c r="A26">
        <v>22</v>
      </c>
      <c r="B26" t="s">
        <v>271</v>
      </c>
      <c r="C26" s="4">
        <v>1091</v>
      </c>
    </row>
    <row r="27" spans="1:3" x14ac:dyDescent="0.25">
      <c r="A27">
        <v>23</v>
      </c>
      <c r="B27" t="s">
        <v>272</v>
      </c>
      <c r="C27" s="4">
        <v>1992</v>
      </c>
    </row>
    <row r="28" spans="1:3" x14ac:dyDescent="0.25">
      <c r="A28">
        <v>24</v>
      </c>
      <c r="B28" t="s">
        <v>273</v>
      </c>
      <c r="C28" s="4">
        <v>1456</v>
      </c>
    </row>
    <row r="29" spans="1:3" x14ac:dyDescent="0.25">
      <c r="A29">
        <v>25</v>
      </c>
      <c r="B29" t="s">
        <v>274</v>
      </c>
      <c r="C29" s="4">
        <v>498</v>
      </c>
    </row>
    <row r="30" spans="1:3" x14ac:dyDescent="0.25">
      <c r="A30">
        <v>26</v>
      </c>
      <c r="B30" t="s">
        <v>275</v>
      </c>
      <c r="C30" s="4">
        <v>896</v>
      </c>
    </row>
    <row r="31" spans="1:3" x14ac:dyDescent="0.25">
      <c r="A31">
        <v>27</v>
      </c>
      <c r="B31" t="s">
        <v>276</v>
      </c>
      <c r="C31" s="4">
        <v>2393</v>
      </c>
    </row>
    <row r="32" spans="1:3" x14ac:dyDescent="0.25">
      <c r="A32">
        <v>28</v>
      </c>
      <c r="B32" t="s">
        <v>277</v>
      </c>
      <c r="C32" s="4">
        <v>1424</v>
      </c>
    </row>
    <row r="33" spans="1:3" x14ac:dyDescent="0.25">
      <c r="A33">
        <v>29</v>
      </c>
      <c r="B33" t="s">
        <v>278</v>
      </c>
      <c r="C33" s="4">
        <v>1182</v>
      </c>
    </row>
    <row r="34" spans="1:3" x14ac:dyDescent="0.25">
      <c r="A34">
        <v>30</v>
      </c>
      <c r="B34" t="s">
        <v>279</v>
      </c>
      <c r="C34" s="4">
        <v>1952</v>
      </c>
    </row>
    <row r="35" spans="1:3" x14ac:dyDescent="0.25">
      <c r="A35">
        <v>31</v>
      </c>
      <c r="B35" t="s">
        <v>280</v>
      </c>
      <c r="C35" s="4">
        <v>1189</v>
      </c>
    </row>
    <row r="36" spans="1:3" x14ac:dyDescent="0.25">
      <c r="C36" s="4">
        <f>SUM(C5:C35)</f>
        <v>47994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>
        <v>1</v>
      </c>
      <c r="C6" s="31"/>
      <c r="D6" s="35">
        <v>12572</v>
      </c>
      <c r="E6" s="30"/>
      <c r="F6" s="29"/>
      <c r="G6" s="29"/>
      <c r="H6" s="29"/>
      <c r="I6" s="29"/>
      <c r="J6" s="29"/>
    </row>
    <row r="7" spans="1:10" x14ac:dyDescent="0.25">
      <c r="A7" s="55"/>
      <c r="B7" s="31">
        <v>2</v>
      </c>
      <c r="C7" s="31"/>
      <c r="D7" s="35">
        <v>5950</v>
      </c>
      <c r="E7" s="30"/>
      <c r="F7" s="29"/>
      <c r="G7" s="29"/>
      <c r="H7" s="29"/>
      <c r="I7" s="29"/>
      <c r="J7" s="29"/>
    </row>
    <row r="8" spans="1:10" x14ac:dyDescent="0.25">
      <c r="A8" s="55"/>
      <c r="B8" s="31">
        <v>3</v>
      </c>
      <c r="C8" s="31"/>
      <c r="D8" s="35">
        <v>17234</v>
      </c>
      <c r="E8" s="30"/>
      <c r="F8" s="29"/>
      <c r="G8" s="29"/>
      <c r="H8" s="29"/>
      <c r="I8" s="29"/>
      <c r="J8" s="29"/>
    </row>
    <row r="9" spans="1:10" x14ac:dyDescent="0.25">
      <c r="A9" s="55"/>
      <c r="B9" s="31">
        <v>4</v>
      </c>
      <c r="C9" s="14"/>
      <c r="D9" s="28">
        <v>47460</v>
      </c>
      <c r="E9" s="14"/>
      <c r="F9" s="14"/>
      <c r="G9" s="14"/>
      <c r="H9" s="14"/>
      <c r="I9" s="14"/>
      <c r="J9" s="14"/>
    </row>
    <row r="10" spans="1:10" x14ac:dyDescent="0.25">
      <c r="A10" s="55"/>
      <c r="B10" s="31">
        <v>5</v>
      </c>
      <c r="C10" s="14"/>
      <c r="D10" s="28">
        <v>11760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>
        <v>6</v>
      </c>
      <c r="C11" s="14"/>
      <c r="D11" s="28">
        <v>20790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>
        <v>7</v>
      </c>
      <c r="C12" s="14"/>
      <c r="D12" s="28">
        <v>33474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>
        <v>8</v>
      </c>
      <c r="C13" s="14"/>
      <c r="D13" s="28">
        <v>18844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>
        <v>9</v>
      </c>
      <c r="C14" s="14"/>
      <c r="D14" s="28">
        <v>30310</v>
      </c>
      <c r="E14" s="14" t="s">
        <v>293</v>
      </c>
      <c r="F14" s="27">
        <f>AVERAGE(D6:D17)</f>
        <v>21569.333333333332</v>
      </c>
      <c r="G14" s="56" t="s">
        <v>292</v>
      </c>
      <c r="H14" s="56"/>
      <c r="I14" s="14"/>
      <c r="J14" s="14"/>
    </row>
    <row r="15" spans="1:10" x14ac:dyDescent="0.25">
      <c r="A15" s="55"/>
      <c r="B15" s="31">
        <v>10</v>
      </c>
      <c r="C15" s="14"/>
      <c r="D15" s="28">
        <v>25802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>
        <v>11</v>
      </c>
      <c r="C16" s="14"/>
      <c r="D16" s="28">
        <v>17514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>
        <v>12</v>
      </c>
      <c r="C17" s="14">
        <v>0</v>
      </c>
      <c r="D17" s="28">
        <v>17122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>
        <v>13</v>
      </c>
      <c r="C18" s="14">
        <v>1</v>
      </c>
      <c r="D18" s="34">
        <v>28644</v>
      </c>
      <c r="E18" s="27">
        <f>F14</f>
        <v>21569.333333333332</v>
      </c>
      <c r="F18" s="26">
        <f>D18-E18</f>
        <v>7074.6666666666679</v>
      </c>
      <c r="G18" s="25">
        <f>ABS(F18)</f>
        <v>7074.6666666666679</v>
      </c>
      <c r="H18" s="25">
        <f>G18^2</f>
        <v>50050908.444444463</v>
      </c>
      <c r="I18" s="24">
        <f>G18/D18</f>
        <v>0.24698598892147283</v>
      </c>
      <c r="J18" s="24">
        <f>G18/E18</f>
        <v>0.32799653829511044</v>
      </c>
    </row>
    <row r="19" spans="1:10" x14ac:dyDescent="0.25">
      <c r="A19" s="55"/>
      <c r="B19" s="31">
        <v>14</v>
      </c>
      <c r="C19" s="14">
        <v>2</v>
      </c>
      <c r="D19" s="34">
        <v>11522</v>
      </c>
      <c r="E19" s="25">
        <f>$F$1*D18+(1-$F$1)*E18</f>
        <v>21640.079999999998</v>
      </c>
      <c r="F19" s="26">
        <f>D19-E19</f>
        <v>-10118.079999999998</v>
      </c>
      <c r="G19" s="25">
        <f>ABS(F19)</f>
        <v>10118.079999999998</v>
      </c>
      <c r="H19" s="25">
        <f>G19^2</f>
        <v>102375542.88639995</v>
      </c>
      <c r="I19" s="24">
        <f>G19/D19</f>
        <v>0.878153098420413</v>
      </c>
      <c r="J19" s="24">
        <f>G19/E19</f>
        <v>0.46756204228450166</v>
      </c>
    </row>
    <row r="20" spans="1:10" x14ac:dyDescent="0.25">
      <c r="A20" s="55"/>
      <c r="B20" s="31">
        <v>15</v>
      </c>
      <c r="C20" s="14">
        <v>3</v>
      </c>
      <c r="D20" s="34">
        <v>22078</v>
      </c>
      <c r="E20" s="25">
        <f t="shared" ref="E20:E36" si="0">$F$1*D19+(1-$F$1)*E19</f>
        <v>21538.8992</v>
      </c>
      <c r="F20" s="26">
        <f t="shared" ref="F20:F36" si="1">D20-E20</f>
        <v>539.10080000000016</v>
      </c>
      <c r="G20" s="25">
        <f t="shared" ref="G20:G36" si="2">ABS(F20)</f>
        <v>539.10080000000016</v>
      </c>
      <c r="H20" s="25">
        <f t="shared" ref="H20:H36" si="3">G20^2</f>
        <v>290629.6725606402</v>
      </c>
      <c r="I20" s="24">
        <f t="shared" ref="I20:I36" si="4">G20/D20</f>
        <v>2.4418008877615735E-2</v>
      </c>
      <c r="J20" s="24">
        <f t="shared" ref="J20:J36" si="5">G20/E20</f>
        <v>2.5029171407237014E-2</v>
      </c>
    </row>
    <row r="21" spans="1:10" x14ac:dyDescent="0.25">
      <c r="A21" s="55" t="s">
        <v>291</v>
      </c>
      <c r="B21" s="31">
        <v>16</v>
      </c>
      <c r="C21" s="14">
        <v>4</v>
      </c>
      <c r="D21" s="14">
        <v>17318</v>
      </c>
      <c r="E21" s="25">
        <f t="shared" si="0"/>
        <v>21544.290207999999</v>
      </c>
      <c r="F21" s="26">
        <f t="shared" si="1"/>
        <v>-4226.2902079999985</v>
      </c>
      <c r="G21" s="25">
        <f t="shared" si="2"/>
        <v>4226.2902079999985</v>
      </c>
      <c r="H21" s="25">
        <f t="shared" si="3"/>
        <v>17861528.92223667</v>
      </c>
      <c r="I21" s="24">
        <f t="shared" si="4"/>
        <v>0.24404031689571534</v>
      </c>
      <c r="J21" s="24">
        <f t="shared" si="5"/>
        <v>0.19616753057061304</v>
      </c>
    </row>
    <row r="22" spans="1:10" x14ac:dyDescent="0.25">
      <c r="A22" s="55"/>
      <c r="B22" s="31">
        <v>17</v>
      </c>
      <c r="C22" s="14">
        <v>5</v>
      </c>
      <c r="D22" s="14">
        <v>24500</v>
      </c>
      <c r="E22" s="25">
        <f t="shared" si="0"/>
        <v>21502.027305919997</v>
      </c>
      <c r="F22" s="26">
        <f t="shared" si="1"/>
        <v>2997.9726940800028</v>
      </c>
      <c r="G22" s="25">
        <f t="shared" si="2"/>
        <v>2997.9726940800028</v>
      </c>
      <c r="H22" s="25">
        <f t="shared" si="3"/>
        <v>8987840.2744493112</v>
      </c>
      <c r="I22" s="24">
        <f t="shared" si="4"/>
        <v>0.12236623241142869</v>
      </c>
      <c r="J22" s="24">
        <f t="shared" si="5"/>
        <v>0.13942744334877635</v>
      </c>
    </row>
    <row r="23" spans="1:10" x14ac:dyDescent="0.25">
      <c r="A23" s="55"/>
      <c r="B23" s="31">
        <v>18</v>
      </c>
      <c r="C23" s="14">
        <v>6</v>
      </c>
      <c r="D23" s="14">
        <v>26866</v>
      </c>
      <c r="E23" s="25">
        <f t="shared" si="0"/>
        <v>21532.007032860798</v>
      </c>
      <c r="F23" s="26">
        <f t="shared" si="1"/>
        <v>5333.9929671392019</v>
      </c>
      <c r="G23" s="25">
        <f t="shared" si="2"/>
        <v>5333.9929671392019</v>
      </c>
      <c r="H23" s="25">
        <f t="shared" si="3"/>
        <v>28451480.973490469</v>
      </c>
      <c r="I23" s="24">
        <f t="shared" si="4"/>
        <v>0.19854064494674317</v>
      </c>
      <c r="J23" s="24">
        <f t="shared" si="5"/>
        <v>0.24772390975902975</v>
      </c>
    </row>
    <row r="24" spans="1:10" x14ac:dyDescent="0.25">
      <c r="A24" s="55"/>
      <c r="B24" s="31">
        <v>19</v>
      </c>
      <c r="C24" s="14">
        <v>7</v>
      </c>
      <c r="D24" s="14">
        <v>45402</v>
      </c>
      <c r="E24" s="25">
        <f t="shared" si="0"/>
        <v>21585.346962532189</v>
      </c>
      <c r="F24" s="26">
        <f t="shared" si="1"/>
        <v>23816.653037467811</v>
      </c>
      <c r="G24" s="25">
        <f t="shared" si="2"/>
        <v>23816.653037467811</v>
      </c>
      <c r="H24" s="25">
        <f t="shared" si="3"/>
        <v>567232961.90712476</v>
      </c>
      <c r="I24" s="24">
        <f t="shared" si="4"/>
        <v>0.52457277294982185</v>
      </c>
      <c r="J24" s="24">
        <f t="shared" si="5"/>
        <v>1.1033713323584151</v>
      </c>
    </row>
    <row r="25" spans="1:10" x14ac:dyDescent="0.25">
      <c r="A25" s="55"/>
      <c r="B25" s="31">
        <v>20</v>
      </c>
      <c r="C25" s="14">
        <v>8</v>
      </c>
      <c r="D25" s="14">
        <v>21588</v>
      </c>
      <c r="E25" s="25">
        <f t="shared" si="0"/>
        <v>21823.513492906866</v>
      </c>
      <c r="F25" s="26">
        <f t="shared" si="1"/>
        <v>-235.5134929068663</v>
      </c>
      <c r="G25" s="25">
        <f t="shared" si="2"/>
        <v>235.5134929068663</v>
      </c>
      <c r="H25" s="25">
        <f t="shared" si="3"/>
        <v>55466.605341192568</v>
      </c>
      <c r="I25" s="24">
        <f t="shared" si="4"/>
        <v>1.0909463262315467E-2</v>
      </c>
      <c r="J25" s="24">
        <f t="shared" si="5"/>
        <v>1.0791731266526515E-2</v>
      </c>
    </row>
    <row r="26" spans="1:10" x14ac:dyDescent="0.25">
      <c r="A26" s="55"/>
      <c r="B26" s="31">
        <v>21</v>
      </c>
      <c r="C26" s="14">
        <v>9</v>
      </c>
      <c r="D26" s="14">
        <v>18144</v>
      </c>
      <c r="E26" s="25">
        <f t="shared" si="0"/>
        <v>21821.158357977798</v>
      </c>
      <c r="F26" s="26">
        <f t="shared" si="1"/>
        <v>-3677.158357977798</v>
      </c>
      <c r="G26" s="25">
        <f t="shared" si="2"/>
        <v>3677.158357977798</v>
      </c>
      <c r="H26" s="25">
        <f t="shared" si="3"/>
        <v>13521493.589645976</v>
      </c>
      <c r="I26" s="24">
        <f t="shared" si="4"/>
        <v>0.20266525341588393</v>
      </c>
      <c r="J26" s="24">
        <f t="shared" si="5"/>
        <v>0.16851343533893709</v>
      </c>
    </row>
    <row r="27" spans="1:10" x14ac:dyDescent="0.25">
      <c r="A27" s="55"/>
      <c r="B27" s="31">
        <v>22</v>
      </c>
      <c r="C27" s="14">
        <v>10</v>
      </c>
      <c r="D27" s="14">
        <v>15274</v>
      </c>
      <c r="E27" s="25">
        <f t="shared" si="0"/>
        <v>21784.386774398019</v>
      </c>
      <c r="F27" s="26">
        <f t="shared" si="1"/>
        <v>-6510.386774398019</v>
      </c>
      <c r="G27" s="25">
        <f t="shared" si="2"/>
        <v>6510.386774398019</v>
      </c>
      <c r="H27" s="25">
        <f t="shared" si="3"/>
        <v>42385135.952256642</v>
      </c>
      <c r="I27" s="24">
        <f t="shared" si="4"/>
        <v>0.42623980453044513</v>
      </c>
      <c r="J27" s="24">
        <f t="shared" si="5"/>
        <v>0.29885563646204238</v>
      </c>
    </row>
    <row r="28" spans="1:10" x14ac:dyDescent="0.25">
      <c r="A28" s="55"/>
      <c r="B28" s="31">
        <v>23</v>
      </c>
      <c r="C28" s="14">
        <v>11</v>
      </c>
      <c r="D28" s="14">
        <v>27888</v>
      </c>
      <c r="E28" s="25">
        <f t="shared" si="0"/>
        <v>21719.28290665404</v>
      </c>
      <c r="F28" s="26">
        <f t="shared" si="1"/>
        <v>6168.7170933459602</v>
      </c>
      <c r="G28" s="25">
        <f t="shared" si="2"/>
        <v>6168.7170933459602</v>
      </c>
      <c r="H28" s="25">
        <f t="shared" si="3"/>
        <v>38053070.577738628</v>
      </c>
      <c r="I28" s="24">
        <f t="shared" si="4"/>
        <v>0.22119610919915234</v>
      </c>
      <c r="J28" s="24">
        <f t="shared" si="5"/>
        <v>0.28402029292855141</v>
      </c>
    </row>
    <row r="29" spans="1:10" x14ac:dyDescent="0.25">
      <c r="A29" s="55"/>
      <c r="B29" s="31">
        <v>24</v>
      </c>
      <c r="C29" s="14">
        <v>12</v>
      </c>
      <c r="D29" s="14">
        <v>20384</v>
      </c>
      <c r="E29" s="25">
        <f t="shared" si="0"/>
        <v>21780.970077587499</v>
      </c>
      <c r="F29" s="26">
        <f t="shared" si="1"/>
        <v>-1396.970077587499</v>
      </c>
      <c r="G29" s="25">
        <f t="shared" si="2"/>
        <v>1396.970077587499</v>
      </c>
      <c r="H29" s="25">
        <f t="shared" si="3"/>
        <v>1951525.3976748229</v>
      </c>
      <c r="I29" s="24">
        <f t="shared" si="4"/>
        <v>6.8532676490752495E-2</v>
      </c>
      <c r="J29" s="24">
        <f t="shared" si="5"/>
        <v>6.4137183633752551E-2</v>
      </c>
    </row>
    <row r="30" spans="1:10" x14ac:dyDescent="0.25">
      <c r="A30" s="55"/>
      <c r="B30" s="31">
        <v>25</v>
      </c>
      <c r="C30" s="14">
        <v>13</v>
      </c>
      <c r="D30" s="14">
        <v>6972</v>
      </c>
      <c r="E30" s="25">
        <f t="shared" si="0"/>
        <v>21767.000376811622</v>
      </c>
      <c r="F30" s="26">
        <f t="shared" si="1"/>
        <v>-14795.000376811622</v>
      </c>
      <c r="G30" s="25">
        <f t="shared" si="2"/>
        <v>14795.000376811622</v>
      </c>
      <c r="H30" s="25">
        <f t="shared" si="3"/>
        <v>218892036.14985603</v>
      </c>
      <c r="I30" s="24">
        <f t="shared" si="4"/>
        <v>2.1220597212868078</v>
      </c>
      <c r="J30" s="24">
        <f t="shared" si="5"/>
        <v>0.67969863190578761</v>
      </c>
    </row>
    <row r="31" spans="1:10" x14ac:dyDescent="0.25">
      <c r="A31" s="55"/>
      <c r="B31" s="31">
        <v>26</v>
      </c>
      <c r="C31" s="14">
        <v>14</v>
      </c>
      <c r="D31" s="14">
        <v>12544</v>
      </c>
      <c r="E31" s="25">
        <f t="shared" si="0"/>
        <v>21619.050373043508</v>
      </c>
      <c r="F31" s="26">
        <f t="shared" si="1"/>
        <v>-9075.0503730435084</v>
      </c>
      <c r="G31" s="25">
        <f t="shared" si="2"/>
        <v>9075.0503730435084</v>
      </c>
      <c r="H31" s="25">
        <f t="shared" si="3"/>
        <v>82356539.273277119</v>
      </c>
      <c r="I31" s="24">
        <f t="shared" si="4"/>
        <v>0.72345745958573893</v>
      </c>
      <c r="J31" s="24">
        <f t="shared" si="5"/>
        <v>0.41977099902403953</v>
      </c>
    </row>
    <row r="32" spans="1:10" x14ac:dyDescent="0.25">
      <c r="A32" s="55"/>
      <c r="B32" s="31">
        <v>27</v>
      </c>
      <c r="C32" s="14">
        <v>15</v>
      </c>
      <c r="D32" s="14">
        <v>33502</v>
      </c>
      <c r="E32" s="25">
        <f t="shared" si="0"/>
        <v>21528.299869313072</v>
      </c>
      <c r="F32" s="26">
        <f t="shared" si="1"/>
        <v>11973.700130686928</v>
      </c>
      <c r="G32" s="25">
        <f t="shared" si="2"/>
        <v>11973.700130686928</v>
      </c>
      <c r="H32" s="25">
        <f t="shared" si="3"/>
        <v>143369494.81961215</v>
      </c>
      <c r="I32" s="24">
        <f t="shared" si="4"/>
        <v>0.35740254703262275</v>
      </c>
      <c r="J32" s="24">
        <f t="shared" si="5"/>
        <v>0.5561841949142724</v>
      </c>
    </row>
    <row r="33" spans="1:10" x14ac:dyDescent="0.25">
      <c r="A33" s="55"/>
      <c r="B33" s="31">
        <v>28</v>
      </c>
      <c r="C33" s="14">
        <v>16</v>
      </c>
      <c r="D33" s="14">
        <v>19936</v>
      </c>
      <c r="E33" s="25">
        <f t="shared" si="0"/>
        <v>21648.036870619941</v>
      </c>
      <c r="F33" s="26">
        <f t="shared" si="1"/>
        <v>-1712.0368706199406</v>
      </c>
      <c r="G33" s="25">
        <f t="shared" si="2"/>
        <v>1712.0368706199406</v>
      </c>
      <c r="H33" s="25">
        <f t="shared" si="3"/>
        <v>2931070.2463621194</v>
      </c>
      <c r="I33" s="24">
        <f t="shared" si="4"/>
        <v>8.5876648807180003E-2</v>
      </c>
      <c r="J33" s="24">
        <f t="shared" si="5"/>
        <v>7.9085086599398086E-2</v>
      </c>
    </row>
    <row r="34" spans="1:10" x14ac:dyDescent="0.25">
      <c r="A34" s="55"/>
      <c r="B34" s="31">
        <v>29</v>
      </c>
      <c r="C34" s="14">
        <v>17</v>
      </c>
      <c r="D34" s="14">
        <v>16548</v>
      </c>
      <c r="E34" s="25">
        <f t="shared" si="0"/>
        <v>21630.91650191374</v>
      </c>
      <c r="F34" s="26">
        <f t="shared" si="1"/>
        <v>-5082.9165019137399</v>
      </c>
      <c r="G34" s="25">
        <f t="shared" si="2"/>
        <v>5082.9165019137399</v>
      </c>
      <c r="H34" s="25">
        <f t="shared" si="3"/>
        <v>25836040.165427011</v>
      </c>
      <c r="I34" s="24">
        <f t="shared" si="4"/>
        <v>0.3071619834368951</v>
      </c>
      <c r="J34" s="24">
        <f t="shared" si="5"/>
        <v>0.23498387141682331</v>
      </c>
    </row>
    <row r="35" spans="1:10" x14ac:dyDescent="0.25">
      <c r="A35" s="55"/>
      <c r="B35" s="31">
        <v>30</v>
      </c>
      <c r="C35" s="14">
        <v>18</v>
      </c>
      <c r="D35" s="14">
        <v>27328</v>
      </c>
      <c r="E35" s="25">
        <f t="shared" si="0"/>
        <v>21580.087336894601</v>
      </c>
      <c r="F35" s="26">
        <f t="shared" si="1"/>
        <v>5747.9126631053987</v>
      </c>
      <c r="G35" s="25">
        <f t="shared" si="2"/>
        <v>5747.9126631053987</v>
      </c>
      <c r="H35" s="25">
        <f t="shared" si="3"/>
        <v>33038499.982687395</v>
      </c>
      <c r="I35" s="24">
        <f t="shared" si="4"/>
        <v>0.21033052777756875</v>
      </c>
      <c r="J35" s="24">
        <f t="shared" si="5"/>
        <v>0.26635261356326512</v>
      </c>
    </row>
    <row r="36" spans="1:10" x14ac:dyDescent="0.25">
      <c r="A36" s="55"/>
      <c r="B36" s="31">
        <v>31</v>
      </c>
      <c r="C36" s="14">
        <v>19</v>
      </c>
      <c r="D36" s="14">
        <v>16646</v>
      </c>
      <c r="E36" s="25">
        <f t="shared" si="0"/>
        <v>21637.566463525654</v>
      </c>
      <c r="F36" s="26">
        <f t="shared" si="1"/>
        <v>-4991.5664635256544</v>
      </c>
      <c r="G36" s="25">
        <f t="shared" si="2"/>
        <v>4991.5664635256544</v>
      </c>
      <c r="H36" s="25">
        <f t="shared" si="3"/>
        <v>24915735.759794008</v>
      </c>
      <c r="I36" s="24">
        <f t="shared" si="4"/>
        <v>0.29986582143011259</v>
      </c>
      <c r="J36" s="24">
        <f t="shared" si="5"/>
        <v>0.23068982697014079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21587.650798890398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1831.7465557073265</v>
      </c>
      <c r="G38" s="18">
        <f t="shared" ref="G38:H38" si="6">SUM(G18:G36)</f>
        <v>125473.6855492766</v>
      </c>
      <c r="H38" s="18">
        <f t="shared" si="6"/>
        <v>1402557001.6003795</v>
      </c>
      <c r="I38" s="17">
        <f>SUM(I21:I36)</f>
        <v>6.1252179834591862</v>
      </c>
      <c r="J38" s="17">
        <f>SUM(J21:J36)</f>
        <v>4.9797737200603729</v>
      </c>
    </row>
    <row r="39" spans="1:10" x14ac:dyDescent="0.25">
      <c r="B39" s="14"/>
      <c r="C39" s="14"/>
      <c r="D39" s="14"/>
      <c r="E39" s="14"/>
      <c r="F39" s="14"/>
      <c r="G39" s="16">
        <f>G38/C36</f>
        <v>6603.8781868040314</v>
      </c>
      <c r="H39" s="16">
        <f>H38/C36</f>
        <v>73818789.557914704</v>
      </c>
      <c r="I39" s="15">
        <f>I38/C36</f>
        <v>0.32237989386627297</v>
      </c>
      <c r="J39" s="15">
        <f>J38/C36</f>
        <v>0.26209335368738806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8276.7435699273829</v>
      </c>
      <c r="H42" s="12">
        <f>H39^0.5</f>
        <v>8591.7861680744063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2" workbookViewId="0">
      <selection activeCell="L8" sqref="L8"/>
    </sheetView>
  </sheetViews>
  <sheetFormatPr baseColWidth="10" defaultRowHeight="15" x14ac:dyDescent="0.25"/>
  <sheetData>
    <row r="3" spans="2:3" x14ac:dyDescent="0.25">
      <c r="C3" s="3">
        <v>711001</v>
      </c>
    </row>
    <row r="4" spans="2:3" x14ac:dyDescent="0.25">
      <c r="B4" s="5" t="s">
        <v>247</v>
      </c>
      <c r="C4" t="s">
        <v>109</v>
      </c>
    </row>
    <row r="5" spans="2:3" x14ac:dyDescent="0.25">
      <c r="B5" t="s">
        <v>250</v>
      </c>
      <c r="C5" s="4">
        <v>317</v>
      </c>
    </row>
    <row r="6" spans="2:3" x14ac:dyDescent="0.25">
      <c r="B6" t="s">
        <v>251</v>
      </c>
      <c r="C6" s="4">
        <v>855</v>
      </c>
    </row>
    <row r="7" spans="2:3" x14ac:dyDescent="0.25">
      <c r="B7" t="s">
        <v>252</v>
      </c>
      <c r="C7" s="4">
        <v>1150</v>
      </c>
    </row>
    <row r="8" spans="2:3" x14ac:dyDescent="0.25">
      <c r="B8" t="s">
        <v>253</v>
      </c>
      <c r="C8" s="4">
        <v>1107</v>
      </c>
    </row>
    <row r="9" spans="2:3" x14ac:dyDescent="0.25">
      <c r="B9" t="s">
        <v>254</v>
      </c>
      <c r="C9" s="4">
        <v>829</v>
      </c>
    </row>
    <row r="10" spans="2:3" x14ac:dyDescent="0.25">
      <c r="B10" t="s">
        <v>255</v>
      </c>
      <c r="C10" s="4">
        <v>730</v>
      </c>
    </row>
    <row r="11" spans="2:3" x14ac:dyDescent="0.25">
      <c r="B11" t="s">
        <v>256</v>
      </c>
      <c r="C11" s="4">
        <v>714</v>
      </c>
    </row>
    <row r="12" spans="2:3" x14ac:dyDescent="0.25">
      <c r="B12" t="s">
        <v>257</v>
      </c>
      <c r="C12" s="4">
        <v>1322</v>
      </c>
    </row>
    <row r="13" spans="2:3" x14ac:dyDescent="0.25">
      <c r="B13" t="s">
        <v>258</v>
      </c>
      <c r="C13" s="4">
        <v>823</v>
      </c>
    </row>
    <row r="14" spans="2:3" x14ac:dyDescent="0.25">
      <c r="B14" t="s">
        <v>259</v>
      </c>
      <c r="C14" s="4">
        <v>1338</v>
      </c>
    </row>
    <row r="15" spans="2:3" x14ac:dyDescent="0.25">
      <c r="B15" t="s">
        <v>260</v>
      </c>
      <c r="C15" s="4">
        <v>1321</v>
      </c>
    </row>
    <row r="16" spans="2:3" x14ac:dyDescent="0.25">
      <c r="B16" t="s">
        <v>261</v>
      </c>
      <c r="C16" s="4">
        <v>955</v>
      </c>
    </row>
    <row r="17" spans="2:3" x14ac:dyDescent="0.25">
      <c r="B17" t="s">
        <v>262</v>
      </c>
      <c r="C17" s="4">
        <v>1061</v>
      </c>
    </row>
    <row r="18" spans="2:3" x14ac:dyDescent="0.25">
      <c r="B18" t="s">
        <v>263</v>
      </c>
      <c r="C18" s="4">
        <v>1087</v>
      </c>
    </row>
    <row r="19" spans="2:3" x14ac:dyDescent="0.25">
      <c r="B19" t="s">
        <v>264</v>
      </c>
      <c r="C19" s="4">
        <v>1246</v>
      </c>
    </row>
    <row r="20" spans="2:3" x14ac:dyDescent="0.25">
      <c r="B20" t="s">
        <v>265</v>
      </c>
      <c r="C20" s="4">
        <v>1038</v>
      </c>
    </row>
    <row r="21" spans="2:3" x14ac:dyDescent="0.25">
      <c r="B21" t="s">
        <v>266</v>
      </c>
      <c r="C21" s="4">
        <v>1040</v>
      </c>
    </row>
    <row r="22" spans="2:3" x14ac:dyDescent="0.25">
      <c r="B22" t="s">
        <v>267</v>
      </c>
      <c r="C22" s="4">
        <v>1760</v>
      </c>
    </row>
    <row r="23" spans="2:3" x14ac:dyDescent="0.25">
      <c r="B23" t="s">
        <v>268</v>
      </c>
      <c r="C23" s="4">
        <v>1571</v>
      </c>
    </row>
    <row r="24" spans="2:3" x14ac:dyDescent="0.25">
      <c r="B24" t="s">
        <v>269</v>
      </c>
      <c r="C24" s="4">
        <v>529</v>
      </c>
    </row>
    <row r="25" spans="2:3" x14ac:dyDescent="0.25">
      <c r="B25" t="s">
        <v>270</v>
      </c>
      <c r="C25" s="4">
        <v>1535</v>
      </c>
    </row>
    <row r="26" spans="2:3" x14ac:dyDescent="0.25">
      <c r="B26" t="s">
        <v>271</v>
      </c>
      <c r="C26" s="4">
        <v>823</v>
      </c>
    </row>
    <row r="27" spans="2:3" x14ac:dyDescent="0.25">
      <c r="B27" t="s">
        <v>272</v>
      </c>
      <c r="C27" s="4">
        <v>1244</v>
      </c>
    </row>
    <row r="28" spans="2:3" x14ac:dyDescent="0.25">
      <c r="B28" t="s">
        <v>273</v>
      </c>
      <c r="C28" s="4">
        <v>1655</v>
      </c>
    </row>
    <row r="29" spans="2:3" x14ac:dyDescent="0.25">
      <c r="B29" t="s">
        <v>274</v>
      </c>
      <c r="C29" s="4">
        <v>677</v>
      </c>
    </row>
    <row r="30" spans="2:3" x14ac:dyDescent="0.25">
      <c r="B30" t="s">
        <v>275</v>
      </c>
      <c r="C30" s="4">
        <v>1039</v>
      </c>
    </row>
    <row r="31" spans="2:3" x14ac:dyDescent="0.25">
      <c r="B31" t="s">
        <v>276</v>
      </c>
      <c r="C31" s="4">
        <v>1316</v>
      </c>
    </row>
    <row r="32" spans="2:3" x14ac:dyDescent="0.25">
      <c r="B32" t="s">
        <v>277</v>
      </c>
      <c r="C32" s="4">
        <v>1231</v>
      </c>
    </row>
    <row r="33" spans="2:3" x14ac:dyDescent="0.25">
      <c r="B33" t="s">
        <v>278</v>
      </c>
      <c r="C33" s="4">
        <v>1222</v>
      </c>
    </row>
    <row r="34" spans="2:3" x14ac:dyDescent="0.25">
      <c r="B34" t="s">
        <v>279</v>
      </c>
      <c r="C34" s="4">
        <v>893</v>
      </c>
    </row>
    <row r="35" spans="2:3" x14ac:dyDescent="0.25">
      <c r="B35" t="s">
        <v>280</v>
      </c>
      <c r="C35" s="4">
        <v>692</v>
      </c>
    </row>
    <row r="36" spans="2:3" x14ac:dyDescent="0.25">
      <c r="C36" s="4">
        <v>662400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8.6988681235535173E-2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>
        <v>1</v>
      </c>
      <c r="C6" s="31"/>
      <c r="D6" s="35">
        <v>6340</v>
      </c>
      <c r="E6" s="30"/>
      <c r="F6" s="29"/>
      <c r="G6" s="29"/>
      <c r="H6" s="29"/>
      <c r="I6" s="29"/>
      <c r="J6" s="29"/>
    </row>
    <row r="7" spans="1:10" x14ac:dyDescent="0.25">
      <c r="A7" s="55"/>
      <c r="B7" s="31">
        <v>2</v>
      </c>
      <c r="C7" s="31"/>
      <c r="D7" s="35">
        <v>17100</v>
      </c>
      <c r="E7" s="30"/>
      <c r="F7" s="29"/>
      <c r="G7" s="29"/>
      <c r="H7" s="29"/>
      <c r="I7" s="29"/>
      <c r="J7" s="29"/>
    </row>
    <row r="8" spans="1:10" x14ac:dyDescent="0.25">
      <c r="A8" s="55"/>
      <c r="B8" s="31">
        <v>3</v>
      </c>
      <c r="C8" s="31"/>
      <c r="D8" s="35">
        <v>23000</v>
      </c>
      <c r="E8" s="30"/>
      <c r="F8" s="29"/>
      <c r="G8" s="29"/>
      <c r="H8" s="29"/>
      <c r="I8" s="29"/>
      <c r="J8" s="29"/>
    </row>
    <row r="9" spans="1:10" x14ac:dyDescent="0.25">
      <c r="A9" s="55"/>
      <c r="B9" s="31">
        <v>4</v>
      </c>
      <c r="C9" s="14"/>
      <c r="D9" s="28">
        <v>22140</v>
      </c>
      <c r="E9" s="14"/>
      <c r="F9" s="14"/>
      <c r="G9" s="14"/>
      <c r="H9" s="14"/>
      <c r="I9" s="14"/>
      <c r="J9" s="14"/>
    </row>
    <row r="10" spans="1:10" x14ac:dyDescent="0.25">
      <c r="A10" s="55"/>
      <c r="B10" s="31">
        <v>5</v>
      </c>
      <c r="C10" s="14"/>
      <c r="D10" s="28">
        <v>16580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>
        <v>6</v>
      </c>
      <c r="C11" s="14"/>
      <c r="D11" s="28">
        <v>14600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>
        <v>7</v>
      </c>
      <c r="C12" s="14"/>
      <c r="D12" s="28">
        <v>14280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>
        <v>8</v>
      </c>
      <c r="C13" s="14"/>
      <c r="D13" s="28">
        <v>26440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>
        <v>9</v>
      </c>
      <c r="C14" s="14"/>
      <c r="D14" s="28">
        <v>16460</v>
      </c>
      <c r="E14" s="14" t="s">
        <v>293</v>
      </c>
      <c r="F14" s="27">
        <f>AVERAGE(D6:D17)</f>
        <v>19101.666666666668</v>
      </c>
      <c r="G14" s="56" t="s">
        <v>292</v>
      </c>
      <c r="H14" s="56"/>
      <c r="I14" s="14"/>
      <c r="J14" s="14"/>
    </row>
    <row r="15" spans="1:10" x14ac:dyDescent="0.25">
      <c r="A15" s="55"/>
      <c r="B15" s="31">
        <v>10</v>
      </c>
      <c r="C15" s="14"/>
      <c r="D15" s="28">
        <v>26760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>
        <v>11</v>
      </c>
      <c r="C16" s="14"/>
      <c r="D16" s="28">
        <v>26420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>
        <v>12</v>
      </c>
      <c r="C17" s="14">
        <v>0</v>
      </c>
      <c r="D17" s="28">
        <v>19100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>
        <v>13</v>
      </c>
      <c r="C18" s="14">
        <v>1</v>
      </c>
      <c r="D18" s="34">
        <v>21220</v>
      </c>
      <c r="E18" s="27">
        <f>F14</f>
        <v>19101.666666666668</v>
      </c>
      <c r="F18" s="26">
        <f>D18-E18</f>
        <v>2118.3333333333321</v>
      </c>
      <c r="G18" s="25">
        <f>ABS(F18)</f>
        <v>2118.3333333333321</v>
      </c>
      <c r="H18" s="25">
        <f>G18^2</f>
        <v>4487336.1111111064</v>
      </c>
      <c r="I18" s="24">
        <f>G18/D18</f>
        <v>9.9827207037386054E-2</v>
      </c>
      <c r="J18" s="24">
        <f>G18/E18</f>
        <v>0.11089782741471069</v>
      </c>
    </row>
    <row r="19" spans="1:10" x14ac:dyDescent="0.25">
      <c r="A19" s="55"/>
      <c r="B19" s="31">
        <v>14</v>
      </c>
      <c r="C19" s="14">
        <v>2</v>
      </c>
      <c r="D19" s="34">
        <v>21740</v>
      </c>
      <c r="E19" s="25">
        <f>$F$1*D18+(1-$F$1)*E18</f>
        <v>19285.937689750608</v>
      </c>
      <c r="F19" s="26">
        <f>D19-E19</f>
        <v>2454.0623102493919</v>
      </c>
      <c r="G19" s="25">
        <f>ABS(F19)</f>
        <v>2454.0623102493919</v>
      </c>
      <c r="H19" s="25">
        <f>G19^2</f>
        <v>6022421.822586583</v>
      </c>
      <c r="I19" s="24">
        <f>G19/D19</f>
        <v>0.11288235097743293</v>
      </c>
      <c r="J19" s="24">
        <f>G19/E19</f>
        <v>0.1272462013373396</v>
      </c>
    </row>
    <row r="20" spans="1:10" x14ac:dyDescent="0.25">
      <c r="A20" s="55"/>
      <c r="B20" s="31">
        <v>15</v>
      </c>
      <c r="C20" s="14">
        <v>3</v>
      </c>
      <c r="D20" s="34">
        <v>24920</v>
      </c>
      <c r="E20" s="25">
        <f t="shared" ref="E20:E36" si="0">$F$1*D19+(1-$F$1)*E19</f>
        <v>19499.413333789034</v>
      </c>
      <c r="F20" s="26">
        <f t="shared" ref="F20:F36" si="1">D20-E20</f>
        <v>5420.5866662109656</v>
      </c>
      <c r="G20" s="25">
        <f t="shared" ref="G20:G36" si="2">ABS(F20)</f>
        <v>5420.5866662109656</v>
      </c>
      <c r="H20" s="25">
        <f t="shared" ref="H20:H36" si="3">G20^2</f>
        <v>29382759.805904109</v>
      </c>
      <c r="I20" s="24">
        <f t="shared" ref="I20:I36" si="4">G20/D20</f>
        <v>0.21751952914169204</v>
      </c>
      <c r="J20" s="24">
        <f t="shared" ref="J20:J36" si="5">G20/E20</f>
        <v>0.27798716676352758</v>
      </c>
    </row>
    <row r="21" spans="1:10" x14ac:dyDescent="0.25">
      <c r="A21" s="55" t="s">
        <v>291</v>
      </c>
      <c r="B21" s="31">
        <v>16</v>
      </c>
      <c r="C21" s="14">
        <v>4</v>
      </c>
      <c r="D21" s="14">
        <v>20760</v>
      </c>
      <c r="E21" s="25">
        <f t="shared" si="0"/>
        <v>19970.943019405655</v>
      </c>
      <c r="F21" s="26">
        <f t="shared" si="1"/>
        <v>789.05698059434508</v>
      </c>
      <c r="G21" s="25">
        <f t="shared" si="2"/>
        <v>789.05698059434508</v>
      </c>
      <c r="H21" s="25">
        <f t="shared" si="3"/>
        <v>622610.91862466466</v>
      </c>
      <c r="I21" s="24">
        <f t="shared" si="4"/>
        <v>3.8008525076798895E-2</v>
      </c>
      <c r="J21" s="24">
        <f t="shared" si="5"/>
        <v>3.9510251460215112E-2</v>
      </c>
    </row>
    <row r="22" spans="1:10" x14ac:dyDescent="0.25">
      <c r="A22" s="55"/>
      <c r="B22" s="31">
        <v>17</v>
      </c>
      <c r="C22" s="14">
        <v>5</v>
      </c>
      <c r="D22" s="14">
        <v>20800</v>
      </c>
      <c r="E22" s="25">
        <f t="shared" si="0"/>
        <v>20039.582045567251</v>
      </c>
      <c r="F22" s="26">
        <f t="shared" si="1"/>
        <v>760.41795443274896</v>
      </c>
      <c r="G22" s="25">
        <f t="shared" si="2"/>
        <v>760.41795443274896</v>
      </c>
      <c r="H22" s="25">
        <f t="shared" si="3"/>
        <v>578235.46542368631</v>
      </c>
      <c r="I22" s="24">
        <f t="shared" si="4"/>
        <v>3.6558555501574469E-2</v>
      </c>
      <c r="J22" s="24">
        <f t="shared" si="5"/>
        <v>3.7945799104176087E-2</v>
      </c>
    </row>
    <row r="23" spans="1:10" x14ac:dyDescent="0.25">
      <c r="A23" s="55"/>
      <c r="B23" s="31">
        <v>18</v>
      </c>
      <c r="C23" s="14">
        <v>6</v>
      </c>
      <c r="D23" s="14">
        <v>35200</v>
      </c>
      <c r="E23" s="25">
        <f t="shared" si="0"/>
        <v>20105.729800611181</v>
      </c>
      <c r="F23" s="26">
        <f t="shared" si="1"/>
        <v>15094.270199388819</v>
      </c>
      <c r="G23" s="25">
        <f t="shared" si="2"/>
        <v>15094.270199388819</v>
      </c>
      <c r="H23" s="25">
        <f t="shared" si="3"/>
        <v>227836992.85215735</v>
      </c>
      <c r="I23" s="24">
        <f t="shared" si="4"/>
        <v>0.42881449430081869</v>
      </c>
      <c r="J23" s="24">
        <f t="shared" si="5"/>
        <v>0.75074470556796091</v>
      </c>
    </row>
    <row r="24" spans="1:10" x14ac:dyDescent="0.25">
      <c r="A24" s="55"/>
      <c r="B24" s="31">
        <v>19</v>
      </c>
      <c r="C24" s="14">
        <v>7</v>
      </c>
      <c r="D24" s="14">
        <v>31420</v>
      </c>
      <c r="E24" s="25">
        <f t="shared" si="0"/>
        <v>21418.760459468856</v>
      </c>
      <c r="F24" s="26">
        <f t="shared" si="1"/>
        <v>10001.239540531144</v>
      </c>
      <c r="G24" s="25">
        <f t="shared" si="2"/>
        <v>10001.239540531144</v>
      </c>
      <c r="H24" s="25">
        <f t="shared" si="3"/>
        <v>100024792.3470836</v>
      </c>
      <c r="I24" s="24">
        <f t="shared" si="4"/>
        <v>0.31830806939946349</v>
      </c>
      <c r="J24" s="24">
        <f t="shared" si="5"/>
        <v>0.46693829736117021</v>
      </c>
    </row>
    <row r="25" spans="1:10" x14ac:dyDescent="0.25">
      <c r="A25" s="55"/>
      <c r="B25" s="31">
        <v>20</v>
      </c>
      <c r="C25" s="14">
        <v>8</v>
      </c>
      <c r="D25" s="14">
        <v>10580</v>
      </c>
      <c r="E25" s="25">
        <f t="shared" si="0"/>
        <v>22288.755097820351</v>
      </c>
      <c r="F25" s="26">
        <f t="shared" si="1"/>
        <v>-11708.755097820351</v>
      </c>
      <c r="G25" s="25">
        <f t="shared" si="2"/>
        <v>11708.755097820351</v>
      </c>
      <c r="H25" s="25">
        <f t="shared" si="3"/>
        <v>137094945.94073406</v>
      </c>
      <c r="I25" s="24">
        <f t="shared" si="4"/>
        <v>1.1066876273932278</v>
      </c>
      <c r="J25" s="24">
        <f t="shared" si="5"/>
        <v>0.52532117861375605</v>
      </c>
    </row>
    <row r="26" spans="1:10" x14ac:dyDescent="0.25">
      <c r="A26" s="55"/>
      <c r="B26" s="31">
        <v>21</v>
      </c>
      <c r="C26" s="14">
        <v>9</v>
      </c>
      <c r="D26" s="14">
        <v>30700</v>
      </c>
      <c r="E26" s="25">
        <f t="shared" si="0"/>
        <v>21270.225932951111</v>
      </c>
      <c r="F26" s="26">
        <f t="shared" si="1"/>
        <v>9429.7740670488893</v>
      </c>
      <c r="G26" s="25">
        <f t="shared" si="2"/>
        <v>9429.7740670488893</v>
      </c>
      <c r="H26" s="25">
        <f t="shared" si="3"/>
        <v>88920638.955587745</v>
      </c>
      <c r="I26" s="24">
        <f t="shared" si="4"/>
        <v>0.30715876439898659</v>
      </c>
      <c r="J26" s="24">
        <f t="shared" si="5"/>
        <v>0.44333210642772741</v>
      </c>
    </row>
    <row r="27" spans="1:10" x14ac:dyDescent="0.25">
      <c r="A27" s="55"/>
      <c r="B27" s="31">
        <v>22</v>
      </c>
      <c r="C27" s="14">
        <v>10</v>
      </c>
      <c r="D27" s="14">
        <v>16460</v>
      </c>
      <c r="E27" s="25">
        <f t="shared" si="0"/>
        <v>22090.509543392742</v>
      </c>
      <c r="F27" s="26">
        <f t="shared" si="1"/>
        <v>-5630.5095433927418</v>
      </c>
      <c r="G27" s="25">
        <f t="shared" si="2"/>
        <v>5630.5095433927418</v>
      </c>
      <c r="H27" s="25">
        <f t="shared" si="3"/>
        <v>31702637.718236741</v>
      </c>
      <c r="I27" s="24">
        <f t="shared" si="4"/>
        <v>0.34207226873588953</v>
      </c>
      <c r="J27" s="24">
        <f t="shared" si="5"/>
        <v>0.25488364278481862</v>
      </c>
    </row>
    <row r="28" spans="1:10" x14ac:dyDescent="0.25">
      <c r="A28" s="55"/>
      <c r="B28" s="31">
        <v>23</v>
      </c>
      <c r="C28" s="14">
        <v>11</v>
      </c>
      <c r="D28" s="14">
        <v>24880</v>
      </c>
      <c r="E28" s="25">
        <f t="shared" si="0"/>
        <v>21600.718943528911</v>
      </c>
      <c r="F28" s="26">
        <f t="shared" si="1"/>
        <v>3279.281056471089</v>
      </c>
      <c r="G28" s="25">
        <f t="shared" si="2"/>
        <v>3279.281056471089</v>
      </c>
      <c r="H28" s="25">
        <f t="shared" si="3"/>
        <v>10753684.247330142</v>
      </c>
      <c r="I28" s="24">
        <f t="shared" si="4"/>
        <v>0.13180390098356468</v>
      </c>
      <c r="J28" s="24">
        <f t="shared" si="5"/>
        <v>0.15181351440404198</v>
      </c>
    </row>
    <row r="29" spans="1:10" x14ac:dyDescent="0.25">
      <c r="A29" s="55"/>
      <c r="B29" s="31">
        <v>24</v>
      </c>
      <c r="C29" s="14">
        <v>12</v>
      </c>
      <c r="D29" s="14">
        <v>33100</v>
      </c>
      <c r="E29" s="25">
        <f t="shared" si="0"/>
        <v>21885.979278032006</v>
      </c>
      <c r="F29" s="26">
        <f t="shared" si="1"/>
        <v>11214.020721967994</v>
      </c>
      <c r="G29" s="25">
        <f t="shared" si="2"/>
        <v>11214.020721967994</v>
      </c>
      <c r="H29" s="25">
        <f t="shared" si="3"/>
        <v>125754260.75272757</v>
      </c>
      <c r="I29" s="24">
        <f t="shared" si="4"/>
        <v>0.33879216682682761</v>
      </c>
      <c r="J29" s="24">
        <f t="shared" si="5"/>
        <v>0.51238377682391567</v>
      </c>
    </row>
    <row r="30" spans="1:10" x14ac:dyDescent="0.25">
      <c r="A30" s="55"/>
      <c r="B30" s="31">
        <v>25</v>
      </c>
      <c r="C30" s="14">
        <v>13</v>
      </c>
      <c r="D30" s="14">
        <v>13540</v>
      </c>
      <c r="E30" s="25">
        <f t="shared" si="0"/>
        <v>22861.472151983966</v>
      </c>
      <c r="F30" s="26">
        <f t="shared" si="1"/>
        <v>-9321.4721519839659</v>
      </c>
      <c r="G30" s="25">
        <f t="shared" si="2"/>
        <v>9321.4721519839659</v>
      </c>
      <c r="H30" s="25">
        <f t="shared" si="3"/>
        <v>86889843.080212593</v>
      </c>
      <c r="I30" s="24">
        <f t="shared" si="4"/>
        <v>0.68843959763544804</v>
      </c>
      <c r="J30" s="24">
        <f t="shared" si="5"/>
        <v>0.40773717851652125</v>
      </c>
    </row>
    <row r="31" spans="1:10" x14ac:dyDescent="0.25">
      <c r="A31" s="55"/>
      <c r="B31" s="31">
        <v>26</v>
      </c>
      <c r="C31" s="14">
        <v>14</v>
      </c>
      <c r="D31" s="14">
        <v>20780</v>
      </c>
      <c r="E31" s="25">
        <f t="shared" si="0"/>
        <v>22050.609582309113</v>
      </c>
      <c r="F31" s="26">
        <f t="shared" si="1"/>
        <v>-1270.6095823091127</v>
      </c>
      <c r="G31" s="25">
        <f t="shared" si="2"/>
        <v>1270.6095823091127</v>
      </c>
      <c r="H31" s="25">
        <f t="shared" si="3"/>
        <v>1614448.7106557379</v>
      </c>
      <c r="I31" s="24">
        <f t="shared" si="4"/>
        <v>6.1145793181381747E-2</v>
      </c>
      <c r="J31" s="24">
        <f t="shared" si="5"/>
        <v>5.762242434007378E-2</v>
      </c>
    </row>
    <row r="32" spans="1:10" x14ac:dyDescent="0.25">
      <c r="A32" s="55"/>
      <c r="B32" s="31">
        <v>27</v>
      </c>
      <c r="C32" s="14">
        <v>15</v>
      </c>
      <c r="D32" s="14">
        <v>26320</v>
      </c>
      <c r="E32" s="25">
        <f t="shared" si="0"/>
        <v>21940.080930378812</v>
      </c>
      <c r="F32" s="26">
        <f t="shared" si="1"/>
        <v>4379.9190696211881</v>
      </c>
      <c r="G32" s="25">
        <f t="shared" si="2"/>
        <v>4379.9190696211881</v>
      </c>
      <c r="H32" s="25">
        <f t="shared" si="3"/>
        <v>19183691.056431334</v>
      </c>
      <c r="I32" s="24">
        <f t="shared" si="4"/>
        <v>0.16641029899776549</v>
      </c>
      <c r="J32" s="24">
        <f t="shared" si="5"/>
        <v>0.19963094409358523</v>
      </c>
    </row>
    <row r="33" spans="1:10" x14ac:dyDescent="0.25">
      <c r="A33" s="55"/>
      <c r="B33" s="31">
        <v>28</v>
      </c>
      <c r="C33" s="14">
        <v>16</v>
      </c>
      <c r="D33" s="14">
        <v>24620</v>
      </c>
      <c r="E33" s="25">
        <f t="shared" si="0"/>
        <v>22321.084314163531</v>
      </c>
      <c r="F33" s="26">
        <f t="shared" si="1"/>
        <v>2298.9156858364695</v>
      </c>
      <c r="G33" s="25">
        <f t="shared" si="2"/>
        <v>2298.9156858364695</v>
      </c>
      <c r="H33" s="25">
        <f t="shared" si="3"/>
        <v>5285013.3305849647</v>
      </c>
      <c r="I33" s="24">
        <f t="shared" si="4"/>
        <v>9.3375941748028823E-2</v>
      </c>
      <c r="J33" s="24">
        <f t="shared" si="5"/>
        <v>0.10299301115841066</v>
      </c>
    </row>
    <row r="34" spans="1:10" x14ac:dyDescent="0.25">
      <c r="A34" s="55"/>
      <c r="B34" s="31">
        <v>29</v>
      </c>
      <c r="C34" s="14">
        <v>17</v>
      </c>
      <c r="D34" s="14">
        <v>24440</v>
      </c>
      <c r="E34" s="25">
        <f t="shared" si="0"/>
        <v>22521.063957946131</v>
      </c>
      <c r="F34" s="26">
        <f t="shared" si="1"/>
        <v>1918.9360420538687</v>
      </c>
      <c r="G34" s="25">
        <f t="shared" si="2"/>
        <v>1918.9360420538687</v>
      </c>
      <c r="H34" s="25">
        <f t="shared" si="3"/>
        <v>3682315.533493367</v>
      </c>
      <c r="I34" s="24">
        <f t="shared" si="4"/>
        <v>7.8516204666688572E-2</v>
      </c>
      <c r="J34" s="24">
        <f t="shared" si="5"/>
        <v>8.5206278248537562E-2</v>
      </c>
    </row>
    <row r="35" spans="1:10" x14ac:dyDescent="0.25">
      <c r="A35" s="55"/>
      <c r="B35" s="31">
        <v>30</v>
      </c>
      <c r="C35" s="14">
        <v>18</v>
      </c>
      <c r="D35" s="14">
        <v>17860</v>
      </c>
      <c r="E35" s="25">
        <f t="shared" si="0"/>
        <v>22687.989673619733</v>
      </c>
      <c r="F35" s="26">
        <f t="shared" si="1"/>
        <v>-4827.9896736197334</v>
      </c>
      <c r="G35" s="25">
        <f t="shared" si="2"/>
        <v>4827.9896736197334</v>
      </c>
      <c r="H35" s="25">
        <f t="shared" si="3"/>
        <v>23309484.288578779</v>
      </c>
      <c r="I35" s="24">
        <f t="shared" si="4"/>
        <v>0.27032416985552821</v>
      </c>
      <c r="J35" s="24">
        <f t="shared" si="5"/>
        <v>0.212799359620365</v>
      </c>
    </row>
    <row r="36" spans="1:10" x14ac:dyDescent="0.25">
      <c r="A36" s="55"/>
      <c r="B36" s="31">
        <v>31</v>
      </c>
      <c r="C36" s="14">
        <v>19</v>
      </c>
      <c r="D36" s="14">
        <v>13840</v>
      </c>
      <c r="E36" s="25">
        <f t="shared" si="0"/>
        <v>22268.00921889277</v>
      </c>
      <c r="F36" s="26">
        <f t="shared" si="1"/>
        <v>-8428.0092188927701</v>
      </c>
      <c r="G36" s="25">
        <f t="shared" si="2"/>
        <v>8428.0092188927701</v>
      </c>
      <c r="H36" s="25">
        <f t="shared" si="3"/>
        <v>71031339.393741518</v>
      </c>
      <c r="I36" s="24">
        <f t="shared" si="4"/>
        <v>0.60896020367722326</v>
      </c>
      <c r="J36" s="24">
        <f t="shared" si="5"/>
        <v>0.37848058782651406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21534.867811500353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27971.468359721581</v>
      </c>
      <c r="G38" s="18">
        <f t="shared" ref="G38:H38" si="6">SUM(G18:G36)</f>
        <v>110346.15889575893</v>
      </c>
      <c r="H38" s="18">
        <f t="shared" si="6"/>
        <v>974177452.33120561</v>
      </c>
      <c r="I38" s="17">
        <f>SUM(I21:I36)</f>
        <v>5.0153765823792158</v>
      </c>
      <c r="J38" s="17">
        <f>SUM(J21:J36)</f>
        <v>4.6273430563517897</v>
      </c>
    </row>
    <row r="39" spans="1:10" x14ac:dyDescent="0.25">
      <c r="B39" s="14"/>
      <c r="C39" s="14"/>
      <c r="D39" s="14"/>
      <c r="E39" s="14"/>
      <c r="F39" s="14"/>
      <c r="G39" s="16">
        <f>G38/C36</f>
        <v>5807.6925734609958</v>
      </c>
      <c r="H39" s="16">
        <f>H38/C36</f>
        <v>51272497.491116084</v>
      </c>
      <c r="I39" s="15">
        <f>I38/C36</f>
        <v>0.26396718854627449</v>
      </c>
      <c r="J39" s="15">
        <f>J38/C36</f>
        <v>0.2435443713869363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7278.8717180701606</v>
      </c>
      <c r="H42" s="12">
        <f>H39^0.5</f>
        <v>7160.4816521736921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sheetData>
    <row r="3" spans="2:3" x14ac:dyDescent="0.25">
      <c r="C3" s="3">
        <v>706004</v>
      </c>
    </row>
    <row r="4" spans="2:3" x14ac:dyDescent="0.25">
      <c r="B4" s="5" t="s">
        <v>247</v>
      </c>
      <c r="C4" t="s">
        <v>52</v>
      </c>
    </row>
    <row r="5" spans="2:3" x14ac:dyDescent="0.25">
      <c r="B5" t="s">
        <v>250</v>
      </c>
      <c r="C5" s="4">
        <v>982</v>
      </c>
    </row>
    <row r="6" spans="2:3" x14ac:dyDescent="0.25">
      <c r="B6" t="s">
        <v>251</v>
      </c>
      <c r="C6" s="4">
        <v>2041</v>
      </c>
    </row>
    <row r="7" spans="2:3" x14ac:dyDescent="0.25">
      <c r="B7" t="s">
        <v>252</v>
      </c>
      <c r="C7" s="4">
        <v>1072</v>
      </c>
    </row>
    <row r="8" spans="2:3" x14ac:dyDescent="0.25">
      <c r="B8" t="s">
        <v>253</v>
      </c>
      <c r="C8" s="4">
        <v>2958</v>
      </c>
    </row>
    <row r="9" spans="2:3" x14ac:dyDescent="0.25">
      <c r="B9" t="s">
        <v>254</v>
      </c>
      <c r="C9" s="4">
        <v>997</v>
      </c>
    </row>
    <row r="10" spans="2:3" x14ac:dyDescent="0.25">
      <c r="B10" t="s">
        <v>255</v>
      </c>
      <c r="C10" s="4">
        <v>1525</v>
      </c>
    </row>
    <row r="11" spans="2:3" x14ac:dyDescent="0.25">
      <c r="B11" t="s">
        <v>256</v>
      </c>
      <c r="C11" s="4">
        <v>2312</v>
      </c>
    </row>
    <row r="12" spans="2:3" x14ac:dyDescent="0.25">
      <c r="B12" t="s">
        <v>257</v>
      </c>
      <c r="C12" s="4">
        <v>1493</v>
      </c>
    </row>
    <row r="13" spans="2:3" x14ac:dyDescent="0.25">
      <c r="B13" t="s">
        <v>258</v>
      </c>
      <c r="C13" s="4">
        <v>2225</v>
      </c>
    </row>
    <row r="14" spans="2:3" x14ac:dyDescent="0.25">
      <c r="B14" t="s">
        <v>259</v>
      </c>
      <c r="C14" s="4">
        <v>1230</v>
      </c>
    </row>
    <row r="15" spans="2:3" x14ac:dyDescent="0.25">
      <c r="B15" t="s">
        <v>260</v>
      </c>
      <c r="C15" s="4">
        <v>1303</v>
      </c>
    </row>
    <row r="16" spans="2:3" x14ac:dyDescent="0.25">
      <c r="B16" t="s">
        <v>261</v>
      </c>
      <c r="C16" s="4">
        <v>1184</v>
      </c>
    </row>
    <row r="17" spans="2:3" x14ac:dyDescent="0.25">
      <c r="B17" t="s">
        <v>262</v>
      </c>
      <c r="C17" s="4">
        <v>1671</v>
      </c>
    </row>
    <row r="18" spans="2:3" x14ac:dyDescent="0.25">
      <c r="B18" t="s">
        <v>263</v>
      </c>
      <c r="C18" s="4">
        <v>982</v>
      </c>
    </row>
    <row r="19" spans="2:3" x14ac:dyDescent="0.25">
      <c r="B19" t="s">
        <v>264</v>
      </c>
      <c r="C19" s="4">
        <v>65</v>
      </c>
    </row>
    <row r="20" spans="2:3" x14ac:dyDescent="0.25">
      <c r="B20" t="s">
        <v>265</v>
      </c>
      <c r="C20" s="4">
        <v>1556</v>
      </c>
    </row>
    <row r="21" spans="2:3" x14ac:dyDescent="0.25">
      <c r="B21" t="s">
        <v>266</v>
      </c>
      <c r="C21" s="4">
        <v>2016</v>
      </c>
    </row>
    <row r="22" spans="2:3" x14ac:dyDescent="0.25">
      <c r="B22" t="s">
        <v>267</v>
      </c>
      <c r="C22" s="4">
        <v>2058</v>
      </c>
    </row>
    <row r="23" spans="2:3" x14ac:dyDescent="0.25">
      <c r="B23" t="s">
        <v>268</v>
      </c>
      <c r="C23" s="4">
        <v>1563</v>
      </c>
    </row>
    <row r="24" spans="2:3" x14ac:dyDescent="0.25">
      <c r="B24" t="s">
        <v>269</v>
      </c>
      <c r="C24" s="4">
        <v>760</v>
      </c>
    </row>
    <row r="25" spans="2:3" x14ac:dyDescent="0.25">
      <c r="B25" t="s">
        <v>270</v>
      </c>
      <c r="C25" s="4">
        <v>2127</v>
      </c>
    </row>
    <row r="26" spans="2:3" x14ac:dyDescent="0.25">
      <c r="B26" t="s">
        <v>271</v>
      </c>
      <c r="C26" s="4">
        <v>1458</v>
      </c>
    </row>
    <row r="27" spans="2:3" x14ac:dyDescent="0.25">
      <c r="B27" t="s">
        <v>272</v>
      </c>
      <c r="C27" s="4">
        <v>1267</v>
      </c>
    </row>
    <row r="28" spans="2:3" x14ac:dyDescent="0.25">
      <c r="B28" t="s">
        <v>273</v>
      </c>
      <c r="C28" s="4">
        <v>1417</v>
      </c>
    </row>
    <row r="29" spans="2:3" x14ac:dyDescent="0.25">
      <c r="B29" t="s">
        <v>274</v>
      </c>
      <c r="C29" s="4">
        <v>1438</v>
      </c>
    </row>
    <row r="30" spans="2:3" x14ac:dyDescent="0.25">
      <c r="B30" t="s">
        <v>275</v>
      </c>
      <c r="C30" s="4">
        <v>1318</v>
      </c>
    </row>
    <row r="31" spans="2:3" x14ac:dyDescent="0.25">
      <c r="B31" t="s">
        <v>276</v>
      </c>
      <c r="C31" s="4">
        <v>1923</v>
      </c>
    </row>
    <row r="32" spans="2:3" x14ac:dyDescent="0.25">
      <c r="B32" t="s">
        <v>277</v>
      </c>
      <c r="C32" s="4">
        <v>1451</v>
      </c>
    </row>
    <row r="33" spans="2:3" x14ac:dyDescent="0.25">
      <c r="B33" t="s">
        <v>278</v>
      </c>
      <c r="C33" s="4">
        <v>1120</v>
      </c>
    </row>
    <row r="34" spans="2:3" x14ac:dyDescent="0.25">
      <c r="B34" t="s">
        <v>279</v>
      </c>
      <c r="C34" s="4">
        <v>1365</v>
      </c>
    </row>
    <row r="35" spans="2:3" x14ac:dyDescent="0.25">
      <c r="B35" t="s">
        <v>280</v>
      </c>
      <c r="C35" s="4">
        <v>1574</v>
      </c>
    </row>
    <row r="36" spans="2:3" x14ac:dyDescent="0.25">
      <c r="C36" s="4">
        <v>46451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3.7364100850061574E-2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>
        <v>1</v>
      </c>
      <c r="C6" s="31"/>
      <c r="D6" s="35">
        <v>982</v>
      </c>
      <c r="E6" s="30"/>
      <c r="F6" s="29"/>
      <c r="G6" s="29"/>
      <c r="H6" s="29"/>
      <c r="I6" s="29"/>
      <c r="J6" s="29"/>
    </row>
    <row r="7" spans="1:10" x14ac:dyDescent="0.25">
      <c r="A7" s="55"/>
      <c r="B7" s="31">
        <v>2</v>
      </c>
      <c r="C7" s="31"/>
      <c r="D7" s="35">
        <v>2041</v>
      </c>
      <c r="E7" s="30"/>
      <c r="F7" s="29"/>
      <c r="G7" s="29"/>
      <c r="H7" s="29"/>
      <c r="I7" s="29"/>
      <c r="J7" s="29"/>
    </row>
    <row r="8" spans="1:10" x14ac:dyDescent="0.25">
      <c r="A8" s="55"/>
      <c r="B8" s="31">
        <v>3</v>
      </c>
      <c r="C8" s="31"/>
      <c r="D8" s="35">
        <v>1072</v>
      </c>
      <c r="E8" s="30"/>
      <c r="F8" s="29"/>
      <c r="G8" s="29"/>
      <c r="H8" s="29"/>
      <c r="I8" s="29"/>
      <c r="J8" s="29"/>
    </row>
    <row r="9" spans="1:10" x14ac:dyDescent="0.25">
      <c r="A9" s="55"/>
      <c r="B9" s="31">
        <v>4</v>
      </c>
      <c r="C9" s="14"/>
      <c r="D9" s="28">
        <v>2958</v>
      </c>
      <c r="E9" s="14"/>
      <c r="F9" s="14"/>
      <c r="G9" s="14"/>
      <c r="H9" s="14"/>
      <c r="I9" s="14"/>
      <c r="J9" s="14"/>
    </row>
    <row r="10" spans="1:10" x14ac:dyDescent="0.25">
      <c r="A10" s="55"/>
      <c r="B10" s="31">
        <v>5</v>
      </c>
      <c r="C10" s="14"/>
      <c r="D10" s="28">
        <v>997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>
        <v>6</v>
      </c>
      <c r="C11" s="14"/>
      <c r="D11" s="28">
        <v>1525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>
        <v>7</v>
      </c>
      <c r="C12" s="14"/>
      <c r="D12" s="28">
        <v>2312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>
        <v>8</v>
      </c>
      <c r="C13" s="14"/>
      <c r="D13" s="28">
        <v>1493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>
        <v>9</v>
      </c>
      <c r="C14" s="14"/>
      <c r="D14" s="28">
        <v>2225</v>
      </c>
      <c r="E14" s="14" t="s">
        <v>293</v>
      </c>
      <c r="F14" s="27">
        <f>AVERAGE(D6:D17)</f>
        <v>1610.1666666666667</v>
      </c>
      <c r="G14" s="56" t="s">
        <v>292</v>
      </c>
      <c r="H14" s="56"/>
      <c r="I14" s="14"/>
      <c r="J14" s="14"/>
    </row>
    <row r="15" spans="1:10" x14ac:dyDescent="0.25">
      <c r="A15" s="55"/>
      <c r="B15" s="31">
        <v>10</v>
      </c>
      <c r="C15" s="14"/>
      <c r="D15" s="28">
        <v>1230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>
        <v>11</v>
      </c>
      <c r="C16" s="14"/>
      <c r="D16" s="28">
        <v>1303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>
        <v>12</v>
      </c>
      <c r="C17" s="14">
        <v>0</v>
      </c>
      <c r="D17" s="28">
        <v>1184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>
        <v>13</v>
      </c>
      <c r="C18" s="14">
        <v>1</v>
      </c>
      <c r="D18" s="34">
        <v>1671</v>
      </c>
      <c r="E18" s="27">
        <f>F14</f>
        <v>1610.1666666666667</v>
      </c>
      <c r="F18" s="26">
        <f>D18-E18</f>
        <v>60.833333333333258</v>
      </c>
      <c r="G18" s="25">
        <f>ABS(F18)</f>
        <v>60.833333333333258</v>
      </c>
      <c r="H18" s="25">
        <f>G18^2</f>
        <v>3700.6944444444352</v>
      </c>
      <c r="I18" s="24">
        <f>G18/D18</f>
        <v>3.6405346100139589E-2</v>
      </c>
      <c r="J18" s="24">
        <f>G18/E18</f>
        <v>3.7780768036435104E-2</v>
      </c>
    </row>
    <row r="19" spans="1:10" x14ac:dyDescent="0.25">
      <c r="A19" s="55"/>
      <c r="B19" s="31">
        <v>14</v>
      </c>
      <c r="C19" s="14">
        <v>2</v>
      </c>
      <c r="D19" s="34">
        <v>982</v>
      </c>
      <c r="E19" s="25">
        <f>$F$1*D18+(1-$F$1)*E18</f>
        <v>1612.4396494683788</v>
      </c>
      <c r="F19" s="26">
        <f>D19-E19</f>
        <v>-630.43964946837878</v>
      </c>
      <c r="G19" s="25">
        <f>ABS(F19)</f>
        <v>630.43964946837878</v>
      </c>
      <c r="H19" s="25">
        <f>G19^2</f>
        <v>397454.15162181231</v>
      </c>
      <c r="I19" s="24">
        <f>G19/D19</f>
        <v>0.64199556972339999</v>
      </c>
      <c r="J19" s="24">
        <f>G19/E19</f>
        <v>0.39098495852308934</v>
      </c>
    </row>
    <row r="20" spans="1:10" x14ac:dyDescent="0.25">
      <c r="A20" s="55"/>
      <c r="B20" s="31">
        <v>15</v>
      </c>
      <c r="C20" s="14">
        <v>3</v>
      </c>
      <c r="D20" s="34">
        <v>65</v>
      </c>
      <c r="E20" s="25">
        <f t="shared" ref="E20:E36" si="0">$F$1*D19+(1-$F$1)*E19</f>
        <v>1588.8838388257648</v>
      </c>
      <c r="F20" s="26">
        <f t="shared" ref="F20:F36" si="1">D20-E20</f>
        <v>-1523.8838388257648</v>
      </c>
      <c r="G20" s="25">
        <f t="shared" ref="G20:G36" si="2">ABS(F20)</f>
        <v>1523.8838388257648</v>
      </c>
      <c r="H20" s="25">
        <f t="shared" ref="H20:H36" si="3">G20^2</f>
        <v>2322221.9542343495</v>
      </c>
      <c r="I20" s="24">
        <f t="shared" ref="I20:I36" si="4">G20/D20</f>
        <v>23.44436675116561</v>
      </c>
      <c r="J20" s="24">
        <f t="shared" ref="J20:J36" si="5">G20/E20</f>
        <v>0.9590907790666201</v>
      </c>
    </row>
    <row r="21" spans="1:10" x14ac:dyDescent="0.25">
      <c r="A21" s="55" t="s">
        <v>291</v>
      </c>
      <c r="B21" s="31">
        <v>16</v>
      </c>
      <c r="C21" s="14">
        <v>4</v>
      </c>
      <c r="D21" s="14">
        <v>1556</v>
      </c>
      <c r="E21" s="25">
        <f t="shared" si="0"/>
        <v>1531.9452893881</v>
      </c>
      <c r="F21" s="26">
        <f t="shared" si="1"/>
        <v>24.054710611899964</v>
      </c>
      <c r="G21" s="25">
        <f t="shared" si="2"/>
        <v>24.054710611899964</v>
      </c>
      <c r="H21" s="25">
        <f t="shared" si="3"/>
        <v>578.62910262225273</v>
      </c>
      <c r="I21" s="24">
        <f t="shared" si="4"/>
        <v>1.5459325586053962E-2</v>
      </c>
      <c r="J21" s="24">
        <f t="shared" si="5"/>
        <v>1.5702068982834275E-2</v>
      </c>
    </row>
    <row r="22" spans="1:10" x14ac:dyDescent="0.25">
      <c r="A22" s="55"/>
      <c r="B22" s="31">
        <v>17</v>
      </c>
      <c r="C22" s="14">
        <v>5</v>
      </c>
      <c r="D22" s="14">
        <v>2016</v>
      </c>
      <c r="E22" s="25">
        <f t="shared" si="0"/>
        <v>1532.8440720213221</v>
      </c>
      <c r="F22" s="26">
        <f t="shared" si="1"/>
        <v>483.15592797867794</v>
      </c>
      <c r="G22" s="25">
        <f t="shared" si="2"/>
        <v>483.15592797867794</v>
      </c>
      <c r="H22" s="25">
        <f t="shared" si="3"/>
        <v>233439.65074093742</v>
      </c>
      <c r="I22" s="24">
        <f t="shared" si="4"/>
        <v>0.23966067856085216</v>
      </c>
      <c r="J22" s="24">
        <f t="shared" si="5"/>
        <v>0.31520226799165074</v>
      </c>
    </row>
    <row r="23" spans="1:10" x14ac:dyDescent="0.25">
      <c r="A23" s="55"/>
      <c r="B23" s="31">
        <v>18</v>
      </c>
      <c r="C23" s="14">
        <v>6</v>
      </c>
      <c r="D23" s="14">
        <v>2058</v>
      </c>
      <c r="E23" s="25">
        <f t="shared" si="0"/>
        <v>1550.8967588406224</v>
      </c>
      <c r="F23" s="26">
        <f t="shared" si="1"/>
        <v>507.1032411593776</v>
      </c>
      <c r="G23" s="25">
        <f t="shared" si="2"/>
        <v>507.1032411593776</v>
      </c>
      <c r="H23" s="25">
        <f t="shared" si="3"/>
        <v>257153.69719434588</v>
      </c>
      <c r="I23" s="24">
        <f t="shared" si="4"/>
        <v>0.24640585090348766</v>
      </c>
      <c r="J23" s="24">
        <f t="shared" si="5"/>
        <v>0.32697420912689518</v>
      </c>
    </row>
    <row r="24" spans="1:10" x14ac:dyDescent="0.25">
      <c r="A24" s="55"/>
      <c r="B24" s="31">
        <v>19</v>
      </c>
      <c r="C24" s="14">
        <v>7</v>
      </c>
      <c r="D24" s="14">
        <v>1563</v>
      </c>
      <c r="E24" s="25">
        <f t="shared" si="0"/>
        <v>1569.8442154846944</v>
      </c>
      <c r="F24" s="26">
        <f t="shared" si="1"/>
        <v>-6.8442154846943595</v>
      </c>
      <c r="G24" s="25">
        <f t="shared" si="2"/>
        <v>6.8442154846943595</v>
      </c>
      <c r="H24" s="25">
        <f t="shared" si="3"/>
        <v>46.843285600930045</v>
      </c>
      <c r="I24" s="24">
        <f t="shared" si="4"/>
        <v>4.3788966632721431E-3</v>
      </c>
      <c r="J24" s="24">
        <f t="shared" si="5"/>
        <v>4.359805525404434E-3</v>
      </c>
    </row>
    <row r="25" spans="1:10" x14ac:dyDescent="0.25">
      <c r="A25" s="55"/>
      <c r="B25" s="31">
        <v>20</v>
      </c>
      <c r="C25" s="14">
        <v>8</v>
      </c>
      <c r="D25" s="14">
        <v>760</v>
      </c>
      <c r="E25" s="25">
        <f t="shared" si="0"/>
        <v>1569.5884875270845</v>
      </c>
      <c r="F25" s="26">
        <f t="shared" si="1"/>
        <v>-809.58848752708445</v>
      </c>
      <c r="G25" s="25">
        <f t="shared" si="2"/>
        <v>809.58848752708445</v>
      </c>
      <c r="H25" s="25">
        <f t="shared" si="3"/>
        <v>655433.51913639216</v>
      </c>
      <c r="I25" s="24">
        <f t="shared" si="4"/>
        <v>1.0652480099040584</v>
      </c>
      <c r="J25" s="24">
        <f t="shared" si="5"/>
        <v>0.51579665240957906</v>
      </c>
    </row>
    <row r="26" spans="1:10" x14ac:dyDescent="0.25">
      <c r="A26" s="55"/>
      <c r="B26" s="31">
        <v>21</v>
      </c>
      <c r="C26" s="14">
        <v>9</v>
      </c>
      <c r="D26" s="14">
        <v>2127</v>
      </c>
      <c r="E26" s="25">
        <f t="shared" si="0"/>
        <v>1539.3389416320736</v>
      </c>
      <c r="F26" s="26">
        <f t="shared" si="1"/>
        <v>587.66105836792644</v>
      </c>
      <c r="G26" s="25">
        <f t="shared" si="2"/>
        <v>587.66105836792644</v>
      </c>
      <c r="H26" s="25">
        <f t="shared" si="3"/>
        <v>345345.51952211146</v>
      </c>
      <c r="I26" s="24">
        <f t="shared" si="4"/>
        <v>0.2762863462002475</v>
      </c>
      <c r="J26" s="24">
        <f t="shared" si="5"/>
        <v>0.38176196448643263</v>
      </c>
    </row>
    <row r="27" spans="1:10" x14ac:dyDescent="0.25">
      <c r="A27" s="55"/>
      <c r="B27" s="31">
        <v>22</v>
      </c>
      <c r="C27" s="14">
        <v>10</v>
      </c>
      <c r="D27" s="14">
        <v>1458</v>
      </c>
      <c r="E27" s="25">
        <f t="shared" si="0"/>
        <v>1561.2963686825867</v>
      </c>
      <c r="F27" s="26">
        <f t="shared" si="1"/>
        <v>-103.29636868258672</v>
      </c>
      <c r="G27" s="25">
        <f t="shared" si="2"/>
        <v>103.29636868258672</v>
      </c>
      <c r="H27" s="25">
        <f t="shared" si="3"/>
        <v>10670.139783008883</v>
      </c>
      <c r="I27" s="24">
        <f t="shared" si="4"/>
        <v>7.0847989494229574E-2</v>
      </c>
      <c r="J27" s="24">
        <f t="shared" si="5"/>
        <v>6.616064108939651E-2</v>
      </c>
    </row>
    <row r="28" spans="1:10" x14ac:dyDescent="0.25">
      <c r="A28" s="55"/>
      <c r="B28" s="31">
        <v>23</v>
      </c>
      <c r="C28" s="14">
        <v>11</v>
      </c>
      <c r="D28" s="14">
        <v>1267</v>
      </c>
      <c r="E28" s="25">
        <f t="shared" si="0"/>
        <v>1557.4367927456856</v>
      </c>
      <c r="F28" s="26">
        <f t="shared" si="1"/>
        <v>-290.43679274568558</v>
      </c>
      <c r="G28" s="25">
        <f t="shared" si="2"/>
        <v>290.43679274568558</v>
      </c>
      <c r="H28" s="25">
        <f t="shared" si="3"/>
        <v>84353.530580400315</v>
      </c>
      <c r="I28" s="24">
        <f t="shared" si="4"/>
        <v>0.2292318806201149</v>
      </c>
      <c r="J28" s="24">
        <f t="shared" si="5"/>
        <v>0.18648383940747901</v>
      </c>
    </row>
    <row r="29" spans="1:10" x14ac:dyDescent="0.25">
      <c r="A29" s="55"/>
      <c r="B29" s="31">
        <v>24</v>
      </c>
      <c r="C29" s="14">
        <v>12</v>
      </c>
      <c r="D29" s="14">
        <v>1417</v>
      </c>
      <c r="E29" s="25">
        <f t="shared" si="0"/>
        <v>1546.5848831309675</v>
      </c>
      <c r="F29" s="26">
        <f t="shared" si="1"/>
        <v>-129.58488313096746</v>
      </c>
      <c r="G29" s="25">
        <f t="shared" si="2"/>
        <v>129.58488313096746</v>
      </c>
      <c r="H29" s="25">
        <f t="shared" si="3"/>
        <v>16792.241936066494</v>
      </c>
      <c r="I29" s="24">
        <f t="shared" si="4"/>
        <v>9.1450164524324251E-2</v>
      </c>
      <c r="J29" s="24">
        <f t="shared" si="5"/>
        <v>8.3787760079893386E-2</v>
      </c>
    </row>
    <row r="30" spans="1:10" x14ac:dyDescent="0.25">
      <c r="A30" s="55"/>
      <c r="B30" s="31">
        <v>25</v>
      </c>
      <c r="C30" s="14">
        <v>13</v>
      </c>
      <c r="D30" s="14">
        <v>1438</v>
      </c>
      <c r="E30" s="25">
        <f t="shared" si="0"/>
        <v>1541.7430604890185</v>
      </c>
      <c r="F30" s="26">
        <f t="shared" si="1"/>
        <v>-103.74306048901849</v>
      </c>
      <c r="G30" s="25">
        <f t="shared" si="2"/>
        <v>103.74306048901849</v>
      </c>
      <c r="H30" s="25">
        <f t="shared" si="3"/>
        <v>10762.62259962815</v>
      </c>
      <c r="I30" s="24">
        <f t="shared" si="4"/>
        <v>7.2143991995144985E-2</v>
      </c>
      <c r="J30" s="24">
        <f t="shared" si="5"/>
        <v>6.7289461615032464E-2</v>
      </c>
    </row>
    <row r="31" spans="1:10" x14ac:dyDescent="0.25">
      <c r="A31" s="55"/>
      <c r="B31" s="31">
        <v>26</v>
      </c>
      <c r="C31" s="14">
        <v>14</v>
      </c>
      <c r="D31" s="14">
        <v>1318</v>
      </c>
      <c r="E31" s="25">
        <f t="shared" si="0"/>
        <v>1537.8667943144128</v>
      </c>
      <c r="F31" s="26">
        <f t="shared" si="1"/>
        <v>-219.8667943144128</v>
      </c>
      <c r="G31" s="25">
        <f t="shared" si="2"/>
        <v>219.8667943144128</v>
      </c>
      <c r="H31" s="25">
        <f t="shared" si="3"/>
        <v>48341.407242096306</v>
      </c>
      <c r="I31" s="24">
        <f t="shared" si="4"/>
        <v>0.16681850858453171</v>
      </c>
      <c r="J31" s="24">
        <f t="shared" si="5"/>
        <v>0.14296868566723317</v>
      </c>
    </row>
    <row r="32" spans="1:10" x14ac:dyDescent="0.25">
      <c r="A32" s="55"/>
      <c r="B32" s="31">
        <v>27</v>
      </c>
      <c r="C32" s="14">
        <v>15</v>
      </c>
      <c r="D32" s="14">
        <v>1923</v>
      </c>
      <c r="E32" s="25">
        <f t="shared" si="0"/>
        <v>1529.6516692380692</v>
      </c>
      <c r="F32" s="26">
        <f t="shared" si="1"/>
        <v>393.34833076193081</v>
      </c>
      <c r="G32" s="25">
        <f t="shared" si="2"/>
        <v>393.34833076193081</v>
      </c>
      <c r="H32" s="25">
        <f t="shared" si="3"/>
        <v>154722.90931319733</v>
      </c>
      <c r="I32" s="24">
        <f t="shared" si="4"/>
        <v>0.20454931396876277</v>
      </c>
      <c r="J32" s="24">
        <f t="shared" si="5"/>
        <v>0.25714895663655279</v>
      </c>
    </row>
    <row r="33" spans="1:10" x14ac:dyDescent="0.25">
      <c r="A33" s="55"/>
      <c r="B33" s="31">
        <v>28</v>
      </c>
      <c r="C33" s="14">
        <v>16</v>
      </c>
      <c r="D33" s="14">
        <v>1451</v>
      </c>
      <c r="E33" s="25">
        <f t="shared" si="0"/>
        <v>1544.3487759378613</v>
      </c>
      <c r="F33" s="26">
        <f t="shared" si="1"/>
        <v>-93.348775937861319</v>
      </c>
      <c r="G33" s="25">
        <f t="shared" si="2"/>
        <v>93.348775937861319</v>
      </c>
      <c r="H33" s="25">
        <f t="shared" si="3"/>
        <v>8713.9939690970368</v>
      </c>
      <c r="I33" s="24">
        <f t="shared" si="4"/>
        <v>6.4334097820717653E-2</v>
      </c>
      <c r="J33" s="24">
        <f t="shared" si="5"/>
        <v>6.0445397692740696E-2</v>
      </c>
    </row>
    <row r="34" spans="1:10" x14ac:dyDescent="0.25">
      <c r="A34" s="55"/>
      <c r="B34" s="31">
        <v>29</v>
      </c>
      <c r="C34" s="14">
        <v>17</v>
      </c>
      <c r="D34" s="14">
        <v>1120</v>
      </c>
      <c r="E34" s="25">
        <f t="shared" si="0"/>
        <v>1540.8608828594893</v>
      </c>
      <c r="F34" s="26">
        <f t="shared" si="1"/>
        <v>-420.86088285948927</v>
      </c>
      <c r="G34" s="25">
        <f t="shared" si="2"/>
        <v>420.86088285948927</v>
      </c>
      <c r="H34" s="25">
        <f t="shared" si="3"/>
        <v>177123.88272126875</v>
      </c>
      <c r="I34" s="24">
        <f t="shared" si="4"/>
        <v>0.37576864541025828</v>
      </c>
      <c r="J34" s="24">
        <f t="shared" si="5"/>
        <v>0.27313360183332491</v>
      </c>
    </row>
    <row r="35" spans="1:10" x14ac:dyDescent="0.25">
      <c r="A35" s="55"/>
      <c r="B35" s="31">
        <v>30</v>
      </c>
      <c r="C35" s="14">
        <v>18</v>
      </c>
      <c r="D35" s="14">
        <v>1365</v>
      </c>
      <c r="E35" s="25">
        <f t="shared" si="0"/>
        <v>1525.1357943884811</v>
      </c>
      <c r="F35" s="26">
        <f t="shared" si="1"/>
        <v>-160.13579438848114</v>
      </c>
      <c r="G35" s="25">
        <f t="shared" si="2"/>
        <v>160.13579438848114</v>
      </c>
      <c r="H35" s="25">
        <f t="shared" si="3"/>
        <v>25643.472644429909</v>
      </c>
      <c r="I35" s="24">
        <f t="shared" si="4"/>
        <v>0.11731560028460157</v>
      </c>
      <c r="J35" s="24">
        <f t="shared" si="5"/>
        <v>0.10499772871220903</v>
      </c>
    </row>
    <row r="36" spans="1:10" x14ac:dyDescent="0.25">
      <c r="A36" s="55"/>
      <c r="B36" s="31">
        <v>31</v>
      </c>
      <c r="C36" s="14">
        <v>19</v>
      </c>
      <c r="D36" s="14">
        <v>1574</v>
      </c>
      <c r="E36" s="25">
        <f t="shared" si="0"/>
        <v>1519.1524644172453</v>
      </c>
      <c r="F36" s="26">
        <f t="shared" si="1"/>
        <v>54.847535582754745</v>
      </c>
      <c r="G36" s="25">
        <f t="shared" si="2"/>
        <v>54.847535582754745</v>
      </c>
      <c r="H36" s="25">
        <f t="shared" si="3"/>
        <v>3008.2521595015478</v>
      </c>
      <c r="I36" s="24">
        <f t="shared" si="4"/>
        <v>3.4845956532881035E-2</v>
      </c>
      <c r="J36" s="24">
        <f t="shared" si="5"/>
        <v>3.6104036209291569E-2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1521.2017932681365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-2381.0254060585239</v>
      </c>
      <c r="G38" s="18">
        <f t="shared" ref="G38:H38" si="6">SUM(G18:G36)</f>
        <v>6603.0336816503268</v>
      </c>
      <c r="H38" s="18">
        <f t="shared" si="6"/>
        <v>4755507.1122313095</v>
      </c>
      <c r="I38" s="17">
        <f>SUM(I21:I36)</f>
        <v>3.2747452570535387</v>
      </c>
      <c r="J38" s="17">
        <f>SUM(J21:J36)</f>
        <v>2.8383170774659492</v>
      </c>
    </row>
    <row r="39" spans="1:10" x14ac:dyDescent="0.25">
      <c r="B39" s="14"/>
      <c r="C39" s="14"/>
      <c r="D39" s="14"/>
      <c r="E39" s="14"/>
      <c r="F39" s="14"/>
      <c r="G39" s="16">
        <f>G38/C36</f>
        <v>347.52808850791195</v>
      </c>
      <c r="H39" s="16">
        <f>H38/C36</f>
        <v>250289.84801217419</v>
      </c>
      <c r="I39" s="15">
        <f>I38/C36</f>
        <v>0.17235501352913363</v>
      </c>
      <c r="J39" s="15">
        <f>J38/C36</f>
        <v>0.14938510934031313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435.56237570745662</v>
      </c>
      <c r="H42" s="12">
        <f>H39^0.5</f>
        <v>500.28976404897008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B4" sqref="B4:B35"/>
    </sheetView>
  </sheetViews>
  <sheetFormatPr baseColWidth="10" defaultRowHeight="15" x14ac:dyDescent="0.25"/>
  <sheetData>
    <row r="3" spans="2:3" x14ac:dyDescent="0.25">
      <c r="C3" s="3">
        <v>707007</v>
      </c>
    </row>
    <row r="4" spans="2:3" x14ac:dyDescent="0.25">
      <c r="B4" s="5" t="s">
        <v>247</v>
      </c>
      <c r="C4" t="s">
        <v>73</v>
      </c>
    </row>
    <row r="5" spans="2:3" x14ac:dyDescent="0.25">
      <c r="B5" t="s">
        <v>250</v>
      </c>
      <c r="C5" s="4">
        <v>564</v>
      </c>
    </row>
    <row r="6" spans="2:3" x14ac:dyDescent="0.25">
      <c r="B6" t="s">
        <v>251</v>
      </c>
      <c r="C6" s="4">
        <v>772</v>
      </c>
    </row>
    <row r="7" spans="2:3" x14ac:dyDescent="0.25">
      <c r="B7" t="s">
        <v>252</v>
      </c>
      <c r="C7" s="4">
        <v>1304</v>
      </c>
    </row>
    <row r="8" spans="2:3" x14ac:dyDescent="0.25">
      <c r="B8" t="s">
        <v>253</v>
      </c>
      <c r="C8" s="4">
        <v>975</v>
      </c>
    </row>
    <row r="9" spans="2:3" x14ac:dyDescent="0.25">
      <c r="B9" t="s">
        <v>254</v>
      </c>
      <c r="C9" s="4">
        <v>690</v>
      </c>
    </row>
    <row r="10" spans="2:3" x14ac:dyDescent="0.25">
      <c r="B10" t="s">
        <v>255</v>
      </c>
      <c r="C10" s="4">
        <v>962</v>
      </c>
    </row>
    <row r="11" spans="2:3" x14ac:dyDescent="0.25">
      <c r="B11" t="s">
        <v>256</v>
      </c>
      <c r="C11" s="4">
        <v>934</v>
      </c>
    </row>
    <row r="12" spans="2:3" x14ac:dyDescent="0.25">
      <c r="B12" t="s">
        <v>257</v>
      </c>
      <c r="C12" s="4">
        <v>807</v>
      </c>
    </row>
    <row r="13" spans="2:3" x14ac:dyDescent="0.25">
      <c r="B13" t="s">
        <v>258</v>
      </c>
      <c r="C13" s="4">
        <v>1171</v>
      </c>
    </row>
    <row r="14" spans="2:3" x14ac:dyDescent="0.25">
      <c r="B14" t="s">
        <v>259</v>
      </c>
      <c r="C14" s="4">
        <v>762</v>
      </c>
    </row>
    <row r="15" spans="2:3" x14ac:dyDescent="0.25">
      <c r="B15" t="s">
        <v>260</v>
      </c>
      <c r="C15" s="4">
        <v>1712</v>
      </c>
    </row>
    <row r="16" spans="2:3" x14ac:dyDescent="0.25">
      <c r="B16" t="s">
        <v>261</v>
      </c>
      <c r="C16" s="4">
        <v>883</v>
      </c>
    </row>
    <row r="17" spans="2:3" x14ac:dyDescent="0.25">
      <c r="B17" t="s">
        <v>262</v>
      </c>
      <c r="C17" s="4">
        <v>1015</v>
      </c>
    </row>
    <row r="18" spans="2:3" x14ac:dyDescent="0.25">
      <c r="B18" t="s">
        <v>263</v>
      </c>
      <c r="C18" s="4">
        <v>562</v>
      </c>
    </row>
    <row r="19" spans="2:3" x14ac:dyDescent="0.25">
      <c r="B19" t="s">
        <v>264</v>
      </c>
      <c r="C19" s="4">
        <v>1151</v>
      </c>
    </row>
    <row r="20" spans="2:3" x14ac:dyDescent="0.25">
      <c r="B20" t="s">
        <v>265</v>
      </c>
      <c r="C20" s="4">
        <v>971</v>
      </c>
    </row>
    <row r="21" spans="2:3" x14ac:dyDescent="0.25">
      <c r="B21" t="s">
        <v>266</v>
      </c>
      <c r="C21" s="4">
        <v>876</v>
      </c>
    </row>
    <row r="22" spans="2:3" x14ac:dyDescent="0.25">
      <c r="B22" t="s">
        <v>267</v>
      </c>
      <c r="C22" s="4">
        <v>1227</v>
      </c>
    </row>
    <row r="23" spans="2:3" x14ac:dyDescent="0.25">
      <c r="B23" t="s">
        <v>268</v>
      </c>
      <c r="C23" s="4">
        <v>1638</v>
      </c>
    </row>
    <row r="24" spans="2:3" x14ac:dyDescent="0.25">
      <c r="B24" t="s">
        <v>269</v>
      </c>
      <c r="C24" s="4">
        <v>836</v>
      </c>
    </row>
    <row r="25" spans="2:3" x14ac:dyDescent="0.25">
      <c r="B25" t="s">
        <v>270</v>
      </c>
      <c r="C25" s="4">
        <v>1283</v>
      </c>
    </row>
    <row r="26" spans="2:3" x14ac:dyDescent="0.25">
      <c r="B26" t="s">
        <v>271</v>
      </c>
      <c r="C26" s="4">
        <v>910</v>
      </c>
    </row>
    <row r="27" spans="2:3" x14ac:dyDescent="0.25">
      <c r="B27" t="s">
        <v>272</v>
      </c>
      <c r="C27" s="4">
        <v>890</v>
      </c>
    </row>
    <row r="28" spans="2:3" x14ac:dyDescent="0.25">
      <c r="B28" t="s">
        <v>273</v>
      </c>
      <c r="C28" s="4">
        <v>888</v>
      </c>
    </row>
    <row r="29" spans="2:3" x14ac:dyDescent="0.25">
      <c r="B29" t="s">
        <v>274</v>
      </c>
      <c r="C29" s="4">
        <v>706</v>
      </c>
    </row>
    <row r="30" spans="2:3" x14ac:dyDescent="0.25">
      <c r="B30" t="s">
        <v>275</v>
      </c>
      <c r="C30" s="4">
        <v>921</v>
      </c>
    </row>
    <row r="31" spans="2:3" x14ac:dyDescent="0.25">
      <c r="B31" t="s">
        <v>276</v>
      </c>
      <c r="C31" s="4">
        <v>1348</v>
      </c>
    </row>
    <row r="32" spans="2:3" x14ac:dyDescent="0.25">
      <c r="B32" t="s">
        <v>277</v>
      </c>
      <c r="C32" s="4">
        <v>748</v>
      </c>
    </row>
    <row r="33" spans="2:3" x14ac:dyDescent="0.25">
      <c r="B33" t="s">
        <v>278</v>
      </c>
      <c r="C33" s="4">
        <v>611</v>
      </c>
    </row>
    <row r="34" spans="2:3" x14ac:dyDescent="0.25">
      <c r="B34" t="s">
        <v>279</v>
      </c>
      <c r="C34" s="4">
        <v>782</v>
      </c>
    </row>
    <row r="35" spans="2:3" x14ac:dyDescent="0.25">
      <c r="B35" t="s">
        <v>280</v>
      </c>
      <c r="C35" s="4">
        <v>1987</v>
      </c>
    </row>
    <row r="36" spans="2:3" x14ac:dyDescent="0.25">
      <c r="C36" s="4">
        <v>30886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" sqref="F1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9.999999999999995E-3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>
        <v>1</v>
      </c>
      <c r="C6" s="31"/>
      <c r="D6" s="35">
        <v>564</v>
      </c>
      <c r="E6" s="30"/>
      <c r="F6" s="29"/>
      <c r="G6" s="29"/>
      <c r="H6" s="29"/>
      <c r="I6" s="29"/>
      <c r="J6" s="29"/>
    </row>
    <row r="7" spans="1:10" x14ac:dyDescent="0.25">
      <c r="A7" s="55"/>
      <c r="B7" s="31">
        <v>2</v>
      </c>
      <c r="C7" s="31"/>
      <c r="D7" s="35">
        <v>772</v>
      </c>
      <c r="E7" s="30"/>
      <c r="F7" s="29"/>
      <c r="G7" s="29"/>
      <c r="H7" s="29"/>
      <c r="I7" s="29"/>
      <c r="J7" s="29"/>
    </row>
    <row r="8" spans="1:10" x14ac:dyDescent="0.25">
      <c r="A8" s="55"/>
      <c r="B8" s="31">
        <v>3</v>
      </c>
      <c r="C8" s="31"/>
      <c r="D8" s="35">
        <v>1304</v>
      </c>
      <c r="E8" s="30"/>
      <c r="F8" s="29"/>
      <c r="G8" s="29"/>
      <c r="H8" s="29"/>
      <c r="I8" s="29"/>
      <c r="J8" s="29"/>
    </row>
    <row r="9" spans="1:10" x14ac:dyDescent="0.25">
      <c r="A9" s="55"/>
      <c r="B9" s="31">
        <v>4</v>
      </c>
      <c r="C9" s="14"/>
      <c r="D9" s="28">
        <v>975</v>
      </c>
      <c r="E9" s="14"/>
      <c r="F9" s="14"/>
      <c r="G9" s="14"/>
      <c r="H9" s="14"/>
      <c r="I9" s="14"/>
      <c r="J9" s="14"/>
    </row>
    <row r="10" spans="1:10" x14ac:dyDescent="0.25">
      <c r="A10" s="55"/>
      <c r="B10" s="31">
        <v>5</v>
      </c>
      <c r="C10" s="14"/>
      <c r="D10" s="28">
        <v>690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>
        <v>6</v>
      </c>
      <c r="C11" s="14"/>
      <c r="D11" s="28">
        <v>962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>
        <v>7</v>
      </c>
      <c r="C12" s="14"/>
      <c r="D12" s="28">
        <v>934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>
        <v>8</v>
      </c>
      <c r="C13" s="14"/>
      <c r="D13" s="28">
        <v>807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>
        <v>9</v>
      </c>
      <c r="C14" s="14"/>
      <c r="D14" s="28">
        <v>1171</v>
      </c>
      <c r="E14" s="14" t="s">
        <v>293</v>
      </c>
      <c r="F14" s="27">
        <f>AVERAGE(D6:D17)</f>
        <v>961.33333333333337</v>
      </c>
      <c r="G14" s="56" t="s">
        <v>292</v>
      </c>
      <c r="H14" s="56"/>
      <c r="I14" s="14"/>
      <c r="J14" s="14"/>
    </row>
    <row r="15" spans="1:10" x14ac:dyDescent="0.25">
      <c r="A15" s="55"/>
      <c r="B15" s="31">
        <v>10</v>
      </c>
      <c r="C15" s="14"/>
      <c r="D15" s="28">
        <v>762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>
        <v>11</v>
      </c>
      <c r="C16" s="14"/>
      <c r="D16" s="28">
        <v>1712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>
        <v>12</v>
      </c>
      <c r="C17" s="14">
        <v>0</v>
      </c>
      <c r="D17" s="28">
        <v>883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>
        <v>13</v>
      </c>
      <c r="C18" s="14">
        <v>1</v>
      </c>
      <c r="D18" s="34">
        <v>1015</v>
      </c>
      <c r="E18" s="27">
        <f>F14</f>
        <v>961.33333333333337</v>
      </c>
      <c r="F18" s="26">
        <f>D18-E18</f>
        <v>53.666666666666629</v>
      </c>
      <c r="G18" s="25">
        <f>ABS(F18)</f>
        <v>53.666666666666629</v>
      </c>
      <c r="H18" s="25">
        <f>G18^2</f>
        <v>2880.1111111111072</v>
      </c>
      <c r="I18" s="24">
        <f>G18/D18</f>
        <v>5.2873563218390769E-2</v>
      </c>
      <c r="J18" s="24">
        <f>G18/E18</f>
        <v>5.5825242718446563E-2</v>
      </c>
    </row>
    <row r="19" spans="1:10" x14ac:dyDescent="0.25">
      <c r="A19" s="55"/>
      <c r="B19" s="31">
        <v>14</v>
      </c>
      <c r="C19" s="14">
        <v>2</v>
      </c>
      <c r="D19" s="34">
        <v>562</v>
      </c>
      <c r="E19" s="25">
        <f>$F$1*D18+(1-$F$1)*E18</f>
        <v>961.87</v>
      </c>
      <c r="F19" s="26">
        <f>D19-E19</f>
        <v>-399.87</v>
      </c>
      <c r="G19" s="25">
        <f>ABS(F19)</f>
        <v>399.87</v>
      </c>
      <c r="H19" s="25">
        <f>G19^2</f>
        <v>159896.01690000002</v>
      </c>
      <c r="I19" s="24">
        <f>G19/D19</f>
        <v>0.71151245551601427</v>
      </c>
      <c r="J19" s="24">
        <f>G19/E19</f>
        <v>0.41572145924085374</v>
      </c>
    </row>
    <row r="20" spans="1:10" x14ac:dyDescent="0.25">
      <c r="A20" s="55"/>
      <c r="B20" s="31">
        <v>15</v>
      </c>
      <c r="C20" s="14">
        <v>3</v>
      </c>
      <c r="D20" s="34">
        <v>1151</v>
      </c>
      <c r="E20" s="25">
        <f t="shared" ref="E20:E36" si="0">$F$1*D19+(1-$F$1)*E19</f>
        <v>957.87130000000002</v>
      </c>
      <c r="F20" s="26">
        <f t="shared" ref="F20:F36" si="1">D20-E20</f>
        <v>193.12869999999998</v>
      </c>
      <c r="G20" s="25">
        <f t="shared" ref="G20:G36" si="2">ABS(F20)</f>
        <v>193.12869999999998</v>
      </c>
      <c r="H20" s="25">
        <f t="shared" ref="H20:H36" si="3">G20^2</f>
        <v>37298.694763689993</v>
      </c>
      <c r="I20" s="24">
        <f t="shared" ref="I20:I36" si="4">G20/D20</f>
        <v>0.16779209383145088</v>
      </c>
      <c r="J20" s="24">
        <f t="shared" ref="J20:J36" si="5">G20/E20</f>
        <v>0.20162280673823296</v>
      </c>
    </row>
    <row r="21" spans="1:10" x14ac:dyDescent="0.25">
      <c r="A21" s="55" t="s">
        <v>291</v>
      </c>
      <c r="B21" s="31">
        <v>16</v>
      </c>
      <c r="C21" s="14">
        <v>4</v>
      </c>
      <c r="D21" s="14">
        <v>971</v>
      </c>
      <c r="E21" s="25">
        <f t="shared" si="0"/>
        <v>959.80258700000002</v>
      </c>
      <c r="F21" s="26">
        <f t="shared" si="1"/>
        <v>11.197412999999983</v>
      </c>
      <c r="G21" s="25">
        <f t="shared" si="2"/>
        <v>11.197412999999983</v>
      </c>
      <c r="H21" s="25">
        <f t="shared" si="3"/>
        <v>125.38205789256862</v>
      </c>
      <c r="I21" s="24">
        <f t="shared" si="4"/>
        <v>1.1531836251287316E-2</v>
      </c>
      <c r="J21" s="24">
        <f t="shared" si="5"/>
        <v>1.1666370930504674E-2</v>
      </c>
    </row>
    <row r="22" spans="1:10" x14ac:dyDescent="0.25">
      <c r="A22" s="55"/>
      <c r="B22" s="31">
        <v>17</v>
      </c>
      <c r="C22" s="14">
        <v>5</v>
      </c>
      <c r="D22" s="14">
        <v>876</v>
      </c>
      <c r="E22" s="25">
        <f t="shared" si="0"/>
        <v>959.91456113000004</v>
      </c>
      <c r="F22" s="26">
        <f t="shared" si="1"/>
        <v>-83.914561130000038</v>
      </c>
      <c r="G22" s="25">
        <f t="shared" si="2"/>
        <v>83.914561130000038</v>
      </c>
      <c r="H22" s="25">
        <f t="shared" si="3"/>
        <v>7041.6535696405135</v>
      </c>
      <c r="I22" s="24">
        <f t="shared" si="4"/>
        <v>9.5792878002283144E-2</v>
      </c>
      <c r="J22" s="24">
        <f t="shared" si="5"/>
        <v>8.741878134572395E-2</v>
      </c>
    </row>
    <row r="23" spans="1:10" x14ac:dyDescent="0.25">
      <c r="A23" s="55"/>
      <c r="B23" s="31">
        <v>18</v>
      </c>
      <c r="C23" s="14">
        <v>6</v>
      </c>
      <c r="D23" s="14">
        <v>1227</v>
      </c>
      <c r="E23" s="25">
        <f t="shared" si="0"/>
        <v>959.07541551869997</v>
      </c>
      <c r="F23" s="26">
        <f t="shared" si="1"/>
        <v>267.92458448130003</v>
      </c>
      <c r="G23" s="25">
        <f t="shared" si="2"/>
        <v>267.92458448130003</v>
      </c>
      <c r="H23" s="25">
        <f t="shared" si="3"/>
        <v>71783.582969477284</v>
      </c>
      <c r="I23" s="24">
        <f t="shared" si="4"/>
        <v>0.2183574445650367</v>
      </c>
      <c r="J23" s="24">
        <f t="shared" si="5"/>
        <v>0.27935716018369366</v>
      </c>
    </row>
    <row r="24" spans="1:10" x14ac:dyDescent="0.25">
      <c r="A24" s="55"/>
      <c r="B24" s="31">
        <v>19</v>
      </c>
      <c r="C24" s="14">
        <v>7</v>
      </c>
      <c r="D24" s="14">
        <v>1638</v>
      </c>
      <c r="E24" s="25">
        <f t="shared" si="0"/>
        <v>961.75466136351292</v>
      </c>
      <c r="F24" s="26">
        <f t="shared" si="1"/>
        <v>676.24533863648708</v>
      </c>
      <c r="G24" s="25">
        <f t="shared" si="2"/>
        <v>676.24533863648708</v>
      </c>
      <c r="H24" s="25">
        <f t="shared" si="3"/>
        <v>457307.75802757707</v>
      </c>
      <c r="I24" s="24">
        <f t="shared" si="4"/>
        <v>0.41284819208576745</v>
      </c>
      <c r="J24" s="24">
        <f t="shared" si="5"/>
        <v>0.70313705334970833</v>
      </c>
    </row>
    <row r="25" spans="1:10" x14ac:dyDescent="0.25">
      <c r="A25" s="55"/>
      <c r="B25" s="31">
        <v>20</v>
      </c>
      <c r="C25" s="14">
        <v>8</v>
      </c>
      <c r="D25" s="14">
        <v>836</v>
      </c>
      <c r="E25" s="25">
        <f t="shared" si="0"/>
        <v>968.51711474987781</v>
      </c>
      <c r="F25" s="26">
        <f t="shared" si="1"/>
        <v>-132.51711474987781</v>
      </c>
      <c r="G25" s="25">
        <f t="shared" si="2"/>
        <v>132.51711474987781</v>
      </c>
      <c r="H25" s="25">
        <f t="shared" si="3"/>
        <v>17560.785701632281</v>
      </c>
      <c r="I25" s="24">
        <f t="shared" si="4"/>
        <v>0.15851329515535623</v>
      </c>
      <c r="J25" s="24">
        <f t="shared" si="5"/>
        <v>0.13682475273976002</v>
      </c>
    </row>
    <row r="26" spans="1:10" x14ac:dyDescent="0.25">
      <c r="A26" s="55"/>
      <c r="B26" s="31">
        <v>21</v>
      </c>
      <c r="C26" s="14">
        <v>9</v>
      </c>
      <c r="D26" s="14">
        <v>1283</v>
      </c>
      <c r="E26" s="25">
        <f t="shared" si="0"/>
        <v>967.19194360237907</v>
      </c>
      <c r="F26" s="26">
        <f t="shared" si="1"/>
        <v>315.80805639762093</v>
      </c>
      <c r="G26" s="25">
        <f t="shared" si="2"/>
        <v>315.80805639762093</v>
      </c>
      <c r="H26" s="25">
        <f t="shared" si="3"/>
        <v>99734.728485642918</v>
      </c>
      <c r="I26" s="24">
        <f t="shared" si="4"/>
        <v>0.24614813437071001</v>
      </c>
      <c r="J26" s="24">
        <f t="shared" si="5"/>
        <v>0.32652056139071017</v>
      </c>
    </row>
    <row r="27" spans="1:10" x14ac:dyDescent="0.25">
      <c r="A27" s="55"/>
      <c r="B27" s="31">
        <v>22</v>
      </c>
      <c r="C27" s="14">
        <v>10</v>
      </c>
      <c r="D27" s="14">
        <v>910</v>
      </c>
      <c r="E27" s="25">
        <f t="shared" si="0"/>
        <v>970.3500241663553</v>
      </c>
      <c r="F27" s="26">
        <f t="shared" si="1"/>
        <v>-60.350024166355297</v>
      </c>
      <c r="G27" s="25">
        <f t="shared" si="2"/>
        <v>60.350024166355297</v>
      </c>
      <c r="H27" s="25">
        <f t="shared" si="3"/>
        <v>3642.1254168796681</v>
      </c>
      <c r="I27" s="24">
        <f t="shared" si="4"/>
        <v>6.6318707875115707E-2</v>
      </c>
      <c r="J27" s="24">
        <f t="shared" si="5"/>
        <v>6.2194077047818964E-2</v>
      </c>
    </row>
    <row r="28" spans="1:10" x14ac:dyDescent="0.25">
      <c r="A28" s="55"/>
      <c r="B28" s="31">
        <v>23</v>
      </c>
      <c r="C28" s="14">
        <v>11</v>
      </c>
      <c r="D28" s="14">
        <v>890</v>
      </c>
      <c r="E28" s="25">
        <f t="shared" si="0"/>
        <v>969.74652392469181</v>
      </c>
      <c r="F28" s="26">
        <f t="shared" si="1"/>
        <v>-79.746523924691814</v>
      </c>
      <c r="G28" s="25">
        <f t="shared" si="2"/>
        <v>79.746523924691814</v>
      </c>
      <c r="H28" s="25">
        <f t="shared" si="3"/>
        <v>6359.5080780714443</v>
      </c>
      <c r="I28" s="24">
        <f t="shared" si="4"/>
        <v>8.9602835870440239E-2</v>
      </c>
      <c r="J28" s="24">
        <f t="shared" si="5"/>
        <v>8.223440038944109E-2</v>
      </c>
    </row>
    <row r="29" spans="1:10" x14ac:dyDescent="0.25">
      <c r="A29" s="55"/>
      <c r="B29" s="31">
        <v>24</v>
      </c>
      <c r="C29" s="14">
        <v>12</v>
      </c>
      <c r="D29" s="14">
        <v>888</v>
      </c>
      <c r="E29" s="25">
        <f t="shared" si="0"/>
        <v>968.94905868544481</v>
      </c>
      <c r="F29" s="26">
        <f t="shared" si="1"/>
        <v>-80.949058685444811</v>
      </c>
      <c r="G29" s="25">
        <f t="shared" si="2"/>
        <v>80.949058685444811</v>
      </c>
      <c r="H29" s="25">
        <f t="shared" si="3"/>
        <v>6552.7501020595882</v>
      </c>
      <c r="I29" s="24">
        <f t="shared" si="4"/>
        <v>9.1158849870996414E-2</v>
      </c>
      <c r="J29" s="24">
        <f t="shared" si="5"/>
        <v>8.3543152201692519E-2</v>
      </c>
    </row>
    <row r="30" spans="1:10" x14ac:dyDescent="0.25">
      <c r="A30" s="55"/>
      <c r="B30" s="31">
        <v>25</v>
      </c>
      <c r="C30" s="14">
        <v>13</v>
      </c>
      <c r="D30" s="14">
        <v>706</v>
      </c>
      <c r="E30" s="25">
        <f t="shared" si="0"/>
        <v>968.1395680985903</v>
      </c>
      <c r="F30" s="26">
        <f t="shared" si="1"/>
        <v>-262.1395680985903</v>
      </c>
      <c r="G30" s="25">
        <f t="shared" si="2"/>
        <v>262.1395680985903</v>
      </c>
      <c r="H30" s="25">
        <f t="shared" si="3"/>
        <v>68717.153162915463</v>
      </c>
      <c r="I30" s="24">
        <f t="shared" si="4"/>
        <v>0.37130250438893808</v>
      </c>
      <c r="J30" s="24">
        <f t="shared" si="5"/>
        <v>0.27076629933990609</v>
      </c>
    </row>
    <row r="31" spans="1:10" x14ac:dyDescent="0.25">
      <c r="A31" s="55"/>
      <c r="B31" s="31">
        <v>26</v>
      </c>
      <c r="C31" s="14">
        <v>14</v>
      </c>
      <c r="D31" s="14">
        <v>921</v>
      </c>
      <c r="E31" s="25">
        <f t="shared" si="0"/>
        <v>965.51817241760432</v>
      </c>
      <c r="F31" s="26">
        <f t="shared" si="1"/>
        <v>-44.518172417604319</v>
      </c>
      <c r="G31" s="25">
        <f t="shared" si="2"/>
        <v>44.518172417604319</v>
      </c>
      <c r="H31" s="25">
        <f t="shared" si="3"/>
        <v>1981.8676754035459</v>
      </c>
      <c r="I31" s="24">
        <f t="shared" si="4"/>
        <v>4.8336777869277217E-2</v>
      </c>
      <c r="J31" s="24">
        <f t="shared" si="5"/>
        <v>4.6108062685276306E-2</v>
      </c>
    </row>
    <row r="32" spans="1:10" x14ac:dyDescent="0.25">
      <c r="A32" s="55"/>
      <c r="B32" s="31">
        <v>27</v>
      </c>
      <c r="C32" s="14">
        <v>15</v>
      </c>
      <c r="D32" s="14">
        <v>1348</v>
      </c>
      <c r="E32" s="25">
        <f t="shared" si="0"/>
        <v>965.07299069342832</v>
      </c>
      <c r="F32" s="26">
        <f t="shared" si="1"/>
        <v>382.92700930657168</v>
      </c>
      <c r="G32" s="25">
        <f t="shared" si="2"/>
        <v>382.92700930657168</v>
      </c>
      <c r="H32" s="25">
        <f t="shared" si="3"/>
        <v>146633.09445647523</v>
      </c>
      <c r="I32" s="24">
        <f t="shared" si="4"/>
        <v>0.28407048168143301</v>
      </c>
      <c r="J32" s="24">
        <f t="shared" si="5"/>
        <v>0.39678554161113694</v>
      </c>
    </row>
    <row r="33" spans="1:10" x14ac:dyDescent="0.25">
      <c r="A33" s="55"/>
      <c r="B33" s="31">
        <v>28</v>
      </c>
      <c r="C33" s="14">
        <v>16</v>
      </c>
      <c r="D33" s="14">
        <v>748</v>
      </c>
      <c r="E33" s="25">
        <f t="shared" si="0"/>
        <v>968.90226078649403</v>
      </c>
      <c r="F33" s="26">
        <f t="shared" si="1"/>
        <v>-220.90226078649403</v>
      </c>
      <c r="G33" s="25">
        <f t="shared" si="2"/>
        <v>220.90226078649403</v>
      </c>
      <c r="H33" s="25">
        <f t="shared" si="3"/>
        <v>48797.808820584214</v>
      </c>
      <c r="I33" s="24">
        <f t="shared" si="4"/>
        <v>0.29532387805681021</v>
      </c>
      <c r="J33" s="24">
        <f t="shared" si="5"/>
        <v>0.22799230606313112</v>
      </c>
    </row>
    <row r="34" spans="1:10" x14ac:dyDescent="0.25">
      <c r="A34" s="55"/>
      <c r="B34" s="31">
        <v>29</v>
      </c>
      <c r="C34" s="14">
        <v>17</v>
      </c>
      <c r="D34" s="14">
        <v>611</v>
      </c>
      <c r="E34" s="25">
        <f t="shared" si="0"/>
        <v>966.69323817862914</v>
      </c>
      <c r="F34" s="26">
        <f t="shared" si="1"/>
        <v>-355.69323817862914</v>
      </c>
      <c r="G34" s="25">
        <f t="shared" si="2"/>
        <v>355.69323817862914</v>
      </c>
      <c r="H34" s="25">
        <f t="shared" si="3"/>
        <v>126517.679685999</v>
      </c>
      <c r="I34" s="24">
        <f t="shared" si="4"/>
        <v>0.58214932598793645</v>
      </c>
      <c r="J34" s="24">
        <f t="shared" si="5"/>
        <v>0.36794840817217223</v>
      </c>
    </row>
    <row r="35" spans="1:10" x14ac:dyDescent="0.25">
      <c r="A35" s="55"/>
      <c r="B35" s="31">
        <v>30</v>
      </c>
      <c r="C35" s="14">
        <v>18</v>
      </c>
      <c r="D35" s="14">
        <v>782</v>
      </c>
      <c r="E35" s="25">
        <f t="shared" si="0"/>
        <v>963.13630579684286</v>
      </c>
      <c r="F35" s="26">
        <f t="shared" si="1"/>
        <v>-181.13630579684286</v>
      </c>
      <c r="G35" s="25">
        <f t="shared" si="2"/>
        <v>181.13630579684286</v>
      </c>
      <c r="H35" s="25">
        <f t="shared" si="3"/>
        <v>32810.361277727367</v>
      </c>
      <c r="I35" s="24">
        <f t="shared" si="4"/>
        <v>0.23163210459954331</v>
      </c>
      <c r="J35" s="24">
        <f t="shared" si="5"/>
        <v>0.18806923247170215</v>
      </c>
    </row>
    <row r="36" spans="1:10" x14ac:dyDescent="0.25">
      <c r="A36" s="55"/>
      <c r="B36" s="31">
        <v>31</v>
      </c>
      <c r="C36" s="14">
        <v>19</v>
      </c>
      <c r="D36" s="14">
        <v>1987</v>
      </c>
      <c r="E36" s="25">
        <f t="shared" si="0"/>
        <v>961.32494273887448</v>
      </c>
      <c r="F36" s="26">
        <f t="shared" si="1"/>
        <v>1025.6750572611254</v>
      </c>
      <c r="G36" s="25">
        <f t="shared" si="2"/>
        <v>1025.6750572611254</v>
      </c>
      <c r="H36" s="25">
        <f t="shared" si="3"/>
        <v>1052009.3230876129</v>
      </c>
      <c r="I36" s="24">
        <f t="shared" si="4"/>
        <v>0.5161927817116887</v>
      </c>
      <c r="J36" s="24">
        <f t="shared" si="5"/>
        <v>1.0669389835438092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971.58169331148576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1024.8359978152412</v>
      </c>
      <c r="G38" s="18">
        <f t="shared" ref="G38:H38" si="6">SUM(G18:G36)</f>
        <v>4828.3096536843022</v>
      </c>
      <c r="H38" s="18">
        <f t="shared" si="6"/>
        <v>2347650.3853503922</v>
      </c>
      <c r="I38" s="17">
        <f>SUM(I21:I36)</f>
        <v>3.7192800283426193</v>
      </c>
      <c r="J38" s="17">
        <f>SUM(J21:J36)</f>
        <v>4.3375051434661875</v>
      </c>
    </row>
    <row r="39" spans="1:10" x14ac:dyDescent="0.25">
      <c r="B39" s="14"/>
      <c r="C39" s="14"/>
      <c r="D39" s="14"/>
      <c r="E39" s="14"/>
      <c r="F39" s="14"/>
      <c r="G39" s="16">
        <f>G38/C36</f>
        <v>254.12156072022643</v>
      </c>
      <c r="H39" s="16">
        <f>H38/C36</f>
        <v>123560.54659738907</v>
      </c>
      <c r="I39" s="15">
        <f>I38/C36</f>
        <v>0.19575158043908522</v>
      </c>
      <c r="J39" s="15">
        <f>J38/C36</f>
        <v>0.22828974439295724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318.49451703604842</v>
      </c>
      <c r="H42" s="12">
        <f>H39^0.5</f>
        <v>351.51180150514017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sheetData>
    <row r="3" spans="2:3" x14ac:dyDescent="0.25">
      <c r="C3" s="3">
        <v>707002</v>
      </c>
    </row>
    <row r="4" spans="2:3" x14ac:dyDescent="0.25">
      <c r="B4" s="5" t="s">
        <v>247</v>
      </c>
      <c r="C4" t="s">
        <v>68</v>
      </c>
    </row>
    <row r="5" spans="2:3" x14ac:dyDescent="0.25">
      <c r="B5" t="s">
        <v>250</v>
      </c>
      <c r="C5" s="4">
        <v>745</v>
      </c>
    </row>
    <row r="6" spans="2:3" x14ac:dyDescent="0.25">
      <c r="B6" t="s">
        <v>251</v>
      </c>
      <c r="C6" s="4">
        <v>839</v>
      </c>
    </row>
    <row r="7" spans="2:3" x14ac:dyDescent="0.25">
      <c r="B7" t="s">
        <v>252</v>
      </c>
      <c r="C7" s="4">
        <v>1300</v>
      </c>
    </row>
    <row r="8" spans="2:3" x14ac:dyDescent="0.25">
      <c r="B8" t="s">
        <v>253</v>
      </c>
      <c r="C8" s="4">
        <v>916</v>
      </c>
    </row>
    <row r="9" spans="2:3" x14ac:dyDescent="0.25">
      <c r="B9" t="s">
        <v>254</v>
      </c>
      <c r="C9" s="4">
        <v>704</v>
      </c>
    </row>
    <row r="10" spans="2:3" x14ac:dyDescent="0.25">
      <c r="B10" t="s">
        <v>255</v>
      </c>
      <c r="C10" s="4">
        <v>1096</v>
      </c>
    </row>
    <row r="11" spans="2:3" x14ac:dyDescent="0.25">
      <c r="B11" t="s">
        <v>256</v>
      </c>
      <c r="C11" s="4">
        <v>1062</v>
      </c>
    </row>
    <row r="12" spans="2:3" x14ac:dyDescent="0.25">
      <c r="B12" t="s">
        <v>257</v>
      </c>
      <c r="C12" s="4">
        <v>948</v>
      </c>
    </row>
    <row r="13" spans="2:3" x14ac:dyDescent="0.25">
      <c r="B13" t="s">
        <v>258</v>
      </c>
      <c r="C13" s="4">
        <v>1228</v>
      </c>
    </row>
    <row r="14" spans="2:3" x14ac:dyDescent="0.25">
      <c r="B14" t="s">
        <v>259</v>
      </c>
      <c r="C14" s="4">
        <v>1081</v>
      </c>
    </row>
    <row r="15" spans="2:3" x14ac:dyDescent="0.25">
      <c r="B15" t="s">
        <v>260</v>
      </c>
      <c r="C15" s="4">
        <v>627</v>
      </c>
    </row>
    <row r="16" spans="2:3" x14ac:dyDescent="0.25">
      <c r="B16" t="s">
        <v>261</v>
      </c>
      <c r="C16" s="4">
        <v>920</v>
      </c>
    </row>
    <row r="17" spans="2:3" x14ac:dyDescent="0.25">
      <c r="B17" t="s">
        <v>262</v>
      </c>
      <c r="C17" s="4">
        <v>1036</v>
      </c>
    </row>
    <row r="18" spans="2:3" x14ac:dyDescent="0.25">
      <c r="B18" t="s">
        <v>263</v>
      </c>
      <c r="C18" s="4">
        <v>780</v>
      </c>
    </row>
    <row r="19" spans="2:3" x14ac:dyDescent="0.25">
      <c r="B19" t="s">
        <v>264</v>
      </c>
      <c r="C19" s="4">
        <v>961</v>
      </c>
    </row>
    <row r="20" spans="2:3" x14ac:dyDescent="0.25">
      <c r="B20" t="s">
        <v>265</v>
      </c>
      <c r="C20" s="4">
        <v>934</v>
      </c>
    </row>
    <row r="21" spans="2:3" x14ac:dyDescent="0.25">
      <c r="B21" t="s">
        <v>266</v>
      </c>
      <c r="C21" s="4">
        <v>803</v>
      </c>
    </row>
    <row r="22" spans="2:3" x14ac:dyDescent="0.25">
      <c r="B22" t="s">
        <v>267</v>
      </c>
      <c r="C22" s="4">
        <v>992</v>
      </c>
    </row>
    <row r="23" spans="2:3" x14ac:dyDescent="0.25">
      <c r="B23" t="s">
        <v>268</v>
      </c>
      <c r="C23" s="4">
        <v>1454</v>
      </c>
    </row>
    <row r="24" spans="2:3" x14ac:dyDescent="0.25">
      <c r="B24" t="s">
        <v>269</v>
      </c>
      <c r="C24" s="4">
        <v>817</v>
      </c>
    </row>
    <row r="25" spans="2:3" x14ac:dyDescent="0.25">
      <c r="B25" t="s">
        <v>270</v>
      </c>
      <c r="C25" s="4">
        <v>1182</v>
      </c>
    </row>
    <row r="26" spans="2:3" x14ac:dyDescent="0.25">
      <c r="B26" t="s">
        <v>271</v>
      </c>
      <c r="C26" s="4">
        <v>856</v>
      </c>
    </row>
    <row r="27" spans="2:3" x14ac:dyDescent="0.25">
      <c r="B27" t="s">
        <v>272</v>
      </c>
      <c r="C27" s="4">
        <v>278</v>
      </c>
    </row>
    <row r="28" spans="2:3" x14ac:dyDescent="0.25">
      <c r="B28" t="s">
        <v>273</v>
      </c>
      <c r="C28" s="4">
        <v>1197</v>
      </c>
    </row>
    <row r="29" spans="2:3" x14ac:dyDescent="0.25">
      <c r="B29" t="s">
        <v>274</v>
      </c>
      <c r="C29" s="4">
        <v>538</v>
      </c>
    </row>
    <row r="30" spans="2:3" x14ac:dyDescent="0.25">
      <c r="B30" t="s">
        <v>275</v>
      </c>
      <c r="C30" s="4">
        <v>874</v>
      </c>
    </row>
    <row r="31" spans="2:3" x14ac:dyDescent="0.25">
      <c r="B31" t="s">
        <v>276</v>
      </c>
      <c r="C31" s="4">
        <v>1206</v>
      </c>
    </row>
    <row r="32" spans="2:3" x14ac:dyDescent="0.25">
      <c r="B32" t="s">
        <v>277</v>
      </c>
      <c r="C32" s="4">
        <v>1157</v>
      </c>
    </row>
    <row r="33" spans="2:3" x14ac:dyDescent="0.25">
      <c r="B33" t="s">
        <v>278</v>
      </c>
      <c r="C33" s="4">
        <v>638</v>
      </c>
    </row>
    <row r="34" spans="2:3" x14ac:dyDescent="0.25">
      <c r="B34" t="s">
        <v>279</v>
      </c>
      <c r="C34" s="4">
        <v>732</v>
      </c>
    </row>
    <row r="35" spans="2:3" x14ac:dyDescent="0.25">
      <c r="B35" t="s">
        <v>280</v>
      </c>
      <c r="C35" s="4">
        <v>2382</v>
      </c>
    </row>
    <row r="36" spans="2:3" x14ac:dyDescent="0.25">
      <c r="C36" s="4">
        <f>SUM(C5:C35)</f>
        <v>30283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0.01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>
        <v>1</v>
      </c>
      <c r="C6" s="31"/>
      <c r="D6" s="35">
        <v>745</v>
      </c>
      <c r="E6" s="30"/>
      <c r="F6" s="29"/>
      <c r="G6" s="29"/>
      <c r="H6" s="29"/>
      <c r="I6" s="29"/>
      <c r="J6" s="29"/>
    </row>
    <row r="7" spans="1:10" x14ac:dyDescent="0.25">
      <c r="A7" s="55"/>
      <c r="B7" s="31">
        <v>2</v>
      </c>
      <c r="C7" s="31"/>
      <c r="D7" s="35">
        <v>839</v>
      </c>
      <c r="E7" s="30"/>
      <c r="F7" s="29"/>
      <c r="G7" s="29"/>
      <c r="H7" s="29"/>
      <c r="I7" s="29"/>
      <c r="J7" s="29"/>
    </row>
    <row r="8" spans="1:10" x14ac:dyDescent="0.25">
      <c r="A8" s="55"/>
      <c r="B8" s="31">
        <v>3</v>
      </c>
      <c r="C8" s="31"/>
      <c r="D8" s="35">
        <v>1300</v>
      </c>
      <c r="E8" s="30"/>
      <c r="F8" s="29"/>
      <c r="G8" s="29"/>
      <c r="H8" s="29"/>
      <c r="I8" s="29"/>
      <c r="J8" s="29"/>
    </row>
    <row r="9" spans="1:10" x14ac:dyDescent="0.25">
      <c r="A9" s="55"/>
      <c r="B9" s="31">
        <v>4</v>
      </c>
      <c r="C9" s="14"/>
      <c r="D9" s="28">
        <v>916</v>
      </c>
      <c r="E9" s="14"/>
      <c r="F9" s="14"/>
      <c r="G9" s="14"/>
      <c r="H9" s="14"/>
      <c r="I9" s="14"/>
      <c r="J9" s="14"/>
    </row>
    <row r="10" spans="1:10" x14ac:dyDescent="0.25">
      <c r="A10" s="55"/>
      <c r="B10" s="31">
        <v>5</v>
      </c>
      <c r="C10" s="14"/>
      <c r="D10" s="28">
        <v>704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>
        <v>6</v>
      </c>
      <c r="C11" s="14"/>
      <c r="D11" s="28">
        <v>1096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>
        <v>7</v>
      </c>
      <c r="C12" s="14"/>
      <c r="D12" s="28">
        <v>1062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>
        <v>8</v>
      </c>
      <c r="C13" s="14"/>
      <c r="D13" s="28">
        <v>948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>
        <v>9</v>
      </c>
      <c r="C14" s="14"/>
      <c r="D14" s="28">
        <v>1228</v>
      </c>
      <c r="E14" s="14" t="s">
        <v>293</v>
      </c>
      <c r="F14" s="27">
        <f>AVERAGE(D6:D17)</f>
        <v>955.5</v>
      </c>
      <c r="G14" s="56" t="s">
        <v>292</v>
      </c>
      <c r="H14" s="56"/>
      <c r="I14" s="14"/>
      <c r="J14" s="14"/>
    </row>
    <row r="15" spans="1:10" x14ac:dyDescent="0.25">
      <c r="A15" s="55"/>
      <c r="B15" s="31">
        <v>10</v>
      </c>
      <c r="C15" s="14"/>
      <c r="D15" s="28">
        <v>1081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>
        <v>11</v>
      </c>
      <c r="C16" s="14"/>
      <c r="D16" s="28">
        <v>627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>
        <v>12</v>
      </c>
      <c r="C17" s="14">
        <v>0</v>
      </c>
      <c r="D17" s="28">
        <v>920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>
        <v>13</v>
      </c>
      <c r="C18" s="14">
        <v>1</v>
      </c>
      <c r="D18" s="34">
        <v>1036</v>
      </c>
      <c r="E18" s="27">
        <f>F14</f>
        <v>955.5</v>
      </c>
      <c r="F18" s="26">
        <f>D18-E18</f>
        <v>80.5</v>
      </c>
      <c r="G18" s="25">
        <f>ABS(F18)</f>
        <v>80.5</v>
      </c>
      <c r="H18" s="25">
        <f>G18^2</f>
        <v>6480.25</v>
      </c>
      <c r="I18" s="24">
        <f>G18/D18</f>
        <v>7.77027027027027E-2</v>
      </c>
      <c r="J18" s="24">
        <f>G18/E18</f>
        <v>8.4249084249084255E-2</v>
      </c>
    </row>
    <row r="19" spans="1:10" x14ac:dyDescent="0.25">
      <c r="A19" s="55"/>
      <c r="B19" s="31">
        <v>14</v>
      </c>
      <c r="C19" s="14">
        <v>2</v>
      </c>
      <c r="D19" s="34">
        <v>780</v>
      </c>
      <c r="E19" s="25">
        <f>$F$1*D18+(1-$F$1)*E18</f>
        <v>956.30499999999995</v>
      </c>
      <c r="F19" s="26">
        <f>D19-E19</f>
        <v>-176.30499999999995</v>
      </c>
      <c r="G19" s="25">
        <f>ABS(F19)</f>
        <v>176.30499999999995</v>
      </c>
      <c r="H19" s="25">
        <f>G19^2</f>
        <v>31083.453024999981</v>
      </c>
      <c r="I19" s="24">
        <f>G19/D19</f>
        <v>0.22603205128205123</v>
      </c>
      <c r="J19" s="24">
        <f>G19/E19</f>
        <v>0.18436063808094694</v>
      </c>
    </row>
    <row r="20" spans="1:10" x14ac:dyDescent="0.25">
      <c r="A20" s="55"/>
      <c r="B20" s="31">
        <v>15</v>
      </c>
      <c r="C20" s="14">
        <v>3</v>
      </c>
      <c r="D20" s="34">
        <v>961</v>
      </c>
      <c r="E20" s="25">
        <f t="shared" ref="E20:E36" si="0">$F$1*D19+(1-$F$1)*E19</f>
        <v>954.54194999999993</v>
      </c>
      <c r="F20" s="26">
        <f t="shared" ref="F20:F36" si="1">D20-E20</f>
        <v>6.4580500000000711</v>
      </c>
      <c r="G20" s="25">
        <f t="shared" ref="G20:G36" si="2">ABS(F20)</f>
        <v>6.4580500000000711</v>
      </c>
      <c r="H20" s="25">
        <f t="shared" ref="H20:H36" si="3">G20^2</f>
        <v>41.706409802500922</v>
      </c>
      <c r="I20" s="24">
        <f t="shared" ref="I20:I36" si="4">G20/D20</f>
        <v>6.7201352757544968E-3</v>
      </c>
      <c r="J20" s="24">
        <f t="shared" ref="J20:J36" si="5">G20/E20</f>
        <v>6.7656010298971893E-3</v>
      </c>
    </row>
    <row r="21" spans="1:10" x14ac:dyDescent="0.25">
      <c r="A21" s="55" t="s">
        <v>291</v>
      </c>
      <c r="B21" s="31">
        <v>16</v>
      </c>
      <c r="C21" s="14">
        <v>4</v>
      </c>
      <c r="D21" s="14">
        <v>934</v>
      </c>
      <c r="E21" s="25">
        <f t="shared" si="0"/>
        <v>954.60653049999996</v>
      </c>
      <c r="F21" s="26">
        <f t="shared" si="1"/>
        <v>-20.606530499999963</v>
      </c>
      <c r="G21" s="25">
        <f t="shared" si="2"/>
        <v>20.606530499999963</v>
      </c>
      <c r="H21" s="25">
        <f t="shared" si="3"/>
        <v>424.62909924742871</v>
      </c>
      <c r="I21" s="24">
        <f t="shared" si="4"/>
        <v>2.2062666488222658E-2</v>
      </c>
      <c r="J21" s="24">
        <f t="shared" si="5"/>
        <v>2.1586412664919397E-2</v>
      </c>
    </row>
    <row r="22" spans="1:10" x14ac:dyDescent="0.25">
      <c r="A22" s="55"/>
      <c r="B22" s="31">
        <v>17</v>
      </c>
      <c r="C22" s="14">
        <v>5</v>
      </c>
      <c r="D22" s="14">
        <v>803</v>
      </c>
      <c r="E22" s="25">
        <f t="shared" si="0"/>
        <v>954.40046519500004</v>
      </c>
      <c r="F22" s="26">
        <f t="shared" si="1"/>
        <v>-151.40046519500004</v>
      </c>
      <c r="G22" s="25">
        <f t="shared" si="2"/>
        <v>151.40046519500004</v>
      </c>
      <c r="H22" s="25">
        <f t="shared" si="3"/>
        <v>22922.100861262417</v>
      </c>
      <c r="I22" s="24">
        <f t="shared" si="4"/>
        <v>0.18854354320672484</v>
      </c>
      <c r="J22" s="24">
        <f t="shared" si="5"/>
        <v>0.15863410666304148</v>
      </c>
    </row>
    <row r="23" spans="1:10" x14ac:dyDescent="0.25">
      <c r="A23" s="55"/>
      <c r="B23" s="31">
        <v>18</v>
      </c>
      <c r="C23" s="14">
        <v>6</v>
      </c>
      <c r="D23" s="14">
        <v>992</v>
      </c>
      <c r="E23" s="25">
        <f t="shared" si="0"/>
        <v>952.88646054305002</v>
      </c>
      <c r="F23" s="26">
        <f t="shared" si="1"/>
        <v>39.113539456949979</v>
      </c>
      <c r="G23" s="25">
        <f t="shared" si="2"/>
        <v>39.113539456949979</v>
      </c>
      <c r="H23" s="25">
        <f t="shared" si="3"/>
        <v>1529.868968850383</v>
      </c>
      <c r="I23" s="24">
        <f t="shared" si="4"/>
        <v>3.9428971226764094E-2</v>
      </c>
      <c r="J23" s="24">
        <f t="shared" si="5"/>
        <v>4.1047429128816849E-2</v>
      </c>
    </row>
    <row r="24" spans="1:10" x14ac:dyDescent="0.25">
      <c r="A24" s="55"/>
      <c r="B24" s="31">
        <v>19</v>
      </c>
      <c r="C24" s="14">
        <v>7</v>
      </c>
      <c r="D24" s="14">
        <v>1454</v>
      </c>
      <c r="E24" s="25">
        <f t="shared" si="0"/>
        <v>953.27759593761948</v>
      </c>
      <c r="F24" s="26">
        <f t="shared" si="1"/>
        <v>500.72240406238052</v>
      </c>
      <c r="G24" s="25">
        <f t="shared" si="2"/>
        <v>500.72240406238052</v>
      </c>
      <c r="H24" s="25">
        <f t="shared" si="3"/>
        <v>250722.92593000986</v>
      </c>
      <c r="I24" s="24">
        <f t="shared" si="4"/>
        <v>0.34437579371552995</v>
      </c>
      <c r="J24" s="24">
        <f t="shared" si="5"/>
        <v>0.52526400095439441</v>
      </c>
    </row>
    <row r="25" spans="1:10" x14ac:dyDescent="0.25">
      <c r="A25" s="55"/>
      <c r="B25" s="31">
        <v>20</v>
      </c>
      <c r="C25" s="14">
        <v>8</v>
      </c>
      <c r="D25" s="14">
        <v>817</v>
      </c>
      <c r="E25" s="25">
        <f t="shared" si="0"/>
        <v>958.28481997824326</v>
      </c>
      <c r="F25" s="26">
        <f t="shared" si="1"/>
        <v>-141.28481997824326</v>
      </c>
      <c r="G25" s="25">
        <f t="shared" si="2"/>
        <v>141.28481997824326</v>
      </c>
      <c r="H25" s="25">
        <f t="shared" si="3"/>
        <v>19961.400356284608</v>
      </c>
      <c r="I25" s="24">
        <f t="shared" si="4"/>
        <v>0.17293123620348014</v>
      </c>
      <c r="J25" s="24">
        <f t="shared" si="5"/>
        <v>0.14743510179098002</v>
      </c>
    </row>
    <row r="26" spans="1:10" x14ac:dyDescent="0.25">
      <c r="A26" s="55"/>
      <c r="B26" s="31">
        <v>21</v>
      </c>
      <c r="C26" s="14">
        <v>9</v>
      </c>
      <c r="D26" s="14">
        <v>1182</v>
      </c>
      <c r="E26" s="25">
        <f t="shared" si="0"/>
        <v>956.87197177846076</v>
      </c>
      <c r="F26" s="26">
        <f t="shared" si="1"/>
        <v>225.12802822153924</v>
      </c>
      <c r="G26" s="25">
        <f t="shared" si="2"/>
        <v>225.12802822153924</v>
      </c>
      <c r="H26" s="25">
        <f t="shared" si="3"/>
        <v>50682.62909091817</v>
      </c>
      <c r="I26" s="24">
        <f t="shared" si="4"/>
        <v>0.19046364485747821</v>
      </c>
      <c r="J26" s="24">
        <f t="shared" si="5"/>
        <v>0.23527497393733032</v>
      </c>
    </row>
    <row r="27" spans="1:10" x14ac:dyDescent="0.25">
      <c r="A27" s="55"/>
      <c r="B27" s="31">
        <v>22</v>
      </c>
      <c r="C27" s="14">
        <v>10</v>
      </c>
      <c r="D27" s="14">
        <v>856</v>
      </c>
      <c r="E27" s="25">
        <f t="shared" si="0"/>
        <v>959.12325206067624</v>
      </c>
      <c r="F27" s="26">
        <f t="shared" si="1"/>
        <v>-103.12325206067624</v>
      </c>
      <c r="G27" s="25">
        <f t="shared" si="2"/>
        <v>103.12325206067624</v>
      </c>
      <c r="H27" s="25">
        <f t="shared" si="3"/>
        <v>10634.405115569765</v>
      </c>
      <c r="I27" s="24">
        <f t="shared" si="4"/>
        <v>0.12047108885593018</v>
      </c>
      <c r="J27" s="24">
        <f t="shared" si="5"/>
        <v>0.1075182483993751</v>
      </c>
    </row>
    <row r="28" spans="1:10" x14ac:dyDescent="0.25">
      <c r="A28" s="55"/>
      <c r="B28" s="31">
        <v>23</v>
      </c>
      <c r="C28" s="14">
        <v>11</v>
      </c>
      <c r="D28" s="14">
        <v>278</v>
      </c>
      <c r="E28" s="25">
        <f t="shared" si="0"/>
        <v>958.09201954006937</v>
      </c>
      <c r="F28" s="26">
        <f t="shared" si="1"/>
        <v>-680.09201954006937</v>
      </c>
      <c r="G28" s="25">
        <f t="shared" si="2"/>
        <v>680.09201954006937</v>
      </c>
      <c r="H28" s="25">
        <f t="shared" si="3"/>
        <v>462525.1550420901</v>
      </c>
      <c r="I28" s="24">
        <f t="shared" si="4"/>
        <v>2.4463741710074438</v>
      </c>
      <c r="J28" s="24">
        <f t="shared" si="5"/>
        <v>0.70983997953197286</v>
      </c>
    </row>
    <row r="29" spans="1:10" x14ac:dyDescent="0.25">
      <c r="A29" s="55"/>
      <c r="B29" s="31">
        <v>24</v>
      </c>
      <c r="C29" s="14">
        <v>12</v>
      </c>
      <c r="D29" s="14">
        <v>1197</v>
      </c>
      <c r="E29" s="25">
        <f t="shared" si="0"/>
        <v>951.29109934466862</v>
      </c>
      <c r="F29" s="26">
        <f t="shared" si="1"/>
        <v>245.70890065533138</v>
      </c>
      <c r="G29" s="25">
        <f t="shared" si="2"/>
        <v>245.70890065533138</v>
      </c>
      <c r="H29" s="25">
        <f t="shared" si="3"/>
        <v>60372.863861251506</v>
      </c>
      <c r="I29" s="24">
        <f t="shared" si="4"/>
        <v>0.20527059369701869</v>
      </c>
      <c r="J29" s="24">
        <f t="shared" si="5"/>
        <v>0.25828991864277595</v>
      </c>
    </row>
    <row r="30" spans="1:10" x14ac:dyDescent="0.25">
      <c r="A30" s="55"/>
      <c r="B30" s="31">
        <v>25</v>
      </c>
      <c r="C30" s="14">
        <v>13</v>
      </c>
      <c r="D30" s="14">
        <v>538</v>
      </c>
      <c r="E30" s="25">
        <f t="shared" si="0"/>
        <v>953.74818835122198</v>
      </c>
      <c r="F30" s="26">
        <f t="shared" si="1"/>
        <v>-415.74818835122198</v>
      </c>
      <c r="G30" s="25">
        <f t="shared" si="2"/>
        <v>415.74818835122198</v>
      </c>
      <c r="H30" s="25">
        <f t="shared" si="3"/>
        <v>172846.55611732314</v>
      </c>
      <c r="I30" s="24">
        <f t="shared" si="4"/>
        <v>0.77276614935171373</v>
      </c>
      <c r="J30" s="24">
        <f t="shared" si="5"/>
        <v>0.43590980662300444</v>
      </c>
    </row>
    <row r="31" spans="1:10" x14ac:dyDescent="0.25">
      <c r="A31" s="55"/>
      <c r="B31" s="31">
        <v>26</v>
      </c>
      <c r="C31" s="14">
        <v>14</v>
      </c>
      <c r="D31" s="14">
        <v>874</v>
      </c>
      <c r="E31" s="25">
        <f t="shared" si="0"/>
        <v>949.59070646770977</v>
      </c>
      <c r="F31" s="26">
        <f t="shared" si="1"/>
        <v>-75.590706467709765</v>
      </c>
      <c r="G31" s="25">
        <f t="shared" si="2"/>
        <v>75.590706467709765</v>
      </c>
      <c r="H31" s="25">
        <f t="shared" si="3"/>
        <v>5713.9549042874587</v>
      </c>
      <c r="I31" s="24">
        <f t="shared" si="4"/>
        <v>8.6488222503100412E-2</v>
      </c>
      <c r="J31" s="24">
        <f t="shared" si="5"/>
        <v>7.9603460683489932E-2</v>
      </c>
    </row>
    <row r="32" spans="1:10" x14ac:dyDescent="0.25">
      <c r="A32" s="55"/>
      <c r="B32" s="31">
        <v>27</v>
      </c>
      <c r="C32" s="14">
        <v>15</v>
      </c>
      <c r="D32" s="14">
        <v>1206</v>
      </c>
      <c r="E32" s="25">
        <f t="shared" si="0"/>
        <v>948.83479940303266</v>
      </c>
      <c r="F32" s="26">
        <f t="shared" si="1"/>
        <v>257.16520059696734</v>
      </c>
      <c r="G32" s="25">
        <f t="shared" si="2"/>
        <v>257.16520059696734</v>
      </c>
      <c r="H32" s="25">
        <f t="shared" si="3"/>
        <v>66133.940398078455</v>
      </c>
      <c r="I32" s="24">
        <f t="shared" si="4"/>
        <v>0.21323814311522996</v>
      </c>
      <c r="J32" s="24">
        <f t="shared" si="5"/>
        <v>0.27103263999040189</v>
      </c>
    </row>
    <row r="33" spans="1:10" x14ac:dyDescent="0.25">
      <c r="A33" s="55"/>
      <c r="B33" s="31">
        <v>28</v>
      </c>
      <c r="C33" s="14">
        <v>16</v>
      </c>
      <c r="D33" s="14">
        <v>1157</v>
      </c>
      <c r="E33" s="25">
        <f t="shared" si="0"/>
        <v>951.40645140900222</v>
      </c>
      <c r="F33" s="26">
        <f t="shared" si="1"/>
        <v>205.59354859099778</v>
      </c>
      <c r="G33" s="25">
        <f t="shared" si="2"/>
        <v>205.59354859099778</v>
      </c>
      <c r="H33" s="25">
        <f t="shared" si="3"/>
        <v>42268.707222238969</v>
      </c>
      <c r="I33" s="24">
        <f t="shared" si="4"/>
        <v>0.17769537475453567</v>
      </c>
      <c r="J33" s="24">
        <f t="shared" si="5"/>
        <v>0.21609433937148564</v>
      </c>
    </row>
    <row r="34" spans="1:10" x14ac:dyDescent="0.25">
      <c r="A34" s="55"/>
      <c r="B34" s="31">
        <v>29</v>
      </c>
      <c r="C34" s="14">
        <v>17</v>
      </c>
      <c r="D34" s="14">
        <v>638</v>
      </c>
      <c r="E34" s="25">
        <f t="shared" si="0"/>
        <v>953.46238689491224</v>
      </c>
      <c r="F34" s="26">
        <f t="shared" si="1"/>
        <v>-315.46238689491224</v>
      </c>
      <c r="G34" s="25">
        <f t="shared" si="2"/>
        <v>315.46238689491224</v>
      </c>
      <c r="H34" s="25">
        <f t="shared" si="3"/>
        <v>99516.517545435301</v>
      </c>
      <c r="I34" s="24">
        <f t="shared" si="4"/>
        <v>0.49445515187290318</v>
      </c>
      <c r="J34" s="24">
        <f t="shared" si="5"/>
        <v>0.33085981285770588</v>
      </c>
    </row>
    <row r="35" spans="1:10" x14ac:dyDescent="0.25">
      <c r="A35" s="55"/>
      <c r="B35" s="31">
        <v>30</v>
      </c>
      <c r="C35" s="14">
        <v>18</v>
      </c>
      <c r="D35" s="14">
        <v>732</v>
      </c>
      <c r="E35" s="25">
        <f t="shared" si="0"/>
        <v>950.30776302596314</v>
      </c>
      <c r="F35" s="26">
        <f t="shared" si="1"/>
        <v>-218.30776302596314</v>
      </c>
      <c r="G35" s="25">
        <f t="shared" si="2"/>
        <v>218.30776302596314</v>
      </c>
      <c r="H35" s="25">
        <f t="shared" si="3"/>
        <v>47658.279397400082</v>
      </c>
      <c r="I35" s="24">
        <f t="shared" si="4"/>
        <v>0.29823464894257262</v>
      </c>
      <c r="J35" s="24">
        <f t="shared" si="5"/>
        <v>0.22972322390677852</v>
      </c>
    </row>
    <row r="36" spans="1:10" x14ac:dyDescent="0.25">
      <c r="A36" s="55"/>
      <c r="B36" s="31">
        <v>31</v>
      </c>
      <c r="C36" s="14">
        <v>19</v>
      </c>
      <c r="D36" s="14">
        <v>2382</v>
      </c>
      <c r="E36" s="25">
        <f t="shared" si="0"/>
        <v>948.12468539570352</v>
      </c>
      <c r="F36" s="26">
        <f t="shared" si="1"/>
        <v>1433.8753146042964</v>
      </c>
      <c r="G36" s="25">
        <f t="shared" si="2"/>
        <v>1433.8753146042964</v>
      </c>
      <c r="H36" s="25">
        <f t="shared" si="3"/>
        <v>2055998.4178315699</v>
      </c>
      <c r="I36" s="24">
        <f t="shared" si="4"/>
        <v>0.60196276851565755</v>
      </c>
      <c r="J36" s="24">
        <f t="shared" si="5"/>
        <v>1.5123277947413245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962.46343854174654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696.34385417466672</v>
      </c>
      <c r="G38" s="18">
        <f t="shared" ref="G38:H38" si="6">SUM(G18:G36)</f>
        <v>5292.1861182022585</v>
      </c>
      <c r="H38" s="18">
        <f t="shared" si="6"/>
        <v>3407517.7611766197</v>
      </c>
      <c r="I38" s="17">
        <f>SUM(I21:I36)</f>
        <v>6.3747621683143061</v>
      </c>
      <c r="J38" s="17">
        <f>SUM(J21:J36)</f>
        <v>5.2804412498877973</v>
      </c>
    </row>
    <row r="39" spans="1:10" x14ac:dyDescent="0.25">
      <c r="B39" s="14"/>
      <c r="C39" s="14"/>
      <c r="D39" s="14"/>
      <c r="E39" s="14"/>
      <c r="F39" s="14"/>
      <c r="G39" s="16">
        <f>G38/C36</f>
        <v>278.53611148432941</v>
      </c>
      <c r="H39" s="16">
        <f>H38/C36</f>
        <v>179343.04006192734</v>
      </c>
      <c r="I39" s="15">
        <f>I38/C36</f>
        <v>0.33551379833233191</v>
      </c>
      <c r="J39" s="15">
        <f>J38/C36</f>
        <v>0.2779179605204104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349.09365444188978</v>
      </c>
      <c r="H42" s="12">
        <f>H39^0.5</f>
        <v>423.48912626173455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D9" sqref="D9"/>
    </sheetView>
  </sheetViews>
  <sheetFormatPr baseColWidth="10" defaultRowHeight="15" x14ac:dyDescent="0.25"/>
  <sheetData>
    <row r="3" spans="2:3" x14ac:dyDescent="0.25">
      <c r="C3" s="3">
        <v>711009</v>
      </c>
    </row>
    <row r="4" spans="2:3" x14ac:dyDescent="0.25">
      <c r="B4" s="5" t="s">
        <v>247</v>
      </c>
      <c r="C4" t="s">
        <v>114</v>
      </c>
    </row>
    <row r="5" spans="2:3" x14ac:dyDescent="0.25">
      <c r="B5" t="s">
        <v>250</v>
      </c>
      <c r="C5" s="4">
        <v>168</v>
      </c>
    </row>
    <row r="6" spans="2:3" x14ac:dyDescent="0.25">
      <c r="B6" t="s">
        <v>251</v>
      </c>
      <c r="C6" s="4">
        <v>655</v>
      </c>
    </row>
    <row r="7" spans="2:3" x14ac:dyDescent="0.25">
      <c r="B7" t="s">
        <v>252</v>
      </c>
      <c r="C7" s="4">
        <v>452</v>
      </c>
    </row>
    <row r="8" spans="2:3" x14ac:dyDescent="0.25">
      <c r="B8" t="s">
        <v>253</v>
      </c>
      <c r="C8" s="4">
        <v>818</v>
      </c>
    </row>
    <row r="9" spans="2:3" x14ac:dyDescent="0.25">
      <c r="B9" t="s">
        <v>254</v>
      </c>
      <c r="C9" s="4">
        <v>238</v>
      </c>
    </row>
    <row r="10" spans="2:3" x14ac:dyDescent="0.25">
      <c r="B10" t="s">
        <v>255</v>
      </c>
      <c r="C10" s="4">
        <v>881</v>
      </c>
    </row>
    <row r="11" spans="2:3" x14ac:dyDescent="0.25">
      <c r="B11" t="s">
        <v>256</v>
      </c>
      <c r="C11" s="4">
        <v>720</v>
      </c>
    </row>
    <row r="12" spans="2:3" x14ac:dyDescent="0.25">
      <c r="B12" t="s">
        <v>257</v>
      </c>
      <c r="C12" s="4">
        <v>634</v>
      </c>
    </row>
    <row r="13" spans="2:3" x14ac:dyDescent="0.25">
      <c r="B13" t="s">
        <v>258</v>
      </c>
      <c r="C13" s="4">
        <v>478</v>
      </c>
    </row>
    <row r="14" spans="2:3" x14ac:dyDescent="0.25">
      <c r="B14" t="s">
        <v>259</v>
      </c>
      <c r="C14" s="4">
        <v>795</v>
      </c>
    </row>
    <row r="15" spans="2:3" x14ac:dyDescent="0.25">
      <c r="B15" t="s">
        <v>260</v>
      </c>
      <c r="C15" s="4">
        <v>1098</v>
      </c>
    </row>
    <row r="16" spans="2:3" x14ac:dyDescent="0.25">
      <c r="B16" t="s">
        <v>261</v>
      </c>
      <c r="C16" s="4">
        <v>439</v>
      </c>
    </row>
    <row r="17" spans="2:3" x14ac:dyDescent="0.25">
      <c r="B17" t="s">
        <v>262</v>
      </c>
      <c r="C17" s="4">
        <v>804</v>
      </c>
    </row>
    <row r="18" spans="2:3" x14ac:dyDescent="0.25">
      <c r="B18" t="s">
        <v>263</v>
      </c>
      <c r="C18" s="4">
        <v>1008</v>
      </c>
    </row>
    <row r="19" spans="2:3" x14ac:dyDescent="0.25">
      <c r="B19" t="s">
        <v>264</v>
      </c>
      <c r="C19" s="4">
        <v>526</v>
      </c>
    </row>
    <row r="20" spans="2:3" x14ac:dyDescent="0.25">
      <c r="B20" t="s">
        <v>265</v>
      </c>
      <c r="C20" s="4">
        <v>1186</v>
      </c>
    </row>
    <row r="21" spans="2:3" x14ac:dyDescent="0.25">
      <c r="B21" t="s">
        <v>266</v>
      </c>
      <c r="C21" s="4">
        <v>849</v>
      </c>
    </row>
    <row r="22" spans="2:3" x14ac:dyDescent="0.25">
      <c r="B22" t="s">
        <v>267</v>
      </c>
      <c r="C22" s="4">
        <v>835</v>
      </c>
    </row>
    <row r="23" spans="2:3" x14ac:dyDescent="0.25">
      <c r="B23" t="s">
        <v>268</v>
      </c>
      <c r="C23" s="4">
        <v>1078</v>
      </c>
    </row>
    <row r="24" spans="2:3" x14ac:dyDescent="0.25">
      <c r="B24" t="s">
        <v>269</v>
      </c>
      <c r="C24" s="4">
        <v>637</v>
      </c>
    </row>
    <row r="25" spans="2:3" x14ac:dyDescent="0.25">
      <c r="B25" t="s">
        <v>270</v>
      </c>
      <c r="C25" s="4">
        <v>1116</v>
      </c>
    </row>
    <row r="26" spans="2:3" x14ac:dyDescent="0.25">
      <c r="B26" t="s">
        <v>271</v>
      </c>
      <c r="C26" s="4">
        <v>366</v>
      </c>
    </row>
    <row r="27" spans="2:3" x14ac:dyDescent="0.25">
      <c r="B27" t="s">
        <v>272</v>
      </c>
      <c r="C27" s="4">
        <v>1299</v>
      </c>
    </row>
    <row r="28" spans="2:3" x14ac:dyDescent="0.25">
      <c r="B28" t="s">
        <v>273</v>
      </c>
      <c r="C28" s="4">
        <v>1039</v>
      </c>
    </row>
    <row r="29" spans="2:3" x14ac:dyDescent="0.25">
      <c r="B29" t="s">
        <v>274</v>
      </c>
      <c r="C29" s="4">
        <v>557</v>
      </c>
    </row>
    <row r="30" spans="2:3" x14ac:dyDescent="0.25">
      <c r="B30" t="s">
        <v>275</v>
      </c>
      <c r="C30" s="4">
        <v>612</v>
      </c>
    </row>
    <row r="31" spans="2:3" x14ac:dyDescent="0.25">
      <c r="B31" t="s">
        <v>276</v>
      </c>
      <c r="C31" s="4">
        <v>1438</v>
      </c>
    </row>
    <row r="32" spans="2:3" x14ac:dyDescent="0.25">
      <c r="B32" t="s">
        <v>277</v>
      </c>
      <c r="C32" s="4">
        <v>1023</v>
      </c>
    </row>
    <row r="33" spans="2:3" x14ac:dyDescent="0.25">
      <c r="B33" t="s">
        <v>278</v>
      </c>
      <c r="C33" s="4">
        <v>2029</v>
      </c>
    </row>
    <row r="34" spans="2:3" x14ac:dyDescent="0.25">
      <c r="B34" t="s">
        <v>279</v>
      </c>
      <c r="C34" s="4">
        <v>985</v>
      </c>
    </row>
    <row r="35" spans="2:3" x14ac:dyDescent="0.25">
      <c r="B35" t="s">
        <v>280</v>
      </c>
      <c r="C35" s="4">
        <v>1395</v>
      </c>
    </row>
    <row r="36" spans="2:3" x14ac:dyDescent="0.25">
      <c r="C36" s="4">
        <v>26158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0.01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>
        <v>1</v>
      </c>
      <c r="C6" s="31"/>
      <c r="D6" s="35">
        <v>745</v>
      </c>
      <c r="E6" s="30"/>
      <c r="F6" s="29"/>
      <c r="G6" s="29"/>
      <c r="H6" s="29"/>
      <c r="I6" s="29"/>
      <c r="J6" s="29"/>
    </row>
    <row r="7" spans="1:10" x14ac:dyDescent="0.25">
      <c r="A7" s="55"/>
      <c r="B7" s="31">
        <v>2</v>
      </c>
      <c r="C7" s="31"/>
      <c r="D7" s="35">
        <v>839</v>
      </c>
      <c r="E7" s="30"/>
      <c r="F7" s="29"/>
      <c r="G7" s="29"/>
      <c r="H7" s="29"/>
      <c r="I7" s="29"/>
      <c r="J7" s="29"/>
    </row>
    <row r="8" spans="1:10" x14ac:dyDescent="0.25">
      <c r="A8" s="55"/>
      <c r="B8" s="31">
        <v>3</v>
      </c>
      <c r="C8" s="31"/>
      <c r="D8" s="35">
        <v>1300</v>
      </c>
      <c r="E8" s="30"/>
      <c r="F8" s="29"/>
      <c r="G8" s="29"/>
      <c r="H8" s="29"/>
      <c r="I8" s="29"/>
      <c r="J8" s="29"/>
    </row>
    <row r="9" spans="1:10" x14ac:dyDescent="0.25">
      <c r="A9" s="55"/>
      <c r="B9" s="31">
        <v>4</v>
      </c>
      <c r="C9" s="14"/>
      <c r="D9" s="28">
        <v>916</v>
      </c>
      <c r="E9" s="14"/>
      <c r="F9" s="14"/>
      <c r="G9" s="14"/>
      <c r="H9" s="14"/>
      <c r="I9" s="14"/>
      <c r="J9" s="14"/>
    </row>
    <row r="10" spans="1:10" x14ac:dyDescent="0.25">
      <c r="A10" s="55"/>
      <c r="B10" s="31">
        <v>5</v>
      </c>
      <c r="C10" s="14"/>
      <c r="D10" s="28">
        <v>704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>
        <v>6</v>
      </c>
      <c r="C11" s="14"/>
      <c r="D11" s="28">
        <v>1096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>
        <v>7</v>
      </c>
      <c r="C12" s="14"/>
      <c r="D12" s="28">
        <v>1062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>
        <v>8</v>
      </c>
      <c r="C13" s="14"/>
      <c r="D13" s="28">
        <v>948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>
        <v>9</v>
      </c>
      <c r="C14" s="14"/>
      <c r="D14" s="28">
        <v>1228</v>
      </c>
      <c r="E14" s="14" t="s">
        <v>293</v>
      </c>
      <c r="F14" s="27">
        <f>AVERAGE(D6:D17)</f>
        <v>955.5</v>
      </c>
      <c r="G14" s="56" t="s">
        <v>292</v>
      </c>
      <c r="H14" s="56"/>
      <c r="I14" s="14"/>
      <c r="J14" s="14"/>
    </row>
    <row r="15" spans="1:10" x14ac:dyDescent="0.25">
      <c r="A15" s="55"/>
      <c r="B15" s="31">
        <v>10</v>
      </c>
      <c r="C15" s="14"/>
      <c r="D15" s="28">
        <v>1081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>
        <v>11</v>
      </c>
      <c r="C16" s="14"/>
      <c r="D16" s="28">
        <v>627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>
        <v>12</v>
      </c>
      <c r="C17" s="14">
        <v>0</v>
      </c>
      <c r="D17" s="28">
        <v>920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>
        <v>13</v>
      </c>
      <c r="C18" s="14">
        <v>1</v>
      </c>
      <c r="D18" s="34">
        <v>1036</v>
      </c>
      <c r="E18" s="27">
        <f>F14</f>
        <v>955.5</v>
      </c>
      <c r="F18" s="26">
        <f>D18-E18</f>
        <v>80.5</v>
      </c>
      <c r="G18" s="25">
        <f>ABS(F18)</f>
        <v>80.5</v>
      </c>
      <c r="H18" s="25">
        <f>G18^2</f>
        <v>6480.25</v>
      </c>
      <c r="I18" s="24">
        <f>G18/D18</f>
        <v>7.77027027027027E-2</v>
      </c>
      <c r="J18" s="24">
        <f>G18/E18</f>
        <v>8.4249084249084255E-2</v>
      </c>
    </row>
    <row r="19" spans="1:10" x14ac:dyDescent="0.25">
      <c r="A19" s="55"/>
      <c r="B19" s="31">
        <v>14</v>
      </c>
      <c r="C19" s="14">
        <v>2</v>
      </c>
      <c r="D19" s="34">
        <v>780</v>
      </c>
      <c r="E19" s="25">
        <f>$F$1*D18+(1-$F$1)*E18</f>
        <v>956.30499999999995</v>
      </c>
      <c r="F19" s="26">
        <f>D19-E19</f>
        <v>-176.30499999999995</v>
      </c>
      <c r="G19" s="25">
        <f>ABS(F19)</f>
        <v>176.30499999999995</v>
      </c>
      <c r="H19" s="25">
        <f>G19^2</f>
        <v>31083.453024999981</v>
      </c>
      <c r="I19" s="24">
        <f>G19/D19</f>
        <v>0.22603205128205123</v>
      </c>
      <c r="J19" s="24">
        <f>G19/E19</f>
        <v>0.18436063808094694</v>
      </c>
    </row>
    <row r="20" spans="1:10" x14ac:dyDescent="0.25">
      <c r="A20" s="55"/>
      <c r="B20" s="31">
        <v>15</v>
      </c>
      <c r="C20" s="14">
        <v>3</v>
      </c>
      <c r="D20" s="34">
        <v>961</v>
      </c>
      <c r="E20" s="25">
        <f t="shared" ref="E20:E36" si="0">$F$1*D19+(1-$F$1)*E19</f>
        <v>954.54194999999993</v>
      </c>
      <c r="F20" s="26">
        <f t="shared" ref="F20:F36" si="1">D20-E20</f>
        <v>6.4580500000000711</v>
      </c>
      <c r="G20" s="25">
        <f t="shared" ref="G20:G36" si="2">ABS(F20)</f>
        <v>6.4580500000000711</v>
      </c>
      <c r="H20" s="25">
        <f t="shared" ref="H20:H36" si="3">G20^2</f>
        <v>41.706409802500922</v>
      </c>
      <c r="I20" s="24">
        <f t="shared" ref="I20:I36" si="4">G20/D20</f>
        <v>6.7201352757544968E-3</v>
      </c>
      <c r="J20" s="24">
        <f t="shared" ref="J20:J36" si="5">G20/E20</f>
        <v>6.7656010298971893E-3</v>
      </c>
    </row>
    <row r="21" spans="1:10" x14ac:dyDescent="0.25">
      <c r="A21" s="55" t="s">
        <v>291</v>
      </c>
      <c r="B21" s="31">
        <v>16</v>
      </c>
      <c r="C21" s="14">
        <v>4</v>
      </c>
      <c r="D21" s="14">
        <v>934</v>
      </c>
      <c r="E21" s="25">
        <f t="shared" si="0"/>
        <v>954.60653049999996</v>
      </c>
      <c r="F21" s="26">
        <f t="shared" si="1"/>
        <v>-20.606530499999963</v>
      </c>
      <c r="G21" s="25">
        <f t="shared" si="2"/>
        <v>20.606530499999963</v>
      </c>
      <c r="H21" s="25">
        <f t="shared" si="3"/>
        <v>424.62909924742871</v>
      </c>
      <c r="I21" s="24">
        <f t="shared" si="4"/>
        <v>2.2062666488222658E-2</v>
      </c>
      <c r="J21" s="24">
        <f t="shared" si="5"/>
        <v>2.1586412664919397E-2</v>
      </c>
    </row>
    <row r="22" spans="1:10" x14ac:dyDescent="0.25">
      <c r="A22" s="55"/>
      <c r="B22" s="31">
        <v>17</v>
      </c>
      <c r="C22" s="14">
        <v>5</v>
      </c>
      <c r="D22" s="14">
        <v>803</v>
      </c>
      <c r="E22" s="25">
        <f t="shared" si="0"/>
        <v>954.40046519500004</v>
      </c>
      <c r="F22" s="26">
        <f t="shared" si="1"/>
        <v>-151.40046519500004</v>
      </c>
      <c r="G22" s="25">
        <f t="shared" si="2"/>
        <v>151.40046519500004</v>
      </c>
      <c r="H22" s="25">
        <f t="shared" si="3"/>
        <v>22922.100861262417</v>
      </c>
      <c r="I22" s="24">
        <f t="shared" si="4"/>
        <v>0.18854354320672484</v>
      </c>
      <c r="J22" s="24">
        <f t="shared" si="5"/>
        <v>0.15863410666304148</v>
      </c>
    </row>
    <row r="23" spans="1:10" x14ac:dyDescent="0.25">
      <c r="A23" s="55"/>
      <c r="B23" s="31">
        <v>18</v>
      </c>
      <c r="C23" s="14">
        <v>6</v>
      </c>
      <c r="D23" s="14">
        <v>992</v>
      </c>
      <c r="E23" s="25">
        <f t="shared" si="0"/>
        <v>952.88646054305002</v>
      </c>
      <c r="F23" s="26">
        <f t="shared" si="1"/>
        <v>39.113539456949979</v>
      </c>
      <c r="G23" s="25">
        <f t="shared" si="2"/>
        <v>39.113539456949979</v>
      </c>
      <c r="H23" s="25">
        <f t="shared" si="3"/>
        <v>1529.868968850383</v>
      </c>
      <c r="I23" s="24">
        <f t="shared" si="4"/>
        <v>3.9428971226764094E-2</v>
      </c>
      <c r="J23" s="24">
        <f t="shared" si="5"/>
        <v>4.1047429128816849E-2</v>
      </c>
    </row>
    <row r="24" spans="1:10" x14ac:dyDescent="0.25">
      <c r="A24" s="55"/>
      <c r="B24" s="31">
        <v>19</v>
      </c>
      <c r="C24" s="14">
        <v>7</v>
      </c>
      <c r="D24" s="14">
        <v>1454</v>
      </c>
      <c r="E24" s="25">
        <f t="shared" si="0"/>
        <v>953.27759593761948</v>
      </c>
      <c r="F24" s="26">
        <f t="shared" si="1"/>
        <v>500.72240406238052</v>
      </c>
      <c r="G24" s="25">
        <f t="shared" si="2"/>
        <v>500.72240406238052</v>
      </c>
      <c r="H24" s="25">
        <f t="shared" si="3"/>
        <v>250722.92593000986</v>
      </c>
      <c r="I24" s="24">
        <f t="shared" si="4"/>
        <v>0.34437579371552995</v>
      </c>
      <c r="J24" s="24">
        <f t="shared" si="5"/>
        <v>0.52526400095439441</v>
      </c>
    </row>
    <row r="25" spans="1:10" x14ac:dyDescent="0.25">
      <c r="A25" s="55"/>
      <c r="B25" s="31">
        <v>20</v>
      </c>
      <c r="C25" s="14">
        <v>8</v>
      </c>
      <c r="D25" s="14">
        <v>817</v>
      </c>
      <c r="E25" s="25">
        <f t="shared" si="0"/>
        <v>958.28481997824326</v>
      </c>
      <c r="F25" s="26">
        <f t="shared" si="1"/>
        <v>-141.28481997824326</v>
      </c>
      <c r="G25" s="25">
        <f t="shared" si="2"/>
        <v>141.28481997824326</v>
      </c>
      <c r="H25" s="25">
        <f t="shared" si="3"/>
        <v>19961.400356284608</v>
      </c>
      <c r="I25" s="24">
        <f t="shared" si="4"/>
        <v>0.17293123620348014</v>
      </c>
      <c r="J25" s="24">
        <f t="shared" si="5"/>
        <v>0.14743510179098002</v>
      </c>
    </row>
    <row r="26" spans="1:10" x14ac:dyDescent="0.25">
      <c r="A26" s="55"/>
      <c r="B26" s="31">
        <v>21</v>
      </c>
      <c r="C26" s="14">
        <v>9</v>
      </c>
      <c r="D26" s="14">
        <v>1182</v>
      </c>
      <c r="E26" s="25">
        <f t="shared" si="0"/>
        <v>956.87197177846076</v>
      </c>
      <c r="F26" s="26">
        <f t="shared" si="1"/>
        <v>225.12802822153924</v>
      </c>
      <c r="G26" s="25">
        <f t="shared" si="2"/>
        <v>225.12802822153924</v>
      </c>
      <c r="H26" s="25">
        <f t="shared" si="3"/>
        <v>50682.62909091817</v>
      </c>
      <c r="I26" s="24">
        <f t="shared" si="4"/>
        <v>0.19046364485747821</v>
      </c>
      <c r="J26" s="24">
        <f t="shared" si="5"/>
        <v>0.23527497393733032</v>
      </c>
    </row>
    <row r="27" spans="1:10" x14ac:dyDescent="0.25">
      <c r="A27" s="55"/>
      <c r="B27" s="31">
        <v>22</v>
      </c>
      <c r="C27" s="14">
        <v>10</v>
      </c>
      <c r="D27" s="14">
        <v>856</v>
      </c>
      <c r="E27" s="25">
        <f t="shared" si="0"/>
        <v>959.12325206067624</v>
      </c>
      <c r="F27" s="26">
        <f t="shared" si="1"/>
        <v>-103.12325206067624</v>
      </c>
      <c r="G27" s="25">
        <f t="shared" si="2"/>
        <v>103.12325206067624</v>
      </c>
      <c r="H27" s="25">
        <f t="shared" si="3"/>
        <v>10634.405115569765</v>
      </c>
      <c r="I27" s="24">
        <f t="shared" si="4"/>
        <v>0.12047108885593018</v>
      </c>
      <c r="J27" s="24">
        <f t="shared" si="5"/>
        <v>0.1075182483993751</v>
      </c>
    </row>
    <row r="28" spans="1:10" x14ac:dyDescent="0.25">
      <c r="A28" s="55"/>
      <c r="B28" s="31">
        <v>23</v>
      </c>
      <c r="C28" s="14">
        <v>11</v>
      </c>
      <c r="D28" s="14">
        <v>278</v>
      </c>
      <c r="E28" s="25">
        <f t="shared" si="0"/>
        <v>958.09201954006937</v>
      </c>
      <c r="F28" s="26">
        <f t="shared" si="1"/>
        <v>-680.09201954006937</v>
      </c>
      <c r="G28" s="25">
        <f t="shared" si="2"/>
        <v>680.09201954006937</v>
      </c>
      <c r="H28" s="25">
        <f t="shared" si="3"/>
        <v>462525.1550420901</v>
      </c>
      <c r="I28" s="24">
        <f t="shared" si="4"/>
        <v>2.4463741710074438</v>
      </c>
      <c r="J28" s="24">
        <f t="shared" si="5"/>
        <v>0.70983997953197286</v>
      </c>
    </row>
    <row r="29" spans="1:10" x14ac:dyDescent="0.25">
      <c r="A29" s="55"/>
      <c r="B29" s="31">
        <v>24</v>
      </c>
      <c r="C29" s="14">
        <v>12</v>
      </c>
      <c r="D29" s="14">
        <v>1197</v>
      </c>
      <c r="E29" s="25">
        <f t="shared" si="0"/>
        <v>951.29109934466862</v>
      </c>
      <c r="F29" s="26">
        <f t="shared" si="1"/>
        <v>245.70890065533138</v>
      </c>
      <c r="G29" s="25">
        <f t="shared" si="2"/>
        <v>245.70890065533138</v>
      </c>
      <c r="H29" s="25">
        <f t="shared" si="3"/>
        <v>60372.863861251506</v>
      </c>
      <c r="I29" s="24">
        <f t="shared" si="4"/>
        <v>0.20527059369701869</v>
      </c>
      <c r="J29" s="24">
        <f t="shared" si="5"/>
        <v>0.25828991864277595</v>
      </c>
    </row>
    <row r="30" spans="1:10" x14ac:dyDescent="0.25">
      <c r="A30" s="55"/>
      <c r="B30" s="31">
        <v>25</v>
      </c>
      <c r="C30" s="14">
        <v>13</v>
      </c>
      <c r="D30" s="14">
        <v>538</v>
      </c>
      <c r="E30" s="25">
        <f t="shared" si="0"/>
        <v>953.74818835122198</v>
      </c>
      <c r="F30" s="26">
        <f t="shared" si="1"/>
        <v>-415.74818835122198</v>
      </c>
      <c r="G30" s="25">
        <f t="shared" si="2"/>
        <v>415.74818835122198</v>
      </c>
      <c r="H30" s="25">
        <f t="shared" si="3"/>
        <v>172846.55611732314</v>
      </c>
      <c r="I30" s="24">
        <f t="shared" si="4"/>
        <v>0.77276614935171373</v>
      </c>
      <c r="J30" s="24">
        <f t="shared" si="5"/>
        <v>0.43590980662300444</v>
      </c>
    </row>
    <row r="31" spans="1:10" x14ac:dyDescent="0.25">
      <c r="A31" s="55"/>
      <c r="B31" s="31">
        <v>26</v>
      </c>
      <c r="C31" s="14">
        <v>14</v>
      </c>
      <c r="D31" s="14">
        <v>874</v>
      </c>
      <c r="E31" s="25">
        <f t="shared" si="0"/>
        <v>949.59070646770977</v>
      </c>
      <c r="F31" s="26">
        <f t="shared" si="1"/>
        <v>-75.590706467709765</v>
      </c>
      <c r="G31" s="25">
        <f t="shared" si="2"/>
        <v>75.590706467709765</v>
      </c>
      <c r="H31" s="25">
        <f t="shared" si="3"/>
        <v>5713.9549042874587</v>
      </c>
      <c r="I31" s="24">
        <f t="shared" si="4"/>
        <v>8.6488222503100412E-2</v>
      </c>
      <c r="J31" s="24">
        <f t="shared" si="5"/>
        <v>7.9603460683489932E-2</v>
      </c>
    </row>
    <row r="32" spans="1:10" x14ac:dyDescent="0.25">
      <c r="A32" s="55"/>
      <c r="B32" s="31">
        <v>27</v>
      </c>
      <c r="C32" s="14">
        <v>15</v>
      </c>
      <c r="D32" s="14">
        <v>1206</v>
      </c>
      <c r="E32" s="25">
        <f t="shared" si="0"/>
        <v>948.83479940303266</v>
      </c>
      <c r="F32" s="26">
        <f t="shared" si="1"/>
        <v>257.16520059696734</v>
      </c>
      <c r="G32" s="25">
        <f t="shared" si="2"/>
        <v>257.16520059696734</v>
      </c>
      <c r="H32" s="25">
        <f t="shared" si="3"/>
        <v>66133.940398078455</v>
      </c>
      <c r="I32" s="24">
        <f t="shared" si="4"/>
        <v>0.21323814311522996</v>
      </c>
      <c r="J32" s="24">
        <f t="shared" si="5"/>
        <v>0.27103263999040189</v>
      </c>
    </row>
    <row r="33" spans="1:10" x14ac:dyDescent="0.25">
      <c r="A33" s="55"/>
      <c r="B33" s="31">
        <v>28</v>
      </c>
      <c r="C33" s="14">
        <v>16</v>
      </c>
      <c r="D33" s="14">
        <v>1157</v>
      </c>
      <c r="E33" s="25">
        <f t="shared" si="0"/>
        <v>951.40645140900222</v>
      </c>
      <c r="F33" s="26">
        <f t="shared" si="1"/>
        <v>205.59354859099778</v>
      </c>
      <c r="G33" s="25">
        <f t="shared" si="2"/>
        <v>205.59354859099778</v>
      </c>
      <c r="H33" s="25">
        <f t="shared" si="3"/>
        <v>42268.707222238969</v>
      </c>
      <c r="I33" s="24">
        <f t="shared" si="4"/>
        <v>0.17769537475453567</v>
      </c>
      <c r="J33" s="24">
        <f t="shared" si="5"/>
        <v>0.21609433937148564</v>
      </c>
    </row>
    <row r="34" spans="1:10" x14ac:dyDescent="0.25">
      <c r="A34" s="55"/>
      <c r="B34" s="31">
        <v>29</v>
      </c>
      <c r="C34" s="14">
        <v>17</v>
      </c>
      <c r="D34" s="14">
        <v>638</v>
      </c>
      <c r="E34" s="25">
        <f t="shared" si="0"/>
        <v>953.46238689491224</v>
      </c>
      <c r="F34" s="26">
        <f t="shared" si="1"/>
        <v>-315.46238689491224</v>
      </c>
      <c r="G34" s="25">
        <f t="shared" si="2"/>
        <v>315.46238689491224</v>
      </c>
      <c r="H34" s="25">
        <f t="shared" si="3"/>
        <v>99516.517545435301</v>
      </c>
      <c r="I34" s="24">
        <f t="shared" si="4"/>
        <v>0.49445515187290318</v>
      </c>
      <c r="J34" s="24">
        <f t="shared" si="5"/>
        <v>0.33085981285770588</v>
      </c>
    </row>
    <row r="35" spans="1:10" x14ac:dyDescent="0.25">
      <c r="A35" s="55"/>
      <c r="B35" s="31">
        <v>30</v>
      </c>
      <c r="C35" s="14">
        <v>18</v>
      </c>
      <c r="D35" s="14">
        <v>732</v>
      </c>
      <c r="E35" s="25">
        <f t="shared" si="0"/>
        <v>950.30776302596314</v>
      </c>
      <c r="F35" s="26">
        <f t="shared" si="1"/>
        <v>-218.30776302596314</v>
      </c>
      <c r="G35" s="25">
        <f t="shared" si="2"/>
        <v>218.30776302596314</v>
      </c>
      <c r="H35" s="25">
        <f t="shared" si="3"/>
        <v>47658.279397400082</v>
      </c>
      <c r="I35" s="24">
        <f t="shared" si="4"/>
        <v>0.29823464894257262</v>
      </c>
      <c r="J35" s="24">
        <f t="shared" si="5"/>
        <v>0.22972322390677852</v>
      </c>
    </row>
    <row r="36" spans="1:10" x14ac:dyDescent="0.25">
      <c r="A36" s="55"/>
      <c r="B36" s="31">
        <v>31</v>
      </c>
      <c r="C36" s="14">
        <v>19</v>
      </c>
      <c r="D36" s="14">
        <v>2382</v>
      </c>
      <c r="E36" s="25">
        <f t="shared" si="0"/>
        <v>948.12468539570352</v>
      </c>
      <c r="F36" s="26">
        <f t="shared" si="1"/>
        <v>1433.8753146042964</v>
      </c>
      <c r="G36" s="25">
        <f t="shared" si="2"/>
        <v>1433.8753146042964</v>
      </c>
      <c r="H36" s="25">
        <f t="shared" si="3"/>
        <v>2055998.4178315699</v>
      </c>
      <c r="I36" s="24">
        <f t="shared" si="4"/>
        <v>0.60196276851565755</v>
      </c>
      <c r="J36" s="24">
        <f t="shared" si="5"/>
        <v>1.5123277947413245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962.46343854174654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696.34385417466672</v>
      </c>
      <c r="G38" s="18">
        <f t="shared" ref="G38:H38" si="6">SUM(G18:G36)</f>
        <v>5292.1861182022585</v>
      </c>
      <c r="H38" s="18">
        <f t="shared" si="6"/>
        <v>3407517.7611766197</v>
      </c>
      <c r="I38" s="17">
        <f>SUM(I21:I36)</f>
        <v>6.3747621683143061</v>
      </c>
      <c r="J38" s="17">
        <f>SUM(J21:J36)</f>
        <v>5.2804412498877973</v>
      </c>
    </row>
    <row r="39" spans="1:10" x14ac:dyDescent="0.25">
      <c r="B39" s="14"/>
      <c r="C39" s="14"/>
      <c r="D39" s="14"/>
      <c r="E39" s="14"/>
      <c r="F39" s="14"/>
      <c r="G39" s="16">
        <f>G38/C36</f>
        <v>278.53611148432941</v>
      </c>
      <c r="H39" s="16">
        <f>H38/C36</f>
        <v>179343.04006192734</v>
      </c>
      <c r="I39" s="15">
        <f>I38/C36</f>
        <v>0.33551379833233191</v>
      </c>
      <c r="J39" s="15">
        <f>J38/C36</f>
        <v>0.2779179605204104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349.09365444188978</v>
      </c>
      <c r="H42" s="12">
        <f>H39^0.5</f>
        <v>423.48912626173455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sheetData>
    <row r="3" spans="2:3" x14ac:dyDescent="0.25">
      <c r="C3" s="3">
        <v>701025</v>
      </c>
    </row>
    <row r="4" spans="2:3" x14ac:dyDescent="0.25">
      <c r="B4" s="5" t="s">
        <v>247</v>
      </c>
      <c r="C4" t="s">
        <v>10</v>
      </c>
    </row>
    <row r="5" spans="2:3" x14ac:dyDescent="0.25">
      <c r="B5" t="s">
        <v>250</v>
      </c>
      <c r="C5" s="4">
        <v>25</v>
      </c>
    </row>
    <row r="6" spans="2:3" x14ac:dyDescent="0.25">
      <c r="B6" t="s">
        <v>251</v>
      </c>
      <c r="C6" s="4">
        <v>639</v>
      </c>
    </row>
    <row r="7" spans="2:3" x14ac:dyDescent="0.25">
      <c r="B7" t="s">
        <v>252</v>
      </c>
      <c r="C7" s="4">
        <v>1230</v>
      </c>
    </row>
    <row r="8" spans="2:3" x14ac:dyDescent="0.25">
      <c r="B8" t="s">
        <v>253</v>
      </c>
      <c r="C8" s="4">
        <v>182</v>
      </c>
    </row>
    <row r="9" spans="2:3" x14ac:dyDescent="0.25">
      <c r="B9" t="s">
        <v>254</v>
      </c>
      <c r="C9" s="4">
        <v>182</v>
      </c>
    </row>
    <row r="10" spans="2:3" x14ac:dyDescent="0.25">
      <c r="B10" t="s">
        <v>255</v>
      </c>
      <c r="C10" s="4">
        <v>211</v>
      </c>
    </row>
    <row r="11" spans="2:3" x14ac:dyDescent="0.25">
      <c r="B11" t="s">
        <v>256</v>
      </c>
      <c r="C11" s="4">
        <v>776</v>
      </c>
    </row>
    <row r="12" spans="2:3" x14ac:dyDescent="0.25">
      <c r="B12" t="s">
        <v>257</v>
      </c>
      <c r="C12" s="4">
        <v>406</v>
      </c>
    </row>
    <row r="13" spans="2:3" x14ac:dyDescent="0.25">
      <c r="B13" t="s">
        <v>258</v>
      </c>
      <c r="C13" s="4">
        <v>374</v>
      </c>
    </row>
    <row r="14" spans="2:3" x14ac:dyDescent="0.25">
      <c r="B14" t="s">
        <v>259</v>
      </c>
      <c r="C14" s="4">
        <v>212</v>
      </c>
    </row>
    <row r="15" spans="2:3" x14ac:dyDescent="0.25">
      <c r="B15" t="s">
        <v>260</v>
      </c>
      <c r="C15" s="4">
        <v>351</v>
      </c>
    </row>
    <row r="16" spans="2:3" x14ac:dyDescent="0.25">
      <c r="B16" t="s">
        <v>261</v>
      </c>
      <c r="C16" s="4">
        <v>380</v>
      </c>
    </row>
    <row r="17" spans="2:3" x14ac:dyDescent="0.25">
      <c r="B17" t="s">
        <v>262</v>
      </c>
      <c r="C17" s="4">
        <v>165</v>
      </c>
    </row>
    <row r="18" spans="2:3" x14ac:dyDescent="0.25">
      <c r="B18" t="s">
        <v>263</v>
      </c>
      <c r="C18" s="4">
        <v>293</v>
      </c>
    </row>
    <row r="19" spans="2:3" x14ac:dyDescent="0.25">
      <c r="B19" t="s">
        <v>264</v>
      </c>
      <c r="C19" s="4">
        <v>646</v>
      </c>
    </row>
    <row r="20" spans="2:3" x14ac:dyDescent="0.25">
      <c r="B20" t="s">
        <v>265</v>
      </c>
      <c r="C20" s="4">
        <v>410</v>
      </c>
    </row>
    <row r="21" spans="2:3" x14ac:dyDescent="0.25">
      <c r="B21" t="s">
        <v>266</v>
      </c>
      <c r="C21" s="4">
        <v>249</v>
      </c>
    </row>
    <row r="22" spans="2:3" x14ac:dyDescent="0.25">
      <c r="B22" t="s">
        <v>267</v>
      </c>
      <c r="C22" s="4">
        <v>206</v>
      </c>
    </row>
    <row r="23" spans="2:3" x14ac:dyDescent="0.25">
      <c r="B23" t="s">
        <v>268</v>
      </c>
      <c r="C23" s="4">
        <v>588</v>
      </c>
    </row>
    <row r="24" spans="2:3" x14ac:dyDescent="0.25">
      <c r="B24" t="s">
        <v>269</v>
      </c>
      <c r="C24" s="4">
        <v>521</v>
      </c>
    </row>
    <row r="25" spans="2:3" x14ac:dyDescent="0.25">
      <c r="B25" t="s">
        <v>270</v>
      </c>
      <c r="C25" s="4">
        <v>617</v>
      </c>
    </row>
    <row r="26" spans="2:3" x14ac:dyDescent="0.25">
      <c r="B26" t="s">
        <v>271</v>
      </c>
      <c r="C26" s="4">
        <v>373</v>
      </c>
    </row>
    <row r="27" spans="2:3" x14ac:dyDescent="0.25">
      <c r="B27" t="s">
        <v>272</v>
      </c>
      <c r="C27" s="4">
        <v>368</v>
      </c>
    </row>
    <row r="28" spans="2:3" x14ac:dyDescent="0.25">
      <c r="B28" t="s">
        <v>273</v>
      </c>
      <c r="C28" s="4">
        <v>613</v>
      </c>
    </row>
    <row r="29" spans="2:3" x14ac:dyDescent="0.25">
      <c r="B29" t="s">
        <v>274</v>
      </c>
      <c r="C29" s="4">
        <v>206</v>
      </c>
    </row>
    <row r="30" spans="2:3" x14ac:dyDescent="0.25">
      <c r="B30" t="s">
        <v>275</v>
      </c>
      <c r="C30" s="4">
        <v>358</v>
      </c>
    </row>
    <row r="31" spans="2:3" x14ac:dyDescent="0.25">
      <c r="B31" t="s">
        <v>276</v>
      </c>
      <c r="C31" s="4">
        <v>297</v>
      </c>
    </row>
    <row r="32" spans="2:3" x14ac:dyDescent="0.25">
      <c r="B32" t="s">
        <v>277</v>
      </c>
      <c r="C32" s="4">
        <v>245</v>
      </c>
    </row>
    <row r="33" spans="2:3" x14ac:dyDescent="0.25">
      <c r="B33" t="s">
        <v>278</v>
      </c>
      <c r="C33" s="4">
        <v>518</v>
      </c>
    </row>
    <row r="34" spans="2:3" x14ac:dyDescent="0.25">
      <c r="B34" t="s">
        <v>279</v>
      </c>
      <c r="C34" s="4">
        <v>399</v>
      </c>
    </row>
    <row r="35" spans="2:3" x14ac:dyDescent="0.25">
      <c r="B35" t="s">
        <v>280</v>
      </c>
      <c r="C35" s="4">
        <v>497</v>
      </c>
    </row>
    <row r="36" spans="2:3" x14ac:dyDescent="0.25">
      <c r="C36" s="4">
        <v>12537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I39" sqref="I39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1.0000000000000037E-2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>
        <v>1</v>
      </c>
      <c r="C6" s="31"/>
      <c r="D6" s="35">
        <v>25</v>
      </c>
      <c r="E6" s="30"/>
      <c r="F6" s="29"/>
      <c r="G6" s="29"/>
      <c r="H6" s="29"/>
      <c r="I6" s="29"/>
      <c r="J6" s="29"/>
    </row>
    <row r="7" spans="1:10" x14ac:dyDescent="0.25">
      <c r="A7" s="55"/>
      <c r="B7" s="31">
        <v>2</v>
      </c>
      <c r="C7" s="31"/>
      <c r="D7" s="35">
        <v>639</v>
      </c>
      <c r="E7" s="30"/>
      <c r="F7" s="29"/>
      <c r="G7" s="29"/>
      <c r="H7" s="29"/>
      <c r="I7" s="29"/>
      <c r="J7" s="29"/>
    </row>
    <row r="8" spans="1:10" x14ac:dyDescent="0.25">
      <c r="A8" s="55"/>
      <c r="B8" s="31">
        <v>3</v>
      </c>
      <c r="C8" s="31"/>
      <c r="D8" s="35">
        <v>1230</v>
      </c>
      <c r="E8" s="30"/>
      <c r="F8" s="29"/>
      <c r="G8" s="29"/>
      <c r="H8" s="29"/>
      <c r="I8" s="29"/>
      <c r="J8" s="29"/>
    </row>
    <row r="9" spans="1:10" x14ac:dyDescent="0.25">
      <c r="A9" s="55"/>
      <c r="B9" s="31">
        <v>4</v>
      </c>
      <c r="C9" s="14"/>
      <c r="D9" s="28">
        <v>182</v>
      </c>
      <c r="E9" s="14"/>
      <c r="F9" s="14"/>
      <c r="G9" s="14"/>
      <c r="H9" s="14"/>
      <c r="I9" s="14"/>
      <c r="J9" s="14"/>
    </row>
    <row r="10" spans="1:10" x14ac:dyDescent="0.25">
      <c r="A10" s="55"/>
      <c r="B10" s="31">
        <v>5</v>
      </c>
      <c r="C10" s="14"/>
      <c r="D10" s="28">
        <v>182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>
        <v>6</v>
      </c>
      <c r="C11" s="14"/>
      <c r="D11" s="28">
        <v>211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>
        <v>7</v>
      </c>
      <c r="C12" s="14"/>
      <c r="D12" s="28">
        <v>776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>
        <v>8</v>
      </c>
      <c r="C13" s="14"/>
      <c r="D13" s="28">
        <v>406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>
        <v>9</v>
      </c>
      <c r="C14" s="14"/>
      <c r="D14" s="28">
        <v>374</v>
      </c>
      <c r="E14" s="14" t="s">
        <v>293</v>
      </c>
      <c r="F14" s="27">
        <f>AVERAGE(D6:D17)</f>
        <v>414</v>
      </c>
      <c r="G14" s="56" t="s">
        <v>292</v>
      </c>
      <c r="H14" s="56"/>
      <c r="I14" s="14"/>
      <c r="J14" s="14"/>
    </row>
    <row r="15" spans="1:10" x14ac:dyDescent="0.25">
      <c r="A15" s="55"/>
      <c r="B15" s="31">
        <v>10</v>
      </c>
      <c r="C15" s="14"/>
      <c r="D15" s="28">
        <v>212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>
        <v>11</v>
      </c>
      <c r="C16" s="14"/>
      <c r="D16" s="28">
        <v>351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>
        <v>12</v>
      </c>
      <c r="C17" s="14">
        <v>0</v>
      </c>
      <c r="D17" s="28">
        <v>380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>
        <v>13</v>
      </c>
      <c r="C18" s="14">
        <v>1</v>
      </c>
      <c r="D18" s="34">
        <v>165</v>
      </c>
      <c r="E18" s="27">
        <f>F14</f>
        <v>414</v>
      </c>
      <c r="F18" s="26">
        <f>D18-E18</f>
        <v>-249</v>
      </c>
      <c r="G18" s="25">
        <f>ABS(F18)</f>
        <v>249</v>
      </c>
      <c r="H18" s="25">
        <f>G18^2</f>
        <v>62001</v>
      </c>
      <c r="I18" s="24">
        <f>G18/D18</f>
        <v>1.509090909090909</v>
      </c>
      <c r="J18" s="24">
        <f>G18/E18</f>
        <v>0.60144927536231885</v>
      </c>
    </row>
    <row r="19" spans="1:10" x14ac:dyDescent="0.25">
      <c r="A19" s="55"/>
      <c r="B19" s="31">
        <v>14</v>
      </c>
      <c r="C19" s="14">
        <v>2</v>
      </c>
      <c r="D19" s="34">
        <v>293</v>
      </c>
      <c r="E19" s="25">
        <f>$F$1*D18+(1-$F$1)*E18</f>
        <v>411.51000000000005</v>
      </c>
      <c r="F19" s="26">
        <f>D19-E19</f>
        <v>-118.51000000000005</v>
      </c>
      <c r="G19" s="25">
        <f>ABS(F19)</f>
        <v>118.51000000000005</v>
      </c>
      <c r="H19" s="25">
        <f>G19^2</f>
        <v>14044.620100000011</v>
      </c>
      <c r="I19" s="24">
        <f>G19/D19</f>
        <v>0.4044709897610923</v>
      </c>
      <c r="J19" s="24">
        <f>G19/E19</f>
        <v>0.28798814123593602</v>
      </c>
    </row>
    <row r="20" spans="1:10" x14ac:dyDescent="0.25">
      <c r="A20" s="55"/>
      <c r="B20" s="31">
        <v>15</v>
      </c>
      <c r="C20" s="14">
        <v>3</v>
      </c>
      <c r="D20" s="34">
        <v>646</v>
      </c>
      <c r="E20" s="25">
        <f t="shared" ref="E20:E36" si="0">$F$1*D19+(1-$F$1)*E19</f>
        <v>410.32490000000007</v>
      </c>
      <c r="F20" s="26">
        <f t="shared" ref="F20:F36" si="1">D20-E20</f>
        <v>235.67509999999993</v>
      </c>
      <c r="G20" s="25">
        <f t="shared" ref="G20:G36" si="2">ABS(F20)</f>
        <v>235.67509999999993</v>
      </c>
      <c r="H20" s="25">
        <f t="shared" ref="H20:H36" si="3">G20^2</f>
        <v>55542.752760009964</v>
      </c>
      <c r="I20" s="24">
        <f t="shared" ref="I20:I36" si="4">G20/D20</f>
        <v>0.3648221362229101</v>
      </c>
      <c r="J20" s="24">
        <f t="shared" ref="J20:J36" si="5">G20/E20</f>
        <v>0.57436217007546919</v>
      </c>
    </row>
    <row r="21" spans="1:10" x14ac:dyDescent="0.25">
      <c r="A21" s="55" t="s">
        <v>291</v>
      </c>
      <c r="B21" s="31">
        <v>16</v>
      </c>
      <c r="C21" s="14">
        <v>4</v>
      </c>
      <c r="D21" s="14">
        <v>410</v>
      </c>
      <c r="E21" s="25">
        <f t="shared" si="0"/>
        <v>412.6816510000001</v>
      </c>
      <c r="F21" s="26">
        <f t="shared" si="1"/>
        <v>-2.6816510000001017</v>
      </c>
      <c r="G21" s="25">
        <f t="shared" si="2"/>
        <v>2.6816510000001017</v>
      </c>
      <c r="H21" s="25">
        <f t="shared" si="3"/>
        <v>7.1912520858015458</v>
      </c>
      <c r="I21" s="24">
        <f t="shared" si="4"/>
        <v>6.5406121951221991E-3</v>
      </c>
      <c r="J21" s="24">
        <f t="shared" si="5"/>
        <v>6.498110573857574E-3</v>
      </c>
    </row>
    <row r="22" spans="1:10" x14ac:dyDescent="0.25">
      <c r="A22" s="55"/>
      <c r="B22" s="31">
        <v>17</v>
      </c>
      <c r="C22" s="14">
        <v>5</v>
      </c>
      <c r="D22" s="14">
        <v>249</v>
      </c>
      <c r="E22" s="25">
        <f t="shared" si="0"/>
        <v>412.6548344900001</v>
      </c>
      <c r="F22" s="26">
        <f t="shared" si="1"/>
        <v>-163.6548344900001</v>
      </c>
      <c r="G22" s="25">
        <f t="shared" si="2"/>
        <v>163.6548344900001</v>
      </c>
      <c r="H22" s="25">
        <f t="shared" si="3"/>
        <v>26782.904851949326</v>
      </c>
      <c r="I22" s="24">
        <f t="shared" si="4"/>
        <v>0.65724833128514093</v>
      </c>
      <c r="J22" s="24">
        <f t="shared" si="5"/>
        <v>0.39659013008356253</v>
      </c>
    </row>
    <row r="23" spans="1:10" x14ac:dyDescent="0.25">
      <c r="A23" s="55"/>
      <c r="B23" s="31">
        <v>18</v>
      </c>
      <c r="C23" s="14">
        <v>6</v>
      </c>
      <c r="D23" s="14">
        <v>206</v>
      </c>
      <c r="E23" s="25">
        <f t="shared" si="0"/>
        <v>411.01828614510009</v>
      </c>
      <c r="F23" s="26">
        <f t="shared" si="1"/>
        <v>-205.01828614510009</v>
      </c>
      <c r="G23" s="25">
        <f t="shared" si="2"/>
        <v>205.01828614510009</v>
      </c>
      <c r="H23" s="25">
        <f t="shared" si="3"/>
        <v>42032.497653874139</v>
      </c>
      <c r="I23" s="24">
        <f t="shared" si="4"/>
        <v>0.99523439876262176</v>
      </c>
      <c r="J23" s="24">
        <f t="shared" si="5"/>
        <v>0.49880575404064464</v>
      </c>
    </row>
    <row r="24" spans="1:10" x14ac:dyDescent="0.25">
      <c r="A24" s="55"/>
      <c r="B24" s="31">
        <v>19</v>
      </c>
      <c r="C24" s="14">
        <v>7</v>
      </c>
      <c r="D24" s="14">
        <v>588</v>
      </c>
      <c r="E24" s="25">
        <f t="shared" si="0"/>
        <v>408.9681032836491</v>
      </c>
      <c r="F24" s="26">
        <f t="shared" si="1"/>
        <v>179.0318967163509</v>
      </c>
      <c r="G24" s="25">
        <f t="shared" si="2"/>
        <v>179.0318967163509</v>
      </c>
      <c r="H24" s="25">
        <f t="shared" si="3"/>
        <v>32052.420041854137</v>
      </c>
      <c r="I24" s="24">
        <f t="shared" si="4"/>
        <v>0.30447601482372599</v>
      </c>
      <c r="J24" s="24">
        <f t="shared" si="5"/>
        <v>0.43776493882746464</v>
      </c>
    </row>
    <row r="25" spans="1:10" x14ac:dyDescent="0.25">
      <c r="A25" s="55"/>
      <c r="B25" s="31">
        <v>20</v>
      </c>
      <c r="C25" s="14">
        <v>8</v>
      </c>
      <c r="D25" s="14">
        <v>521</v>
      </c>
      <c r="E25" s="25">
        <f t="shared" si="0"/>
        <v>410.7584222508126</v>
      </c>
      <c r="F25" s="26">
        <f t="shared" si="1"/>
        <v>110.2415777491874</v>
      </c>
      <c r="G25" s="25">
        <f t="shared" si="2"/>
        <v>110.2415777491874</v>
      </c>
      <c r="H25" s="25">
        <f t="shared" si="3"/>
        <v>12153.205464630131</v>
      </c>
      <c r="I25" s="24">
        <f t="shared" si="4"/>
        <v>0.21159611852051324</v>
      </c>
      <c r="J25" s="24">
        <f t="shared" si="5"/>
        <v>0.26838543478938809</v>
      </c>
    </row>
    <row r="26" spans="1:10" x14ac:dyDescent="0.25">
      <c r="A26" s="55"/>
      <c r="B26" s="31">
        <v>21</v>
      </c>
      <c r="C26" s="14">
        <v>9</v>
      </c>
      <c r="D26" s="14">
        <v>617</v>
      </c>
      <c r="E26" s="25">
        <f t="shared" si="0"/>
        <v>411.8608380283045</v>
      </c>
      <c r="F26" s="26">
        <f t="shared" si="1"/>
        <v>205.1391619716955</v>
      </c>
      <c r="G26" s="25">
        <f t="shared" si="2"/>
        <v>205.1391619716955</v>
      </c>
      <c r="H26" s="25">
        <f t="shared" si="3"/>
        <v>42082.07577444952</v>
      </c>
      <c r="I26" s="24">
        <f t="shared" si="4"/>
        <v>0.33247838245007372</v>
      </c>
      <c r="J26" s="24">
        <f t="shared" si="5"/>
        <v>0.49807882427898531</v>
      </c>
    </row>
    <row r="27" spans="1:10" x14ac:dyDescent="0.25">
      <c r="A27" s="55"/>
      <c r="B27" s="31">
        <v>22</v>
      </c>
      <c r="C27" s="14">
        <v>10</v>
      </c>
      <c r="D27" s="14">
        <v>373</v>
      </c>
      <c r="E27" s="25">
        <f t="shared" si="0"/>
        <v>413.91222964802148</v>
      </c>
      <c r="F27" s="26">
        <f t="shared" si="1"/>
        <v>-40.91222964802148</v>
      </c>
      <c r="G27" s="25">
        <f t="shared" si="2"/>
        <v>40.91222964802148</v>
      </c>
      <c r="H27" s="25">
        <f t="shared" si="3"/>
        <v>1673.8105347724477</v>
      </c>
      <c r="I27" s="24">
        <f t="shared" si="4"/>
        <v>0.1096842617909423</v>
      </c>
      <c r="J27" s="24">
        <f t="shared" si="5"/>
        <v>9.884276597193567E-2</v>
      </c>
    </row>
    <row r="28" spans="1:10" x14ac:dyDescent="0.25">
      <c r="A28" s="55"/>
      <c r="B28" s="31">
        <v>23</v>
      </c>
      <c r="C28" s="14">
        <v>11</v>
      </c>
      <c r="D28" s="14">
        <v>368</v>
      </c>
      <c r="E28" s="25">
        <f t="shared" si="0"/>
        <v>413.5031073515413</v>
      </c>
      <c r="F28" s="26">
        <f t="shared" si="1"/>
        <v>-45.503107351541303</v>
      </c>
      <c r="G28" s="25">
        <f t="shared" si="2"/>
        <v>45.503107351541303</v>
      </c>
      <c r="H28" s="25">
        <f t="shared" si="3"/>
        <v>2070.532778645892</v>
      </c>
      <c r="I28" s="24">
        <f t="shared" si="4"/>
        <v>0.12364974823788398</v>
      </c>
      <c r="J28" s="24">
        <f t="shared" si="5"/>
        <v>0.11004296350512466</v>
      </c>
    </row>
    <row r="29" spans="1:10" x14ac:dyDescent="0.25">
      <c r="A29" s="55"/>
      <c r="B29" s="31">
        <v>24</v>
      </c>
      <c r="C29" s="14">
        <v>12</v>
      </c>
      <c r="D29" s="14">
        <v>613</v>
      </c>
      <c r="E29" s="25">
        <f t="shared" si="0"/>
        <v>413.04807627802592</v>
      </c>
      <c r="F29" s="26">
        <f t="shared" si="1"/>
        <v>199.95192372197408</v>
      </c>
      <c r="G29" s="25">
        <f t="shared" si="2"/>
        <v>199.95192372197408</v>
      </c>
      <c r="H29" s="25">
        <f t="shared" si="3"/>
        <v>39980.771800118142</v>
      </c>
      <c r="I29" s="24">
        <f t="shared" si="4"/>
        <v>0.32618584620224156</v>
      </c>
      <c r="J29" s="24">
        <f t="shared" si="5"/>
        <v>0.48408874222037257</v>
      </c>
    </row>
    <row r="30" spans="1:10" x14ac:dyDescent="0.25">
      <c r="A30" s="55"/>
      <c r="B30" s="31">
        <v>25</v>
      </c>
      <c r="C30" s="14">
        <v>13</v>
      </c>
      <c r="D30" s="14">
        <v>206</v>
      </c>
      <c r="E30" s="25">
        <f t="shared" si="0"/>
        <v>415.04759551524563</v>
      </c>
      <c r="F30" s="26">
        <f t="shared" si="1"/>
        <v>-209.04759551524563</v>
      </c>
      <c r="G30" s="25">
        <f t="shared" si="2"/>
        <v>209.04759551524563</v>
      </c>
      <c r="H30" s="25">
        <f t="shared" si="3"/>
        <v>43700.897190705749</v>
      </c>
      <c r="I30" s="24">
        <f t="shared" si="4"/>
        <v>1.0147941529866293</v>
      </c>
      <c r="J30" s="24">
        <f t="shared" si="5"/>
        <v>0.50367138076232232</v>
      </c>
    </row>
    <row r="31" spans="1:10" x14ac:dyDescent="0.25">
      <c r="A31" s="55"/>
      <c r="B31" s="31">
        <v>26</v>
      </c>
      <c r="C31" s="14">
        <v>14</v>
      </c>
      <c r="D31" s="14">
        <v>358</v>
      </c>
      <c r="E31" s="25">
        <f t="shared" si="0"/>
        <v>412.95711956009319</v>
      </c>
      <c r="F31" s="26">
        <f t="shared" si="1"/>
        <v>-54.95711956009319</v>
      </c>
      <c r="G31" s="25">
        <f t="shared" si="2"/>
        <v>54.95711956009319</v>
      </c>
      <c r="H31" s="25">
        <f t="shared" si="3"/>
        <v>3020.2849903423776</v>
      </c>
      <c r="I31" s="24">
        <f t="shared" si="4"/>
        <v>0.15351150715109829</v>
      </c>
      <c r="J31" s="24">
        <f t="shared" si="5"/>
        <v>0.13308190356092378</v>
      </c>
    </row>
    <row r="32" spans="1:10" x14ac:dyDescent="0.25">
      <c r="A32" s="55"/>
      <c r="B32" s="31">
        <v>27</v>
      </c>
      <c r="C32" s="14">
        <v>15</v>
      </c>
      <c r="D32" s="14">
        <v>297</v>
      </c>
      <c r="E32" s="25">
        <f t="shared" si="0"/>
        <v>412.4075483644923</v>
      </c>
      <c r="F32" s="26">
        <f t="shared" si="1"/>
        <v>-115.4075483644923</v>
      </c>
      <c r="G32" s="25">
        <f t="shared" si="2"/>
        <v>115.4075483644923</v>
      </c>
      <c r="H32" s="25">
        <f t="shared" si="3"/>
        <v>13318.90221950263</v>
      </c>
      <c r="I32" s="24">
        <f t="shared" si="4"/>
        <v>0.3885776039208495</v>
      </c>
      <c r="J32" s="24">
        <f t="shared" si="5"/>
        <v>0.27983859369735226</v>
      </c>
    </row>
    <row r="33" spans="1:10" x14ac:dyDescent="0.25">
      <c r="A33" s="55"/>
      <c r="B33" s="31">
        <v>28</v>
      </c>
      <c r="C33" s="14">
        <v>16</v>
      </c>
      <c r="D33" s="14">
        <v>245</v>
      </c>
      <c r="E33" s="25">
        <f t="shared" si="0"/>
        <v>411.25347288084743</v>
      </c>
      <c r="F33" s="26">
        <f t="shared" si="1"/>
        <v>-166.25347288084743</v>
      </c>
      <c r="G33" s="25">
        <f t="shared" si="2"/>
        <v>166.25347288084743</v>
      </c>
      <c r="H33" s="25">
        <f t="shared" si="3"/>
        <v>27640.217244942669</v>
      </c>
      <c r="I33" s="24">
        <f t="shared" si="4"/>
        <v>0.67858560359529563</v>
      </c>
      <c r="J33" s="24">
        <f t="shared" si="5"/>
        <v>0.40426034998862148</v>
      </c>
    </row>
    <row r="34" spans="1:10" x14ac:dyDescent="0.25">
      <c r="A34" s="55"/>
      <c r="B34" s="31">
        <v>29</v>
      </c>
      <c r="C34" s="14">
        <v>17</v>
      </c>
      <c r="D34" s="14">
        <v>518</v>
      </c>
      <c r="E34" s="25">
        <f t="shared" si="0"/>
        <v>409.59093815203892</v>
      </c>
      <c r="F34" s="26">
        <f t="shared" si="1"/>
        <v>108.40906184796108</v>
      </c>
      <c r="G34" s="25">
        <f t="shared" si="2"/>
        <v>108.40906184796108</v>
      </c>
      <c r="H34" s="25">
        <f t="shared" si="3"/>
        <v>11752.524690755052</v>
      </c>
      <c r="I34" s="24">
        <f t="shared" si="4"/>
        <v>0.20928390318139206</v>
      </c>
      <c r="J34" s="24">
        <f t="shared" si="5"/>
        <v>0.26467641676125159</v>
      </c>
    </row>
    <row r="35" spans="1:10" x14ac:dyDescent="0.25">
      <c r="A35" s="55"/>
      <c r="B35" s="31">
        <v>30</v>
      </c>
      <c r="C35" s="14">
        <v>18</v>
      </c>
      <c r="D35" s="14">
        <v>399</v>
      </c>
      <c r="E35" s="25">
        <f t="shared" si="0"/>
        <v>410.67502877051851</v>
      </c>
      <c r="F35" s="26">
        <f t="shared" si="1"/>
        <v>-11.675028770518509</v>
      </c>
      <c r="G35" s="25">
        <f t="shared" si="2"/>
        <v>11.675028770518509</v>
      </c>
      <c r="H35" s="25">
        <f t="shared" si="3"/>
        <v>136.30629679243492</v>
      </c>
      <c r="I35" s="24">
        <f t="shared" si="4"/>
        <v>2.9260723735635361E-2</v>
      </c>
      <c r="J35" s="24">
        <f t="shared" si="5"/>
        <v>2.8428874298666963E-2</v>
      </c>
    </row>
    <row r="36" spans="1:10" x14ac:dyDescent="0.25">
      <c r="A36" s="55"/>
      <c r="B36" s="31">
        <v>31</v>
      </c>
      <c r="C36" s="14">
        <v>19</v>
      </c>
      <c r="D36" s="14">
        <v>497</v>
      </c>
      <c r="E36" s="25">
        <f t="shared" si="0"/>
        <v>410.55827848281331</v>
      </c>
      <c r="F36" s="26">
        <f t="shared" si="1"/>
        <v>86.441721517186693</v>
      </c>
      <c r="G36" s="25">
        <f t="shared" si="2"/>
        <v>86.441721517186693</v>
      </c>
      <c r="H36" s="25">
        <f t="shared" si="3"/>
        <v>7472.1712188548572</v>
      </c>
      <c r="I36" s="24">
        <f t="shared" si="4"/>
        <v>0.17392700506476197</v>
      </c>
      <c r="J36" s="24">
        <f t="shared" si="5"/>
        <v>0.21054677508056946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411.4226956979852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-257.73043020150459</v>
      </c>
      <c r="G38" s="18">
        <f t="shared" ref="G38:H38" si="6">SUM(G18:G36)</f>
        <v>2507.5113172502151</v>
      </c>
      <c r="H38" s="18">
        <f t="shared" si="6"/>
        <v>437465.08686428529</v>
      </c>
      <c r="I38" s="17">
        <f>SUM(I21:I36)</f>
        <v>5.7150342139039276</v>
      </c>
      <c r="J38" s="17">
        <f>SUM(J21:J36)</f>
        <v>4.6236019584410437</v>
      </c>
    </row>
    <row r="39" spans="1:10" x14ac:dyDescent="0.25">
      <c r="B39" s="14"/>
      <c r="C39" s="14"/>
      <c r="D39" s="14"/>
      <c r="E39" s="14"/>
      <c r="F39" s="14"/>
      <c r="G39" s="16">
        <f>G38/C36</f>
        <v>131.97427985527449</v>
      </c>
      <c r="H39" s="16">
        <f>H38/C36</f>
        <v>23024.478256015016</v>
      </c>
      <c r="I39" s="15">
        <f>I38/C36</f>
        <v>0.30079127441599618</v>
      </c>
      <c r="J39" s="15">
        <f>J38/C36</f>
        <v>0.24334747149689703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165.40542409922475</v>
      </c>
      <c r="H42" s="12">
        <f>H39^0.5</f>
        <v>151.73818984031348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F38" sqref="F38"/>
    </sheetView>
  </sheetViews>
  <sheetFormatPr baseColWidth="10" defaultRowHeight="15" x14ac:dyDescent="0.25"/>
  <sheetData>
    <row r="3" spans="2:3" x14ac:dyDescent="0.25">
      <c r="C3" s="3">
        <v>707001</v>
      </c>
    </row>
    <row r="4" spans="2:3" x14ac:dyDescent="0.25">
      <c r="B4" s="5" t="s">
        <v>247</v>
      </c>
      <c r="C4" t="s">
        <v>67</v>
      </c>
    </row>
    <row r="5" spans="2:3" x14ac:dyDescent="0.25">
      <c r="B5" t="s">
        <v>250</v>
      </c>
      <c r="C5" s="4">
        <v>355</v>
      </c>
    </row>
    <row r="6" spans="2:3" x14ac:dyDescent="0.25">
      <c r="B6" t="s">
        <v>251</v>
      </c>
      <c r="C6" s="4">
        <v>835</v>
      </c>
    </row>
    <row r="7" spans="2:3" x14ac:dyDescent="0.25">
      <c r="B7" t="s">
        <v>252</v>
      </c>
      <c r="C7" s="4">
        <v>673</v>
      </c>
    </row>
    <row r="8" spans="2:3" x14ac:dyDescent="0.25">
      <c r="B8" t="s">
        <v>253</v>
      </c>
      <c r="C8" s="4">
        <v>599</v>
      </c>
    </row>
    <row r="9" spans="2:3" x14ac:dyDescent="0.25">
      <c r="B9" t="s">
        <v>254</v>
      </c>
      <c r="C9" s="4">
        <v>621</v>
      </c>
    </row>
    <row r="10" spans="2:3" x14ac:dyDescent="0.25">
      <c r="B10" t="s">
        <v>255</v>
      </c>
      <c r="C10" s="4">
        <v>775</v>
      </c>
    </row>
    <row r="11" spans="2:3" x14ac:dyDescent="0.25">
      <c r="B11" t="s">
        <v>256</v>
      </c>
      <c r="C11" s="4">
        <v>989</v>
      </c>
    </row>
    <row r="12" spans="2:3" x14ac:dyDescent="0.25">
      <c r="B12" t="s">
        <v>257</v>
      </c>
      <c r="C12" s="4">
        <v>712</v>
      </c>
    </row>
    <row r="13" spans="2:3" x14ac:dyDescent="0.25">
      <c r="B13" t="s">
        <v>258</v>
      </c>
      <c r="C13" s="4">
        <v>976</v>
      </c>
    </row>
    <row r="14" spans="2:3" x14ac:dyDescent="0.25">
      <c r="B14" t="s">
        <v>259</v>
      </c>
      <c r="C14" s="4">
        <v>753</v>
      </c>
    </row>
    <row r="15" spans="2:3" x14ac:dyDescent="0.25">
      <c r="B15" t="s">
        <v>260</v>
      </c>
      <c r="C15" s="4">
        <v>697</v>
      </c>
    </row>
    <row r="16" spans="2:3" x14ac:dyDescent="0.25">
      <c r="B16" t="s">
        <v>261</v>
      </c>
      <c r="C16" s="4">
        <v>750</v>
      </c>
    </row>
    <row r="17" spans="2:3" x14ac:dyDescent="0.25">
      <c r="B17" t="s">
        <v>262</v>
      </c>
      <c r="C17" s="4">
        <v>910</v>
      </c>
    </row>
    <row r="18" spans="2:3" x14ac:dyDescent="0.25">
      <c r="B18" t="s">
        <v>263</v>
      </c>
      <c r="C18" s="4">
        <v>623</v>
      </c>
    </row>
    <row r="19" spans="2:3" x14ac:dyDescent="0.25">
      <c r="B19" t="s">
        <v>264</v>
      </c>
      <c r="C19" s="4">
        <v>1030</v>
      </c>
    </row>
    <row r="20" spans="2:3" x14ac:dyDescent="0.25">
      <c r="B20" t="s">
        <v>265</v>
      </c>
      <c r="C20" s="4">
        <v>849</v>
      </c>
    </row>
    <row r="21" spans="2:3" x14ac:dyDescent="0.25">
      <c r="B21" t="s">
        <v>266</v>
      </c>
      <c r="C21" s="4">
        <v>1111</v>
      </c>
    </row>
    <row r="22" spans="2:3" x14ac:dyDescent="0.25">
      <c r="B22" t="s">
        <v>267</v>
      </c>
      <c r="C22" s="4">
        <v>847</v>
      </c>
    </row>
    <row r="23" spans="2:3" x14ac:dyDescent="0.25">
      <c r="B23" t="s">
        <v>268</v>
      </c>
      <c r="C23" s="4">
        <v>1637</v>
      </c>
    </row>
    <row r="24" spans="2:3" x14ac:dyDescent="0.25">
      <c r="B24" t="s">
        <v>269</v>
      </c>
      <c r="C24" s="4">
        <v>1098</v>
      </c>
    </row>
    <row r="25" spans="2:3" x14ac:dyDescent="0.25">
      <c r="B25" t="s">
        <v>270</v>
      </c>
      <c r="C25" s="4">
        <v>1087</v>
      </c>
    </row>
    <row r="26" spans="2:3" x14ac:dyDescent="0.25">
      <c r="B26" t="s">
        <v>271</v>
      </c>
      <c r="C26" s="4">
        <v>322</v>
      </c>
    </row>
    <row r="27" spans="2:3" x14ac:dyDescent="0.25">
      <c r="B27" t="s">
        <v>272</v>
      </c>
      <c r="C27" s="4">
        <v>0</v>
      </c>
    </row>
    <row r="28" spans="2:3" x14ac:dyDescent="0.25">
      <c r="B28" t="s">
        <v>273</v>
      </c>
      <c r="C28" s="4">
        <v>1548</v>
      </c>
    </row>
    <row r="29" spans="2:3" x14ac:dyDescent="0.25">
      <c r="B29" t="s">
        <v>274</v>
      </c>
      <c r="C29" s="4">
        <v>574</v>
      </c>
    </row>
    <row r="30" spans="2:3" x14ac:dyDescent="0.25">
      <c r="B30" t="s">
        <v>275</v>
      </c>
      <c r="C30" s="4">
        <v>792</v>
      </c>
    </row>
    <row r="31" spans="2:3" x14ac:dyDescent="0.25">
      <c r="B31" t="s">
        <v>276</v>
      </c>
      <c r="C31" s="4">
        <v>1110</v>
      </c>
    </row>
    <row r="32" spans="2:3" x14ac:dyDescent="0.25">
      <c r="B32" t="s">
        <v>277</v>
      </c>
      <c r="C32" s="4">
        <v>1445</v>
      </c>
    </row>
    <row r="33" spans="2:3" x14ac:dyDescent="0.25">
      <c r="B33" t="s">
        <v>278</v>
      </c>
      <c r="C33" s="4">
        <v>650</v>
      </c>
    </row>
    <row r="34" spans="2:3" x14ac:dyDescent="0.25">
      <c r="B34" t="s">
        <v>279</v>
      </c>
      <c r="C34" s="4">
        <v>765</v>
      </c>
    </row>
    <row r="35" spans="2:3" x14ac:dyDescent="0.25">
      <c r="B35" t="s">
        <v>280</v>
      </c>
      <c r="C35" s="4">
        <v>474</v>
      </c>
    </row>
    <row r="36" spans="2:3" x14ac:dyDescent="0.25">
      <c r="C36" s="4">
        <v>25607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I38" sqref="I38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4.5256516362754996E-2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>
        <v>1</v>
      </c>
      <c r="C6" s="31"/>
      <c r="D6" s="35">
        <v>355</v>
      </c>
      <c r="E6" s="30"/>
      <c r="F6" s="29"/>
      <c r="G6" s="29"/>
      <c r="H6" s="29"/>
      <c r="I6" s="29"/>
      <c r="J6" s="29"/>
    </row>
    <row r="7" spans="1:10" x14ac:dyDescent="0.25">
      <c r="A7" s="55"/>
      <c r="B7" s="31">
        <v>2</v>
      </c>
      <c r="C7" s="31"/>
      <c r="D7" s="35">
        <v>835</v>
      </c>
      <c r="E7" s="30"/>
      <c r="F7" s="29"/>
      <c r="G7" s="29"/>
      <c r="H7" s="29"/>
      <c r="I7" s="29"/>
      <c r="J7" s="29"/>
    </row>
    <row r="8" spans="1:10" x14ac:dyDescent="0.25">
      <c r="A8" s="55"/>
      <c r="B8" s="31">
        <v>3</v>
      </c>
      <c r="C8" s="31"/>
      <c r="D8" s="35">
        <v>673</v>
      </c>
      <c r="E8" s="30"/>
      <c r="F8" s="29"/>
      <c r="G8" s="29"/>
      <c r="H8" s="29"/>
      <c r="I8" s="29"/>
      <c r="J8" s="29"/>
    </row>
    <row r="9" spans="1:10" x14ac:dyDescent="0.25">
      <c r="A9" s="55"/>
      <c r="B9" s="31">
        <v>4</v>
      </c>
      <c r="C9" s="14"/>
      <c r="D9" s="28">
        <v>599</v>
      </c>
      <c r="E9" s="14"/>
      <c r="F9" s="14"/>
      <c r="G9" s="14"/>
      <c r="H9" s="14"/>
      <c r="I9" s="14"/>
      <c r="J9" s="14"/>
    </row>
    <row r="10" spans="1:10" x14ac:dyDescent="0.25">
      <c r="A10" s="55"/>
      <c r="B10" s="31">
        <v>5</v>
      </c>
      <c r="C10" s="14"/>
      <c r="D10" s="28">
        <v>621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>
        <v>6</v>
      </c>
      <c r="C11" s="14"/>
      <c r="D11" s="28">
        <v>775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>
        <v>7</v>
      </c>
      <c r="C12" s="14"/>
      <c r="D12" s="28">
        <v>989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>
        <v>8</v>
      </c>
      <c r="C13" s="14"/>
      <c r="D13" s="28">
        <v>712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>
        <v>9</v>
      </c>
      <c r="C14" s="14"/>
      <c r="D14" s="28">
        <v>976</v>
      </c>
      <c r="E14" s="14" t="s">
        <v>293</v>
      </c>
      <c r="F14" s="27">
        <f>AVERAGE(D6:D17)</f>
        <v>727.91666666666663</v>
      </c>
      <c r="G14" s="56" t="s">
        <v>292</v>
      </c>
      <c r="H14" s="56"/>
      <c r="I14" s="14"/>
      <c r="J14" s="14"/>
    </row>
    <row r="15" spans="1:10" x14ac:dyDescent="0.25">
      <c r="A15" s="55"/>
      <c r="B15" s="31">
        <v>10</v>
      </c>
      <c r="C15" s="14"/>
      <c r="D15" s="28">
        <v>753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>
        <v>11</v>
      </c>
      <c r="C16" s="14"/>
      <c r="D16" s="28">
        <v>697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>
        <v>12</v>
      </c>
      <c r="C17" s="14">
        <v>0</v>
      </c>
      <c r="D17" s="28">
        <v>750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>
        <v>13</v>
      </c>
      <c r="C18" s="14">
        <v>1</v>
      </c>
      <c r="D18" s="34">
        <v>910</v>
      </c>
      <c r="E18" s="27">
        <f>F14</f>
        <v>727.91666666666663</v>
      </c>
      <c r="F18" s="26">
        <f>D18-E18</f>
        <v>182.08333333333337</v>
      </c>
      <c r="G18" s="25">
        <f>ABS(F18)</f>
        <v>182.08333333333337</v>
      </c>
      <c r="H18" s="25">
        <f>G18^2</f>
        <v>33154.340277777788</v>
      </c>
      <c r="I18" s="24">
        <f>G18/D18</f>
        <v>0.20009157509157513</v>
      </c>
      <c r="J18" s="24">
        <f>G18/E18</f>
        <v>0.2501431024613624</v>
      </c>
    </row>
    <row r="19" spans="1:10" x14ac:dyDescent="0.25">
      <c r="A19" s="55"/>
      <c r="B19" s="31">
        <v>14</v>
      </c>
      <c r="C19" s="14">
        <v>2</v>
      </c>
      <c r="D19" s="34">
        <v>623</v>
      </c>
      <c r="E19" s="25">
        <f>$F$1*D18+(1-$F$1)*E18</f>
        <v>736.15712402105169</v>
      </c>
      <c r="F19" s="26">
        <f>D19-E19</f>
        <v>-113.15712402105169</v>
      </c>
      <c r="G19" s="25">
        <f>ABS(F19)</f>
        <v>113.15712402105169</v>
      </c>
      <c r="H19" s="25">
        <f>G19^2</f>
        <v>12804.534716715672</v>
      </c>
      <c r="I19" s="24">
        <f>G19/D19</f>
        <v>0.18163262282672823</v>
      </c>
      <c r="J19" s="24">
        <f>G19/E19</f>
        <v>0.15371327713703653</v>
      </c>
    </row>
    <row r="20" spans="1:10" x14ac:dyDescent="0.25">
      <c r="A20" s="55"/>
      <c r="B20" s="31">
        <v>15</v>
      </c>
      <c r="C20" s="14">
        <v>3</v>
      </c>
      <c r="D20" s="34">
        <v>1030</v>
      </c>
      <c r="E20" s="25">
        <f t="shared" ref="E20:E36" si="0">$F$1*D19+(1-$F$1)*E19</f>
        <v>731.03602678623065</v>
      </c>
      <c r="F20" s="26">
        <f t="shared" ref="F20:F36" si="1">D20-E20</f>
        <v>298.96397321376935</v>
      </c>
      <c r="G20" s="25">
        <f t="shared" ref="G20:G36" si="2">ABS(F20)</f>
        <v>298.96397321376935</v>
      </c>
      <c r="H20" s="25">
        <f t="shared" ref="H20:H36" si="3">G20^2</f>
        <v>89379.457279763403</v>
      </c>
      <c r="I20" s="24">
        <f t="shared" ref="I20:I36" si="4">G20/D20</f>
        <v>0.29025628467356246</v>
      </c>
      <c r="J20" s="24">
        <f t="shared" ref="J20:J36" si="5">G20/E20</f>
        <v>0.40895928826937594</v>
      </c>
    </row>
    <row r="21" spans="1:10" x14ac:dyDescent="0.25">
      <c r="A21" s="55" t="s">
        <v>291</v>
      </c>
      <c r="B21" s="31">
        <v>16</v>
      </c>
      <c r="C21" s="14">
        <v>4</v>
      </c>
      <c r="D21" s="14">
        <v>849</v>
      </c>
      <c r="E21" s="25">
        <f t="shared" si="0"/>
        <v>744.56609473185392</v>
      </c>
      <c r="F21" s="26">
        <f t="shared" si="1"/>
        <v>104.43390526814608</v>
      </c>
      <c r="G21" s="25">
        <f t="shared" si="2"/>
        <v>104.43390526814608</v>
      </c>
      <c r="H21" s="25">
        <f t="shared" si="3"/>
        <v>10906.440569556109</v>
      </c>
      <c r="I21" s="24">
        <f t="shared" si="4"/>
        <v>0.12300813341359962</v>
      </c>
      <c r="J21" s="24">
        <f t="shared" si="5"/>
        <v>0.14026143012294515</v>
      </c>
    </row>
    <row r="22" spans="1:10" x14ac:dyDescent="0.25">
      <c r="A22" s="55"/>
      <c r="B22" s="31">
        <v>17</v>
      </c>
      <c r="C22" s="14">
        <v>5</v>
      </c>
      <c r="D22" s="14">
        <v>1111</v>
      </c>
      <c r="E22" s="25">
        <f t="shared" si="0"/>
        <v>749.29240947444828</v>
      </c>
      <c r="F22" s="26">
        <f t="shared" si="1"/>
        <v>361.70759052555172</v>
      </c>
      <c r="G22" s="25">
        <f t="shared" si="2"/>
        <v>361.70759052555172</v>
      </c>
      <c r="H22" s="25">
        <f t="shared" si="3"/>
        <v>130832.3810438002</v>
      </c>
      <c r="I22" s="24">
        <f t="shared" si="4"/>
        <v>0.32556938841183775</v>
      </c>
      <c r="J22" s="24">
        <f t="shared" si="5"/>
        <v>0.4827322230305956</v>
      </c>
    </row>
    <row r="23" spans="1:10" x14ac:dyDescent="0.25">
      <c r="A23" s="55"/>
      <c r="B23" s="31">
        <v>18</v>
      </c>
      <c r="C23" s="14">
        <v>6</v>
      </c>
      <c r="D23" s="14">
        <v>847</v>
      </c>
      <c r="E23" s="25">
        <f t="shared" si="0"/>
        <v>765.6620349636006</v>
      </c>
      <c r="F23" s="26">
        <f t="shared" si="1"/>
        <v>81.337965036399396</v>
      </c>
      <c r="G23" s="25">
        <f t="shared" si="2"/>
        <v>81.337965036399396</v>
      </c>
      <c r="H23" s="25">
        <f t="shared" si="3"/>
        <v>6615.8645562625306</v>
      </c>
      <c r="I23" s="24">
        <f t="shared" si="4"/>
        <v>9.6030655296811568E-2</v>
      </c>
      <c r="J23" s="24">
        <f t="shared" si="5"/>
        <v>0.10623220340324982</v>
      </c>
    </row>
    <row r="24" spans="1:10" x14ac:dyDescent="0.25">
      <c r="A24" s="55"/>
      <c r="B24" s="31">
        <v>19</v>
      </c>
      <c r="C24" s="14">
        <v>7</v>
      </c>
      <c r="D24" s="14">
        <v>1637</v>
      </c>
      <c r="E24" s="25">
        <f t="shared" si="0"/>
        <v>769.34310790918357</v>
      </c>
      <c r="F24" s="26">
        <f t="shared" si="1"/>
        <v>867.65689209081643</v>
      </c>
      <c r="G24" s="25">
        <f t="shared" si="2"/>
        <v>867.65689209081643</v>
      </c>
      <c r="H24" s="25">
        <f t="shared" si="3"/>
        <v>752828.48239269468</v>
      </c>
      <c r="I24" s="24">
        <f t="shared" si="4"/>
        <v>0.53002864513794523</v>
      </c>
      <c r="J24" s="24">
        <f t="shared" si="5"/>
        <v>1.1277892570569934</v>
      </c>
    </row>
    <row r="25" spans="1:10" x14ac:dyDescent="0.25">
      <c r="A25" s="55"/>
      <c r="B25" s="31">
        <v>20</v>
      </c>
      <c r="C25" s="14">
        <v>8</v>
      </c>
      <c r="D25" s="14">
        <v>1098</v>
      </c>
      <c r="E25" s="25">
        <f t="shared" si="0"/>
        <v>808.61023624334871</v>
      </c>
      <c r="F25" s="26">
        <f t="shared" si="1"/>
        <v>289.38976375665129</v>
      </c>
      <c r="G25" s="25">
        <f t="shared" si="2"/>
        <v>289.38976375665129</v>
      </c>
      <c r="H25" s="25">
        <f t="shared" si="3"/>
        <v>83746.435367130442</v>
      </c>
      <c r="I25" s="24">
        <f t="shared" si="4"/>
        <v>0.2635608048785531</v>
      </c>
      <c r="J25" s="24">
        <f t="shared" si="5"/>
        <v>0.35788535784694214</v>
      </c>
    </row>
    <row r="26" spans="1:10" x14ac:dyDescent="0.25">
      <c r="A26" s="55"/>
      <c r="B26" s="31">
        <v>21</v>
      </c>
      <c r="C26" s="14">
        <v>9</v>
      </c>
      <c r="D26" s="14">
        <v>1087</v>
      </c>
      <c r="E26" s="25">
        <f t="shared" si="0"/>
        <v>821.7070088220155</v>
      </c>
      <c r="F26" s="26">
        <f t="shared" si="1"/>
        <v>265.2929911779845</v>
      </c>
      <c r="G26" s="25">
        <f t="shared" si="2"/>
        <v>265.2929911779845</v>
      </c>
      <c r="H26" s="25">
        <f t="shared" si="3"/>
        <v>70380.371168162164</v>
      </c>
      <c r="I26" s="24">
        <f t="shared" si="4"/>
        <v>0.24405978949216606</v>
      </c>
      <c r="J26" s="24">
        <f t="shared" si="5"/>
        <v>0.32285594296962833</v>
      </c>
    </row>
    <row r="27" spans="1:10" x14ac:dyDescent="0.25">
      <c r="A27" s="55"/>
      <c r="B27" s="31">
        <v>22</v>
      </c>
      <c r="C27" s="14">
        <v>10</v>
      </c>
      <c r="D27" s="14">
        <v>322</v>
      </c>
      <c r="E27" s="25">
        <f t="shared" si="0"/>
        <v>833.71324541818615</v>
      </c>
      <c r="F27" s="26">
        <f t="shared" si="1"/>
        <v>-511.71324541818615</v>
      </c>
      <c r="G27" s="25">
        <f t="shared" si="2"/>
        <v>511.71324541818615</v>
      </c>
      <c r="H27" s="25">
        <f t="shared" si="3"/>
        <v>261850.44553641279</v>
      </c>
      <c r="I27" s="24">
        <f t="shared" si="4"/>
        <v>1.5891715696216961</v>
      </c>
      <c r="J27" s="24">
        <f t="shared" si="5"/>
        <v>0.61377607736280293</v>
      </c>
    </row>
    <row r="28" spans="1:10" x14ac:dyDescent="0.25">
      <c r="A28" s="55"/>
      <c r="B28" s="31">
        <v>23</v>
      </c>
      <c r="C28" s="14">
        <v>11</v>
      </c>
      <c r="D28" s="14"/>
      <c r="E28" s="25">
        <f t="shared" si="0"/>
        <v>810.55488655387967</v>
      </c>
      <c r="F28" s="26">
        <f t="shared" si="1"/>
        <v>-810.55488655387967</v>
      </c>
      <c r="G28" s="25">
        <f t="shared" si="2"/>
        <v>810.55488655387967</v>
      </c>
      <c r="H28" s="25">
        <f t="shared" si="3"/>
        <v>656999.22411637276</v>
      </c>
      <c r="I28" s="24" t="e">
        <f>G28/D28</f>
        <v>#DIV/0!</v>
      </c>
      <c r="J28" s="24">
        <f t="shared" si="5"/>
        <v>1</v>
      </c>
    </row>
    <row r="29" spans="1:10" x14ac:dyDescent="0.25">
      <c r="A29" s="55"/>
      <c r="B29" s="31">
        <v>24</v>
      </c>
      <c r="C29" s="14">
        <v>12</v>
      </c>
      <c r="D29" s="14">
        <v>1548</v>
      </c>
      <c r="E29" s="25">
        <f t="shared" si="0"/>
        <v>773.87199606764307</v>
      </c>
      <c r="F29" s="26">
        <f t="shared" si="1"/>
        <v>774.12800393235693</v>
      </c>
      <c r="G29" s="25">
        <f t="shared" si="2"/>
        <v>774.12800393235693</v>
      </c>
      <c r="H29" s="25">
        <f t="shared" si="3"/>
        <v>599274.16647229518</v>
      </c>
      <c r="I29" s="24">
        <f t="shared" si="4"/>
        <v>0.50008268987878357</v>
      </c>
      <c r="J29" s="24">
        <f t="shared" si="5"/>
        <v>1.0003308142251106</v>
      </c>
    </row>
    <row r="30" spans="1:10" x14ac:dyDescent="0.25">
      <c r="A30" s="55"/>
      <c r="B30" s="31">
        <v>25</v>
      </c>
      <c r="C30" s="14">
        <v>13</v>
      </c>
      <c r="D30" s="14">
        <v>574</v>
      </c>
      <c r="E30" s="25">
        <f t="shared" si="0"/>
        <v>808.90633274447464</v>
      </c>
      <c r="F30" s="26">
        <f t="shared" si="1"/>
        <v>-234.90633274447464</v>
      </c>
      <c r="G30" s="25">
        <f t="shared" si="2"/>
        <v>234.90633274447464</v>
      </c>
      <c r="H30" s="25">
        <f t="shared" si="3"/>
        <v>55180.985163457837</v>
      </c>
      <c r="I30" s="24">
        <f t="shared" si="4"/>
        <v>0.40924448213323106</v>
      </c>
      <c r="J30" s="24">
        <f t="shared" si="5"/>
        <v>0.2903999180566178</v>
      </c>
    </row>
    <row r="31" spans="1:10" x14ac:dyDescent="0.25">
      <c r="A31" s="55"/>
      <c r="B31" s="31">
        <v>26</v>
      </c>
      <c r="C31" s="14">
        <v>14</v>
      </c>
      <c r="D31" s="14">
        <v>792</v>
      </c>
      <c r="E31" s="25">
        <f t="shared" si="0"/>
        <v>798.27529045290953</v>
      </c>
      <c r="F31" s="26">
        <f t="shared" si="1"/>
        <v>-6.2752904529095304</v>
      </c>
      <c r="G31" s="25">
        <f t="shared" si="2"/>
        <v>6.2752904529095304</v>
      </c>
      <c r="H31" s="25">
        <f t="shared" si="3"/>
        <v>39.379270268377496</v>
      </c>
      <c r="I31" s="24">
        <f t="shared" si="4"/>
        <v>7.9233465314514275E-3</v>
      </c>
      <c r="J31" s="24">
        <f t="shared" si="5"/>
        <v>7.8610606240225485E-3</v>
      </c>
    </row>
    <row r="32" spans="1:10" x14ac:dyDescent="0.25">
      <c r="A32" s="55"/>
      <c r="B32" s="31">
        <v>27</v>
      </c>
      <c r="C32" s="14">
        <v>15</v>
      </c>
      <c r="D32" s="14">
        <v>1110</v>
      </c>
      <c r="E32" s="25">
        <f t="shared" si="0"/>
        <v>797.99129266784644</v>
      </c>
      <c r="F32" s="26">
        <f t="shared" si="1"/>
        <v>312.00870733215356</v>
      </c>
      <c r="G32" s="25">
        <f t="shared" si="2"/>
        <v>312.00870733215356</v>
      </c>
      <c r="H32" s="25">
        <f t="shared" si="3"/>
        <v>97349.433451081451</v>
      </c>
      <c r="I32" s="24">
        <f t="shared" si="4"/>
        <v>0.28108892552446268</v>
      </c>
      <c r="J32" s="24">
        <f t="shared" si="5"/>
        <v>0.3909926213468386</v>
      </c>
    </row>
    <row r="33" spans="1:10" x14ac:dyDescent="0.25">
      <c r="A33" s="55"/>
      <c r="B33" s="31">
        <v>28</v>
      </c>
      <c r="C33" s="14">
        <v>16</v>
      </c>
      <c r="D33" s="14">
        <v>1445</v>
      </c>
      <c r="E33" s="25">
        <f t="shared" si="0"/>
        <v>812.11171983654606</v>
      </c>
      <c r="F33" s="26">
        <f t="shared" si="1"/>
        <v>632.88828016345394</v>
      </c>
      <c r="G33" s="25">
        <f t="shared" si="2"/>
        <v>632.88828016345394</v>
      </c>
      <c r="H33" s="25">
        <f t="shared" si="3"/>
        <v>400547.57516825455</v>
      </c>
      <c r="I33" s="24">
        <f t="shared" si="4"/>
        <v>0.43798496897124839</v>
      </c>
      <c r="J33" s="24">
        <f t="shared" si="5"/>
        <v>0.77931184183727276</v>
      </c>
    </row>
    <row r="34" spans="1:10" x14ac:dyDescent="0.25">
      <c r="A34" s="55"/>
      <c r="B34" s="31">
        <v>29</v>
      </c>
      <c r="C34" s="14">
        <v>17</v>
      </c>
      <c r="D34" s="14">
        <v>650</v>
      </c>
      <c r="E34" s="25">
        <f t="shared" si="0"/>
        <v>840.75403864355928</v>
      </c>
      <c r="F34" s="26">
        <f t="shared" si="1"/>
        <v>-190.75403864355928</v>
      </c>
      <c r="G34" s="25">
        <f t="shared" si="2"/>
        <v>190.75403864355928</v>
      </c>
      <c r="H34" s="25">
        <f t="shared" si="3"/>
        <v>36387.103258828509</v>
      </c>
      <c r="I34" s="24">
        <f t="shared" si="4"/>
        <v>0.29346775175932199</v>
      </c>
      <c r="J34" s="24">
        <f t="shared" si="5"/>
        <v>0.22688447497833567</v>
      </c>
    </row>
    <row r="35" spans="1:10" x14ac:dyDescent="0.25">
      <c r="A35" s="55"/>
      <c r="B35" s="31">
        <v>30</v>
      </c>
      <c r="C35" s="14">
        <v>18</v>
      </c>
      <c r="D35" s="14">
        <v>765</v>
      </c>
      <c r="E35" s="25">
        <f t="shared" si="0"/>
        <v>832.12117537242545</v>
      </c>
      <c r="F35" s="26">
        <f t="shared" si="1"/>
        <v>-67.121175372425455</v>
      </c>
      <c r="G35" s="25">
        <f t="shared" si="2"/>
        <v>67.121175372425455</v>
      </c>
      <c r="H35" s="25">
        <f t="shared" si="3"/>
        <v>4505.2521833758938</v>
      </c>
      <c r="I35" s="24">
        <f t="shared" si="4"/>
        <v>8.7740098526046348E-2</v>
      </c>
      <c r="J35" s="24">
        <f t="shared" si="5"/>
        <v>8.0662741628206483E-2</v>
      </c>
    </row>
    <row r="36" spans="1:10" x14ac:dyDescent="0.25">
      <c r="A36" s="55"/>
      <c r="B36" s="31">
        <v>31</v>
      </c>
      <c r="C36" s="14">
        <v>19</v>
      </c>
      <c r="D36" s="14">
        <v>474</v>
      </c>
      <c r="E36" s="25">
        <f t="shared" si="0"/>
        <v>829.08350480089598</v>
      </c>
      <c r="F36" s="26">
        <f t="shared" si="1"/>
        <v>-355.08350480089598</v>
      </c>
      <c r="G36" s="25">
        <f t="shared" si="2"/>
        <v>355.08350480089598</v>
      </c>
      <c r="H36" s="25">
        <f t="shared" si="3"/>
        <v>126084.29538168792</v>
      </c>
      <c r="I36" s="24">
        <f t="shared" si="4"/>
        <v>0.74912131814535021</v>
      </c>
      <c r="J36" s="24">
        <f t="shared" si="5"/>
        <v>0.42828436791318036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813.01366235572982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1880.3258078232345</v>
      </c>
      <c r="G38" s="18">
        <f t="shared" ref="G38:H38" si="6">SUM(G18:G36)</f>
        <v>6459.4570038379989</v>
      </c>
      <c r="H38" s="18">
        <f t="shared" si="6"/>
        <v>3428866.1673738989</v>
      </c>
      <c r="I38" s="17"/>
      <c r="J38" s="17">
        <f>SUM(J21:J36)</f>
        <v>7.3562603324027416</v>
      </c>
    </row>
    <row r="39" spans="1:10" x14ac:dyDescent="0.25">
      <c r="B39" s="14"/>
      <c r="C39" s="14"/>
      <c r="D39" s="14"/>
      <c r="E39" s="14"/>
      <c r="F39" s="14"/>
      <c r="G39" s="16">
        <f>G38/C36</f>
        <v>339.97142125463154</v>
      </c>
      <c r="H39" s="16">
        <f>H38/C36</f>
        <v>180466.64038809994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426.09148673442149</v>
      </c>
      <c r="H42" s="12">
        <f>H39^0.5</f>
        <v>424.81365372136986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sheetData>
    <row r="3" spans="2:3" x14ac:dyDescent="0.25">
      <c r="C3" s="3">
        <v>713001</v>
      </c>
    </row>
    <row r="4" spans="2:3" x14ac:dyDescent="0.25">
      <c r="B4" s="5" t="s">
        <v>247</v>
      </c>
      <c r="C4" t="s">
        <v>117</v>
      </c>
    </row>
    <row r="5" spans="2:3" x14ac:dyDescent="0.25">
      <c r="B5" t="s">
        <v>250</v>
      </c>
      <c r="C5" s="4">
        <v>48</v>
      </c>
    </row>
    <row r="6" spans="2:3" x14ac:dyDescent="0.25">
      <c r="B6" t="s">
        <v>251</v>
      </c>
      <c r="C6" s="4">
        <v>254</v>
      </c>
    </row>
    <row r="7" spans="2:3" x14ac:dyDescent="0.25">
      <c r="B7" t="s">
        <v>252</v>
      </c>
      <c r="C7" s="4">
        <v>200</v>
      </c>
    </row>
    <row r="8" spans="2:3" x14ac:dyDescent="0.25">
      <c r="B8" t="s">
        <v>253</v>
      </c>
      <c r="C8" s="4">
        <v>303</v>
      </c>
    </row>
    <row r="9" spans="2:3" x14ac:dyDescent="0.25">
      <c r="B9" t="s">
        <v>254</v>
      </c>
      <c r="C9" s="4">
        <v>153</v>
      </c>
    </row>
    <row r="10" spans="2:3" x14ac:dyDescent="0.25">
      <c r="B10" t="s">
        <v>255</v>
      </c>
      <c r="C10" s="4">
        <v>147</v>
      </c>
    </row>
    <row r="11" spans="2:3" x14ac:dyDescent="0.25">
      <c r="B11" t="s">
        <v>256</v>
      </c>
      <c r="C11" s="4">
        <v>335</v>
      </c>
    </row>
    <row r="12" spans="2:3" x14ac:dyDescent="0.25">
      <c r="B12" t="s">
        <v>257</v>
      </c>
      <c r="C12" s="4">
        <v>200</v>
      </c>
    </row>
    <row r="13" spans="2:3" x14ac:dyDescent="0.25">
      <c r="B13" t="s">
        <v>258</v>
      </c>
      <c r="C13" s="4">
        <v>221</v>
      </c>
    </row>
    <row r="14" spans="2:3" x14ac:dyDescent="0.25">
      <c r="B14" t="s">
        <v>259</v>
      </c>
      <c r="C14" s="4">
        <v>223</v>
      </c>
    </row>
    <row r="15" spans="2:3" x14ac:dyDescent="0.25">
      <c r="B15" t="s">
        <v>260</v>
      </c>
      <c r="C15" s="4">
        <v>329</v>
      </c>
    </row>
    <row r="16" spans="2:3" x14ac:dyDescent="0.25">
      <c r="B16" t="s">
        <v>261</v>
      </c>
      <c r="C16" s="4">
        <v>191</v>
      </c>
    </row>
    <row r="17" spans="2:3" x14ac:dyDescent="0.25">
      <c r="B17" t="s">
        <v>262</v>
      </c>
      <c r="C17" s="4">
        <v>134</v>
      </c>
    </row>
    <row r="18" spans="2:3" x14ac:dyDescent="0.25">
      <c r="B18" t="s">
        <v>263</v>
      </c>
      <c r="C18" s="4">
        <v>167</v>
      </c>
    </row>
    <row r="19" spans="2:3" x14ac:dyDescent="0.25">
      <c r="B19" t="s">
        <v>264</v>
      </c>
      <c r="C19" s="4">
        <v>218</v>
      </c>
    </row>
    <row r="20" spans="2:3" x14ac:dyDescent="0.25">
      <c r="B20" t="s">
        <v>265</v>
      </c>
      <c r="C20" s="4">
        <v>259</v>
      </c>
    </row>
    <row r="21" spans="2:3" x14ac:dyDescent="0.25">
      <c r="B21" t="s">
        <v>266</v>
      </c>
      <c r="C21" s="4">
        <v>198</v>
      </c>
    </row>
    <row r="22" spans="2:3" x14ac:dyDescent="0.25">
      <c r="B22" t="s">
        <v>267</v>
      </c>
      <c r="C22" s="4">
        <v>247</v>
      </c>
    </row>
    <row r="23" spans="2:3" x14ac:dyDescent="0.25">
      <c r="B23" t="s">
        <v>268</v>
      </c>
      <c r="C23" s="4">
        <v>240</v>
      </c>
    </row>
    <row r="24" spans="2:3" x14ac:dyDescent="0.25">
      <c r="B24" t="s">
        <v>269</v>
      </c>
      <c r="C24" s="4">
        <v>183</v>
      </c>
    </row>
    <row r="25" spans="2:3" x14ac:dyDescent="0.25">
      <c r="B25" t="s">
        <v>270</v>
      </c>
      <c r="C25" s="4">
        <v>254</v>
      </c>
    </row>
    <row r="26" spans="2:3" x14ac:dyDescent="0.25">
      <c r="B26" t="s">
        <v>271</v>
      </c>
      <c r="C26" s="4">
        <v>311</v>
      </c>
    </row>
    <row r="27" spans="2:3" x14ac:dyDescent="0.25">
      <c r="B27" t="s">
        <v>272</v>
      </c>
      <c r="C27" s="4">
        <v>358</v>
      </c>
    </row>
    <row r="28" spans="2:3" x14ac:dyDescent="0.25">
      <c r="B28" t="s">
        <v>273</v>
      </c>
      <c r="C28" s="4">
        <v>211</v>
      </c>
    </row>
    <row r="29" spans="2:3" x14ac:dyDescent="0.25">
      <c r="B29" t="s">
        <v>274</v>
      </c>
      <c r="C29" s="4">
        <v>249</v>
      </c>
    </row>
    <row r="30" spans="2:3" x14ac:dyDescent="0.25">
      <c r="B30" t="s">
        <v>275</v>
      </c>
      <c r="C30" s="4">
        <v>131</v>
      </c>
    </row>
    <row r="31" spans="2:3" x14ac:dyDescent="0.25">
      <c r="B31" t="s">
        <v>276</v>
      </c>
      <c r="C31" s="4">
        <v>424</v>
      </c>
    </row>
    <row r="32" spans="2:3" x14ac:dyDescent="0.25">
      <c r="B32" t="s">
        <v>277</v>
      </c>
      <c r="C32" s="4">
        <v>201</v>
      </c>
    </row>
    <row r="33" spans="2:3" x14ac:dyDescent="0.25">
      <c r="B33" t="s">
        <v>278</v>
      </c>
      <c r="C33" s="4">
        <v>311</v>
      </c>
    </row>
    <row r="34" spans="2:3" x14ac:dyDescent="0.25">
      <c r="B34" t="s">
        <v>279</v>
      </c>
      <c r="C34" s="4">
        <v>386</v>
      </c>
    </row>
    <row r="35" spans="2:3" x14ac:dyDescent="0.25">
      <c r="B35" t="s">
        <v>280</v>
      </c>
      <c r="C35" s="4">
        <v>272</v>
      </c>
    </row>
    <row r="36" spans="2:3" x14ac:dyDescent="0.25">
      <c r="C36" s="4">
        <v>7358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0.16140412928383091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>
        <v>1</v>
      </c>
      <c r="C6" s="31"/>
      <c r="D6" s="35">
        <v>48</v>
      </c>
      <c r="E6" s="30"/>
      <c r="F6" s="29"/>
      <c r="G6" s="29"/>
      <c r="H6" s="29"/>
      <c r="I6" s="29"/>
      <c r="J6" s="29"/>
    </row>
    <row r="7" spans="1:10" x14ac:dyDescent="0.25">
      <c r="A7" s="55"/>
      <c r="B7" s="31">
        <v>2</v>
      </c>
      <c r="C7" s="31"/>
      <c r="D7" s="35">
        <v>254</v>
      </c>
      <c r="E7" s="30"/>
      <c r="F7" s="29"/>
      <c r="G7" s="29"/>
      <c r="H7" s="29"/>
      <c r="I7" s="29"/>
      <c r="J7" s="29"/>
    </row>
    <row r="8" spans="1:10" x14ac:dyDescent="0.25">
      <c r="A8" s="55"/>
      <c r="B8" s="31">
        <v>3</v>
      </c>
      <c r="C8" s="31"/>
      <c r="D8" s="35">
        <v>200</v>
      </c>
      <c r="E8" s="30"/>
      <c r="F8" s="29"/>
      <c r="G8" s="29"/>
      <c r="H8" s="29"/>
      <c r="I8" s="29"/>
      <c r="J8" s="29"/>
    </row>
    <row r="9" spans="1:10" x14ac:dyDescent="0.25">
      <c r="A9" s="55"/>
      <c r="B9" s="31">
        <v>4</v>
      </c>
      <c r="C9" s="14"/>
      <c r="D9" s="28">
        <v>303</v>
      </c>
      <c r="E9" s="14"/>
      <c r="F9" s="14"/>
      <c r="G9" s="14"/>
      <c r="H9" s="14"/>
      <c r="I9" s="14"/>
      <c r="J9" s="14"/>
    </row>
    <row r="10" spans="1:10" x14ac:dyDescent="0.25">
      <c r="A10" s="55"/>
      <c r="B10" s="31">
        <v>5</v>
      </c>
      <c r="C10" s="14"/>
      <c r="D10" s="28">
        <v>153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>
        <v>6</v>
      </c>
      <c r="C11" s="14"/>
      <c r="D11" s="28">
        <v>147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>
        <v>7</v>
      </c>
      <c r="C12" s="14"/>
      <c r="D12" s="28">
        <v>335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>
        <v>8</v>
      </c>
      <c r="C13" s="14"/>
      <c r="D13" s="28">
        <v>200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>
        <v>9</v>
      </c>
      <c r="C14" s="14"/>
      <c r="D14" s="28">
        <v>221</v>
      </c>
      <c r="E14" s="14" t="s">
        <v>293</v>
      </c>
      <c r="F14" s="27">
        <f>AVERAGE(D6:D17)</f>
        <v>217</v>
      </c>
      <c r="G14" s="56" t="s">
        <v>292</v>
      </c>
      <c r="H14" s="56"/>
      <c r="I14" s="14"/>
      <c r="J14" s="14"/>
    </row>
    <row r="15" spans="1:10" x14ac:dyDescent="0.25">
      <c r="A15" s="55"/>
      <c r="B15" s="31">
        <v>10</v>
      </c>
      <c r="C15" s="14"/>
      <c r="D15" s="28">
        <v>223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>
        <v>11</v>
      </c>
      <c r="C16" s="14"/>
      <c r="D16" s="28">
        <v>329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>
        <v>12</v>
      </c>
      <c r="C17" s="14">
        <v>0</v>
      </c>
      <c r="D17" s="28">
        <v>191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>
        <v>13</v>
      </c>
      <c r="C18" s="14">
        <v>1</v>
      </c>
      <c r="D18" s="34">
        <v>134</v>
      </c>
      <c r="E18" s="27">
        <f>F14</f>
        <v>217</v>
      </c>
      <c r="F18" s="26">
        <f>D18-E18</f>
        <v>-83</v>
      </c>
      <c r="G18" s="25">
        <f>ABS(F18)</f>
        <v>83</v>
      </c>
      <c r="H18" s="25">
        <f>G18^2</f>
        <v>6889</v>
      </c>
      <c r="I18" s="24">
        <f>G18/D18</f>
        <v>0.61940298507462688</v>
      </c>
      <c r="J18" s="24">
        <f>G18/E18</f>
        <v>0.38248847926267282</v>
      </c>
    </row>
    <row r="19" spans="1:10" x14ac:dyDescent="0.25">
      <c r="A19" s="55"/>
      <c r="B19" s="31">
        <v>14</v>
      </c>
      <c r="C19" s="14">
        <v>2</v>
      </c>
      <c r="D19" s="34">
        <v>167</v>
      </c>
      <c r="E19" s="25">
        <f>$F$1*D18+(1-$F$1)*E18</f>
        <v>203.60345726944206</v>
      </c>
      <c r="F19" s="26">
        <f>D19-E19</f>
        <v>-36.60345726944206</v>
      </c>
      <c r="G19" s="25">
        <f>ABS(F19)</f>
        <v>36.60345726944206</v>
      </c>
      <c r="H19" s="25">
        <f>G19^2</f>
        <v>1339.8130840758708</v>
      </c>
      <c r="I19" s="24">
        <f>G19/D19</f>
        <v>0.21918237885893449</v>
      </c>
      <c r="J19" s="24">
        <f>G19/E19</f>
        <v>0.179778171551391</v>
      </c>
    </row>
    <row r="20" spans="1:10" x14ac:dyDescent="0.25">
      <c r="A20" s="55"/>
      <c r="B20" s="31">
        <v>15</v>
      </c>
      <c r="C20" s="14">
        <v>3</v>
      </c>
      <c r="D20" s="34">
        <v>218</v>
      </c>
      <c r="E20" s="25">
        <f t="shared" ref="E20:E36" si="0">$F$1*D19+(1-$F$1)*E19</f>
        <v>197.69550812008987</v>
      </c>
      <c r="F20" s="26">
        <f t="shared" ref="F20:F36" si="1">D20-E20</f>
        <v>20.304491879910131</v>
      </c>
      <c r="G20" s="25">
        <f t="shared" ref="G20:G36" si="2">ABS(F20)</f>
        <v>20.304491879910131</v>
      </c>
      <c r="H20" s="25">
        <f t="shared" ref="H20:H36" si="3">G20^2</f>
        <v>412.27239050133647</v>
      </c>
      <c r="I20" s="24">
        <f t="shared" ref="I20:I36" si="4">G20/D20</f>
        <v>9.3139871008762073E-2</v>
      </c>
      <c r="J20" s="24">
        <f t="shared" ref="J20:J36" si="5">G20/E20</f>
        <v>0.10270588377544823</v>
      </c>
    </row>
    <row r="21" spans="1:10" x14ac:dyDescent="0.25">
      <c r="A21" s="55" t="s">
        <v>291</v>
      </c>
      <c r="B21" s="31">
        <v>16</v>
      </c>
      <c r="C21" s="14">
        <v>4</v>
      </c>
      <c r="D21" s="14">
        <v>259</v>
      </c>
      <c r="E21" s="25">
        <f t="shared" si="0"/>
        <v>200.97273695251738</v>
      </c>
      <c r="F21" s="26">
        <f t="shared" si="1"/>
        <v>58.02726304748262</v>
      </c>
      <c r="G21" s="25">
        <f t="shared" si="2"/>
        <v>58.02726304748262</v>
      </c>
      <c r="H21" s="25">
        <f t="shared" si="3"/>
        <v>3367.1632567817419</v>
      </c>
      <c r="I21" s="24">
        <f t="shared" si="4"/>
        <v>0.22404348666981708</v>
      </c>
      <c r="J21" s="24">
        <f t="shared" si="5"/>
        <v>0.28873201374170654</v>
      </c>
    </row>
    <row r="22" spans="1:10" x14ac:dyDescent="0.25">
      <c r="A22" s="55"/>
      <c r="B22" s="31">
        <v>17</v>
      </c>
      <c r="C22" s="14">
        <v>5</v>
      </c>
      <c r="D22" s="14">
        <v>198</v>
      </c>
      <c r="E22" s="25">
        <f t="shared" si="0"/>
        <v>210.33857681942013</v>
      </c>
      <c r="F22" s="26">
        <f t="shared" si="1"/>
        <v>-12.338576819420126</v>
      </c>
      <c r="G22" s="25">
        <f t="shared" si="2"/>
        <v>12.338576819420126</v>
      </c>
      <c r="H22" s="25">
        <f t="shared" si="3"/>
        <v>152.24047792873168</v>
      </c>
      <c r="I22" s="24">
        <f t="shared" si="4"/>
        <v>6.2316044542525893E-2</v>
      </c>
      <c r="J22" s="24">
        <f t="shared" si="5"/>
        <v>5.8660551031554431E-2</v>
      </c>
    </row>
    <row r="23" spans="1:10" x14ac:dyDescent="0.25">
      <c r="A23" s="55"/>
      <c r="B23" s="31">
        <v>18</v>
      </c>
      <c r="C23" s="14">
        <v>6</v>
      </c>
      <c r="D23" s="14">
        <v>247</v>
      </c>
      <c r="E23" s="25">
        <f t="shared" si="0"/>
        <v>208.34707957127998</v>
      </c>
      <c r="F23" s="26">
        <f t="shared" si="1"/>
        <v>38.652920428720023</v>
      </c>
      <c r="G23" s="25">
        <f t="shared" si="2"/>
        <v>38.652920428720023</v>
      </c>
      <c r="H23" s="25">
        <f t="shared" si="3"/>
        <v>1494.0482576689617</v>
      </c>
      <c r="I23" s="24">
        <f t="shared" si="4"/>
        <v>0.15648955639157905</v>
      </c>
      <c r="J23" s="24">
        <f t="shared" si="5"/>
        <v>0.1855217769707016</v>
      </c>
    </row>
    <row r="24" spans="1:10" x14ac:dyDescent="0.25">
      <c r="A24" s="55"/>
      <c r="B24" s="31">
        <v>19</v>
      </c>
      <c r="C24" s="14">
        <v>7</v>
      </c>
      <c r="D24" s="14">
        <v>240</v>
      </c>
      <c r="E24" s="25">
        <f t="shared" si="0"/>
        <v>214.58582053735475</v>
      </c>
      <c r="F24" s="26">
        <f t="shared" si="1"/>
        <v>25.414179462645251</v>
      </c>
      <c r="G24" s="25">
        <f t="shared" si="2"/>
        <v>25.414179462645251</v>
      </c>
      <c r="H24" s="25">
        <f t="shared" si="3"/>
        <v>645.88051775953966</v>
      </c>
      <c r="I24" s="24">
        <f t="shared" si="4"/>
        <v>0.10589241442768854</v>
      </c>
      <c r="J24" s="24">
        <f t="shared" si="5"/>
        <v>0.11843363834108131</v>
      </c>
    </row>
    <row r="25" spans="1:10" x14ac:dyDescent="0.25">
      <c r="A25" s="55"/>
      <c r="B25" s="31">
        <v>20</v>
      </c>
      <c r="C25" s="14">
        <v>8</v>
      </c>
      <c r="D25" s="14">
        <v>183</v>
      </c>
      <c r="E25" s="25">
        <f t="shared" si="0"/>
        <v>218.68777404498604</v>
      </c>
      <c r="F25" s="26">
        <f t="shared" si="1"/>
        <v>-35.687774044986043</v>
      </c>
      <c r="G25" s="25">
        <f t="shared" si="2"/>
        <v>35.687774044986043</v>
      </c>
      <c r="H25" s="25">
        <f t="shared" si="3"/>
        <v>1273.6172162859793</v>
      </c>
      <c r="I25" s="24">
        <f t="shared" si="4"/>
        <v>0.19501515871577071</v>
      </c>
      <c r="J25" s="24">
        <f t="shared" si="5"/>
        <v>0.16319053134467748</v>
      </c>
    </row>
    <row r="26" spans="1:10" x14ac:dyDescent="0.25">
      <c r="A26" s="55"/>
      <c r="B26" s="31">
        <v>21</v>
      </c>
      <c r="C26" s="14">
        <v>9</v>
      </c>
      <c r="D26" s="14">
        <v>254</v>
      </c>
      <c r="E26" s="25">
        <f t="shared" si="0"/>
        <v>212.92761994917697</v>
      </c>
      <c r="F26" s="26">
        <f t="shared" si="1"/>
        <v>41.072380050823028</v>
      </c>
      <c r="G26" s="25">
        <f t="shared" si="2"/>
        <v>41.072380050823028</v>
      </c>
      <c r="H26" s="25">
        <f t="shared" si="3"/>
        <v>1686.9404030392454</v>
      </c>
      <c r="I26" s="24">
        <f t="shared" si="4"/>
        <v>0.16170228366465758</v>
      </c>
      <c r="J26" s="24">
        <f t="shared" si="5"/>
        <v>0.19289362300967092</v>
      </c>
    </row>
    <row r="27" spans="1:10" x14ac:dyDescent="0.25">
      <c r="A27" s="55"/>
      <c r="B27" s="31">
        <v>22</v>
      </c>
      <c r="C27" s="14">
        <v>10</v>
      </c>
      <c r="D27" s="14">
        <v>311</v>
      </c>
      <c r="E27" s="25">
        <f t="shared" si="0"/>
        <v>219.55687168889466</v>
      </c>
      <c r="F27" s="26">
        <f t="shared" si="1"/>
        <v>91.44312831110534</v>
      </c>
      <c r="G27" s="25">
        <f t="shared" si="2"/>
        <v>91.44312831110534</v>
      </c>
      <c r="H27" s="25">
        <f t="shared" si="3"/>
        <v>8361.8457153212748</v>
      </c>
      <c r="I27" s="24">
        <f t="shared" si="4"/>
        <v>0.2940293514826538</v>
      </c>
      <c r="J27" s="24">
        <f t="shared" si="5"/>
        <v>0.41648948451350426</v>
      </c>
    </row>
    <row r="28" spans="1:10" x14ac:dyDescent="0.25">
      <c r="A28" s="55"/>
      <c r="B28" s="31">
        <v>23</v>
      </c>
      <c r="C28" s="14">
        <v>11</v>
      </c>
      <c r="D28" s="14">
        <v>358</v>
      </c>
      <c r="E28" s="25">
        <f t="shared" si="0"/>
        <v>234.31617019293824</v>
      </c>
      <c r="F28" s="26">
        <f t="shared" si="1"/>
        <v>123.68382980706176</v>
      </c>
      <c r="G28" s="25">
        <f t="shared" si="2"/>
        <v>123.68382980706176</v>
      </c>
      <c r="H28" s="25">
        <f t="shared" si="3"/>
        <v>15297.689755742218</v>
      </c>
      <c r="I28" s="24">
        <f t="shared" si="4"/>
        <v>0.34548555812028425</v>
      </c>
      <c r="J28" s="24">
        <f t="shared" si="5"/>
        <v>0.52785016802391094</v>
      </c>
    </row>
    <row r="29" spans="1:10" x14ac:dyDescent="0.25">
      <c r="A29" s="55"/>
      <c r="B29" s="31">
        <v>24</v>
      </c>
      <c r="C29" s="14">
        <v>12</v>
      </c>
      <c r="D29" s="14">
        <v>211</v>
      </c>
      <c r="E29" s="25">
        <f t="shared" si="0"/>
        <v>254.2792510494366</v>
      </c>
      <c r="F29" s="26">
        <f t="shared" si="1"/>
        <v>-43.279251049436596</v>
      </c>
      <c r="G29" s="25">
        <f t="shared" si="2"/>
        <v>43.279251049436596</v>
      </c>
      <c r="H29" s="25">
        <f t="shared" si="3"/>
        <v>1873.0935714001587</v>
      </c>
      <c r="I29" s="24">
        <f t="shared" si="4"/>
        <v>0.20511493388358576</v>
      </c>
      <c r="J29" s="24">
        <f t="shared" si="5"/>
        <v>0.17020362798308819</v>
      </c>
    </row>
    <row r="30" spans="1:10" x14ac:dyDescent="0.25">
      <c r="A30" s="55"/>
      <c r="B30" s="31">
        <v>25</v>
      </c>
      <c r="C30" s="14">
        <v>13</v>
      </c>
      <c r="D30" s="14">
        <v>249</v>
      </c>
      <c r="E30" s="25">
        <f t="shared" si="0"/>
        <v>247.29380121774597</v>
      </c>
      <c r="F30" s="26">
        <f t="shared" si="1"/>
        <v>1.7061987822540345</v>
      </c>
      <c r="G30" s="25">
        <f t="shared" si="2"/>
        <v>1.7061987822540345</v>
      </c>
      <c r="H30" s="25">
        <f t="shared" si="3"/>
        <v>2.9111142845651505</v>
      </c>
      <c r="I30" s="24">
        <f t="shared" si="4"/>
        <v>6.8522039447953195E-3</v>
      </c>
      <c r="J30" s="24">
        <f t="shared" si="5"/>
        <v>6.8994805929312418E-3</v>
      </c>
    </row>
    <row r="31" spans="1:10" x14ac:dyDescent="0.25">
      <c r="A31" s="55"/>
      <c r="B31" s="31">
        <v>26</v>
      </c>
      <c r="C31" s="14">
        <v>14</v>
      </c>
      <c r="D31" s="14">
        <v>131</v>
      </c>
      <c r="E31" s="25">
        <f t="shared" si="0"/>
        <v>247.56918874658083</v>
      </c>
      <c r="F31" s="26">
        <f t="shared" si="1"/>
        <v>-116.56918874658083</v>
      </c>
      <c r="G31" s="25">
        <f t="shared" si="2"/>
        <v>116.56918874658083</v>
      </c>
      <c r="H31" s="25">
        <f t="shared" si="3"/>
        <v>13588.375765035988</v>
      </c>
      <c r="I31" s="24">
        <f t="shared" si="4"/>
        <v>0.8898411354700827</v>
      </c>
      <c r="J31" s="24">
        <f t="shared" si="5"/>
        <v>0.47085499345358567</v>
      </c>
    </row>
    <row r="32" spans="1:10" x14ac:dyDescent="0.25">
      <c r="A32" s="55"/>
      <c r="B32" s="31">
        <v>27</v>
      </c>
      <c r="C32" s="14">
        <v>15</v>
      </c>
      <c r="D32" s="14">
        <v>424</v>
      </c>
      <c r="E32" s="25">
        <f t="shared" si="0"/>
        <v>228.75444033561644</v>
      </c>
      <c r="F32" s="26">
        <f t="shared" si="1"/>
        <v>195.24555966438356</v>
      </c>
      <c r="G32" s="25">
        <f t="shared" si="2"/>
        <v>195.24555966438356</v>
      </c>
      <c r="H32" s="25">
        <f t="shared" si="3"/>
        <v>38120.828568658362</v>
      </c>
      <c r="I32" s="24">
        <f t="shared" si="4"/>
        <v>0.46048481052920653</v>
      </c>
      <c r="J32" s="24">
        <f t="shared" si="5"/>
        <v>0.8535159334084601</v>
      </c>
    </row>
    <row r="33" spans="1:10" x14ac:dyDescent="0.25">
      <c r="A33" s="55"/>
      <c r="B33" s="31">
        <v>28</v>
      </c>
      <c r="C33" s="14">
        <v>16</v>
      </c>
      <c r="D33" s="14">
        <v>201</v>
      </c>
      <c r="E33" s="25">
        <f t="shared" si="0"/>
        <v>260.26787988978054</v>
      </c>
      <c r="F33" s="26">
        <f t="shared" si="1"/>
        <v>-59.267879889780545</v>
      </c>
      <c r="G33" s="25">
        <f t="shared" si="2"/>
        <v>59.267879889780545</v>
      </c>
      <c r="H33" s="25">
        <f t="shared" si="3"/>
        <v>3512.6815866294532</v>
      </c>
      <c r="I33" s="24">
        <f t="shared" si="4"/>
        <v>0.29486507407851015</v>
      </c>
      <c r="J33" s="24">
        <f t="shared" si="5"/>
        <v>0.22771876389387574</v>
      </c>
    </row>
    <row r="34" spans="1:10" x14ac:dyDescent="0.25">
      <c r="A34" s="55"/>
      <c r="B34" s="31">
        <v>29</v>
      </c>
      <c r="C34" s="14">
        <v>17</v>
      </c>
      <c r="D34" s="14">
        <v>311</v>
      </c>
      <c r="E34" s="25">
        <f t="shared" si="0"/>
        <v>250.70179934167186</v>
      </c>
      <c r="F34" s="26">
        <f t="shared" si="1"/>
        <v>60.298200658328142</v>
      </c>
      <c r="G34" s="25">
        <f t="shared" si="2"/>
        <v>60.298200658328142</v>
      </c>
      <c r="H34" s="25">
        <f t="shared" si="3"/>
        <v>3635.8730026320045</v>
      </c>
      <c r="I34" s="24">
        <f t="shared" si="4"/>
        <v>0.19388488957661781</v>
      </c>
      <c r="J34" s="24">
        <f t="shared" si="5"/>
        <v>0.24051762219763745</v>
      </c>
    </row>
    <row r="35" spans="1:10" x14ac:dyDescent="0.25">
      <c r="A35" s="55"/>
      <c r="B35" s="31">
        <v>30</v>
      </c>
      <c r="C35" s="14">
        <v>18</v>
      </c>
      <c r="D35" s="14">
        <v>386</v>
      </c>
      <c r="E35" s="25">
        <f t="shared" si="0"/>
        <v>260.43417791631106</v>
      </c>
      <c r="F35" s="26">
        <f t="shared" si="1"/>
        <v>125.56582208368894</v>
      </c>
      <c r="G35" s="25">
        <f t="shared" si="2"/>
        <v>125.56582208368894</v>
      </c>
      <c r="H35" s="25">
        <f t="shared" si="3"/>
        <v>15766.775675552626</v>
      </c>
      <c r="I35" s="24">
        <f t="shared" si="4"/>
        <v>0.32530005721162941</v>
      </c>
      <c r="J35" s="24">
        <f t="shared" si="5"/>
        <v>0.48214033614297258</v>
      </c>
    </row>
    <row r="36" spans="1:10" x14ac:dyDescent="0.25">
      <c r="A36" s="55"/>
      <c r="B36" s="31">
        <v>31</v>
      </c>
      <c r="C36" s="14">
        <v>19</v>
      </c>
      <c r="D36" s="14">
        <v>272</v>
      </c>
      <c r="E36" s="25">
        <f t="shared" si="0"/>
        <v>280.70102009753731</v>
      </c>
      <c r="F36" s="26">
        <f t="shared" si="1"/>
        <v>-8.7010200975373095</v>
      </c>
      <c r="G36" s="25">
        <f t="shared" si="2"/>
        <v>8.7010200975373095</v>
      </c>
      <c r="H36" s="25">
        <f t="shared" si="3"/>
        <v>75.707750737748171</v>
      </c>
      <c r="I36" s="24">
        <f t="shared" si="4"/>
        <v>3.1989044476240111E-2</v>
      </c>
      <c r="J36" s="24">
        <f t="shared" si="5"/>
        <v>3.0997465183824055E-2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279.2966395248132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385.96682625921932</v>
      </c>
      <c r="G38" s="18">
        <f t="shared" ref="G38:H38" si="6">SUM(G18:G36)</f>
        <v>1176.8611220935863</v>
      </c>
      <c r="H38" s="18">
        <f t="shared" si="6"/>
        <v>117496.75811003581</v>
      </c>
      <c r="I38" s="17">
        <f>SUM(I21:I36)</f>
        <v>3.9533060031856451</v>
      </c>
      <c r="J38" s="17">
        <f>SUM(J21:J36)</f>
        <v>4.4346200098331829</v>
      </c>
    </row>
    <row r="39" spans="1:10" x14ac:dyDescent="0.25">
      <c r="B39" s="14"/>
      <c r="C39" s="14"/>
      <c r="D39" s="14"/>
      <c r="E39" s="14"/>
      <c r="F39" s="14"/>
      <c r="G39" s="16">
        <f>G38/C36</f>
        <v>61.940059057557178</v>
      </c>
      <c r="H39" s="16">
        <f>H38/C36</f>
        <v>6184.0399005282006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77.630442449705939</v>
      </c>
      <c r="H42" s="12">
        <f>H39^0.5</f>
        <v>78.638666701109585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sheetData>
    <row r="3" spans="2:3" x14ac:dyDescent="0.25">
      <c r="C3" s="3">
        <v>706007</v>
      </c>
    </row>
    <row r="4" spans="2:3" x14ac:dyDescent="0.25">
      <c r="B4" s="5" t="s">
        <v>247</v>
      </c>
      <c r="C4" t="s">
        <v>55</v>
      </c>
    </row>
    <row r="5" spans="2:3" x14ac:dyDescent="0.25">
      <c r="B5" t="s">
        <v>250</v>
      </c>
      <c r="C5" s="4">
        <v>402</v>
      </c>
    </row>
    <row r="6" spans="2:3" x14ac:dyDescent="0.25">
      <c r="B6" t="s">
        <v>251</v>
      </c>
      <c r="C6" s="4">
        <v>1198</v>
      </c>
    </row>
    <row r="7" spans="2:3" x14ac:dyDescent="0.25">
      <c r="B7" t="s">
        <v>252</v>
      </c>
      <c r="C7" s="4">
        <v>1142</v>
      </c>
    </row>
    <row r="8" spans="2:3" x14ac:dyDescent="0.25">
      <c r="B8" t="s">
        <v>253</v>
      </c>
      <c r="C8" s="4">
        <v>1117</v>
      </c>
    </row>
    <row r="9" spans="2:3" x14ac:dyDescent="0.25">
      <c r="B9" t="s">
        <v>254</v>
      </c>
      <c r="C9" s="4">
        <v>295</v>
      </c>
    </row>
    <row r="10" spans="2:3" x14ac:dyDescent="0.25">
      <c r="B10" t="s">
        <v>255</v>
      </c>
      <c r="C10" s="4">
        <v>863</v>
      </c>
    </row>
    <row r="11" spans="2:3" x14ac:dyDescent="0.25">
      <c r="B11" t="s">
        <v>256</v>
      </c>
      <c r="C11" s="4">
        <v>869</v>
      </c>
    </row>
    <row r="12" spans="2:3" x14ac:dyDescent="0.25">
      <c r="B12" t="s">
        <v>257</v>
      </c>
      <c r="C12" s="4">
        <v>654</v>
      </c>
    </row>
    <row r="13" spans="2:3" x14ac:dyDescent="0.25">
      <c r="B13" t="s">
        <v>258</v>
      </c>
      <c r="C13" s="4">
        <v>915</v>
      </c>
    </row>
    <row r="14" spans="2:3" x14ac:dyDescent="0.25">
      <c r="B14" t="s">
        <v>259</v>
      </c>
      <c r="C14" s="4">
        <v>520</v>
      </c>
    </row>
    <row r="15" spans="2:3" x14ac:dyDescent="0.25">
      <c r="B15" t="s">
        <v>260</v>
      </c>
      <c r="C15" s="4">
        <v>529</v>
      </c>
    </row>
    <row r="16" spans="2:3" x14ac:dyDescent="0.25">
      <c r="B16" t="s">
        <v>261</v>
      </c>
      <c r="C16" s="4">
        <v>466</v>
      </c>
    </row>
    <row r="17" spans="2:3" x14ac:dyDescent="0.25">
      <c r="B17" t="s">
        <v>262</v>
      </c>
      <c r="C17" s="4">
        <v>1076</v>
      </c>
    </row>
    <row r="18" spans="2:3" x14ac:dyDescent="0.25">
      <c r="B18" t="s">
        <v>263</v>
      </c>
      <c r="C18" s="4">
        <v>1520</v>
      </c>
    </row>
    <row r="19" spans="2:3" x14ac:dyDescent="0.25">
      <c r="B19" t="s">
        <v>264</v>
      </c>
      <c r="C19" s="4">
        <v>1089</v>
      </c>
    </row>
    <row r="20" spans="2:3" x14ac:dyDescent="0.25">
      <c r="B20" t="s">
        <v>265</v>
      </c>
      <c r="C20" s="4">
        <v>744</v>
      </c>
    </row>
    <row r="21" spans="2:3" x14ac:dyDescent="0.25">
      <c r="B21" t="s">
        <v>266</v>
      </c>
      <c r="C21" s="4">
        <v>701</v>
      </c>
    </row>
    <row r="22" spans="2:3" x14ac:dyDescent="0.25">
      <c r="B22" t="s">
        <v>267</v>
      </c>
      <c r="C22" s="4">
        <v>529</v>
      </c>
    </row>
    <row r="23" spans="2:3" x14ac:dyDescent="0.25">
      <c r="B23" t="s">
        <v>268</v>
      </c>
      <c r="C23" s="4">
        <v>941</v>
      </c>
    </row>
    <row r="24" spans="2:3" x14ac:dyDescent="0.25">
      <c r="B24" t="s">
        <v>269</v>
      </c>
      <c r="C24" s="4">
        <v>599</v>
      </c>
    </row>
    <row r="25" spans="2:3" x14ac:dyDescent="0.25">
      <c r="B25" t="s">
        <v>270</v>
      </c>
      <c r="C25" s="4">
        <v>905</v>
      </c>
    </row>
    <row r="26" spans="2:3" x14ac:dyDescent="0.25">
      <c r="B26" t="s">
        <v>271</v>
      </c>
      <c r="C26" s="4">
        <v>595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>
        <v>351</v>
      </c>
    </row>
    <row r="30" spans="2:3" x14ac:dyDescent="0.25">
      <c r="B30" t="s">
        <v>275</v>
      </c>
      <c r="C30" s="4">
        <v>1000</v>
      </c>
    </row>
    <row r="31" spans="2:3" x14ac:dyDescent="0.25">
      <c r="B31" t="s">
        <v>276</v>
      </c>
      <c r="C31" s="4">
        <v>1615</v>
      </c>
    </row>
    <row r="32" spans="2:3" x14ac:dyDescent="0.25">
      <c r="B32" t="s">
        <v>277</v>
      </c>
      <c r="C32" s="4">
        <v>759</v>
      </c>
    </row>
    <row r="33" spans="2:3" x14ac:dyDescent="0.25">
      <c r="B33" t="s">
        <v>278</v>
      </c>
      <c r="C33" s="4">
        <v>690</v>
      </c>
    </row>
    <row r="34" spans="2:3" x14ac:dyDescent="0.25">
      <c r="B34" t="s">
        <v>279</v>
      </c>
      <c r="C34" s="4">
        <v>572</v>
      </c>
    </row>
    <row r="35" spans="2:3" x14ac:dyDescent="0.25">
      <c r="B35" t="s">
        <v>280</v>
      </c>
      <c r="C35" s="4">
        <v>598</v>
      </c>
    </row>
    <row r="36" spans="2:3" x14ac:dyDescent="0.25">
      <c r="C36" s="4">
        <v>23254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5" workbookViewId="0">
      <selection activeCell="M38" sqref="M38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>
        <v>1</v>
      </c>
      <c r="C6" s="31"/>
      <c r="D6" s="35">
        <v>402</v>
      </c>
      <c r="E6" s="30"/>
      <c r="F6" s="29"/>
      <c r="G6" s="29"/>
      <c r="H6" s="29"/>
      <c r="I6" s="29"/>
      <c r="J6" s="29"/>
    </row>
    <row r="7" spans="1:10" x14ac:dyDescent="0.25">
      <c r="A7" s="55"/>
      <c r="B7" s="31">
        <v>2</v>
      </c>
      <c r="C7" s="31"/>
      <c r="D7" s="35">
        <v>1198</v>
      </c>
      <c r="E7" s="30"/>
      <c r="F7" s="29"/>
      <c r="G7" s="29"/>
      <c r="H7" s="29"/>
      <c r="I7" s="29"/>
      <c r="J7" s="29"/>
    </row>
    <row r="8" spans="1:10" x14ac:dyDescent="0.25">
      <c r="A8" s="55"/>
      <c r="B8" s="31">
        <v>3</v>
      </c>
      <c r="C8" s="31"/>
      <c r="D8" s="35">
        <v>1142</v>
      </c>
      <c r="E8" s="30"/>
      <c r="F8" s="29"/>
      <c r="G8" s="29"/>
      <c r="H8" s="29"/>
      <c r="I8" s="29"/>
      <c r="J8" s="29"/>
    </row>
    <row r="9" spans="1:10" x14ac:dyDescent="0.25">
      <c r="A9" s="55"/>
      <c r="B9" s="31">
        <v>4</v>
      </c>
      <c r="C9" s="14"/>
      <c r="D9" s="28">
        <v>1117</v>
      </c>
      <c r="E9" s="14"/>
      <c r="F9" s="14"/>
      <c r="G9" s="14"/>
      <c r="H9" s="14"/>
      <c r="I9" s="14"/>
      <c r="J9" s="14"/>
    </row>
    <row r="10" spans="1:10" x14ac:dyDescent="0.25">
      <c r="A10" s="55"/>
      <c r="B10" s="31">
        <v>5</v>
      </c>
      <c r="C10" s="14"/>
      <c r="D10" s="28">
        <v>295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>
        <v>6</v>
      </c>
      <c r="C11" s="14"/>
      <c r="D11" s="28">
        <v>863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>
        <v>7</v>
      </c>
      <c r="C12" s="14"/>
      <c r="D12" s="28">
        <v>869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>
        <v>8</v>
      </c>
      <c r="C13" s="14"/>
      <c r="D13" s="28">
        <v>654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>
        <v>9</v>
      </c>
      <c r="C14" s="14"/>
      <c r="D14" s="28">
        <v>915</v>
      </c>
      <c r="E14" s="14" t="s">
        <v>293</v>
      </c>
      <c r="F14" s="27">
        <f>AVERAGE(D6:D17)</f>
        <v>747.5</v>
      </c>
      <c r="G14" s="56" t="s">
        <v>292</v>
      </c>
      <c r="H14" s="56"/>
      <c r="I14" s="14"/>
      <c r="J14" s="14"/>
    </row>
    <row r="15" spans="1:10" x14ac:dyDescent="0.25">
      <c r="A15" s="55"/>
      <c r="B15" s="31">
        <v>10</v>
      </c>
      <c r="C15" s="14"/>
      <c r="D15" s="28">
        <v>520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>
        <v>11</v>
      </c>
      <c r="C16" s="14"/>
      <c r="D16" s="28">
        <v>529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>
        <v>12</v>
      </c>
      <c r="C17" s="14">
        <v>0</v>
      </c>
      <c r="D17" s="28">
        <v>466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>
        <v>13</v>
      </c>
      <c r="C18" s="14">
        <v>1</v>
      </c>
      <c r="D18" s="34">
        <v>1076</v>
      </c>
      <c r="E18" s="27">
        <f>F14</f>
        <v>747.5</v>
      </c>
      <c r="F18" s="26">
        <f>D18-E18</f>
        <v>328.5</v>
      </c>
      <c r="G18" s="25">
        <f>ABS(F18)</f>
        <v>328.5</v>
      </c>
      <c r="H18" s="25">
        <f>G18^2</f>
        <v>107912.25</v>
      </c>
      <c r="I18" s="24">
        <f>G18/D18</f>
        <v>0.30529739776951675</v>
      </c>
      <c r="J18" s="24">
        <f>G18/E18</f>
        <v>0.43946488294314379</v>
      </c>
    </row>
    <row r="19" spans="1:10" x14ac:dyDescent="0.25">
      <c r="A19" s="55"/>
      <c r="B19" s="31">
        <v>14</v>
      </c>
      <c r="C19" s="14">
        <v>2</v>
      </c>
      <c r="D19" s="34">
        <v>1520</v>
      </c>
      <c r="E19" s="25">
        <f>$F$1*D18+(1-$F$1)*E18</f>
        <v>750.78499999999997</v>
      </c>
      <c r="F19" s="26">
        <f>D19-E19</f>
        <v>769.21500000000003</v>
      </c>
      <c r="G19" s="25">
        <f>ABS(F19)</f>
        <v>769.21500000000003</v>
      </c>
      <c r="H19" s="25">
        <f>G19^2</f>
        <v>591691.7162250001</v>
      </c>
      <c r="I19" s="24">
        <f>G19/D19</f>
        <v>0.50606249999999997</v>
      </c>
      <c r="J19" s="24">
        <f>G19/E19</f>
        <v>1.0245476401366571</v>
      </c>
    </row>
    <row r="20" spans="1:10" x14ac:dyDescent="0.25">
      <c r="A20" s="55"/>
      <c r="B20" s="31">
        <v>15</v>
      </c>
      <c r="C20" s="14">
        <v>3</v>
      </c>
      <c r="D20" s="34">
        <v>1089</v>
      </c>
      <c r="E20" s="25">
        <f t="shared" ref="E20:E36" si="0">$F$1*D19+(1-$F$1)*E19</f>
        <v>758.47715000000005</v>
      </c>
      <c r="F20" s="26">
        <f t="shared" ref="F20:F36" si="1">D20-E20</f>
        <v>330.52284999999995</v>
      </c>
      <c r="G20" s="25">
        <f t="shared" ref="G20:G36" si="2">ABS(F20)</f>
        <v>330.52284999999995</v>
      </c>
      <c r="H20" s="25">
        <f t="shared" ref="H20:H36" si="3">G20^2</f>
        <v>109245.35437212247</v>
      </c>
      <c r="I20" s="24">
        <f t="shared" ref="I20:I36" si="4">G20/D20</f>
        <v>0.30351042240587689</v>
      </c>
      <c r="J20" s="24">
        <f t="shared" ref="J20:J36" si="5">G20/E20</f>
        <v>0.43577166431447528</v>
      </c>
    </row>
    <row r="21" spans="1:10" x14ac:dyDescent="0.25">
      <c r="A21" s="55" t="s">
        <v>291</v>
      </c>
      <c r="B21" s="31">
        <v>16</v>
      </c>
      <c r="C21" s="14">
        <v>4</v>
      </c>
      <c r="D21" s="14">
        <v>744</v>
      </c>
      <c r="E21" s="25">
        <f t="shared" si="0"/>
        <v>761.78237850000005</v>
      </c>
      <c r="F21" s="26">
        <f t="shared" si="1"/>
        <v>-17.78237850000005</v>
      </c>
      <c r="G21" s="25">
        <f t="shared" si="2"/>
        <v>17.78237850000005</v>
      </c>
      <c r="H21" s="25">
        <f t="shared" si="3"/>
        <v>316.212985117264</v>
      </c>
      <c r="I21" s="24">
        <f t="shared" si="4"/>
        <v>2.3901046370967807E-2</v>
      </c>
      <c r="J21" s="24">
        <f t="shared" si="5"/>
        <v>2.3343121345251818E-2</v>
      </c>
    </row>
    <row r="22" spans="1:10" x14ac:dyDescent="0.25">
      <c r="A22" s="55"/>
      <c r="B22" s="31">
        <v>17</v>
      </c>
      <c r="C22" s="14">
        <v>5</v>
      </c>
      <c r="D22" s="14">
        <v>701</v>
      </c>
      <c r="E22" s="25">
        <f t="shared" si="0"/>
        <v>761.60455471500006</v>
      </c>
      <c r="F22" s="26">
        <f t="shared" si="1"/>
        <v>-60.604554715000063</v>
      </c>
      <c r="G22" s="25">
        <f t="shared" si="2"/>
        <v>60.604554715000063</v>
      </c>
      <c r="H22" s="25">
        <f t="shared" si="3"/>
        <v>3672.9120522034364</v>
      </c>
      <c r="I22" s="24">
        <f t="shared" si="4"/>
        <v>8.6454428980028614E-2</v>
      </c>
      <c r="J22" s="24">
        <f t="shared" si="5"/>
        <v>7.957483229295928E-2</v>
      </c>
    </row>
    <row r="23" spans="1:10" x14ac:dyDescent="0.25">
      <c r="A23" s="55"/>
      <c r="B23" s="31">
        <v>18</v>
      </c>
      <c r="C23" s="14">
        <v>6</v>
      </c>
      <c r="D23" s="14">
        <v>529</v>
      </c>
      <c r="E23" s="25">
        <f t="shared" si="0"/>
        <v>760.9985091678501</v>
      </c>
      <c r="F23" s="26">
        <f t="shared" si="1"/>
        <v>-231.9985091678501</v>
      </c>
      <c r="G23" s="25">
        <f t="shared" si="2"/>
        <v>231.9985091678501</v>
      </c>
      <c r="H23" s="25">
        <f t="shared" si="3"/>
        <v>53823.308256105025</v>
      </c>
      <c r="I23" s="24">
        <f t="shared" si="4"/>
        <v>0.43856050882391323</v>
      </c>
      <c r="J23" s="24">
        <f t="shared" si="5"/>
        <v>0.30486066184484367</v>
      </c>
    </row>
    <row r="24" spans="1:10" x14ac:dyDescent="0.25">
      <c r="A24" s="55"/>
      <c r="B24" s="31">
        <v>19</v>
      </c>
      <c r="C24" s="14">
        <v>7</v>
      </c>
      <c r="D24" s="14">
        <v>941</v>
      </c>
      <c r="E24" s="25">
        <f t="shared" si="0"/>
        <v>758.67852407617158</v>
      </c>
      <c r="F24" s="26">
        <f t="shared" si="1"/>
        <v>182.32147592382842</v>
      </c>
      <c r="G24" s="25">
        <f t="shared" si="2"/>
        <v>182.32147592382842</v>
      </c>
      <c r="H24" s="25">
        <f t="shared" si="3"/>
        <v>33241.120583043143</v>
      </c>
      <c r="I24" s="24">
        <f t="shared" si="4"/>
        <v>0.19375289683722466</v>
      </c>
      <c r="J24" s="24">
        <f t="shared" si="5"/>
        <v>0.24031453394023222</v>
      </c>
    </row>
    <row r="25" spans="1:10" x14ac:dyDescent="0.25">
      <c r="A25" s="55"/>
      <c r="B25" s="31">
        <v>20</v>
      </c>
      <c r="C25" s="14">
        <v>8</v>
      </c>
      <c r="D25" s="14">
        <v>599</v>
      </c>
      <c r="E25" s="25">
        <f t="shared" si="0"/>
        <v>760.50173883540981</v>
      </c>
      <c r="F25" s="26">
        <f t="shared" si="1"/>
        <v>-161.50173883540981</v>
      </c>
      <c r="G25" s="25">
        <f t="shared" si="2"/>
        <v>161.50173883540981</v>
      </c>
      <c r="H25" s="25">
        <f t="shared" si="3"/>
        <v>26082.811646860919</v>
      </c>
      <c r="I25" s="24">
        <f t="shared" si="4"/>
        <v>0.26961892960836364</v>
      </c>
      <c r="J25" s="24">
        <f t="shared" si="5"/>
        <v>0.2123620901678997</v>
      </c>
    </row>
    <row r="26" spans="1:10" x14ac:dyDescent="0.25">
      <c r="A26" s="55"/>
      <c r="B26" s="31">
        <v>21</v>
      </c>
      <c r="C26" s="14">
        <v>9</v>
      </c>
      <c r="D26" s="14">
        <v>905</v>
      </c>
      <c r="E26" s="25">
        <f t="shared" si="0"/>
        <v>758.88672144705572</v>
      </c>
      <c r="F26" s="26">
        <f t="shared" si="1"/>
        <v>146.11327855294428</v>
      </c>
      <c r="G26" s="25">
        <f t="shared" si="2"/>
        <v>146.11327855294428</v>
      </c>
      <c r="H26" s="25">
        <f t="shared" si="3"/>
        <v>21349.090169490286</v>
      </c>
      <c r="I26" s="24">
        <f t="shared" si="4"/>
        <v>0.16145113652259035</v>
      </c>
      <c r="J26" s="24">
        <f t="shared" si="5"/>
        <v>0.19253634886947746</v>
      </c>
    </row>
    <row r="27" spans="1:10" x14ac:dyDescent="0.25">
      <c r="A27" s="55"/>
      <c r="B27" s="31">
        <v>22</v>
      </c>
      <c r="C27" s="14">
        <v>10</v>
      </c>
      <c r="D27" s="14">
        <v>595</v>
      </c>
      <c r="E27" s="25">
        <f t="shared" si="0"/>
        <v>760.34785423258506</v>
      </c>
      <c r="F27" s="26">
        <f t="shared" si="1"/>
        <v>-165.34785423258506</v>
      </c>
      <c r="G27" s="25">
        <f t="shared" si="2"/>
        <v>165.34785423258506</v>
      </c>
      <c r="H27" s="25">
        <f t="shared" si="3"/>
        <v>27339.912899320199</v>
      </c>
      <c r="I27" s="24">
        <f t="shared" si="4"/>
        <v>0.27789555333207572</v>
      </c>
      <c r="J27" s="24">
        <f t="shared" si="5"/>
        <v>0.21746343244365404</v>
      </c>
    </row>
    <row r="28" spans="1:10" x14ac:dyDescent="0.25">
      <c r="A28" s="55"/>
      <c r="B28" s="31">
        <v>23</v>
      </c>
      <c r="C28" s="14">
        <v>11</v>
      </c>
      <c r="D28" s="14"/>
      <c r="E28" s="25">
        <f t="shared" si="0"/>
        <v>758.69437569025922</v>
      </c>
      <c r="F28" s="26">
        <f t="shared" si="1"/>
        <v>-758.69437569025922</v>
      </c>
      <c r="G28" s="25">
        <f t="shared" si="2"/>
        <v>758.69437569025922</v>
      </c>
      <c r="H28" s="25">
        <f t="shared" si="3"/>
        <v>575617.15570403216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5"/>
      <c r="B29" s="31">
        <v>24</v>
      </c>
      <c r="C29" s="14">
        <v>12</v>
      </c>
      <c r="D29" s="14"/>
      <c r="E29" s="25">
        <f t="shared" si="0"/>
        <v>751.10743193335668</v>
      </c>
      <c r="F29" s="26">
        <f t="shared" si="1"/>
        <v>-751.10743193335668</v>
      </c>
      <c r="G29" s="25">
        <f t="shared" si="2"/>
        <v>751.10743193335668</v>
      </c>
      <c r="H29" s="25">
        <f t="shared" si="3"/>
        <v>564162.37430552207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5"/>
      <c r="B30" s="31">
        <v>25</v>
      </c>
      <c r="C30" s="14">
        <v>13</v>
      </c>
      <c r="D30" s="14">
        <v>351</v>
      </c>
      <c r="E30" s="25">
        <f t="shared" si="0"/>
        <v>743.59635761402308</v>
      </c>
      <c r="F30" s="26">
        <f t="shared" si="1"/>
        <v>-392.59635761402308</v>
      </c>
      <c r="G30" s="25">
        <f t="shared" si="2"/>
        <v>392.59635761402308</v>
      </c>
      <c r="H30" s="25">
        <f t="shared" si="3"/>
        <v>154131.9000117979</v>
      </c>
      <c r="I30" s="24">
        <f t="shared" si="4"/>
        <v>1.1185081413504931</v>
      </c>
      <c r="J30" s="24">
        <f t="shared" si="5"/>
        <v>0.52796971581967755</v>
      </c>
    </row>
    <row r="31" spans="1:10" x14ac:dyDescent="0.25">
      <c r="A31" s="55"/>
      <c r="B31" s="31">
        <v>26</v>
      </c>
      <c r="C31" s="14">
        <v>14</v>
      </c>
      <c r="D31" s="14">
        <v>1000</v>
      </c>
      <c r="E31" s="25">
        <f t="shared" si="0"/>
        <v>739.67039403788283</v>
      </c>
      <c r="F31" s="26">
        <f t="shared" si="1"/>
        <v>260.32960596211717</v>
      </c>
      <c r="G31" s="25">
        <f t="shared" si="2"/>
        <v>260.32960596211717</v>
      </c>
      <c r="H31" s="25">
        <f t="shared" si="3"/>
        <v>67771.503740391199</v>
      </c>
      <c r="I31" s="24">
        <f t="shared" si="4"/>
        <v>0.26032960596211718</v>
      </c>
      <c r="J31" s="24">
        <f t="shared" si="5"/>
        <v>0.35195352965389093</v>
      </c>
    </row>
    <row r="32" spans="1:10" x14ac:dyDescent="0.25">
      <c r="A32" s="55"/>
      <c r="B32" s="31">
        <v>27</v>
      </c>
      <c r="C32" s="14">
        <v>15</v>
      </c>
      <c r="D32" s="14">
        <v>1615</v>
      </c>
      <c r="E32" s="25">
        <f t="shared" si="0"/>
        <v>742.27369009750396</v>
      </c>
      <c r="F32" s="26">
        <f t="shared" si="1"/>
        <v>872.72630990249604</v>
      </c>
      <c r="G32" s="25">
        <f t="shared" si="2"/>
        <v>872.72630990249604</v>
      </c>
      <c r="H32" s="25">
        <f t="shared" si="3"/>
        <v>761651.2119960275</v>
      </c>
      <c r="I32" s="24">
        <f t="shared" si="4"/>
        <v>0.54038780798916164</v>
      </c>
      <c r="J32" s="24">
        <f t="shared" si="5"/>
        <v>1.1757473308637088</v>
      </c>
    </row>
    <row r="33" spans="1:10" x14ac:dyDescent="0.25">
      <c r="A33" s="55"/>
      <c r="B33" s="31">
        <v>28</v>
      </c>
      <c r="C33" s="14">
        <v>16</v>
      </c>
      <c r="D33" s="14">
        <v>759</v>
      </c>
      <c r="E33" s="25">
        <f t="shared" si="0"/>
        <v>751.00095319652894</v>
      </c>
      <c r="F33" s="26">
        <f t="shared" si="1"/>
        <v>7.9990468034710602</v>
      </c>
      <c r="G33" s="25">
        <f t="shared" si="2"/>
        <v>7.9990468034710602</v>
      </c>
      <c r="H33" s="25">
        <f t="shared" si="3"/>
        <v>63.984749764120586</v>
      </c>
      <c r="I33" s="24">
        <f t="shared" si="4"/>
        <v>1.0538928594823532E-2</v>
      </c>
      <c r="J33" s="24">
        <f t="shared" si="5"/>
        <v>1.0651180626901008E-2</v>
      </c>
    </row>
    <row r="34" spans="1:10" x14ac:dyDescent="0.25">
      <c r="A34" s="55"/>
      <c r="B34" s="31">
        <v>29</v>
      </c>
      <c r="C34" s="14">
        <v>17</v>
      </c>
      <c r="D34" s="14">
        <v>690</v>
      </c>
      <c r="E34" s="25">
        <f t="shared" si="0"/>
        <v>751.08094366456362</v>
      </c>
      <c r="F34" s="26">
        <f t="shared" si="1"/>
        <v>-61.08094366456362</v>
      </c>
      <c r="G34" s="25">
        <f t="shared" si="2"/>
        <v>61.08094366456362</v>
      </c>
      <c r="H34" s="25">
        <f t="shared" si="3"/>
        <v>3730.8816789535945</v>
      </c>
      <c r="I34" s="24">
        <f t="shared" si="4"/>
        <v>8.8523106760237127E-2</v>
      </c>
      <c r="J34" s="24">
        <f t="shared" si="5"/>
        <v>8.1324049264978646E-2</v>
      </c>
    </row>
    <row r="35" spans="1:10" x14ac:dyDescent="0.25">
      <c r="A35" s="55"/>
      <c r="B35" s="31">
        <v>30</v>
      </c>
      <c r="C35" s="14">
        <v>18</v>
      </c>
      <c r="D35" s="14">
        <v>572</v>
      </c>
      <c r="E35" s="25">
        <f t="shared" si="0"/>
        <v>750.47013422791792</v>
      </c>
      <c r="F35" s="26">
        <f t="shared" si="1"/>
        <v>-178.47013422791792</v>
      </c>
      <c r="G35" s="25">
        <f t="shared" si="2"/>
        <v>178.47013422791792</v>
      </c>
      <c r="H35" s="25">
        <f t="shared" si="3"/>
        <v>31851.588811331039</v>
      </c>
      <c r="I35" s="24">
        <f t="shared" si="4"/>
        <v>0.31201072417468168</v>
      </c>
      <c r="J35" s="24">
        <f t="shared" si="5"/>
        <v>0.23781110811495199</v>
      </c>
    </row>
    <row r="36" spans="1:10" x14ac:dyDescent="0.25">
      <c r="A36" s="55"/>
      <c r="B36" s="31">
        <v>31</v>
      </c>
      <c r="C36" s="14">
        <v>19</v>
      </c>
      <c r="D36" s="14">
        <v>598</v>
      </c>
      <c r="E36" s="25">
        <f t="shared" si="0"/>
        <v>748.68543288563876</v>
      </c>
      <c r="F36" s="26">
        <f t="shared" si="1"/>
        <v>-150.68543288563876</v>
      </c>
      <c r="G36" s="25">
        <f t="shared" si="2"/>
        <v>150.68543288563876</v>
      </c>
      <c r="H36" s="25">
        <f t="shared" si="3"/>
        <v>22706.099683932342</v>
      </c>
      <c r="I36" s="24">
        <f t="shared" si="4"/>
        <v>0.25198232924019859</v>
      </c>
      <c r="J36" s="24">
        <f t="shared" si="5"/>
        <v>0.20126668192922603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747.17857855678244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-32.142144321747423</v>
      </c>
      <c r="G38" s="18">
        <f t="shared" ref="G38:H38" si="6">SUM(G18:G36)</f>
        <v>5827.5972786114608</v>
      </c>
      <c r="H38" s="18">
        <f t="shared" si="6"/>
        <v>3156361.3898710152</v>
      </c>
      <c r="I38" s="17" t="e">
        <f>SUM(I21:I36)</f>
        <v>#DIV/0!</v>
      </c>
      <c r="J38" s="17">
        <f>SUM(J21:J36)</f>
        <v>5.8571786171776541</v>
      </c>
    </row>
    <row r="39" spans="1:10" x14ac:dyDescent="0.25">
      <c r="B39" s="14"/>
      <c r="C39" s="14"/>
      <c r="D39" s="14"/>
      <c r="E39" s="14"/>
      <c r="F39" s="14"/>
      <c r="G39" s="16">
        <f>G38/C36</f>
        <v>306.71564624270849</v>
      </c>
      <c r="H39" s="16">
        <f>H38/C36</f>
        <v>166124.28367742186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384.41150503171633</v>
      </c>
      <c r="H42" s="12">
        <f>H39^0.5</f>
        <v>407.5834683563869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20" workbookViewId="0">
      <selection activeCell="B36" sqref="B36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706013</v>
      </c>
    </row>
    <row r="4" spans="2:3" x14ac:dyDescent="0.25">
      <c r="B4" s="5" t="s">
        <v>247</v>
      </c>
      <c r="C4" t="s">
        <v>59</v>
      </c>
    </row>
    <row r="5" spans="2:3" x14ac:dyDescent="0.25">
      <c r="B5" t="s">
        <v>250</v>
      </c>
      <c r="C5" s="4">
        <v>76</v>
      </c>
    </row>
    <row r="6" spans="2:3" x14ac:dyDescent="0.25">
      <c r="B6" t="s">
        <v>251</v>
      </c>
      <c r="C6" s="4">
        <v>590</v>
      </c>
    </row>
    <row r="7" spans="2:3" x14ac:dyDescent="0.25">
      <c r="B7" t="s">
        <v>252</v>
      </c>
      <c r="C7" s="4">
        <v>562</v>
      </c>
    </row>
    <row r="8" spans="2:3" x14ac:dyDescent="0.25">
      <c r="B8" t="s">
        <v>253</v>
      </c>
      <c r="C8" s="4">
        <v>520</v>
      </c>
    </row>
    <row r="9" spans="2:3" x14ac:dyDescent="0.25">
      <c r="B9" t="s">
        <v>254</v>
      </c>
      <c r="C9" s="4">
        <v>542</v>
      </c>
    </row>
    <row r="10" spans="2:3" x14ac:dyDescent="0.25">
      <c r="B10" t="s">
        <v>255</v>
      </c>
      <c r="C10" s="4">
        <v>636</v>
      </c>
    </row>
    <row r="11" spans="2:3" x14ac:dyDescent="0.25">
      <c r="B11" t="s">
        <v>256</v>
      </c>
      <c r="C11" s="4">
        <v>441</v>
      </c>
    </row>
    <row r="12" spans="2:3" x14ac:dyDescent="0.25">
      <c r="B12" t="s">
        <v>257</v>
      </c>
      <c r="C12" s="4">
        <v>368</v>
      </c>
    </row>
    <row r="13" spans="2:3" x14ac:dyDescent="0.25">
      <c r="B13" t="s">
        <v>258</v>
      </c>
      <c r="C13" s="4">
        <v>581</v>
      </c>
    </row>
    <row r="14" spans="2:3" x14ac:dyDescent="0.25">
      <c r="B14" t="s">
        <v>259</v>
      </c>
      <c r="C14" s="4">
        <v>294</v>
      </c>
    </row>
    <row r="15" spans="2:3" x14ac:dyDescent="0.25">
      <c r="B15" t="s">
        <v>260</v>
      </c>
      <c r="C15" s="4">
        <v>530</v>
      </c>
    </row>
    <row r="16" spans="2:3" x14ac:dyDescent="0.25">
      <c r="B16" t="s">
        <v>261</v>
      </c>
      <c r="C16" s="4">
        <v>411</v>
      </c>
    </row>
    <row r="17" spans="2:3" x14ac:dyDescent="0.25">
      <c r="B17" t="s">
        <v>262</v>
      </c>
      <c r="C17" s="4">
        <v>389</v>
      </c>
    </row>
    <row r="18" spans="2:3" x14ac:dyDescent="0.25">
      <c r="B18" t="s">
        <v>263</v>
      </c>
      <c r="C18" s="4">
        <v>297</v>
      </c>
    </row>
    <row r="19" spans="2:3" x14ac:dyDescent="0.25">
      <c r="B19" t="s">
        <v>264</v>
      </c>
      <c r="C19" s="4">
        <v>742</v>
      </c>
    </row>
    <row r="20" spans="2:3" x14ac:dyDescent="0.25">
      <c r="B20" t="s">
        <v>265</v>
      </c>
      <c r="C20" s="4">
        <v>403</v>
      </c>
    </row>
    <row r="21" spans="2:3" x14ac:dyDescent="0.25">
      <c r="B21" t="s">
        <v>266</v>
      </c>
      <c r="C21" s="4">
        <v>394</v>
      </c>
    </row>
    <row r="22" spans="2:3" x14ac:dyDescent="0.25">
      <c r="B22" t="s">
        <v>267</v>
      </c>
      <c r="C22" s="4">
        <v>555</v>
      </c>
    </row>
    <row r="23" spans="2:3" x14ac:dyDescent="0.25">
      <c r="B23" t="s">
        <v>268</v>
      </c>
      <c r="C23" s="4">
        <v>829</v>
      </c>
    </row>
    <row r="24" spans="2:3" x14ac:dyDescent="0.25">
      <c r="B24" t="s">
        <v>269</v>
      </c>
      <c r="C24" s="4">
        <v>400</v>
      </c>
    </row>
    <row r="25" spans="2:3" x14ac:dyDescent="0.25">
      <c r="B25" t="s">
        <v>270</v>
      </c>
      <c r="C25" s="4">
        <v>676</v>
      </c>
    </row>
    <row r="26" spans="2:3" x14ac:dyDescent="0.25">
      <c r="B26" t="s">
        <v>271</v>
      </c>
      <c r="C26" s="4">
        <v>599</v>
      </c>
    </row>
    <row r="27" spans="2:3" x14ac:dyDescent="0.25">
      <c r="B27" t="s">
        <v>272</v>
      </c>
      <c r="C27" s="4">
        <v>475</v>
      </c>
    </row>
    <row r="28" spans="2:3" x14ac:dyDescent="0.25">
      <c r="B28" t="s">
        <v>273</v>
      </c>
      <c r="C28" s="4">
        <v>80</v>
      </c>
    </row>
    <row r="29" spans="2:3" x14ac:dyDescent="0.25">
      <c r="B29" t="s">
        <v>274</v>
      </c>
      <c r="C29" s="4">
        <v>681</v>
      </c>
    </row>
    <row r="30" spans="2:3" x14ac:dyDescent="0.25">
      <c r="B30" t="s">
        <v>275</v>
      </c>
      <c r="C30" s="4">
        <v>722</v>
      </c>
    </row>
    <row r="31" spans="2:3" x14ac:dyDescent="0.25">
      <c r="B31" t="s">
        <v>276</v>
      </c>
      <c r="C31" s="4">
        <v>430</v>
      </c>
    </row>
    <row r="32" spans="2:3" x14ac:dyDescent="0.25">
      <c r="B32" t="s">
        <v>277</v>
      </c>
      <c r="C32" s="4">
        <v>1310</v>
      </c>
    </row>
    <row r="33" spans="2:3" x14ac:dyDescent="0.25">
      <c r="B33" t="s">
        <v>278</v>
      </c>
      <c r="C33" s="4">
        <v>546</v>
      </c>
    </row>
    <row r="34" spans="2:3" x14ac:dyDescent="0.25">
      <c r="B34" t="s">
        <v>279</v>
      </c>
      <c r="C34" s="4">
        <v>1081</v>
      </c>
    </row>
    <row r="35" spans="2:3" x14ac:dyDescent="0.25">
      <c r="B35" t="s">
        <v>280</v>
      </c>
      <c r="C35" s="4">
        <v>650</v>
      </c>
    </row>
    <row r="36" spans="2:3" x14ac:dyDescent="0.25">
      <c r="C36" s="4">
        <v>16810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5" workbookViewId="0">
      <selection activeCell="B37" sqref="B37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0.15525975943426873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76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590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562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520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542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636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441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368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581</v>
      </c>
      <c r="E14" s="14" t="s">
        <v>293</v>
      </c>
      <c r="F14" s="27">
        <f>AVERAGE(D6:D17)</f>
        <v>462.58333333333331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294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530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411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389</v>
      </c>
      <c r="E18" s="27">
        <f>F14</f>
        <v>462.58333333333331</v>
      </c>
      <c r="F18" s="26">
        <f>D18-E18</f>
        <v>-73.583333333333314</v>
      </c>
      <c r="G18" s="25">
        <f>ABS(F18)</f>
        <v>73.583333333333314</v>
      </c>
      <c r="H18" s="25">
        <f>G18^2</f>
        <v>5414.5069444444416</v>
      </c>
      <c r="I18" s="24">
        <f>G18/D18</f>
        <v>0.18916023993144812</v>
      </c>
      <c r="J18" s="24">
        <f>G18/E18</f>
        <v>0.15907043775896232</v>
      </c>
    </row>
    <row r="19" spans="1:10" x14ac:dyDescent="0.25">
      <c r="A19" s="55"/>
      <c r="B19" s="31" t="s">
        <v>263</v>
      </c>
      <c r="C19" s="14">
        <v>2</v>
      </c>
      <c r="D19" s="34">
        <v>297</v>
      </c>
      <c r="E19" s="25">
        <f>$F$1*D18+(1-$F$1)*E18</f>
        <v>451.15880270162836</v>
      </c>
      <c r="F19" s="26">
        <f>D19-E19</f>
        <v>-154.15880270162836</v>
      </c>
      <c r="G19" s="25">
        <f>ABS(F19)</f>
        <v>154.15880270162836</v>
      </c>
      <c r="H19" s="25">
        <f>G19^2</f>
        <v>23764.936450399578</v>
      </c>
      <c r="I19" s="24">
        <f>G19/D19</f>
        <v>0.51905320774959041</v>
      </c>
      <c r="J19" s="24">
        <f>G19/E19</f>
        <v>0.34169521192647662</v>
      </c>
    </row>
    <row r="20" spans="1:10" x14ac:dyDescent="0.25">
      <c r="A20" s="55"/>
      <c r="B20" s="31" t="s">
        <v>264</v>
      </c>
      <c r="C20" s="14">
        <v>3</v>
      </c>
      <c r="D20" s="34">
        <v>742</v>
      </c>
      <c r="E20" s="25">
        <f t="shared" ref="E20:E36" si="0">$F$1*D19+(1-$F$1)*E19</f>
        <v>427.22414407949861</v>
      </c>
      <c r="F20" s="26">
        <f t="shared" ref="F20:F36" si="1">D20-E20</f>
        <v>314.77585592050139</v>
      </c>
      <c r="G20" s="25">
        <f t="shared" ref="G20:G36" si="2">ABS(F20)</f>
        <v>314.77585592050139</v>
      </c>
      <c r="H20" s="25">
        <f t="shared" ref="H20:H36" si="3">G20^2</f>
        <v>99083.83947048425</v>
      </c>
      <c r="I20" s="24">
        <f t="shared" ref="I20:I36" si="4">G20/D20</f>
        <v>0.42422622091711776</v>
      </c>
      <c r="J20" s="24">
        <f t="shared" ref="J20:J36" si="5">G20/E20</f>
        <v>0.73679322735544495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403</v>
      </c>
      <c r="E21" s="25">
        <f t="shared" si="0"/>
        <v>476.09616774543167</v>
      </c>
      <c r="F21" s="26">
        <f t="shared" si="1"/>
        <v>-73.096167745431671</v>
      </c>
      <c r="G21" s="25">
        <f t="shared" si="2"/>
        <v>73.096167745431671</v>
      </c>
      <c r="H21" s="25">
        <f t="shared" si="3"/>
        <v>5343.0497390682858</v>
      </c>
      <c r="I21" s="24">
        <f t="shared" si="4"/>
        <v>0.18138006884722499</v>
      </c>
      <c r="J21" s="24">
        <f t="shared" si="5"/>
        <v>0.1535323590012935</v>
      </c>
    </row>
    <row r="22" spans="1:10" x14ac:dyDescent="0.25">
      <c r="A22" s="55"/>
      <c r="B22" s="31" t="s">
        <v>266</v>
      </c>
      <c r="C22" s="14">
        <v>5</v>
      </c>
      <c r="D22" s="14">
        <v>394</v>
      </c>
      <c r="E22" s="25">
        <f t="shared" si="0"/>
        <v>464.74727432570899</v>
      </c>
      <c r="F22" s="26">
        <f t="shared" si="1"/>
        <v>-70.747274325708986</v>
      </c>
      <c r="G22" s="25">
        <f t="shared" si="2"/>
        <v>70.747274325708986</v>
      </c>
      <c r="H22" s="25">
        <f t="shared" si="3"/>
        <v>5005.1768245171215</v>
      </c>
      <c r="I22" s="24">
        <f t="shared" si="4"/>
        <v>0.17956160996372839</v>
      </c>
      <c r="J22" s="24">
        <f t="shared" si="5"/>
        <v>0.15222741096944475</v>
      </c>
    </row>
    <row r="23" spans="1:10" x14ac:dyDescent="0.25">
      <c r="A23" s="55"/>
      <c r="B23" s="31" t="s">
        <v>267</v>
      </c>
      <c r="C23" s="14">
        <v>6</v>
      </c>
      <c r="D23" s="14">
        <v>555</v>
      </c>
      <c r="E23" s="25">
        <f t="shared" si="0"/>
        <v>453.76306953326923</v>
      </c>
      <c r="F23" s="26">
        <f t="shared" si="1"/>
        <v>101.23693046673077</v>
      </c>
      <c r="G23" s="25">
        <f t="shared" si="2"/>
        <v>101.23693046673077</v>
      </c>
      <c r="H23" s="25">
        <f t="shared" si="3"/>
        <v>10248.91609032568</v>
      </c>
      <c r="I23" s="24">
        <f t="shared" si="4"/>
        <v>0.18240888372383923</v>
      </c>
      <c r="J23" s="24">
        <f t="shared" si="5"/>
        <v>0.22310526630309704</v>
      </c>
    </row>
    <row r="24" spans="1:10" x14ac:dyDescent="0.25">
      <c r="A24" s="55"/>
      <c r="B24" s="31" t="s">
        <v>268</v>
      </c>
      <c r="C24" s="14">
        <v>7</v>
      </c>
      <c r="D24" s="14">
        <v>829</v>
      </c>
      <c r="E24" s="25">
        <f t="shared" si="0"/>
        <v>469.48109100339764</v>
      </c>
      <c r="F24" s="26">
        <f t="shared" si="1"/>
        <v>359.51890899660236</v>
      </c>
      <c r="G24" s="25">
        <f t="shared" si="2"/>
        <v>359.51890899660236</v>
      </c>
      <c r="H24" s="25">
        <f t="shared" si="3"/>
        <v>129253.84592610726</v>
      </c>
      <c r="I24" s="24">
        <f t="shared" si="4"/>
        <v>0.43367781543619105</v>
      </c>
      <c r="J24" s="24">
        <f t="shared" si="5"/>
        <v>0.7657793165390776</v>
      </c>
    </row>
    <row r="25" spans="1:10" x14ac:dyDescent="0.25">
      <c r="A25" s="55"/>
      <c r="B25" s="31" t="s">
        <v>269</v>
      </c>
      <c r="C25" s="14">
        <v>8</v>
      </c>
      <c r="D25" s="14">
        <v>400</v>
      </c>
      <c r="E25" s="25">
        <f t="shared" si="0"/>
        <v>525.29991032628095</v>
      </c>
      <c r="F25" s="26">
        <f t="shared" si="1"/>
        <v>-125.29991032628095</v>
      </c>
      <c r="G25" s="25">
        <f t="shared" si="2"/>
        <v>125.29991032628095</v>
      </c>
      <c r="H25" s="25">
        <f t="shared" si="3"/>
        <v>15700.067527774048</v>
      </c>
      <c r="I25" s="24">
        <f t="shared" si="4"/>
        <v>0.3132497758157024</v>
      </c>
      <c r="J25" s="24">
        <f t="shared" si="5"/>
        <v>0.23853023361160119</v>
      </c>
    </row>
    <row r="26" spans="1:10" x14ac:dyDescent="0.25">
      <c r="A26" s="55"/>
      <c r="B26" s="31" t="s">
        <v>270</v>
      </c>
      <c r="C26" s="14">
        <v>9</v>
      </c>
      <c r="D26" s="14">
        <v>676</v>
      </c>
      <c r="E26" s="25">
        <f t="shared" si="0"/>
        <v>505.84587639188715</v>
      </c>
      <c r="F26" s="26">
        <f t="shared" si="1"/>
        <v>170.15412360811285</v>
      </c>
      <c r="G26" s="25">
        <f t="shared" si="2"/>
        <v>170.15412360811285</v>
      </c>
      <c r="H26" s="25">
        <f t="shared" si="3"/>
        <v>28952.425780844947</v>
      </c>
      <c r="I26" s="24">
        <f t="shared" si="4"/>
        <v>0.25170728344395393</v>
      </c>
      <c r="J26" s="24">
        <f t="shared" si="5"/>
        <v>0.33637542885946481</v>
      </c>
    </row>
    <row r="27" spans="1:10" x14ac:dyDescent="0.25">
      <c r="A27" s="55"/>
      <c r="B27" s="31" t="s">
        <v>271</v>
      </c>
      <c r="C27" s="14">
        <v>10</v>
      </c>
      <c r="D27" s="14">
        <v>599</v>
      </c>
      <c r="E27" s="25">
        <f t="shared" si="0"/>
        <v>532.26396469003157</v>
      </c>
      <c r="F27" s="26">
        <f t="shared" si="1"/>
        <v>66.736035309968429</v>
      </c>
      <c r="G27" s="25">
        <f t="shared" si="2"/>
        <v>66.736035309968429</v>
      </c>
      <c r="H27" s="25">
        <f t="shared" si="3"/>
        <v>4453.6984088933532</v>
      </c>
      <c r="I27" s="24">
        <f t="shared" si="4"/>
        <v>0.11141241287139972</v>
      </c>
      <c r="J27" s="24">
        <f t="shared" si="5"/>
        <v>0.12538146434322814</v>
      </c>
    </row>
    <row r="28" spans="1:10" x14ac:dyDescent="0.25">
      <c r="A28" s="55"/>
      <c r="B28" s="31" t="s">
        <v>272</v>
      </c>
      <c r="C28" s="14">
        <v>11</v>
      </c>
      <c r="D28" s="14">
        <v>475</v>
      </c>
      <c r="E28" s="25">
        <f t="shared" si="0"/>
        <v>542.62538547785414</v>
      </c>
      <c r="F28" s="26">
        <f t="shared" si="1"/>
        <v>-67.625385477854138</v>
      </c>
      <c r="G28" s="25">
        <f t="shared" si="2"/>
        <v>67.625385477854138</v>
      </c>
      <c r="H28" s="25">
        <f t="shared" si="3"/>
        <v>4573.1927610283656</v>
      </c>
      <c r="I28" s="24">
        <f t="shared" si="4"/>
        <v>0.14236923258495607</v>
      </c>
      <c r="J28" s="24">
        <f t="shared" si="5"/>
        <v>0.1246262841505304</v>
      </c>
    </row>
    <row r="29" spans="1:10" x14ac:dyDescent="0.25">
      <c r="A29" s="55"/>
      <c r="B29" s="31" t="s">
        <v>273</v>
      </c>
      <c r="C29" s="14">
        <v>12</v>
      </c>
      <c r="D29" s="14">
        <v>80</v>
      </c>
      <c r="E29" s="25">
        <f t="shared" si="0"/>
        <v>532.12588439691285</v>
      </c>
      <c r="F29" s="26">
        <f t="shared" si="1"/>
        <v>-452.12588439691285</v>
      </c>
      <c r="G29" s="25">
        <f t="shared" si="2"/>
        <v>452.12588439691285</v>
      </c>
      <c r="H29" s="25">
        <f t="shared" si="3"/>
        <v>204417.81534169061</v>
      </c>
      <c r="I29" s="24">
        <f t="shared" si="4"/>
        <v>5.651573554961411</v>
      </c>
      <c r="J29" s="24">
        <f t="shared" si="5"/>
        <v>0.84965963441025172</v>
      </c>
    </row>
    <row r="30" spans="1:10" x14ac:dyDescent="0.25">
      <c r="A30" s="55"/>
      <c r="B30" s="31" t="s">
        <v>274</v>
      </c>
      <c r="C30" s="14">
        <v>13</v>
      </c>
      <c r="D30" s="14">
        <v>681</v>
      </c>
      <c r="E30" s="25">
        <f t="shared" si="0"/>
        <v>461.92892835144215</v>
      </c>
      <c r="F30" s="26">
        <f t="shared" si="1"/>
        <v>219.07107164855785</v>
      </c>
      <c r="G30" s="25">
        <f t="shared" si="2"/>
        <v>219.07107164855785</v>
      </c>
      <c r="H30" s="25">
        <f t="shared" si="3"/>
        <v>47992.134433247564</v>
      </c>
      <c r="I30" s="24">
        <f t="shared" si="4"/>
        <v>0.32169026673797041</v>
      </c>
      <c r="J30" s="24">
        <f t="shared" si="5"/>
        <v>0.47425276531260113</v>
      </c>
    </row>
    <row r="31" spans="1:10" x14ac:dyDescent="0.25">
      <c r="A31" s="55"/>
      <c r="B31" s="31" t="s">
        <v>275</v>
      </c>
      <c r="C31" s="14">
        <v>14</v>
      </c>
      <c r="D31" s="14">
        <v>722</v>
      </c>
      <c r="E31" s="25">
        <f t="shared" si="0"/>
        <v>495.94185023460471</v>
      </c>
      <c r="F31" s="26">
        <f t="shared" si="1"/>
        <v>226.05814976539529</v>
      </c>
      <c r="G31" s="25">
        <f t="shared" si="2"/>
        <v>226.05814976539529</v>
      </c>
      <c r="H31" s="25">
        <f t="shared" si="3"/>
        <v>51102.287075353881</v>
      </c>
      <c r="I31" s="24">
        <f t="shared" si="4"/>
        <v>0.31309993042298517</v>
      </c>
      <c r="J31" s="24">
        <f t="shared" si="5"/>
        <v>0.45581583739799081</v>
      </c>
    </row>
    <row r="32" spans="1:10" x14ac:dyDescent="0.25">
      <c r="A32" s="55"/>
      <c r="B32" s="31" t="s">
        <v>276</v>
      </c>
      <c r="C32" s="14">
        <v>15</v>
      </c>
      <c r="D32" s="14">
        <v>430</v>
      </c>
      <c r="E32" s="25">
        <f t="shared" si="0"/>
        <v>531.03958418533591</v>
      </c>
      <c r="F32" s="26">
        <f t="shared" si="1"/>
        <v>-101.03958418533591</v>
      </c>
      <c r="G32" s="25">
        <f t="shared" si="2"/>
        <v>101.03958418533591</v>
      </c>
      <c r="H32" s="25">
        <f t="shared" si="3"/>
        <v>10208.997572345583</v>
      </c>
      <c r="I32" s="24">
        <f t="shared" si="4"/>
        <v>0.2349757771751998</v>
      </c>
      <c r="J32" s="24">
        <f t="shared" si="5"/>
        <v>0.19026751902184472</v>
      </c>
    </row>
    <row r="33" spans="1:10" x14ac:dyDescent="0.25">
      <c r="A33" s="55"/>
      <c r="B33" s="31" t="s">
        <v>277</v>
      </c>
      <c r="C33" s="14">
        <v>16</v>
      </c>
      <c r="D33" s="14">
        <v>1310</v>
      </c>
      <c r="E33" s="25">
        <f t="shared" si="0"/>
        <v>515.35220265138219</v>
      </c>
      <c r="F33" s="26">
        <f t="shared" si="1"/>
        <v>794.64779734861781</v>
      </c>
      <c r="G33" s="25">
        <f t="shared" si="2"/>
        <v>794.64779734861781</v>
      </c>
      <c r="H33" s="25">
        <f t="shared" si="3"/>
        <v>631465.12183100998</v>
      </c>
      <c r="I33" s="24">
        <f t="shared" si="4"/>
        <v>0.60660137202184561</v>
      </c>
      <c r="J33" s="24">
        <f t="shared" si="5"/>
        <v>1.5419509090294301</v>
      </c>
    </row>
    <row r="34" spans="1:10" x14ac:dyDescent="0.25">
      <c r="A34" s="55"/>
      <c r="B34" s="31" t="s">
        <v>278</v>
      </c>
      <c r="C34" s="14">
        <v>17</v>
      </c>
      <c r="D34" s="14">
        <v>546</v>
      </c>
      <c r="E34" s="25">
        <f t="shared" si="0"/>
        <v>638.72902850270009</v>
      </c>
      <c r="F34" s="26">
        <f t="shared" si="1"/>
        <v>-92.729028502700089</v>
      </c>
      <c r="G34" s="25">
        <f t="shared" si="2"/>
        <v>92.729028502700089</v>
      </c>
      <c r="H34" s="25">
        <f t="shared" si="3"/>
        <v>8598.6727270545653</v>
      </c>
      <c r="I34" s="24">
        <f t="shared" si="4"/>
        <v>0.16983338553608074</v>
      </c>
      <c r="J34" s="24">
        <f t="shared" si="5"/>
        <v>0.14517741384022301</v>
      </c>
    </row>
    <row r="35" spans="1:10" x14ac:dyDescent="0.25">
      <c r="A35" s="55"/>
      <c r="B35" s="31" t="s">
        <v>279</v>
      </c>
      <c r="C35" s="14">
        <v>18</v>
      </c>
      <c r="D35" s="14">
        <v>1081</v>
      </c>
      <c r="E35" s="25">
        <f t="shared" si="0"/>
        <v>624.33194184479737</v>
      </c>
      <c r="F35" s="26">
        <f t="shared" si="1"/>
        <v>456.66805815520263</v>
      </c>
      <c r="G35" s="25">
        <f t="shared" si="2"/>
        <v>456.66805815520263</v>
      </c>
      <c r="H35" s="25">
        <f t="shared" si="3"/>
        <v>208545.71533924353</v>
      </c>
      <c r="I35" s="24">
        <f t="shared" si="4"/>
        <v>0.42244963751637615</v>
      </c>
      <c r="J35" s="24">
        <f t="shared" si="5"/>
        <v>0.7314507356548573</v>
      </c>
    </row>
    <row r="36" spans="1:10" x14ac:dyDescent="0.25">
      <c r="A36" s="55"/>
      <c r="B36" s="31" t="s">
        <v>280</v>
      </c>
      <c r="C36" s="14">
        <v>19</v>
      </c>
      <c r="D36" s="14">
        <v>650</v>
      </c>
      <c r="E36" s="25">
        <f t="shared" si="0"/>
        <v>695.23411469528878</v>
      </c>
      <c r="F36" s="26">
        <f t="shared" si="1"/>
        <v>-45.234114695288781</v>
      </c>
      <c r="G36" s="25">
        <f t="shared" si="2"/>
        <v>45.234114695288781</v>
      </c>
      <c r="H36" s="25">
        <f t="shared" si="3"/>
        <v>2046.1251322665405</v>
      </c>
      <c r="I36" s="24">
        <f t="shared" si="4"/>
        <v>6.9590945685059663E-2</v>
      </c>
      <c r="J36" s="24">
        <f t="shared" si="5"/>
        <v>6.5063140227395552E-2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688.21107692947612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1453.2274455292143</v>
      </c>
      <c r="G38" s="18">
        <f t="shared" ref="G38:H38" si="6">SUM(G18:G36)</f>
        <v>3964.5064169101652</v>
      </c>
      <c r="H38" s="18">
        <f t="shared" si="6"/>
        <v>1496170.5253760992</v>
      </c>
      <c r="I38" s="17">
        <f>SUM(I21:I36)</f>
        <v>9.5855819527439241</v>
      </c>
      <c r="J38" s="17">
        <f>SUM(J21:J36)</f>
        <v>6.5731957186723324</v>
      </c>
    </row>
    <row r="39" spans="1:10" x14ac:dyDescent="0.25">
      <c r="B39" s="14"/>
      <c r="C39" s="14"/>
      <c r="D39" s="14"/>
      <c r="E39" s="14"/>
      <c r="F39" s="14"/>
      <c r="G39" s="16">
        <f>G38/C36</f>
        <v>208.65823246895607</v>
      </c>
      <c r="H39" s="16">
        <f>H38/C36</f>
        <v>78745.817125057845</v>
      </c>
      <c r="I39" s="15">
        <f>I38/C36</f>
        <v>0.50450431330231182</v>
      </c>
      <c r="J39" s="15">
        <f>J38/C36</f>
        <v>0.34595766940380696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261.51461838753841</v>
      </c>
      <c r="H42" s="12">
        <f>H39^0.5</f>
        <v>280.6168511067321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701048</v>
      </c>
    </row>
    <row r="4" spans="2:3" x14ac:dyDescent="0.25">
      <c r="B4" s="5" t="s">
        <v>247</v>
      </c>
      <c r="C4" t="s">
        <v>26</v>
      </c>
    </row>
    <row r="5" spans="2:3" x14ac:dyDescent="0.25">
      <c r="B5" t="s">
        <v>250</v>
      </c>
      <c r="C5" s="4">
        <v>42</v>
      </c>
    </row>
    <row r="6" spans="2:3" x14ac:dyDescent="0.25">
      <c r="B6" t="s">
        <v>251</v>
      </c>
      <c r="C6" s="4">
        <v>128</v>
      </c>
    </row>
    <row r="7" spans="2:3" x14ac:dyDescent="0.25">
      <c r="B7" t="s">
        <v>252</v>
      </c>
      <c r="C7" s="4">
        <v>292</v>
      </c>
    </row>
    <row r="8" spans="2:3" x14ac:dyDescent="0.25">
      <c r="B8" t="s">
        <v>253</v>
      </c>
      <c r="C8" s="4">
        <v>198</v>
      </c>
    </row>
    <row r="9" spans="2:3" x14ac:dyDescent="0.25">
      <c r="B9" t="s">
        <v>254</v>
      </c>
      <c r="C9" s="4">
        <v>84</v>
      </c>
    </row>
    <row r="10" spans="2:3" x14ac:dyDescent="0.25">
      <c r="B10" t="s">
        <v>255</v>
      </c>
      <c r="C10" s="4">
        <v>155</v>
      </c>
    </row>
    <row r="11" spans="2:3" x14ac:dyDescent="0.25">
      <c r="B11" t="s">
        <v>256</v>
      </c>
      <c r="C11" s="4">
        <v>200</v>
      </c>
    </row>
    <row r="12" spans="2:3" x14ac:dyDescent="0.25">
      <c r="B12" t="s">
        <v>257</v>
      </c>
      <c r="C12" s="4">
        <v>133</v>
      </c>
    </row>
    <row r="13" spans="2:3" x14ac:dyDescent="0.25">
      <c r="B13" t="s">
        <v>258</v>
      </c>
      <c r="C13" s="4">
        <v>261</v>
      </c>
    </row>
    <row r="14" spans="2:3" x14ac:dyDescent="0.25">
      <c r="B14" t="s">
        <v>259</v>
      </c>
      <c r="C14" s="4">
        <v>136</v>
      </c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>
        <v>41</v>
      </c>
    </row>
    <row r="18" spans="2:3" x14ac:dyDescent="0.25">
      <c r="B18" t="s">
        <v>263</v>
      </c>
      <c r="C18" s="4">
        <v>176</v>
      </c>
    </row>
    <row r="19" spans="2:3" x14ac:dyDescent="0.25">
      <c r="B19" t="s">
        <v>264</v>
      </c>
      <c r="C19" s="4">
        <v>324</v>
      </c>
    </row>
    <row r="20" spans="2:3" x14ac:dyDescent="0.25">
      <c r="B20" t="s">
        <v>265</v>
      </c>
      <c r="C20" s="4">
        <v>138</v>
      </c>
    </row>
    <row r="21" spans="2:3" x14ac:dyDescent="0.25">
      <c r="B21" t="s">
        <v>266</v>
      </c>
      <c r="C21" s="4">
        <v>103</v>
      </c>
    </row>
    <row r="22" spans="2:3" x14ac:dyDescent="0.25">
      <c r="B22" t="s">
        <v>267</v>
      </c>
      <c r="C22" s="4">
        <v>149</v>
      </c>
    </row>
    <row r="23" spans="2:3" x14ac:dyDescent="0.25">
      <c r="B23" t="s">
        <v>268</v>
      </c>
      <c r="C23" s="4">
        <v>369</v>
      </c>
    </row>
    <row r="24" spans="2:3" x14ac:dyDescent="0.25">
      <c r="B24" t="s">
        <v>269</v>
      </c>
      <c r="C24" s="4">
        <v>126</v>
      </c>
    </row>
    <row r="25" spans="2:3" x14ac:dyDescent="0.25">
      <c r="B25" t="s">
        <v>270</v>
      </c>
      <c r="C25" s="4">
        <v>306</v>
      </c>
    </row>
    <row r="26" spans="2:3" x14ac:dyDescent="0.25">
      <c r="B26" t="s">
        <v>271</v>
      </c>
      <c r="C26" s="4">
        <v>346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>
        <v>301</v>
      </c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>
        <v>201</v>
      </c>
    </row>
    <row r="31" spans="2:3" x14ac:dyDescent="0.25">
      <c r="B31" t="s">
        <v>276</v>
      </c>
      <c r="C31" s="4">
        <v>442</v>
      </c>
    </row>
    <row r="32" spans="2:3" x14ac:dyDescent="0.25">
      <c r="B32" t="s">
        <v>277</v>
      </c>
      <c r="C32" s="4">
        <v>108</v>
      </c>
    </row>
    <row r="33" spans="2:3" x14ac:dyDescent="0.25">
      <c r="B33" t="s">
        <v>278</v>
      </c>
      <c r="C33" s="4">
        <v>73</v>
      </c>
    </row>
    <row r="34" spans="2:3" x14ac:dyDescent="0.25">
      <c r="B34" t="s">
        <v>279</v>
      </c>
      <c r="C34" s="4">
        <v>86</v>
      </c>
    </row>
    <row r="35" spans="2:3" x14ac:dyDescent="0.25">
      <c r="B35" t="s">
        <v>280</v>
      </c>
      <c r="C35" s="4">
        <v>173</v>
      </c>
    </row>
    <row r="36" spans="2:3" x14ac:dyDescent="0.25">
      <c r="C36" s="4">
        <v>5091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>
        <v>1</v>
      </c>
      <c r="C6" s="31"/>
      <c r="D6" s="35">
        <v>42</v>
      </c>
      <c r="E6" s="30"/>
      <c r="F6" s="29"/>
      <c r="G6" s="29"/>
      <c r="H6" s="29"/>
      <c r="I6" s="29"/>
      <c r="J6" s="29"/>
    </row>
    <row r="7" spans="1:10" x14ac:dyDescent="0.25">
      <c r="A7" s="55"/>
      <c r="B7" s="31">
        <v>2</v>
      </c>
      <c r="C7" s="31"/>
      <c r="D7" s="35">
        <v>128</v>
      </c>
      <c r="E7" s="30"/>
      <c r="F7" s="29"/>
      <c r="G7" s="29"/>
      <c r="H7" s="29"/>
      <c r="I7" s="29"/>
      <c r="J7" s="29"/>
    </row>
    <row r="8" spans="1:10" x14ac:dyDescent="0.25">
      <c r="A8" s="55"/>
      <c r="B8" s="31">
        <v>3</v>
      </c>
      <c r="C8" s="31"/>
      <c r="D8" s="35">
        <v>292</v>
      </c>
      <c r="E8" s="30"/>
      <c r="F8" s="29"/>
      <c r="G8" s="29"/>
      <c r="H8" s="29"/>
      <c r="I8" s="29"/>
      <c r="J8" s="29"/>
    </row>
    <row r="9" spans="1:10" x14ac:dyDescent="0.25">
      <c r="A9" s="55"/>
      <c r="B9" s="31">
        <v>4</v>
      </c>
      <c r="C9" s="14"/>
      <c r="D9" s="28">
        <v>198</v>
      </c>
      <c r="E9" s="14"/>
      <c r="F9" s="14"/>
      <c r="G9" s="14"/>
      <c r="H9" s="14"/>
      <c r="I9" s="14"/>
      <c r="J9" s="14"/>
    </row>
    <row r="10" spans="1:10" x14ac:dyDescent="0.25">
      <c r="A10" s="55"/>
      <c r="B10" s="31">
        <v>5</v>
      </c>
      <c r="C10" s="14"/>
      <c r="D10" s="28">
        <v>84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>
        <v>6</v>
      </c>
      <c r="C11" s="14"/>
      <c r="D11" s="28">
        <v>155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>
        <v>7</v>
      </c>
      <c r="C12" s="14"/>
      <c r="D12" s="28">
        <v>200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>
        <v>8</v>
      </c>
      <c r="C13" s="14"/>
      <c r="D13" s="28">
        <v>133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>
        <v>9</v>
      </c>
      <c r="C14" s="14"/>
      <c r="D14" s="28">
        <v>261</v>
      </c>
      <c r="E14" s="14" t="s">
        <v>293</v>
      </c>
      <c r="F14" s="27">
        <f>AVERAGE(D6:D17)</f>
        <v>162.9</v>
      </c>
      <c r="G14" s="56" t="s">
        <v>292</v>
      </c>
      <c r="H14" s="56"/>
      <c r="I14" s="14"/>
      <c r="J14" s="14"/>
    </row>
    <row r="15" spans="1:10" x14ac:dyDescent="0.25">
      <c r="A15" s="55"/>
      <c r="B15" s="31">
        <v>10</v>
      </c>
      <c r="C15" s="14"/>
      <c r="D15" s="28">
        <v>136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>
        <v>11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5"/>
      <c r="B17" s="31">
        <v>12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5"/>
      <c r="B18" s="31">
        <v>13</v>
      </c>
      <c r="C18" s="14">
        <v>1</v>
      </c>
      <c r="D18" s="34">
        <v>41</v>
      </c>
      <c r="E18" s="27">
        <f>F14</f>
        <v>162.9</v>
      </c>
      <c r="F18" s="26">
        <f>D18-E18</f>
        <v>-121.9</v>
      </c>
      <c r="G18" s="25">
        <f>ABS(F18)</f>
        <v>121.9</v>
      </c>
      <c r="H18" s="25">
        <f>G18^2</f>
        <v>14859.61</v>
      </c>
      <c r="I18" s="24">
        <f>G18/D18</f>
        <v>2.973170731707317</v>
      </c>
      <c r="J18" s="24">
        <f>G18/E18</f>
        <v>0.74831184775936155</v>
      </c>
    </row>
    <row r="19" spans="1:10" x14ac:dyDescent="0.25">
      <c r="A19" s="55"/>
      <c r="B19" s="31">
        <v>14</v>
      </c>
      <c r="C19" s="14">
        <v>2</v>
      </c>
      <c r="D19" s="34">
        <v>176</v>
      </c>
      <c r="E19" s="25">
        <f>$F$1*D18+(1-$F$1)*E18</f>
        <v>161.68100000000001</v>
      </c>
      <c r="F19" s="26">
        <f>D19-E19</f>
        <v>14.318999999999988</v>
      </c>
      <c r="G19" s="25">
        <f>ABS(F19)</f>
        <v>14.318999999999988</v>
      </c>
      <c r="H19" s="25">
        <f>G19^2</f>
        <v>205.03376099999966</v>
      </c>
      <c r="I19" s="24">
        <f>G19/D19</f>
        <v>8.1357954545454483E-2</v>
      </c>
      <c r="J19" s="24">
        <f>G19/E19</f>
        <v>8.8563282018295206E-2</v>
      </c>
    </row>
    <row r="20" spans="1:10" x14ac:dyDescent="0.25">
      <c r="A20" s="55"/>
      <c r="B20" s="31">
        <v>15</v>
      </c>
      <c r="C20" s="14">
        <v>3</v>
      </c>
      <c r="D20" s="34">
        <v>324</v>
      </c>
      <c r="E20" s="25">
        <f t="shared" ref="E20:E36" si="0">$F$1*D19+(1-$F$1)*E19</f>
        <v>161.82418999999999</v>
      </c>
      <c r="F20" s="26">
        <f t="shared" ref="F20:F36" si="1">D20-E20</f>
        <v>162.17581000000001</v>
      </c>
      <c r="G20" s="25">
        <f t="shared" ref="G20:G36" si="2">ABS(F20)</f>
        <v>162.17581000000001</v>
      </c>
      <c r="H20" s="25">
        <f t="shared" ref="H20:H36" si="3">G20^2</f>
        <v>26300.993349156102</v>
      </c>
      <c r="I20" s="24">
        <f t="shared" ref="I20:I36" si="4">G20/D20</f>
        <v>0.50054262345679013</v>
      </c>
      <c r="J20" s="24">
        <f t="shared" ref="J20:J36" si="5">G20/E20</f>
        <v>1.0021728519079875</v>
      </c>
    </row>
    <row r="21" spans="1:10" x14ac:dyDescent="0.25">
      <c r="A21" s="55" t="s">
        <v>291</v>
      </c>
      <c r="B21" s="31">
        <v>16</v>
      </c>
      <c r="C21" s="14">
        <v>4</v>
      </c>
      <c r="D21" s="14">
        <v>138</v>
      </c>
      <c r="E21" s="25">
        <f t="shared" si="0"/>
        <v>163.44594809999998</v>
      </c>
      <c r="F21" s="26">
        <f t="shared" si="1"/>
        <v>-25.445948099999981</v>
      </c>
      <c r="G21" s="25">
        <f t="shared" si="2"/>
        <v>25.445948099999981</v>
      </c>
      <c r="H21" s="25">
        <f t="shared" si="3"/>
        <v>647.49627470789267</v>
      </c>
      <c r="I21" s="24">
        <f t="shared" si="4"/>
        <v>0.18439092826086942</v>
      </c>
      <c r="J21" s="24">
        <f t="shared" si="5"/>
        <v>0.15568417813839941</v>
      </c>
    </row>
    <row r="22" spans="1:10" x14ac:dyDescent="0.25">
      <c r="A22" s="55"/>
      <c r="B22" s="31">
        <v>17</v>
      </c>
      <c r="C22" s="14">
        <v>5</v>
      </c>
      <c r="D22" s="14">
        <v>103</v>
      </c>
      <c r="E22" s="25">
        <f t="shared" si="0"/>
        <v>163.19148861899998</v>
      </c>
      <c r="F22" s="26">
        <f t="shared" si="1"/>
        <v>-60.191488618999983</v>
      </c>
      <c r="G22" s="25">
        <f t="shared" si="2"/>
        <v>60.191488618999983</v>
      </c>
      <c r="H22" s="25">
        <f t="shared" si="3"/>
        <v>3623.0153021712044</v>
      </c>
      <c r="I22" s="24">
        <f t="shared" si="4"/>
        <v>0.58438338465048523</v>
      </c>
      <c r="J22" s="24">
        <f t="shared" si="5"/>
        <v>0.36883963206885068</v>
      </c>
    </row>
    <row r="23" spans="1:10" x14ac:dyDescent="0.25">
      <c r="A23" s="55"/>
      <c r="B23" s="31">
        <v>18</v>
      </c>
      <c r="C23" s="14">
        <v>6</v>
      </c>
      <c r="D23" s="14">
        <v>149</v>
      </c>
      <c r="E23" s="25">
        <f t="shared" si="0"/>
        <v>162.58957373280998</v>
      </c>
      <c r="F23" s="26">
        <f t="shared" si="1"/>
        <v>-13.589573732809981</v>
      </c>
      <c r="G23" s="25">
        <f t="shared" si="2"/>
        <v>13.589573732809981</v>
      </c>
      <c r="H23" s="25">
        <f t="shared" si="3"/>
        <v>184.67651423947902</v>
      </c>
      <c r="I23" s="24">
        <f t="shared" si="4"/>
        <v>9.1205192837650884E-2</v>
      </c>
      <c r="J23" s="24">
        <f t="shared" si="5"/>
        <v>8.3582073689068628E-2</v>
      </c>
    </row>
    <row r="24" spans="1:10" x14ac:dyDescent="0.25">
      <c r="A24" s="55"/>
      <c r="B24" s="31">
        <v>19</v>
      </c>
      <c r="C24" s="14">
        <v>7</v>
      </c>
      <c r="D24" s="14">
        <v>369</v>
      </c>
      <c r="E24" s="25">
        <f t="shared" si="0"/>
        <v>162.45367799548188</v>
      </c>
      <c r="F24" s="26">
        <f t="shared" si="1"/>
        <v>206.54632200451812</v>
      </c>
      <c r="G24" s="25">
        <f t="shared" si="2"/>
        <v>206.54632200451812</v>
      </c>
      <c r="H24" s="25">
        <f t="shared" si="3"/>
        <v>42661.383133594085</v>
      </c>
      <c r="I24" s="24">
        <f t="shared" si="4"/>
        <v>0.55974613009354501</v>
      </c>
      <c r="J24" s="24">
        <f t="shared" si="5"/>
        <v>1.2714167173873561</v>
      </c>
    </row>
    <row r="25" spans="1:10" x14ac:dyDescent="0.25">
      <c r="A25" s="55"/>
      <c r="B25" s="31">
        <v>20</v>
      </c>
      <c r="C25" s="14">
        <v>8</v>
      </c>
      <c r="D25" s="14">
        <v>126</v>
      </c>
      <c r="E25" s="25">
        <f t="shared" si="0"/>
        <v>164.51914121552707</v>
      </c>
      <c r="F25" s="26">
        <f t="shared" si="1"/>
        <v>-38.519141215527071</v>
      </c>
      <c r="G25" s="25">
        <f t="shared" si="2"/>
        <v>38.519141215527071</v>
      </c>
      <c r="H25" s="25">
        <f t="shared" si="3"/>
        <v>1483.7242399817164</v>
      </c>
      <c r="I25" s="24">
        <f t="shared" si="4"/>
        <v>0.30570746996450054</v>
      </c>
      <c r="J25" s="24">
        <f t="shared" si="5"/>
        <v>0.23413166960958881</v>
      </c>
    </row>
    <row r="26" spans="1:10" x14ac:dyDescent="0.25">
      <c r="A26" s="55"/>
      <c r="B26" s="31">
        <v>21</v>
      </c>
      <c r="C26" s="14">
        <v>9</v>
      </c>
      <c r="D26" s="14">
        <v>306</v>
      </c>
      <c r="E26" s="25">
        <f t="shared" si="0"/>
        <v>164.13394980337179</v>
      </c>
      <c r="F26" s="26">
        <f t="shared" si="1"/>
        <v>141.86605019662821</v>
      </c>
      <c r="G26" s="25">
        <f t="shared" si="2"/>
        <v>141.86605019662821</v>
      </c>
      <c r="H26" s="25">
        <f t="shared" si="3"/>
        <v>20125.976198392236</v>
      </c>
      <c r="I26" s="24">
        <f t="shared" si="4"/>
        <v>0.46361454312623596</v>
      </c>
      <c r="J26" s="24">
        <f t="shared" si="5"/>
        <v>0.86433093437756203</v>
      </c>
    </row>
    <row r="27" spans="1:10" x14ac:dyDescent="0.25">
      <c r="A27" s="55"/>
      <c r="B27" s="31">
        <v>22</v>
      </c>
      <c r="C27" s="14">
        <v>10</v>
      </c>
      <c r="D27" s="14">
        <v>346</v>
      </c>
      <c r="E27" s="25">
        <f t="shared" si="0"/>
        <v>165.55261030533808</v>
      </c>
      <c r="F27" s="26">
        <f t="shared" si="1"/>
        <v>180.44738969466192</v>
      </c>
      <c r="G27" s="25">
        <f t="shared" si="2"/>
        <v>180.44738969466192</v>
      </c>
      <c r="H27" s="25">
        <f t="shared" si="3"/>
        <v>32561.26044761718</v>
      </c>
      <c r="I27" s="24">
        <f t="shared" si="4"/>
        <v>0.52152424767243333</v>
      </c>
      <c r="J27" s="24">
        <f t="shared" si="5"/>
        <v>1.0899700666866716</v>
      </c>
    </row>
    <row r="28" spans="1:10" x14ac:dyDescent="0.25">
      <c r="A28" s="55"/>
      <c r="B28" s="31">
        <v>23</v>
      </c>
      <c r="C28" s="14">
        <v>11</v>
      </c>
      <c r="D28" s="14"/>
      <c r="E28" s="25">
        <f t="shared" si="0"/>
        <v>167.35708420228471</v>
      </c>
      <c r="F28" s="26">
        <f t="shared" si="1"/>
        <v>-167.35708420228471</v>
      </c>
      <c r="G28" s="25">
        <f t="shared" si="2"/>
        <v>167.35708420228471</v>
      </c>
      <c r="H28" s="25">
        <f t="shared" si="3"/>
        <v>28008.393632690615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5"/>
      <c r="B29" s="31">
        <v>24</v>
      </c>
      <c r="C29" s="14">
        <v>12</v>
      </c>
      <c r="D29" s="14">
        <v>301</v>
      </c>
      <c r="E29" s="25">
        <f t="shared" si="0"/>
        <v>165.68351336026186</v>
      </c>
      <c r="F29" s="26">
        <f t="shared" si="1"/>
        <v>135.31648663973814</v>
      </c>
      <c r="G29" s="25">
        <f t="shared" si="2"/>
        <v>135.31648663973814</v>
      </c>
      <c r="H29" s="25">
        <f t="shared" si="3"/>
        <v>18310.55155652243</v>
      </c>
      <c r="I29" s="24">
        <f t="shared" si="4"/>
        <v>0.44955643401906359</v>
      </c>
      <c r="J29" s="24">
        <f t="shared" si="5"/>
        <v>0.81671666598176418</v>
      </c>
    </row>
    <row r="30" spans="1:10" x14ac:dyDescent="0.25">
      <c r="A30" s="55"/>
      <c r="B30" s="31">
        <v>25</v>
      </c>
      <c r="C30" s="14">
        <v>13</v>
      </c>
      <c r="D30" s="14"/>
      <c r="E30" s="25">
        <f t="shared" si="0"/>
        <v>167.03667822665923</v>
      </c>
      <c r="F30" s="26">
        <f t="shared" si="1"/>
        <v>-167.03667822665923</v>
      </c>
      <c r="G30" s="25">
        <f t="shared" si="2"/>
        <v>167.03667822665923</v>
      </c>
      <c r="H30" s="25">
        <f t="shared" si="3"/>
        <v>27901.251872996494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5"/>
      <c r="B31" s="31">
        <v>26</v>
      </c>
      <c r="C31" s="14">
        <v>14</v>
      </c>
      <c r="D31" s="14">
        <v>201</v>
      </c>
      <c r="E31" s="25">
        <f t="shared" si="0"/>
        <v>165.36631144439264</v>
      </c>
      <c r="F31" s="26">
        <f t="shared" si="1"/>
        <v>35.633688555607364</v>
      </c>
      <c r="G31" s="25">
        <f t="shared" si="2"/>
        <v>35.633688555607364</v>
      </c>
      <c r="H31" s="25">
        <f t="shared" si="3"/>
        <v>1269.7597600780232</v>
      </c>
      <c r="I31" s="24">
        <f t="shared" si="4"/>
        <v>0.177282032614962</v>
      </c>
      <c r="J31" s="24">
        <f t="shared" si="5"/>
        <v>0.21548336081493735</v>
      </c>
    </row>
    <row r="32" spans="1:10" x14ac:dyDescent="0.25">
      <c r="A32" s="55"/>
      <c r="B32" s="31">
        <v>27</v>
      </c>
      <c r="C32" s="14">
        <v>15</v>
      </c>
      <c r="D32" s="14">
        <v>442</v>
      </c>
      <c r="E32" s="25">
        <f t="shared" si="0"/>
        <v>165.7226483299487</v>
      </c>
      <c r="F32" s="26">
        <f t="shared" si="1"/>
        <v>276.2773516700513</v>
      </c>
      <c r="G32" s="25">
        <f t="shared" si="2"/>
        <v>276.2773516700513</v>
      </c>
      <c r="H32" s="25">
        <f t="shared" si="3"/>
        <v>76329.175045817203</v>
      </c>
      <c r="I32" s="24">
        <f t="shared" si="4"/>
        <v>0.62506188160645093</v>
      </c>
      <c r="J32" s="24">
        <f t="shared" si="5"/>
        <v>1.667106786273362</v>
      </c>
    </row>
    <row r="33" spans="1:10" x14ac:dyDescent="0.25">
      <c r="A33" s="55"/>
      <c r="B33" s="31">
        <v>28</v>
      </c>
      <c r="C33" s="14">
        <v>16</v>
      </c>
      <c r="D33" s="14">
        <v>108</v>
      </c>
      <c r="E33" s="25">
        <f t="shared" si="0"/>
        <v>168.48542184664922</v>
      </c>
      <c r="F33" s="26">
        <f t="shared" si="1"/>
        <v>-60.485421846649217</v>
      </c>
      <c r="G33" s="25">
        <f t="shared" si="2"/>
        <v>60.485421846649217</v>
      </c>
      <c r="H33" s="25">
        <f t="shared" si="3"/>
        <v>3658.4862559671105</v>
      </c>
      <c r="I33" s="24">
        <f t="shared" si="4"/>
        <v>0.5600502022837891</v>
      </c>
      <c r="J33" s="24">
        <f t="shared" si="5"/>
        <v>0.35899498712536315</v>
      </c>
    </row>
    <row r="34" spans="1:10" x14ac:dyDescent="0.25">
      <c r="A34" s="55"/>
      <c r="B34" s="31">
        <v>29</v>
      </c>
      <c r="C34" s="14">
        <v>17</v>
      </c>
      <c r="D34" s="14">
        <v>73</v>
      </c>
      <c r="E34" s="25">
        <f t="shared" si="0"/>
        <v>167.88056762818275</v>
      </c>
      <c r="F34" s="26">
        <f t="shared" si="1"/>
        <v>-94.880567628182746</v>
      </c>
      <c r="G34" s="25">
        <f t="shared" si="2"/>
        <v>94.880567628182746</v>
      </c>
      <c r="H34" s="25">
        <f t="shared" si="3"/>
        <v>9002.3221134461601</v>
      </c>
      <c r="I34" s="24">
        <f t="shared" si="4"/>
        <v>1.299733803125791</v>
      </c>
      <c r="J34" s="24">
        <f t="shared" si="5"/>
        <v>0.56516706470948808</v>
      </c>
    </row>
    <row r="35" spans="1:10" x14ac:dyDescent="0.25">
      <c r="A35" s="55"/>
      <c r="B35" s="31">
        <v>30</v>
      </c>
      <c r="C35" s="14">
        <v>18</v>
      </c>
      <c r="D35" s="14">
        <v>86</v>
      </c>
      <c r="E35" s="25">
        <f t="shared" si="0"/>
        <v>166.93176195190091</v>
      </c>
      <c r="F35" s="26">
        <f t="shared" si="1"/>
        <v>-80.93176195190091</v>
      </c>
      <c r="G35" s="25">
        <f t="shared" si="2"/>
        <v>80.93176195190091</v>
      </c>
      <c r="H35" s="25">
        <f t="shared" si="3"/>
        <v>6549.9500926391556</v>
      </c>
      <c r="I35" s="24">
        <f t="shared" si="4"/>
        <v>0.94106699944070826</v>
      </c>
      <c r="J35" s="24">
        <f t="shared" si="5"/>
        <v>0.48481943163830188</v>
      </c>
    </row>
    <row r="36" spans="1:10" x14ac:dyDescent="0.25">
      <c r="A36" s="55"/>
      <c r="B36" s="31">
        <v>31</v>
      </c>
      <c r="C36" s="14">
        <v>19</v>
      </c>
      <c r="D36" s="14">
        <v>173</v>
      </c>
      <c r="E36" s="25">
        <f t="shared" si="0"/>
        <v>166.12244433238192</v>
      </c>
      <c r="F36" s="26">
        <f t="shared" si="1"/>
        <v>6.8775556676180827</v>
      </c>
      <c r="G36" s="25">
        <f t="shared" si="2"/>
        <v>6.8775556676180827</v>
      </c>
      <c r="H36" s="25">
        <f t="shared" si="3"/>
        <v>47.30077196118561</v>
      </c>
      <c r="I36" s="24">
        <f t="shared" si="4"/>
        <v>3.9754657038254815E-2</v>
      </c>
      <c r="J36" s="24">
        <f t="shared" si="5"/>
        <v>4.140052053325978E-2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166.19121988905809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329.1219889058093</v>
      </c>
      <c r="G38" s="18">
        <f t="shared" ref="G38:H38" si="6">SUM(G18:G36)</f>
        <v>1989.7973199518367</v>
      </c>
      <c r="H38" s="18">
        <f t="shared" si="6"/>
        <v>313730.36032297817</v>
      </c>
      <c r="I38" s="17" t="e">
        <f>SUM(I21:I36)</f>
        <v>#DIV/0!</v>
      </c>
      <c r="J38" s="17">
        <f>SUM(J21:J36)</f>
        <v>10.217644089033975</v>
      </c>
    </row>
    <row r="39" spans="1:10" x14ac:dyDescent="0.25">
      <c r="B39" s="14"/>
      <c r="C39" s="14"/>
      <c r="D39" s="14"/>
      <c r="E39" s="14"/>
      <c r="F39" s="14"/>
      <c r="G39" s="16">
        <f>G38/C36</f>
        <v>104.72617473430719</v>
      </c>
      <c r="H39" s="16">
        <f>H38/C36</f>
        <v>16512.124227525168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131.25494880679429</v>
      </c>
      <c r="H42" s="12">
        <f>H39^0.5</f>
        <v>128.49951061200647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707008</v>
      </c>
    </row>
    <row r="4" spans="2:3" x14ac:dyDescent="0.25">
      <c r="B4" s="5" t="s">
        <v>247</v>
      </c>
      <c r="C4" t="s">
        <v>74</v>
      </c>
    </row>
    <row r="5" spans="2:3" x14ac:dyDescent="0.25">
      <c r="B5" t="s">
        <v>250</v>
      </c>
      <c r="C5" s="4">
        <v>311</v>
      </c>
    </row>
    <row r="6" spans="2:3" x14ac:dyDescent="0.25">
      <c r="B6" t="s">
        <v>251</v>
      </c>
      <c r="C6" s="4">
        <v>703</v>
      </c>
    </row>
    <row r="7" spans="2:3" x14ac:dyDescent="0.25">
      <c r="B7" t="s">
        <v>252</v>
      </c>
      <c r="C7" s="4">
        <v>512</v>
      </c>
    </row>
    <row r="8" spans="2:3" x14ac:dyDescent="0.25">
      <c r="B8" t="s">
        <v>253</v>
      </c>
      <c r="C8" s="4">
        <v>2</v>
      </c>
    </row>
    <row r="9" spans="2:3" x14ac:dyDescent="0.25">
      <c r="B9" t="s">
        <v>254</v>
      </c>
      <c r="C9" s="4">
        <v>600</v>
      </c>
    </row>
    <row r="10" spans="2:3" x14ac:dyDescent="0.25">
      <c r="B10" t="s">
        <v>255</v>
      </c>
      <c r="C10" s="4">
        <v>678</v>
      </c>
    </row>
    <row r="11" spans="2:3" x14ac:dyDescent="0.25">
      <c r="B11" t="s">
        <v>256</v>
      </c>
      <c r="C11" s="4">
        <v>839</v>
      </c>
    </row>
    <row r="12" spans="2:3" x14ac:dyDescent="0.25">
      <c r="B12" t="s">
        <v>257</v>
      </c>
      <c r="C12" s="4">
        <v>545</v>
      </c>
    </row>
    <row r="13" spans="2:3" x14ac:dyDescent="0.25">
      <c r="B13" t="s">
        <v>258</v>
      </c>
      <c r="C13" s="4">
        <v>751</v>
      </c>
    </row>
    <row r="14" spans="2:3" x14ac:dyDescent="0.25">
      <c r="B14" t="s">
        <v>259</v>
      </c>
      <c r="C14" s="4">
        <v>612</v>
      </c>
    </row>
    <row r="15" spans="2:3" x14ac:dyDescent="0.25">
      <c r="B15" t="s">
        <v>260</v>
      </c>
      <c r="C15" s="4">
        <v>522</v>
      </c>
    </row>
    <row r="16" spans="2:3" x14ac:dyDescent="0.25">
      <c r="B16" t="s">
        <v>261</v>
      </c>
      <c r="C16" s="4">
        <v>660</v>
      </c>
    </row>
    <row r="17" spans="2:3" x14ac:dyDescent="0.25">
      <c r="B17" t="s">
        <v>262</v>
      </c>
      <c r="C17" s="4">
        <v>837</v>
      </c>
    </row>
    <row r="18" spans="2:3" x14ac:dyDescent="0.25">
      <c r="B18" t="s">
        <v>263</v>
      </c>
      <c r="C18" s="4">
        <v>743</v>
      </c>
    </row>
    <row r="19" spans="2:3" x14ac:dyDescent="0.25">
      <c r="B19" t="s">
        <v>264</v>
      </c>
      <c r="C19" s="4">
        <v>791</v>
      </c>
    </row>
    <row r="20" spans="2:3" x14ac:dyDescent="0.25">
      <c r="B20" t="s">
        <v>265</v>
      </c>
      <c r="C20" s="4">
        <v>497</v>
      </c>
    </row>
    <row r="21" spans="2:3" x14ac:dyDescent="0.25">
      <c r="B21" t="s">
        <v>266</v>
      </c>
      <c r="C21" s="4">
        <v>750</v>
      </c>
    </row>
    <row r="22" spans="2:3" x14ac:dyDescent="0.25">
      <c r="B22" t="s">
        <v>267</v>
      </c>
      <c r="C22" s="4">
        <v>604</v>
      </c>
    </row>
    <row r="23" spans="2:3" x14ac:dyDescent="0.25">
      <c r="B23" t="s">
        <v>268</v>
      </c>
      <c r="C23" s="4">
        <v>1139</v>
      </c>
    </row>
    <row r="24" spans="2:3" x14ac:dyDescent="0.25">
      <c r="B24" t="s">
        <v>269</v>
      </c>
      <c r="C24" s="4">
        <v>590</v>
      </c>
    </row>
    <row r="25" spans="2:3" x14ac:dyDescent="0.25">
      <c r="B25" t="s">
        <v>270</v>
      </c>
      <c r="C25" s="4">
        <v>984</v>
      </c>
    </row>
    <row r="26" spans="2:3" x14ac:dyDescent="0.25">
      <c r="B26" t="s">
        <v>271</v>
      </c>
      <c r="C26" s="4">
        <v>546</v>
      </c>
    </row>
    <row r="27" spans="2:3" x14ac:dyDescent="0.25">
      <c r="B27" t="s">
        <v>272</v>
      </c>
      <c r="C27" s="4">
        <v>458</v>
      </c>
    </row>
    <row r="28" spans="2:3" x14ac:dyDescent="0.25">
      <c r="B28" t="s">
        <v>273</v>
      </c>
      <c r="C28" s="4">
        <v>251</v>
      </c>
    </row>
    <row r="29" spans="2:3" x14ac:dyDescent="0.25">
      <c r="B29" t="s">
        <v>274</v>
      </c>
      <c r="C29" s="4">
        <v>731</v>
      </c>
    </row>
    <row r="30" spans="2:3" x14ac:dyDescent="0.25">
      <c r="B30" t="s">
        <v>275</v>
      </c>
      <c r="C30" s="4">
        <v>873</v>
      </c>
    </row>
    <row r="31" spans="2:3" x14ac:dyDescent="0.25">
      <c r="B31" t="s">
        <v>276</v>
      </c>
      <c r="C31" s="4">
        <v>1130</v>
      </c>
    </row>
    <row r="32" spans="2:3" x14ac:dyDescent="0.25">
      <c r="B32" t="s">
        <v>277</v>
      </c>
      <c r="C32" s="4">
        <v>761</v>
      </c>
    </row>
    <row r="33" spans="2:3" x14ac:dyDescent="0.25">
      <c r="B33" t="s">
        <v>278</v>
      </c>
      <c r="C33" s="4">
        <v>811</v>
      </c>
    </row>
    <row r="34" spans="2:3" x14ac:dyDescent="0.25">
      <c r="B34" t="s">
        <v>279</v>
      </c>
      <c r="C34" s="4">
        <v>642</v>
      </c>
    </row>
    <row r="35" spans="2:3" x14ac:dyDescent="0.25">
      <c r="B35" t="s">
        <v>280</v>
      </c>
      <c r="C35" s="4">
        <v>972</v>
      </c>
    </row>
    <row r="36" spans="2:3" x14ac:dyDescent="0.25">
      <c r="C36" s="4">
        <v>20845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9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0.14713857155186566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311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703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512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2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600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678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839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545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751</v>
      </c>
      <c r="E14" s="14" t="s">
        <v>293</v>
      </c>
      <c r="F14" s="27">
        <f>AVERAGE(D6:D17)</f>
        <v>561.25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612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522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660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837</v>
      </c>
      <c r="E18" s="27">
        <f>F14</f>
        <v>561.25</v>
      </c>
      <c r="F18" s="26">
        <f>D18-E18</f>
        <v>275.75</v>
      </c>
      <c r="G18" s="25">
        <f>ABS(F18)</f>
        <v>275.75</v>
      </c>
      <c r="H18" s="25">
        <f>G18^2</f>
        <v>76038.0625</v>
      </c>
      <c r="I18" s="24">
        <f>G18/D18</f>
        <v>0.32945041816009557</v>
      </c>
      <c r="J18" s="24">
        <f>G18/E18</f>
        <v>0.4913140311804009</v>
      </c>
    </row>
    <row r="19" spans="1:10" x14ac:dyDescent="0.25">
      <c r="A19" s="55"/>
      <c r="B19" s="31" t="s">
        <v>263</v>
      </c>
      <c r="C19" s="14">
        <v>2</v>
      </c>
      <c r="D19" s="34">
        <v>743</v>
      </c>
      <c r="E19" s="25">
        <f>$F$1*D18+(1-$F$1)*E18</f>
        <v>601.82346110542699</v>
      </c>
      <c r="F19" s="26">
        <f>D19-E19</f>
        <v>141.17653889457301</v>
      </c>
      <c r="G19" s="25">
        <f>ABS(F19)</f>
        <v>141.17653889457301</v>
      </c>
      <c r="H19" s="25">
        <f>G19^2</f>
        <v>19930.815134250886</v>
      </c>
      <c r="I19" s="24">
        <f>G19/D19</f>
        <v>0.19000880066564335</v>
      </c>
      <c r="J19" s="24">
        <f>G19/E19</f>
        <v>0.23458131498439841</v>
      </c>
    </row>
    <row r="20" spans="1:10" x14ac:dyDescent="0.25">
      <c r="A20" s="55"/>
      <c r="B20" s="31" t="s">
        <v>264</v>
      </c>
      <c r="C20" s="14">
        <v>3</v>
      </c>
      <c r="D20" s="34">
        <v>791</v>
      </c>
      <c r="E20" s="25">
        <f t="shared" ref="E20:E36" si="0">$F$1*D19+(1-$F$1)*E19</f>
        <v>622.59597537501088</v>
      </c>
      <c r="F20" s="26">
        <f t="shared" ref="F20:F36" si="1">D20-E20</f>
        <v>168.40402462498912</v>
      </c>
      <c r="G20" s="25">
        <f t="shared" ref="G20:G36" si="2">ABS(F20)</f>
        <v>168.40402462498912</v>
      </c>
      <c r="H20" s="25">
        <f t="shared" ref="H20:H36" si="3">G20^2</f>
        <v>28359.915509893941</v>
      </c>
      <c r="I20" s="24">
        <f t="shared" ref="I20:I36" si="4">G20/D20</f>
        <v>0.21290015755371569</v>
      </c>
      <c r="J20" s="24">
        <f t="shared" ref="J20:J36" si="5">G20/E20</f>
        <v>0.27048685067961387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497</v>
      </c>
      <c r="E21" s="25">
        <f t="shared" si="0"/>
        <v>647.37470300191694</v>
      </c>
      <c r="F21" s="26">
        <f t="shared" si="1"/>
        <v>-150.37470300191694</v>
      </c>
      <c r="G21" s="25">
        <f t="shared" si="2"/>
        <v>150.37470300191694</v>
      </c>
      <c r="H21" s="25">
        <f t="shared" si="3"/>
        <v>22612.55130291473</v>
      </c>
      <c r="I21" s="24">
        <f t="shared" si="4"/>
        <v>0.30256479477246867</v>
      </c>
      <c r="J21" s="24">
        <f t="shared" si="5"/>
        <v>0.23228387254648669</v>
      </c>
    </row>
    <row r="22" spans="1:10" x14ac:dyDescent="0.25">
      <c r="A22" s="55"/>
      <c r="B22" s="31" t="s">
        <v>266</v>
      </c>
      <c r="C22" s="14">
        <v>5</v>
      </c>
      <c r="D22" s="14">
        <v>750</v>
      </c>
      <c r="E22" s="25">
        <f t="shared" si="0"/>
        <v>625.2487840046789</v>
      </c>
      <c r="F22" s="26">
        <f t="shared" si="1"/>
        <v>124.7512159953211</v>
      </c>
      <c r="G22" s="25">
        <f t="shared" si="2"/>
        <v>124.7512159953211</v>
      </c>
      <c r="H22" s="25">
        <f t="shared" si="3"/>
        <v>15562.86589231126</v>
      </c>
      <c r="I22" s="24">
        <f t="shared" si="4"/>
        <v>0.16633495466042814</v>
      </c>
      <c r="J22" s="24">
        <f t="shared" si="5"/>
        <v>0.19952252477213545</v>
      </c>
    </row>
    <row r="23" spans="1:10" x14ac:dyDescent="0.25">
      <c r="A23" s="55"/>
      <c r="B23" s="31" t="s">
        <v>267</v>
      </c>
      <c r="C23" s="14">
        <v>6</v>
      </c>
      <c r="D23" s="14">
        <v>604</v>
      </c>
      <c r="E23" s="25">
        <f t="shared" si="0"/>
        <v>643.60449972558877</v>
      </c>
      <c r="F23" s="26">
        <f t="shared" si="1"/>
        <v>-39.604499725588767</v>
      </c>
      <c r="G23" s="25">
        <f t="shared" si="2"/>
        <v>39.604499725588767</v>
      </c>
      <c r="H23" s="25">
        <f t="shared" si="3"/>
        <v>1568.5163985141608</v>
      </c>
      <c r="I23" s="24">
        <f t="shared" si="4"/>
        <v>6.5570363784087357E-2</v>
      </c>
      <c r="J23" s="24">
        <f t="shared" si="5"/>
        <v>6.153546120711522E-2</v>
      </c>
    </row>
    <row r="24" spans="1:10" x14ac:dyDescent="0.25">
      <c r="A24" s="55"/>
      <c r="B24" s="31" t="s">
        <v>268</v>
      </c>
      <c r="C24" s="14">
        <v>7</v>
      </c>
      <c r="D24" s="14">
        <v>1139</v>
      </c>
      <c r="E24" s="25">
        <f t="shared" si="0"/>
        <v>637.77715020893947</v>
      </c>
      <c r="F24" s="26">
        <f t="shared" si="1"/>
        <v>501.22284979106053</v>
      </c>
      <c r="G24" s="25">
        <f t="shared" si="2"/>
        <v>501.22284979106053</v>
      </c>
      <c r="H24" s="25">
        <f t="shared" si="3"/>
        <v>251224.34515267203</v>
      </c>
      <c r="I24" s="24">
        <f t="shared" si="4"/>
        <v>0.44005517979899961</v>
      </c>
      <c r="J24" s="24">
        <f t="shared" si="5"/>
        <v>0.78589025904558829</v>
      </c>
    </row>
    <row r="25" spans="1:10" x14ac:dyDescent="0.25">
      <c r="A25" s="55"/>
      <c r="B25" s="31" t="s">
        <v>269</v>
      </c>
      <c r="C25" s="14">
        <v>8</v>
      </c>
      <c r="D25" s="14">
        <v>590</v>
      </c>
      <c r="E25" s="25">
        <f t="shared" si="0"/>
        <v>711.52636435635145</v>
      </c>
      <c r="F25" s="26">
        <f t="shared" si="1"/>
        <v>-121.52636435635145</v>
      </c>
      <c r="G25" s="25">
        <f t="shared" si="2"/>
        <v>121.52636435635145</v>
      </c>
      <c r="H25" s="25">
        <f t="shared" si="3"/>
        <v>14768.657233672688</v>
      </c>
      <c r="I25" s="24">
        <f t="shared" si="4"/>
        <v>0.20597688873957873</v>
      </c>
      <c r="J25" s="24">
        <f t="shared" si="5"/>
        <v>0.17079671315662984</v>
      </c>
    </row>
    <row r="26" spans="1:10" x14ac:dyDescent="0.25">
      <c r="A26" s="55"/>
      <c r="B26" s="31" t="s">
        <v>270</v>
      </c>
      <c r="C26" s="14">
        <v>9</v>
      </c>
      <c r="D26" s="14">
        <v>984</v>
      </c>
      <c r="E26" s="25">
        <f t="shared" si="0"/>
        <v>693.64514869906645</v>
      </c>
      <c r="F26" s="26">
        <f t="shared" si="1"/>
        <v>290.35485130093355</v>
      </c>
      <c r="G26" s="25">
        <f t="shared" si="2"/>
        <v>290.35485130093355</v>
      </c>
      <c r="H26" s="25">
        <f t="shared" si="3"/>
        <v>84305.939673987232</v>
      </c>
      <c r="I26" s="24">
        <f t="shared" si="4"/>
        <v>0.29507606839525768</v>
      </c>
      <c r="J26" s="24">
        <f t="shared" si="5"/>
        <v>0.41859278025009611</v>
      </c>
    </row>
    <row r="27" spans="1:10" x14ac:dyDescent="0.25">
      <c r="A27" s="55"/>
      <c r="B27" s="31" t="s">
        <v>271</v>
      </c>
      <c r="C27" s="14">
        <v>10</v>
      </c>
      <c r="D27" s="14">
        <v>546</v>
      </c>
      <c r="E27" s="25">
        <f t="shared" si="0"/>
        <v>736.36754676264025</v>
      </c>
      <c r="F27" s="26">
        <f t="shared" si="1"/>
        <v>-190.36754676264025</v>
      </c>
      <c r="G27" s="25">
        <f t="shared" si="2"/>
        <v>190.36754676264025</v>
      </c>
      <c r="H27" s="25">
        <f t="shared" si="3"/>
        <v>36239.802860426018</v>
      </c>
      <c r="I27" s="24">
        <f t="shared" si="4"/>
        <v>0.34865851055428615</v>
      </c>
      <c r="J27" s="24">
        <f t="shared" si="5"/>
        <v>0.25852245607451119</v>
      </c>
    </row>
    <row r="28" spans="1:10" x14ac:dyDescent="0.25">
      <c r="A28" s="55"/>
      <c r="B28" s="31" t="s">
        <v>272</v>
      </c>
      <c r="C28" s="14">
        <v>11</v>
      </c>
      <c r="D28" s="14">
        <v>458</v>
      </c>
      <c r="E28" s="25">
        <f t="shared" si="0"/>
        <v>708.3571378621524</v>
      </c>
      <c r="F28" s="26">
        <f t="shared" si="1"/>
        <v>-250.3571378621524</v>
      </c>
      <c r="G28" s="25">
        <f t="shared" si="2"/>
        <v>250.3571378621524</v>
      </c>
      <c r="H28" s="25">
        <f t="shared" si="3"/>
        <v>62678.696478528786</v>
      </c>
      <c r="I28" s="24">
        <f t="shared" si="4"/>
        <v>0.54663130537587856</v>
      </c>
      <c r="J28" s="24">
        <f t="shared" si="5"/>
        <v>0.35343349347440661</v>
      </c>
    </row>
    <row r="29" spans="1:10" x14ac:dyDescent="0.25">
      <c r="A29" s="55"/>
      <c r="B29" s="31" t="s">
        <v>273</v>
      </c>
      <c r="C29" s="14">
        <v>12</v>
      </c>
      <c r="D29" s="14">
        <v>251</v>
      </c>
      <c r="E29" s="25">
        <f t="shared" si="0"/>
        <v>671.5199462193018</v>
      </c>
      <c r="F29" s="26">
        <f t="shared" si="1"/>
        <v>-420.5199462193018</v>
      </c>
      <c r="G29" s="25">
        <f t="shared" si="2"/>
        <v>420.5199462193018</v>
      </c>
      <c r="H29" s="25">
        <f t="shared" si="3"/>
        <v>176837.02516828448</v>
      </c>
      <c r="I29" s="24">
        <f t="shared" si="4"/>
        <v>1.6753782717900469</v>
      </c>
      <c r="J29" s="24">
        <f t="shared" si="5"/>
        <v>0.62622108038168445</v>
      </c>
    </row>
    <row r="30" spans="1:10" x14ac:dyDescent="0.25">
      <c r="A30" s="55"/>
      <c r="B30" s="31" t="s">
        <v>274</v>
      </c>
      <c r="C30" s="14">
        <v>13</v>
      </c>
      <c r="D30" s="14">
        <v>731</v>
      </c>
      <c r="E30" s="25">
        <f t="shared" si="0"/>
        <v>609.64524202352641</v>
      </c>
      <c r="F30" s="26">
        <f t="shared" si="1"/>
        <v>121.35475797647359</v>
      </c>
      <c r="G30" s="25">
        <f t="shared" si="2"/>
        <v>121.35475797647359</v>
      </c>
      <c r="H30" s="25">
        <f t="shared" si="3"/>
        <v>14726.97728352848</v>
      </c>
      <c r="I30" s="24">
        <f t="shared" si="4"/>
        <v>0.16601198081596935</v>
      </c>
      <c r="J30" s="24">
        <f t="shared" si="5"/>
        <v>0.19905799243782252</v>
      </c>
    </row>
    <row r="31" spans="1:10" x14ac:dyDescent="0.25">
      <c r="A31" s="55"/>
      <c r="B31" s="31" t="s">
        <v>275</v>
      </c>
      <c r="C31" s="14">
        <v>14</v>
      </c>
      <c r="D31" s="14">
        <v>873</v>
      </c>
      <c r="E31" s="25">
        <f t="shared" si="0"/>
        <v>627.50120776320716</v>
      </c>
      <c r="F31" s="26">
        <f t="shared" si="1"/>
        <v>245.49879223679284</v>
      </c>
      <c r="G31" s="25">
        <f t="shared" si="2"/>
        <v>245.49879223679284</v>
      </c>
      <c r="H31" s="25">
        <f t="shared" si="3"/>
        <v>60269.656989723975</v>
      </c>
      <c r="I31" s="24">
        <f t="shared" si="4"/>
        <v>0.28121282043160689</v>
      </c>
      <c r="J31" s="24">
        <f t="shared" si="5"/>
        <v>0.39123238202504601</v>
      </c>
    </row>
    <row r="32" spans="1:10" x14ac:dyDescent="0.25">
      <c r="A32" s="55"/>
      <c r="B32" s="31" t="s">
        <v>276</v>
      </c>
      <c r="C32" s="14">
        <v>15</v>
      </c>
      <c r="D32" s="14">
        <v>1130</v>
      </c>
      <c r="E32" s="25">
        <f t="shared" si="0"/>
        <v>663.62354937063719</v>
      </c>
      <c r="F32" s="26">
        <f t="shared" si="1"/>
        <v>466.37645062936281</v>
      </c>
      <c r="G32" s="25">
        <f t="shared" si="2"/>
        <v>466.37645062936281</v>
      </c>
      <c r="H32" s="25">
        <f t="shared" si="3"/>
        <v>217506.9937016425</v>
      </c>
      <c r="I32" s="24">
        <f t="shared" si="4"/>
        <v>0.41272252268085202</v>
      </c>
      <c r="J32" s="24">
        <f t="shared" si="5"/>
        <v>0.70277260514890072</v>
      </c>
    </row>
    <row r="33" spans="1:10" x14ac:dyDescent="0.25">
      <c r="A33" s="55"/>
      <c r="B33" s="31" t="s">
        <v>277</v>
      </c>
      <c r="C33" s="14">
        <v>16</v>
      </c>
      <c r="D33" s="14">
        <v>761</v>
      </c>
      <c r="E33" s="25">
        <f t="shared" si="0"/>
        <v>732.24551412167079</v>
      </c>
      <c r="F33" s="26">
        <f t="shared" si="1"/>
        <v>28.754485878329206</v>
      </c>
      <c r="G33" s="25">
        <f t="shared" si="2"/>
        <v>28.754485878329206</v>
      </c>
      <c r="H33" s="25">
        <f t="shared" si="3"/>
        <v>826.8204581270337</v>
      </c>
      <c r="I33" s="24">
        <f t="shared" si="4"/>
        <v>3.7785132560222347E-2</v>
      </c>
      <c r="J33" s="24">
        <f t="shared" si="5"/>
        <v>3.9268913668689717E-2</v>
      </c>
    </row>
    <row r="34" spans="1:10" x14ac:dyDescent="0.25">
      <c r="A34" s="55"/>
      <c r="B34" s="31" t="s">
        <v>278</v>
      </c>
      <c r="C34" s="14">
        <v>17</v>
      </c>
      <c r="D34" s="14">
        <v>811</v>
      </c>
      <c r="E34" s="25">
        <f t="shared" si="0"/>
        <v>736.47640809951656</v>
      </c>
      <c r="F34" s="26">
        <f t="shared" si="1"/>
        <v>74.523591900483439</v>
      </c>
      <c r="G34" s="25">
        <f t="shared" si="2"/>
        <v>74.523591900483439</v>
      </c>
      <c r="H34" s="25">
        <f t="shared" si="3"/>
        <v>5553.7657497498012</v>
      </c>
      <c r="I34" s="24">
        <f t="shared" si="4"/>
        <v>9.1890988779880931E-2</v>
      </c>
      <c r="J34" s="24">
        <f t="shared" si="5"/>
        <v>0.10118938105945875</v>
      </c>
    </row>
    <row r="35" spans="1:10" x14ac:dyDescent="0.25">
      <c r="A35" s="55"/>
      <c r="B35" s="31" t="s">
        <v>279</v>
      </c>
      <c r="C35" s="14">
        <v>18</v>
      </c>
      <c r="D35" s="14">
        <v>642</v>
      </c>
      <c r="E35" s="25">
        <f t="shared" si="0"/>
        <v>747.44170295866797</v>
      </c>
      <c r="F35" s="26">
        <f t="shared" si="1"/>
        <v>-105.44170295866797</v>
      </c>
      <c r="G35" s="25">
        <f t="shared" si="2"/>
        <v>105.44170295866797</v>
      </c>
      <c r="H35" s="25">
        <f t="shared" si="3"/>
        <v>11117.952722823971</v>
      </c>
      <c r="I35" s="24">
        <f t="shared" si="4"/>
        <v>0.16423941270820558</v>
      </c>
      <c r="J35" s="24">
        <f t="shared" si="5"/>
        <v>0.14107013636152263</v>
      </c>
    </row>
    <row r="36" spans="1:10" x14ac:dyDescent="0.25">
      <c r="A36" s="55"/>
      <c r="B36" s="31" t="s">
        <v>280</v>
      </c>
      <c r="C36" s="14">
        <v>19</v>
      </c>
      <c r="D36" s="14">
        <v>972</v>
      </c>
      <c r="E36" s="25">
        <f t="shared" si="0"/>
        <v>731.92716140333357</v>
      </c>
      <c r="F36" s="26">
        <f t="shared" si="1"/>
        <v>240.07283859666643</v>
      </c>
      <c r="G36" s="25">
        <f t="shared" si="2"/>
        <v>240.07283859666643</v>
      </c>
      <c r="H36" s="25">
        <f t="shared" si="3"/>
        <v>57634.967831861053</v>
      </c>
      <c r="I36" s="24">
        <f t="shared" si="4"/>
        <v>0.24698851707475969</v>
      </c>
      <c r="J36" s="24">
        <f t="shared" si="5"/>
        <v>0.32800099689752138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767.2511359428488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1400.0484969383656</v>
      </c>
      <c r="G38" s="18">
        <f t="shared" ref="G38:H38" si="6">SUM(G18:G36)</f>
        <v>3956.4322987116047</v>
      </c>
      <c r="H38" s="18">
        <f t="shared" si="6"/>
        <v>1157764.3280429125</v>
      </c>
      <c r="I38" s="17">
        <f>SUM(I21:I36)</f>
        <v>5.4470977129225293</v>
      </c>
      <c r="J38" s="17">
        <f>SUM(J21:J36)</f>
        <v>5.0093910485076156</v>
      </c>
    </row>
    <row r="39" spans="1:10" x14ac:dyDescent="0.25">
      <c r="B39" s="14"/>
      <c r="C39" s="14"/>
      <c r="D39" s="14"/>
      <c r="E39" s="14"/>
      <c r="F39" s="14"/>
      <c r="G39" s="16">
        <f>G38/C36</f>
        <v>208.23327887955816</v>
      </c>
      <c r="H39" s="16">
        <f>H38/C36</f>
        <v>60934.964633837502</v>
      </c>
      <c r="I39" s="15">
        <f>I38/C36</f>
        <v>0.28668935331171208</v>
      </c>
      <c r="J39" s="15">
        <f>J38/C36</f>
        <v>0.26365216044776923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260.98201742351773</v>
      </c>
      <c r="H42" s="12">
        <f>H39^0.5</f>
        <v>246.850085342982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21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707009</v>
      </c>
    </row>
    <row r="4" spans="2:3" x14ac:dyDescent="0.25">
      <c r="B4" s="5" t="s">
        <v>247</v>
      </c>
      <c r="C4" t="s">
        <v>75</v>
      </c>
    </row>
    <row r="5" spans="2:3" x14ac:dyDescent="0.25">
      <c r="B5" t="s">
        <v>250</v>
      </c>
      <c r="C5" s="4">
        <v>401</v>
      </c>
    </row>
    <row r="6" spans="2:3" x14ac:dyDescent="0.25">
      <c r="B6" t="s">
        <v>251</v>
      </c>
      <c r="C6" s="4">
        <v>553</v>
      </c>
    </row>
    <row r="7" spans="2:3" x14ac:dyDescent="0.25">
      <c r="B7" t="s">
        <v>252</v>
      </c>
      <c r="C7" s="4">
        <v>821</v>
      </c>
    </row>
    <row r="8" spans="2:3" x14ac:dyDescent="0.25">
      <c r="B8" t="s">
        <v>253</v>
      </c>
      <c r="C8" s="4">
        <v>899</v>
      </c>
    </row>
    <row r="9" spans="2:3" x14ac:dyDescent="0.25">
      <c r="B9" t="s">
        <v>254</v>
      </c>
      <c r="C9" s="4">
        <v>470</v>
      </c>
    </row>
    <row r="10" spans="2:3" x14ac:dyDescent="0.25">
      <c r="B10" t="s">
        <v>255</v>
      </c>
      <c r="C10" s="4">
        <v>473</v>
      </c>
    </row>
    <row r="11" spans="2:3" x14ac:dyDescent="0.25">
      <c r="B11" t="s">
        <v>256</v>
      </c>
      <c r="C11" s="4">
        <v>812</v>
      </c>
    </row>
    <row r="12" spans="2:3" x14ac:dyDescent="0.25">
      <c r="B12" t="s">
        <v>257</v>
      </c>
      <c r="C12" s="4">
        <v>612</v>
      </c>
    </row>
    <row r="13" spans="2:3" x14ac:dyDescent="0.25">
      <c r="B13" t="s">
        <v>258</v>
      </c>
      <c r="C13" s="4">
        <v>661</v>
      </c>
    </row>
    <row r="14" spans="2:3" x14ac:dyDescent="0.25">
      <c r="B14" t="s">
        <v>259</v>
      </c>
      <c r="C14" s="4">
        <v>473</v>
      </c>
    </row>
    <row r="15" spans="2:3" x14ac:dyDescent="0.25">
      <c r="B15" t="s">
        <v>260</v>
      </c>
      <c r="C15" s="4">
        <v>431</v>
      </c>
    </row>
    <row r="16" spans="2:3" x14ac:dyDescent="0.25">
      <c r="B16" t="s">
        <v>261</v>
      </c>
      <c r="C16" s="4">
        <v>479</v>
      </c>
    </row>
    <row r="17" spans="2:3" x14ac:dyDescent="0.25">
      <c r="B17" t="s">
        <v>262</v>
      </c>
      <c r="C17" s="4">
        <v>826</v>
      </c>
    </row>
    <row r="18" spans="2:3" x14ac:dyDescent="0.25">
      <c r="B18" t="s">
        <v>263</v>
      </c>
      <c r="C18" s="4">
        <v>262</v>
      </c>
    </row>
    <row r="19" spans="2:3" x14ac:dyDescent="0.25">
      <c r="B19" t="s">
        <v>264</v>
      </c>
      <c r="C19" s="4">
        <v>542</v>
      </c>
    </row>
    <row r="20" spans="2:3" x14ac:dyDescent="0.25">
      <c r="B20" t="s">
        <v>265</v>
      </c>
      <c r="C20" s="4">
        <v>678</v>
      </c>
    </row>
    <row r="21" spans="2:3" x14ac:dyDescent="0.25">
      <c r="B21" t="s">
        <v>266</v>
      </c>
      <c r="C21" s="4">
        <v>374</v>
      </c>
    </row>
    <row r="22" spans="2:3" x14ac:dyDescent="0.25">
      <c r="B22" t="s">
        <v>267</v>
      </c>
      <c r="C22" s="4">
        <v>810</v>
      </c>
    </row>
    <row r="23" spans="2:3" x14ac:dyDescent="0.25">
      <c r="B23" t="s">
        <v>268</v>
      </c>
      <c r="C23" s="4">
        <v>816</v>
      </c>
    </row>
    <row r="24" spans="2:3" x14ac:dyDescent="0.25">
      <c r="B24" t="s">
        <v>269</v>
      </c>
      <c r="C24" s="4">
        <v>319</v>
      </c>
    </row>
    <row r="25" spans="2:3" x14ac:dyDescent="0.25">
      <c r="B25" t="s">
        <v>270</v>
      </c>
      <c r="C25" s="4">
        <v>990</v>
      </c>
    </row>
    <row r="26" spans="2:3" x14ac:dyDescent="0.25">
      <c r="B26" t="s">
        <v>271</v>
      </c>
      <c r="C26" s="4">
        <v>612</v>
      </c>
    </row>
    <row r="27" spans="2:3" x14ac:dyDescent="0.25">
      <c r="B27" t="s">
        <v>272</v>
      </c>
      <c r="C27" s="4">
        <v>133</v>
      </c>
    </row>
    <row r="28" spans="2:3" x14ac:dyDescent="0.25">
      <c r="B28" t="s">
        <v>273</v>
      </c>
      <c r="C28" s="4">
        <v>1061</v>
      </c>
    </row>
    <row r="29" spans="2:3" x14ac:dyDescent="0.25">
      <c r="B29" t="s">
        <v>274</v>
      </c>
      <c r="C29" s="4">
        <v>1005</v>
      </c>
    </row>
    <row r="30" spans="2:3" x14ac:dyDescent="0.25">
      <c r="B30" t="s">
        <v>275</v>
      </c>
      <c r="C30" s="4">
        <v>404</v>
      </c>
    </row>
    <row r="31" spans="2:3" x14ac:dyDescent="0.25">
      <c r="B31" t="s">
        <v>276</v>
      </c>
      <c r="C31" s="4">
        <v>1295</v>
      </c>
    </row>
    <row r="32" spans="2:3" x14ac:dyDescent="0.25">
      <c r="B32" t="s">
        <v>277</v>
      </c>
      <c r="C32" s="4">
        <v>527</v>
      </c>
    </row>
    <row r="33" spans="2:3" x14ac:dyDescent="0.25">
      <c r="B33" t="s">
        <v>278</v>
      </c>
      <c r="C33" s="4">
        <v>610</v>
      </c>
    </row>
    <row r="34" spans="2:3" x14ac:dyDescent="0.25">
      <c r="B34" t="s">
        <v>279</v>
      </c>
      <c r="C34" s="4">
        <v>489</v>
      </c>
    </row>
    <row r="35" spans="2:3" x14ac:dyDescent="0.25">
      <c r="B35" t="s">
        <v>280</v>
      </c>
      <c r="C35" s="4">
        <v>1391</v>
      </c>
    </row>
    <row r="36" spans="2:3" x14ac:dyDescent="0.25">
      <c r="C36" s="4">
        <v>20229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4.9825552591061591E-2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401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553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821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899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470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473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812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612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661</v>
      </c>
      <c r="E14" s="14" t="s">
        <v>293</v>
      </c>
      <c r="F14" s="27">
        <f>AVERAGE(D6:D17)</f>
        <v>590.41666666666663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473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431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479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826</v>
      </c>
      <c r="E18" s="27">
        <f>F14</f>
        <v>590.41666666666663</v>
      </c>
      <c r="F18" s="26">
        <f>D18-E18</f>
        <v>235.58333333333337</v>
      </c>
      <c r="G18" s="25">
        <f>ABS(F18)</f>
        <v>235.58333333333337</v>
      </c>
      <c r="H18" s="25">
        <f>G18^2</f>
        <v>55499.50694444446</v>
      </c>
      <c r="I18" s="24">
        <f>G18/D18</f>
        <v>0.28520984665052468</v>
      </c>
      <c r="J18" s="24">
        <f>G18/E18</f>
        <v>0.39901199717713487</v>
      </c>
    </row>
    <row r="19" spans="1:10" x14ac:dyDescent="0.25">
      <c r="A19" s="55"/>
      <c r="B19" s="31" t="s">
        <v>263</v>
      </c>
      <c r="C19" s="14">
        <v>2</v>
      </c>
      <c r="D19" s="34">
        <v>262</v>
      </c>
      <c r="E19" s="25">
        <f>$F$1*D18+(1-$F$1)*E18</f>
        <v>602.15473643124426</v>
      </c>
      <c r="F19" s="26">
        <f>D19-E19</f>
        <v>-340.15473643124426</v>
      </c>
      <c r="G19" s="25">
        <f>ABS(F19)</f>
        <v>340.15473643124426</v>
      </c>
      <c r="H19" s="25">
        <f>G19^2</f>
        <v>115705.24471660925</v>
      </c>
      <c r="I19" s="24">
        <f>G19/D19</f>
        <v>1.2983005207299398</v>
      </c>
      <c r="J19" s="24">
        <f>G19/E19</f>
        <v>0.56489589112462968</v>
      </c>
    </row>
    <row r="20" spans="1:10" x14ac:dyDescent="0.25">
      <c r="A20" s="55"/>
      <c r="B20" s="31" t="s">
        <v>264</v>
      </c>
      <c r="C20" s="14">
        <v>3</v>
      </c>
      <c r="D20" s="34">
        <v>542</v>
      </c>
      <c r="E20" s="25">
        <f t="shared" ref="E20:E36" si="0">$F$1*D19+(1-$F$1)*E19</f>
        <v>585.20633872209055</v>
      </c>
      <c r="F20" s="26">
        <f t="shared" ref="F20:F36" si="1">D20-E20</f>
        <v>-43.20633872209055</v>
      </c>
      <c r="G20" s="25">
        <f t="shared" ref="G20:G36" si="2">ABS(F20)</f>
        <v>43.20633872209055</v>
      </c>
      <c r="H20" s="25">
        <f t="shared" ref="H20:H36" si="3">G20^2</f>
        <v>1866.7877057680212</v>
      </c>
      <c r="I20" s="24">
        <f t="shared" ref="I20:I36" si="4">G20/D20</f>
        <v>7.9716492107178141E-2</v>
      </c>
      <c r="J20" s="24">
        <f t="shared" ref="J20:J36" si="5">G20/E20</f>
        <v>7.3830947929306126E-2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678</v>
      </c>
      <c r="E21" s="25">
        <f t="shared" si="0"/>
        <v>583.0535590198258</v>
      </c>
      <c r="F21" s="26">
        <f t="shared" si="1"/>
        <v>94.946440980174202</v>
      </c>
      <c r="G21" s="25">
        <f t="shared" si="2"/>
        <v>94.946440980174202</v>
      </c>
      <c r="H21" s="25">
        <f t="shared" si="3"/>
        <v>9014.8266548017036</v>
      </c>
      <c r="I21" s="24">
        <f t="shared" si="4"/>
        <v>0.14003899849583215</v>
      </c>
      <c r="J21" s="24">
        <f t="shared" si="5"/>
        <v>0.16284342923794021</v>
      </c>
    </row>
    <row r="22" spans="1:10" x14ac:dyDescent="0.25">
      <c r="A22" s="55"/>
      <c r="B22" s="31" t="s">
        <v>266</v>
      </c>
      <c r="C22" s="14">
        <v>5</v>
      </c>
      <c r="D22" s="14">
        <v>374</v>
      </c>
      <c r="E22" s="25">
        <f t="shared" si="0"/>
        <v>587.78431790821764</v>
      </c>
      <c r="F22" s="26">
        <f t="shared" si="1"/>
        <v>-213.78431790821764</v>
      </c>
      <c r="G22" s="25">
        <f t="shared" si="2"/>
        <v>213.78431790821764</v>
      </c>
      <c r="H22" s="25">
        <f t="shared" si="3"/>
        <v>45703.73458348187</v>
      </c>
      <c r="I22" s="24">
        <f t="shared" si="4"/>
        <v>0.5716158232840044</v>
      </c>
      <c r="J22" s="24">
        <f t="shared" si="5"/>
        <v>0.36371218386537491</v>
      </c>
    </row>
    <row r="23" spans="1:10" x14ac:dyDescent="0.25">
      <c r="A23" s="55"/>
      <c r="B23" s="31" t="s">
        <v>267</v>
      </c>
      <c r="C23" s="14">
        <v>6</v>
      </c>
      <c r="D23" s="14">
        <v>810</v>
      </c>
      <c r="E23" s="25">
        <f t="shared" si="0"/>
        <v>577.1323961331376</v>
      </c>
      <c r="F23" s="26">
        <f t="shared" si="1"/>
        <v>232.8676038668624</v>
      </c>
      <c r="G23" s="25">
        <f t="shared" si="2"/>
        <v>232.8676038668624</v>
      </c>
      <c r="H23" s="25">
        <f t="shared" si="3"/>
        <v>54227.320930693946</v>
      </c>
      <c r="I23" s="24">
        <f t="shared" si="4"/>
        <v>0.28749086897143505</v>
      </c>
      <c r="J23" s="24">
        <f t="shared" si="5"/>
        <v>0.40349078552357437</v>
      </c>
    </row>
    <row r="24" spans="1:10" x14ac:dyDescent="0.25">
      <c r="A24" s="55"/>
      <c r="B24" s="31" t="s">
        <v>268</v>
      </c>
      <c r="C24" s="14">
        <v>7</v>
      </c>
      <c r="D24" s="14">
        <v>816</v>
      </c>
      <c r="E24" s="25">
        <f t="shared" si="0"/>
        <v>588.73515317636054</v>
      </c>
      <c r="F24" s="26">
        <f t="shared" si="1"/>
        <v>227.26484682363946</v>
      </c>
      <c r="G24" s="25">
        <f t="shared" si="2"/>
        <v>227.26484682363946</v>
      </c>
      <c r="H24" s="25">
        <f t="shared" si="3"/>
        <v>51649.310601772304</v>
      </c>
      <c r="I24" s="24">
        <f t="shared" si="4"/>
        <v>0.27851084169563661</v>
      </c>
      <c r="J24" s="24">
        <f t="shared" si="5"/>
        <v>0.38602221320995311</v>
      </c>
    </row>
    <row r="25" spans="1:10" x14ac:dyDescent="0.25">
      <c r="A25" s="55"/>
      <c r="B25" s="31" t="s">
        <v>269</v>
      </c>
      <c r="C25" s="14">
        <v>8</v>
      </c>
      <c r="D25" s="14">
        <v>319</v>
      </c>
      <c r="E25" s="25">
        <f t="shared" si="0"/>
        <v>600.05874975387133</v>
      </c>
      <c r="F25" s="26">
        <f t="shared" si="1"/>
        <v>-281.05874975387133</v>
      </c>
      <c r="G25" s="25">
        <f t="shared" si="2"/>
        <v>281.05874975387133</v>
      </c>
      <c r="H25" s="25">
        <f t="shared" si="3"/>
        <v>78994.020813209267</v>
      </c>
      <c r="I25" s="24">
        <f t="shared" si="4"/>
        <v>0.88106191145414203</v>
      </c>
      <c r="J25" s="24">
        <f t="shared" si="5"/>
        <v>0.46838538704610905</v>
      </c>
    </row>
    <row r="26" spans="1:10" x14ac:dyDescent="0.25">
      <c r="A26" s="55"/>
      <c r="B26" s="31" t="s">
        <v>270</v>
      </c>
      <c r="C26" s="14">
        <v>9</v>
      </c>
      <c r="D26" s="14">
        <v>990</v>
      </c>
      <c r="E26" s="25">
        <f t="shared" si="0"/>
        <v>586.05484223683175</v>
      </c>
      <c r="F26" s="26">
        <f t="shared" si="1"/>
        <v>403.94515776316825</v>
      </c>
      <c r="G26" s="25">
        <f t="shared" si="2"/>
        <v>403.94515776316825</v>
      </c>
      <c r="H26" s="25">
        <f t="shared" si="3"/>
        <v>163171.69048031088</v>
      </c>
      <c r="I26" s="24">
        <f t="shared" si="4"/>
        <v>0.40802541188198815</v>
      </c>
      <c r="J26" s="24">
        <f t="shared" si="5"/>
        <v>0.68926170155237654</v>
      </c>
    </row>
    <row r="27" spans="1:10" x14ac:dyDescent="0.25">
      <c r="A27" s="55"/>
      <c r="B27" s="31" t="s">
        <v>271</v>
      </c>
      <c r="C27" s="14">
        <v>10</v>
      </c>
      <c r="D27" s="14">
        <v>612</v>
      </c>
      <c r="E27" s="25">
        <f t="shared" si="0"/>
        <v>606.18163293886516</v>
      </c>
      <c r="F27" s="26">
        <f t="shared" si="1"/>
        <v>5.8183670611348361</v>
      </c>
      <c r="G27" s="25">
        <f t="shared" si="2"/>
        <v>5.8183670611348361</v>
      </c>
      <c r="H27" s="25">
        <f t="shared" si="3"/>
        <v>33.853395258098828</v>
      </c>
      <c r="I27" s="24">
        <f t="shared" si="4"/>
        <v>9.5071357208085551E-3</v>
      </c>
      <c r="J27" s="24">
        <f t="shared" si="5"/>
        <v>9.5983889068470534E-3</v>
      </c>
    </row>
    <row r="28" spans="1:10" x14ac:dyDescent="0.25">
      <c r="A28" s="55"/>
      <c r="B28" s="31" t="s">
        <v>272</v>
      </c>
      <c r="C28" s="14">
        <v>11</v>
      </c>
      <c r="D28" s="14">
        <v>133</v>
      </c>
      <c r="E28" s="25">
        <f t="shared" si="0"/>
        <v>606.4715362928639</v>
      </c>
      <c r="F28" s="26">
        <f t="shared" si="1"/>
        <v>-473.4715362928639</v>
      </c>
      <c r="G28" s="25">
        <f t="shared" si="2"/>
        <v>473.4715362928639</v>
      </c>
      <c r="H28" s="25">
        <f t="shared" si="3"/>
        <v>224175.29567952474</v>
      </c>
      <c r="I28" s="24">
        <f t="shared" si="4"/>
        <v>3.55993636310424</v>
      </c>
      <c r="J28" s="24">
        <f t="shared" si="5"/>
        <v>0.78069869393544866</v>
      </c>
    </row>
    <row r="29" spans="1:10" x14ac:dyDescent="0.25">
      <c r="A29" s="55"/>
      <c r="B29" s="31" t="s">
        <v>273</v>
      </c>
      <c r="C29" s="14">
        <v>12</v>
      </c>
      <c r="D29" s="14">
        <v>1061</v>
      </c>
      <c r="E29" s="25">
        <f t="shared" si="0"/>
        <v>582.88055536093304</v>
      </c>
      <c r="F29" s="26">
        <f t="shared" si="1"/>
        <v>478.11944463906696</v>
      </c>
      <c r="G29" s="25">
        <f t="shared" si="2"/>
        <v>478.11944463906696</v>
      </c>
      <c r="H29" s="25">
        <f t="shared" si="3"/>
        <v>228598.20334196981</v>
      </c>
      <c r="I29" s="24">
        <f t="shared" si="4"/>
        <v>0.4506309563044929</v>
      </c>
      <c r="J29" s="24">
        <f t="shared" si="5"/>
        <v>0.82027001971785518</v>
      </c>
    </row>
    <row r="30" spans="1:10" x14ac:dyDescent="0.25">
      <c r="A30" s="55"/>
      <c r="B30" s="31" t="s">
        <v>274</v>
      </c>
      <c r="C30" s="14">
        <v>13</v>
      </c>
      <c r="D30" s="14">
        <v>1005</v>
      </c>
      <c r="E30" s="25">
        <f t="shared" si="0"/>
        <v>606.70312089460606</v>
      </c>
      <c r="F30" s="26">
        <f t="shared" si="1"/>
        <v>398.29687910539394</v>
      </c>
      <c r="G30" s="25">
        <f t="shared" si="2"/>
        <v>398.29687910539394</v>
      </c>
      <c r="H30" s="25">
        <f t="shared" si="3"/>
        <v>158640.40390509678</v>
      </c>
      <c r="I30" s="24">
        <f t="shared" si="4"/>
        <v>0.39631530259243181</v>
      </c>
      <c r="J30" s="24">
        <f t="shared" si="5"/>
        <v>0.65649386889273054</v>
      </c>
    </row>
    <row r="31" spans="1:10" x14ac:dyDescent="0.25">
      <c r="A31" s="55"/>
      <c r="B31" s="31" t="s">
        <v>275</v>
      </c>
      <c r="C31" s="14">
        <v>14</v>
      </c>
      <c r="D31" s="14">
        <v>404</v>
      </c>
      <c r="E31" s="25">
        <f t="shared" si="0"/>
        <v>626.54848299132755</v>
      </c>
      <c r="F31" s="26">
        <f t="shared" si="1"/>
        <v>-222.54848299132755</v>
      </c>
      <c r="G31" s="25">
        <f t="shared" si="2"/>
        <v>222.54848299132755</v>
      </c>
      <c r="H31" s="25">
        <f t="shared" si="3"/>
        <v>49527.827281741207</v>
      </c>
      <c r="I31" s="24">
        <f t="shared" si="4"/>
        <v>0.55086258166170188</v>
      </c>
      <c r="J31" s="24">
        <f t="shared" si="5"/>
        <v>0.35519754501489709</v>
      </c>
    </row>
    <row r="32" spans="1:10" x14ac:dyDescent="0.25">
      <c r="A32" s="55"/>
      <c r="B32" s="31" t="s">
        <v>276</v>
      </c>
      <c r="C32" s="14">
        <v>15</v>
      </c>
      <c r="D32" s="14">
        <v>1295</v>
      </c>
      <c r="E32" s="25">
        <f t="shared" si="0"/>
        <v>615.45988184798216</v>
      </c>
      <c r="F32" s="26">
        <f t="shared" si="1"/>
        <v>679.54011815201784</v>
      </c>
      <c r="G32" s="25">
        <f t="shared" si="2"/>
        <v>679.54011815201784</v>
      </c>
      <c r="H32" s="25">
        <f t="shared" si="3"/>
        <v>461774.77217805834</v>
      </c>
      <c r="I32" s="24">
        <f t="shared" si="4"/>
        <v>0.5247414039783922</v>
      </c>
      <c r="J32" s="24">
        <f t="shared" si="5"/>
        <v>1.1041176495722647</v>
      </c>
    </row>
    <row r="33" spans="1:10" x14ac:dyDescent="0.25">
      <c r="A33" s="55"/>
      <c r="B33" s="31" t="s">
        <v>277</v>
      </c>
      <c r="C33" s="14">
        <v>16</v>
      </c>
      <c r="D33" s="14">
        <v>527</v>
      </c>
      <c r="E33" s="25">
        <f t="shared" si="0"/>
        <v>649.3183437427017</v>
      </c>
      <c r="F33" s="26">
        <f t="shared" si="1"/>
        <v>-122.3183437427017</v>
      </c>
      <c r="G33" s="25">
        <f t="shared" si="2"/>
        <v>122.3183437427017</v>
      </c>
      <c r="H33" s="25">
        <f t="shared" si="3"/>
        <v>14961.777215957733</v>
      </c>
      <c r="I33" s="24">
        <f t="shared" si="4"/>
        <v>0.23210311905635997</v>
      </c>
      <c r="J33" s="24">
        <f t="shared" si="5"/>
        <v>0.18837962136977829</v>
      </c>
    </row>
    <row r="34" spans="1:10" x14ac:dyDescent="0.25">
      <c r="A34" s="55"/>
      <c r="B34" s="31" t="s">
        <v>278</v>
      </c>
      <c r="C34" s="14">
        <v>17</v>
      </c>
      <c r="D34" s="14">
        <v>610</v>
      </c>
      <c r="E34" s="25">
        <f t="shared" si="0"/>
        <v>643.22376467369816</v>
      </c>
      <c r="F34" s="26">
        <f t="shared" si="1"/>
        <v>-33.223764673698156</v>
      </c>
      <c r="G34" s="25">
        <f t="shared" si="2"/>
        <v>33.223764673698156</v>
      </c>
      <c r="H34" s="25">
        <f t="shared" si="3"/>
        <v>1103.8185390932736</v>
      </c>
      <c r="I34" s="24">
        <f t="shared" si="4"/>
        <v>5.4465187989669109E-2</v>
      </c>
      <c r="J34" s="24">
        <f t="shared" si="5"/>
        <v>5.1651954573774625E-2</v>
      </c>
    </row>
    <row r="35" spans="1:10" x14ac:dyDescent="0.25">
      <c r="A35" s="55"/>
      <c r="B35" s="31" t="s">
        <v>279</v>
      </c>
      <c r="C35" s="14">
        <v>18</v>
      </c>
      <c r="D35" s="14">
        <v>489</v>
      </c>
      <c r="E35" s="25">
        <f t="shared" si="0"/>
        <v>641.5683722396758</v>
      </c>
      <c r="F35" s="26">
        <f t="shared" si="1"/>
        <v>-152.5683722396758</v>
      </c>
      <c r="G35" s="25">
        <f t="shared" si="2"/>
        <v>152.5683722396758</v>
      </c>
      <c r="H35" s="25">
        <f t="shared" si="3"/>
        <v>23277.108207864276</v>
      </c>
      <c r="I35" s="24">
        <f t="shared" si="4"/>
        <v>0.31200076122633086</v>
      </c>
      <c r="J35" s="24">
        <f t="shared" si="5"/>
        <v>0.23780532027641726</v>
      </c>
    </row>
    <row r="36" spans="1:10" x14ac:dyDescent="0.25">
      <c r="A36" s="55"/>
      <c r="B36" s="31" t="s">
        <v>280</v>
      </c>
      <c r="C36" s="14">
        <v>19</v>
      </c>
      <c r="D36" s="14">
        <v>1391</v>
      </c>
      <c r="E36" s="25">
        <f t="shared" si="0"/>
        <v>633.96656878491513</v>
      </c>
      <c r="F36" s="26">
        <f t="shared" si="1"/>
        <v>757.03343121508487</v>
      </c>
      <c r="G36" s="25">
        <f t="shared" si="2"/>
        <v>757.03343121508487</v>
      </c>
      <c r="H36" s="25">
        <f t="shared" si="3"/>
        <v>573099.61597728461</v>
      </c>
      <c r="I36" s="24">
        <f t="shared" si="4"/>
        <v>0.54423683049251248</v>
      </c>
      <c r="J36" s="24">
        <f t="shared" si="5"/>
        <v>1.1941220065689655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671.6861778251141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1631.0809801841851</v>
      </c>
      <c r="G38" s="18">
        <f t="shared" ref="G38:H38" si="6">SUM(G18:G36)</f>
        <v>5395.7502656955676</v>
      </c>
      <c r="H38" s="18">
        <f t="shared" si="6"/>
        <v>2311025.1191529403</v>
      </c>
      <c r="I38" s="17">
        <f>SUM(I21:I36)</f>
        <v>9.2015434979099773</v>
      </c>
      <c r="J38" s="17">
        <f>SUM(J21:J36)</f>
        <v>7.8720507692643071</v>
      </c>
    </row>
    <row r="39" spans="1:10" x14ac:dyDescent="0.25">
      <c r="B39" s="14"/>
      <c r="C39" s="14"/>
      <c r="D39" s="14"/>
      <c r="E39" s="14"/>
      <c r="F39" s="14"/>
      <c r="G39" s="16">
        <f>G38/C36</f>
        <v>283.9868560892404</v>
      </c>
      <c r="H39" s="16">
        <f>H38/C36</f>
        <v>121632.90100804949</v>
      </c>
      <c r="I39" s="15">
        <f>I38/C36</f>
        <v>0.48429176304789356</v>
      </c>
      <c r="J39" s="15">
        <f>J38/C36</f>
        <v>0.41431846154022667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355.92515770162009</v>
      </c>
      <c r="H42" s="12">
        <f>H39^0.5</f>
        <v>348.75908734834348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706011</v>
      </c>
    </row>
    <row r="4" spans="2:3" x14ac:dyDescent="0.25">
      <c r="B4" s="5" t="s">
        <v>247</v>
      </c>
      <c r="C4" t="s">
        <v>57</v>
      </c>
    </row>
    <row r="5" spans="2:3" x14ac:dyDescent="0.25">
      <c r="B5" t="s">
        <v>250</v>
      </c>
      <c r="C5" s="4">
        <v>25</v>
      </c>
    </row>
    <row r="6" spans="2:3" x14ac:dyDescent="0.25">
      <c r="B6" t="s">
        <v>251</v>
      </c>
      <c r="C6" s="4">
        <v>276</v>
      </c>
    </row>
    <row r="7" spans="2:3" x14ac:dyDescent="0.25">
      <c r="B7" t="s">
        <v>252</v>
      </c>
      <c r="C7" s="4">
        <v>1148</v>
      </c>
    </row>
    <row r="8" spans="2:3" x14ac:dyDescent="0.25">
      <c r="B8" t="s">
        <v>253</v>
      </c>
      <c r="C8" s="4"/>
    </row>
    <row r="9" spans="2:3" x14ac:dyDescent="0.25">
      <c r="B9" t="s">
        <v>254</v>
      </c>
      <c r="C9" s="4"/>
    </row>
    <row r="10" spans="2:3" x14ac:dyDescent="0.25">
      <c r="B10" t="s">
        <v>255</v>
      </c>
      <c r="C10" s="4">
        <v>1357</v>
      </c>
    </row>
    <row r="11" spans="2:3" x14ac:dyDescent="0.25">
      <c r="B11" t="s">
        <v>256</v>
      </c>
      <c r="C11" s="4">
        <v>1402</v>
      </c>
    </row>
    <row r="12" spans="2:3" x14ac:dyDescent="0.25">
      <c r="B12" t="s">
        <v>257</v>
      </c>
      <c r="C12" s="4">
        <v>504</v>
      </c>
    </row>
    <row r="13" spans="2:3" x14ac:dyDescent="0.25">
      <c r="B13" t="s">
        <v>258</v>
      </c>
      <c r="C13" s="4"/>
    </row>
    <row r="14" spans="2:3" x14ac:dyDescent="0.25">
      <c r="B14" t="s">
        <v>259</v>
      </c>
      <c r="C14" s="4"/>
    </row>
    <row r="15" spans="2:3" x14ac:dyDescent="0.25">
      <c r="B15" t="s">
        <v>260</v>
      </c>
      <c r="C15" s="4">
        <v>1311</v>
      </c>
    </row>
    <row r="16" spans="2:3" x14ac:dyDescent="0.25">
      <c r="B16" t="s">
        <v>261</v>
      </c>
      <c r="C16" s="4">
        <v>618</v>
      </c>
    </row>
    <row r="17" spans="2:3" x14ac:dyDescent="0.25">
      <c r="B17" t="s">
        <v>262</v>
      </c>
      <c r="C17" s="4">
        <v>787</v>
      </c>
    </row>
    <row r="18" spans="2:3" x14ac:dyDescent="0.25">
      <c r="B18" t="s">
        <v>263</v>
      </c>
      <c r="C18" s="4">
        <v>8</v>
      </c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>
        <v>293</v>
      </c>
    </row>
    <row r="21" spans="2:3" x14ac:dyDescent="0.25">
      <c r="B21" t="s">
        <v>266</v>
      </c>
      <c r="C21" s="4">
        <v>2224</v>
      </c>
    </row>
    <row r="22" spans="2:3" x14ac:dyDescent="0.25">
      <c r="B22" t="s">
        <v>267</v>
      </c>
      <c r="C22" s="4">
        <v>971</v>
      </c>
    </row>
    <row r="23" spans="2:3" x14ac:dyDescent="0.25">
      <c r="B23" t="s">
        <v>268</v>
      </c>
      <c r="C23" s="4">
        <v>1342</v>
      </c>
    </row>
    <row r="24" spans="2:3" x14ac:dyDescent="0.25">
      <c r="B24" t="s">
        <v>269</v>
      </c>
      <c r="C24" s="4">
        <v>913</v>
      </c>
    </row>
    <row r="25" spans="2:3" x14ac:dyDescent="0.25">
      <c r="B25" t="s">
        <v>270</v>
      </c>
      <c r="C25" s="4">
        <v>284</v>
      </c>
    </row>
    <row r="26" spans="2:3" x14ac:dyDescent="0.25">
      <c r="B26" t="s">
        <v>271</v>
      </c>
      <c r="C26" s="4">
        <v>10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>
        <v>202</v>
      </c>
    </row>
    <row r="30" spans="2:3" x14ac:dyDescent="0.25">
      <c r="B30" t="s">
        <v>275</v>
      </c>
      <c r="C30" s="4">
        <v>1050</v>
      </c>
    </row>
    <row r="31" spans="2:3" x14ac:dyDescent="0.25">
      <c r="B31" t="s">
        <v>276</v>
      </c>
      <c r="C31" s="4">
        <v>1372</v>
      </c>
    </row>
    <row r="32" spans="2:3" x14ac:dyDescent="0.25">
      <c r="B32" t="s">
        <v>277</v>
      </c>
      <c r="C32" s="4">
        <v>807</v>
      </c>
    </row>
    <row r="33" spans="2:3" x14ac:dyDescent="0.25">
      <c r="B33" t="s">
        <v>278</v>
      </c>
      <c r="C33" s="4">
        <v>684</v>
      </c>
    </row>
    <row r="34" spans="2:3" x14ac:dyDescent="0.25">
      <c r="B34" t="s">
        <v>279</v>
      </c>
      <c r="C34" s="4">
        <v>364</v>
      </c>
    </row>
    <row r="35" spans="2:3" x14ac:dyDescent="0.25">
      <c r="B35" t="s">
        <v>280</v>
      </c>
      <c r="C35" s="4">
        <v>880</v>
      </c>
    </row>
    <row r="36" spans="2:3" x14ac:dyDescent="0.25">
      <c r="C36" s="4">
        <v>18832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9" workbookViewId="0">
      <selection activeCell="O10" sqref="O10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2.8162535059652445E-2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25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276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1148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/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/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1357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1402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504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/>
      <c r="E14" s="14" t="s">
        <v>293</v>
      </c>
      <c r="F14" s="27">
        <f>AVERAGE(D6:D17)</f>
        <v>830.125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/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1311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618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787</v>
      </c>
      <c r="E18" s="27">
        <f>F14</f>
        <v>830.125</v>
      </c>
      <c r="F18" s="26">
        <f>D18-E18</f>
        <v>-43.125</v>
      </c>
      <c r="G18" s="25">
        <f>ABS(F18)</f>
        <v>43.125</v>
      </c>
      <c r="H18" s="25">
        <f>G18^2</f>
        <v>1859.765625</v>
      </c>
      <c r="I18" s="24">
        <f>G18/D18</f>
        <v>5.4796696315120713E-2</v>
      </c>
      <c r="J18" s="24">
        <f>G18/E18</f>
        <v>5.1950007528986597E-2</v>
      </c>
    </row>
    <row r="19" spans="1:10" x14ac:dyDescent="0.25">
      <c r="A19" s="55"/>
      <c r="B19" s="31" t="s">
        <v>263</v>
      </c>
      <c r="C19" s="14">
        <v>2</v>
      </c>
      <c r="D19" s="34">
        <v>8</v>
      </c>
      <c r="E19" s="25">
        <f>$F$1*D18+(1-$F$1)*E18</f>
        <v>828.91049067555241</v>
      </c>
      <c r="F19" s="26">
        <f>D19-E19</f>
        <v>-820.91049067555241</v>
      </c>
      <c r="G19" s="25">
        <f>ABS(F19)</f>
        <v>820.91049067555241</v>
      </c>
      <c r="H19" s="25">
        <f>G19^2</f>
        <v>673894.03370117617</v>
      </c>
      <c r="I19" s="24">
        <f>G19/D19</f>
        <v>102.61381133444405</v>
      </c>
      <c r="J19" s="24">
        <f>G19/E19</f>
        <v>0.99034877699101131</v>
      </c>
    </row>
    <row r="20" spans="1:10" x14ac:dyDescent="0.25">
      <c r="A20" s="55"/>
      <c r="B20" s="31" t="s">
        <v>264</v>
      </c>
      <c r="C20" s="14">
        <v>3</v>
      </c>
      <c r="D20" s="34"/>
      <c r="E20" s="25">
        <f t="shared" ref="E20:E36" si="0">$F$1*D19+(1-$F$1)*E19</f>
        <v>805.79157020106561</v>
      </c>
      <c r="F20" s="26">
        <f t="shared" ref="F20:F36" si="1">D20-E20</f>
        <v>-805.79157020106561</v>
      </c>
      <c r="G20" s="25">
        <f t="shared" ref="G20:G36" si="2">ABS(F20)</f>
        <v>805.79157020106561</v>
      </c>
      <c r="H20" s="25">
        <f t="shared" ref="H20:H36" si="3">G20^2</f>
        <v>649300.05460709881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293</v>
      </c>
      <c r="E21" s="25">
        <f t="shared" si="0"/>
        <v>783.09843685450562</v>
      </c>
      <c r="F21" s="26">
        <f t="shared" si="1"/>
        <v>-490.09843685450562</v>
      </c>
      <c r="G21" s="25">
        <f t="shared" si="2"/>
        <v>490.09843685450562</v>
      </c>
      <c r="H21" s="25">
        <f t="shared" si="3"/>
        <v>240196.47780722982</v>
      </c>
      <c r="I21" s="24">
        <f t="shared" si="4"/>
        <v>1.6726909107662309</v>
      </c>
      <c r="J21" s="24">
        <f t="shared" si="5"/>
        <v>0.62584524982976386</v>
      </c>
    </row>
    <row r="22" spans="1:10" x14ac:dyDescent="0.25">
      <c r="A22" s="55"/>
      <c r="B22" s="31" t="s">
        <v>266</v>
      </c>
      <c r="C22" s="14">
        <v>5</v>
      </c>
      <c r="D22" s="14">
        <v>2224</v>
      </c>
      <c r="E22" s="25">
        <f t="shared" si="0"/>
        <v>769.29602244390969</v>
      </c>
      <c r="F22" s="26">
        <f t="shared" si="1"/>
        <v>1454.7039775560902</v>
      </c>
      <c r="G22" s="25">
        <f t="shared" si="2"/>
        <v>1454.7039775560902</v>
      </c>
      <c r="H22" s="25">
        <f t="shared" si="3"/>
        <v>2116163.6623175098</v>
      </c>
      <c r="I22" s="24">
        <f t="shared" si="4"/>
        <v>0.65409351508817004</v>
      </c>
      <c r="J22" s="24">
        <f t="shared" si="5"/>
        <v>1.8909547626864982</v>
      </c>
    </row>
    <row r="23" spans="1:10" x14ac:dyDescent="0.25">
      <c r="A23" s="55"/>
      <c r="B23" s="31" t="s">
        <v>267</v>
      </c>
      <c r="C23" s="14">
        <v>6</v>
      </c>
      <c r="D23" s="14">
        <v>971</v>
      </c>
      <c r="E23" s="25">
        <f t="shared" si="0"/>
        <v>810.26417421324891</v>
      </c>
      <c r="F23" s="26">
        <f t="shared" si="1"/>
        <v>160.73582578675109</v>
      </c>
      <c r="G23" s="25">
        <f t="shared" si="2"/>
        <v>160.73582578675109</v>
      </c>
      <c r="H23" s="25">
        <f t="shared" si="3"/>
        <v>25836.005691348797</v>
      </c>
      <c r="I23" s="24">
        <f t="shared" si="4"/>
        <v>0.16553638083084563</v>
      </c>
      <c r="J23" s="24">
        <f t="shared" si="5"/>
        <v>0.19837459300582125</v>
      </c>
    </row>
    <row r="24" spans="1:10" x14ac:dyDescent="0.25">
      <c r="A24" s="55"/>
      <c r="B24" s="31" t="s">
        <v>268</v>
      </c>
      <c r="C24" s="14">
        <v>7</v>
      </c>
      <c r="D24" s="14">
        <v>1342</v>
      </c>
      <c r="E24" s="25">
        <f t="shared" si="0"/>
        <v>814.79090254231039</v>
      </c>
      <c r="F24" s="26">
        <f t="shared" si="1"/>
        <v>527.20909745768961</v>
      </c>
      <c r="G24" s="25">
        <f t="shared" si="2"/>
        <v>527.20909745768961</v>
      </c>
      <c r="H24" s="25">
        <f t="shared" si="3"/>
        <v>277949.43244215165</v>
      </c>
      <c r="I24" s="24">
        <f t="shared" si="4"/>
        <v>0.39285327679410553</v>
      </c>
      <c r="J24" s="24">
        <f t="shared" si="5"/>
        <v>0.64704833572968468</v>
      </c>
    </row>
    <row r="25" spans="1:10" x14ac:dyDescent="0.25">
      <c r="A25" s="55"/>
      <c r="B25" s="31" t="s">
        <v>269</v>
      </c>
      <c r="C25" s="14">
        <v>8</v>
      </c>
      <c r="D25" s="14">
        <v>913</v>
      </c>
      <c r="E25" s="25">
        <f t="shared" si="0"/>
        <v>829.63844723323029</v>
      </c>
      <c r="F25" s="26">
        <f t="shared" si="1"/>
        <v>83.361552766769705</v>
      </c>
      <c r="G25" s="25">
        <f t="shared" si="2"/>
        <v>83.361552766769705</v>
      </c>
      <c r="H25" s="25">
        <f t="shared" si="3"/>
        <v>6949.1484796869299</v>
      </c>
      <c r="I25" s="24">
        <f t="shared" si="4"/>
        <v>9.1305096130087304E-2</v>
      </c>
      <c r="J25" s="24">
        <f t="shared" si="5"/>
        <v>0.10047937513596795</v>
      </c>
    </row>
    <row r="26" spans="1:10" x14ac:dyDescent="0.25">
      <c r="A26" s="55"/>
      <c r="B26" s="31" t="s">
        <v>270</v>
      </c>
      <c r="C26" s="14">
        <v>9</v>
      </c>
      <c r="D26" s="14">
        <v>284</v>
      </c>
      <c r="E26" s="25">
        <f t="shared" si="0"/>
        <v>831.98611988565142</v>
      </c>
      <c r="F26" s="26">
        <f t="shared" si="1"/>
        <v>-547.98611988565142</v>
      </c>
      <c r="G26" s="25">
        <f t="shared" si="2"/>
        <v>547.98611988565142</v>
      </c>
      <c r="H26" s="25">
        <f t="shared" si="3"/>
        <v>300288.78758733155</v>
      </c>
      <c r="I26" s="24">
        <f t="shared" si="4"/>
        <v>1.92952859114666</v>
      </c>
      <c r="J26" s="24">
        <f t="shared" si="5"/>
        <v>0.65864815143907318</v>
      </c>
    </row>
    <row r="27" spans="1:10" x14ac:dyDescent="0.25">
      <c r="A27" s="55"/>
      <c r="B27" s="31" t="s">
        <v>271</v>
      </c>
      <c r="C27" s="14">
        <v>10</v>
      </c>
      <c r="D27" s="14">
        <v>10</v>
      </c>
      <c r="E27" s="25">
        <f t="shared" si="0"/>
        <v>816.55344157216882</v>
      </c>
      <c r="F27" s="26">
        <f t="shared" si="1"/>
        <v>-806.55344157216882</v>
      </c>
      <c r="G27" s="25">
        <f t="shared" si="2"/>
        <v>806.55344157216882</v>
      </c>
      <c r="H27" s="25">
        <f t="shared" si="3"/>
        <v>650528.45411190996</v>
      </c>
      <c r="I27" s="24">
        <f t="shared" si="4"/>
        <v>80.655344157216888</v>
      </c>
      <c r="J27" s="24">
        <f t="shared" si="5"/>
        <v>0.98775340413635848</v>
      </c>
    </row>
    <row r="28" spans="1:10" x14ac:dyDescent="0.25">
      <c r="A28" s="55"/>
      <c r="B28" s="31" t="s">
        <v>272</v>
      </c>
      <c r="C28" s="14">
        <v>11</v>
      </c>
      <c r="D28" s="14"/>
      <c r="E28" s="25">
        <f t="shared" si="0"/>
        <v>793.83885199640929</v>
      </c>
      <c r="F28" s="26">
        <f t="shared" si="1"/>
        <v>-793.83885199640929</v>
      </c>
      <c r="G28" s="25">
        <f t="shared" si="2"/>
        <v>793.83885199640929</v>
      </c>
      <c r="H28" s="25">
        <f t="shared" si="3"/>
        <v>630180.12293897697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5"/>
      <c r="B29" s="31" t="s">
        <v>273</v>
      </c>
      <c r="C29" s="14">
        <v>12</v>
      </c>
      <c r="D29" s="14"/>
      <c r="E29" s="25">
        <f t="shared" si="0"/>
        <v>771.48233749534609</v>
      </c>
      <c r="F29" s="26">
        <f t="shared" si="1"/>
        <v>-771.48233749534609</v>
      </c>
      <c r="G29" s="25">
        <f t="shared" si="2"/>
        <v>771.48233749534609</v>
      </c>
      <c r="H29" s="25">
        <f t="shared" si="3"/>
        <v>595184.99706728314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5"/>
      <c r="B30" s="31" t="s">
        <v>274</v>
      </c>
      <c r="C30" s="14">
        <v>13</v>
      </c>
      <c r="D30" s="14">
        <v>202</v>
      </c>
      <c r="E30" s="25">
        <f t="shared" si="0"/>
        <v>749.7554391177307</v>
      </c>
      <c r="F30" s="26">
        <f t="shared" si="1"/>
        <v>-547.7554391177307</v>
      </c>
      <c r="G30" s="25">
        <f t="shared" si="2"/>
        <v>547.7554391177307</v>
      </c>
      <c r="H30" s="25">
        <f t="shared" si="3"/>
        <v>300036.02108305797</v>
      </c>
      <c r="I30" s="24">
        <f t="shared" si="4"/>
        <v>2.7116605896917361</v>
      </c>
      <c r="J30" s="24">
        <f t="shared" si="5"/>
        <v>0.73057881348923315</v>
      </c>
    </row>
    <row r="31" spans="1:10" x14ac:dyDescent="0.25">
      <c r="A31" s="55"/>
      <c r="B31" s="31" t="s">
        <v>275</v>
      </c>
      <c r="C31" s="14">
        <v>14</v>
      </c>
      <c r="D31" s="14">
        <v>1050</v>
      </c>
      <c r="E31" s="25">
        <f t="shared" si="0"/>
        <v>734.32925735946219</v>
      </c>
      <c r="F31" s="26">
        <f t="shared" si="1"/>
        <v>315.67074264053781</v>
      </c>
      <c r="G31" s="25">
        <f t="shared" si="2"/>
        <v>315.67074264053781</v>
      </c>
      <c r="H31" s="25">
        <f t="shared" si="3"/>
        <v>99648.017759228649</v>
      </c>
      <c r="I31" s="24">
        <f t="shared" si="4"/>
        <v>0.30063880251479791</v>
      </c>
      <c r="J31" s="24">
        <f t="shared" si="5"/>
        <v>0.42987629796427074</v>
      </c>
    </row>
    <row r="32" spans="1:10" x14ac:dyDescent="0.25">
      <c r="A32" s="55"/>
      <c r="B32" s="31" t="s">
        <v>276</v>
      </c>
      <c r="C32" s="14">
        <v>15</v>
      </c>
      <c r="D32" s="14">
        <v>1372</v>
      </c>
      <c r="E32" s="25">
        <f t="shared" si="0"/>
        <v>743.2193457163828</v>
      </c>
      <c r="F32" s="26">
        <f t="shared" si="1"/>
        <v>628.7806542836172</v>
      </c>
      <c r="G32" s="25">
        <f t="shared" si="2"/>
        <v>628.7806542836172</v>
      </c>
      <c r="H32" s="25">
        <f t="shared" si="3"/>
        <v>395365.11120133376</v>
      </c>
      <c r="I32" s="24">
        <f t="shared" si="4"/>
        <v>0.45829493752450234</v>
      </c>
      <c r="J32" s="24">
        <f t="shared" si="5"/>
        <v>0.84602299160759986</v>
      </c>
    </row>
    <row r="33" spans="1:10" x14ac:dyDescent="0.25">
      <c r="A33" s="55"/>
      <c r="B33" s="31" t="s">
        <v>277</v>
      </c>
      <c r="C33" s="14">
        <v>16</v>
      </c>
      <c r="D33" s="14">
        <v>807</v>
      </c>
      <c r="E33" s="25">
        <f t="shared" si="0"/>
        <v>760.92740293747636</v>
      </c>
      <c r="F33" s="26">
        <f t="shared" si="1"/>
        <v>46.072597062523641</v>
      </c>
      <c r="G33" s="25">
        <f t="shared" si="2"/>
        <v>46.072597062523641</v>
      </c>
      <c r="H33" s="25">
        <f t="shared" si="3"/>
        <v>2122.6842000856623</v>
      </c>
      <c r="I33" s="24">
        <f t="shared" si="4"/>
        <v>5.7091198342656309E-2</v>
      </c>
      <c r="J33" s="24">
        <f t="shared" si="5"/>
        <v>6.0547953569112453E-2</v>
      </c>
    </row>
    <row r="34" spans="1:10" x14ac:dyDescent="0.25">
      <c r="A34" s="55"/>
      <c r="B34" s="31" t="s">
        <v>278</v>
      </c>
      <c r="C34" s="14">
        <v>17</v>
      </c>
      <c r="D34" s="14">
        <v>684</v>
      </c>
      <c r="E34" s="25">
        <f t="shared" si="0"/>
        <v>762.22492406753895</v>
      </c>
      <c r="F34" s="26">
        <f t="shared" si="1"/>
        <v>-78.22492406753895</v>
      </c>
      <c r="G34" s="25">
        <f t="shared" si="2"/>
        <v>78.22492406753895</v>
      </c>
      <c r="H34" s="25">
        <f t="shared" si="3"/>
        <v>6119.1387453722346</v>
      </c>
      <c r="I34" s="24">
        <f t="shared" si="4"/>
        <v>0.11436392407534934</v>
      </c>
      <c r="J34" s="24">
        <f t="shared" si="5"/>
        <v>0.10262708761883471</v>
      </c>
    </row>
    <row r="35" spans="1:10" x14ac:dyDescent="0.25">
      <c r="A35" s="55"/>
      <c r="B35" s="31" t="s">
        <v>279</v>
      </c>
      <c r="C35" s="14">
        <v>18</v>
      </c>
      <c r="D35" s="14">
        <v>364</v>
      </c>
      <c r="E35" s="25">
        <f t="shared" si="0"/>
        <v>760.02191190094823</v>
      </c>
      <c r="F35" s="26">
        <f t="shared" si="1"/>
        <v>-396.02191190094823</v>
      </c>
      <c r="G35" s="25">
        <f t="shared" si="2"/>
        <v>396.02191190094823</v>
      </c>
      <c r="H35" s="25">
        <f t="shared" si="3"/>
        <v>156833.3547056824</v>
      </c>
      <c r="I35" s="24">
        <f t="shared" si="4"/>
        <v>1.0879722854421654</v>
      </c>
      <c r="J35" s="24">
        <f t="shared" si="5"/>
        <v>0.52106643992727508</v>
      </c>
    </row>
    <row r="36" spans="1:10" x14ac:dyDescent="0.25">
      <c r="A36" s="55"/>
      <c r="B36" s="31" t="s">
        <v>280</v>
      </c>
      <c r="C36" s="14">
        <v>19</v>
      </c>
      <c r="D36" s="14">
        <v>880</v>
      </c>
      <c r="E36" s="25">
        <f t="shared" si="0"/>
        <v>748.86893092264722</v>
      </c>
      <c r="F36" s="26">
        <f t="shared" si="1"/>
        <v>131.13106907735278</v>
      </c>
      <c r="G36" s="25">
        <f t="shared" si="2"/>
        <v>131.13106907735278</v>
      </c>
      <c r="H36" s="25">
        <f t="shared" si="3"/>
        <v>17195.357277369465</v>
      </c>
      <c r="I36" s="24">
        <f t="shared" si="4"/>
        <v>0.14901257849699179</v>
      </c>
      <c r="J36" s="24">
        <f t="shared" si="5"/>
        <v>0.17510550065923042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752.56191425294776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-2754.1230071355849</v>
      </c>
      <c r="G38" s="18">
        <f t="shared" ref="G38:H38" si="6">SUM(G18:G36)</f>
        <v>9449.4540403982501</v>
      </c>
      <c r="H38" s="18">
        <f t="shared" si="6"/>
        <v>7145650.6273488328</v>
      </c>
      <c r="I38" s="17"/>
      <c r="J38" s="17"/>
    </row>
    <row r="39" spans="1:10" x14ac:dyDescent="0.25">
      <c r="B39" s="14"/>
      <c r="C39" s="14"/>
      <c r="D39" s="14"/>
      <c r="E39" s="14"/>
      <c r="F39" s="14"/>
      <c r="G39" s="16">
        <f>G38/C36</f>
        <v>497.33968633674999</v>
      </c>
      <c r="H39" s="16">
        <f>H38/C36</f>
        <v>376086.87512362277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623.32358873347414</v>
      </c>
      <c r="H42" s="12">
        <f>H39^0.5</f>
        <v>613.25922343135028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709007</v>
      </c>
    </row>
    <row r="4" spans="2:3" x14ac:dyDescent="0.25">
      <c r="B4" s="5" t="s">
        <v>247</v>
      </c>
      <c r="C4" t="s">
        <v>107</v>
      </c>
    </row>
    <row r="5" spans="2:3" x14ac:dyDescent="0.25">
      <c r="B5" t="s">
        <v>250</v>
      </c>
      <c r="C5" s="4">
        <v>162</v>
      </c>
    </row>
    <row r="6" spans="2:3" x14ac:dyDescent="0.25">
      <c r="B6" t="s">
        <v>251</v>
      </c>
      <c r="C6" s="4">
        <v>458</v>
      </c>
    </row>
    <row r="7" spans="2:3" x14ac:dyDescent="0.25">
      <c r="B7" t="s">
        <v>252</v>
      </c>
      <c r="C7" s="4">
        <v>725</v>
      </c>
    </row>
    <row r="8" spans="2:3" x14ac:dyDescent="0.25">
      <c r="B8" t="s">
        <v>253</v>
      </c>
      <c r="C8" s="4">
        <v>315</v>
      </c>
    </row>
    <row r="9" spans="2:3" x14ac:dyDescent="0.25">
      <c r="B9" t="s">
        <v>254</v>
      </c>
      <c r="C9" s="4">
        <v>411</v>
      </c>
    </row>
    <row r="10" spans="2:3" x14ac:dyDescent="0.25">
      <c r="B10" t="s">
        <v>255</v>
      </c>
      <c r="C10" s="4">
        <v>513</v>
      </c>
    </row>
    <row r="11" spans="2:3" x14ac:dyDescent="0.25">
      <c r="B11" t="s">
        <v>256</v>
      </c>
      <c r="C11" s="4">
        <v>573</v>
      </c>
    </row>
    <row r="12" spans="2:3" x14ac:dyDescent="0.25">
      <c r="B12" t="s">
        <v>257</v>
      </c>
      <c r="C12" s="4">
        <v>480</v>
      </c>
    </row>
    <row r="13" spans="2:3" x14ac:dyDescent="0.25">
      <c r="B13" t="s">
        <v>258</v>
      </c>
      <c r="C13" s="4">
        <v>288</v>
      </c>
    </row>
    <row r="14" spans="2:3" x14ac:dyDescent="0.25">
      <c r="B14" t="s">
        <v>259</v>
      </c>
      <c r="C14" s="4">
        <v>558</v>
      </c>
    </row>
    <row r="15" spans="2:3" x14ac:dyDescent="0.25">
      <c r="B15" t="s">
        <v>260</v>
      </c>
      <c r="C15" s="4">
        <v>431</v>
      </c>
    </row>
    <row r="16" spans="2:3" x14ac:dyDescent="0.25">
      <c r="B16" t="s">
        <v>261</v>
      </c>
      <c r="C16" s="4">
        <v>120</v>
      </c>
    </row>
    <row r="17" spans="2:3" x14ac:dyDescent="0.25">
      <c r="B17" t="s">
        <v>262</v>
      </c>
      <c r="C17" s="4">
        <v>708</v>
      </c>
    </row>
    <row r="18" spans="2:3" x14ac:dyDescent="0.25">
      <c r="B18" t="s">
        <v>263</v>
      </c>
      <c r="C18" s="4">
        <v>460</v>
      </c>
    </row>
    <row r="19" spans="2:3" x14ac:dyDescent="0.25">
      <c r="B19" t="s">
        <v>264</v>
      </c>
      <c r="C19" s="4">
        <v>224</v>
      </c>
    </row>
    <row r="20" spans="2:3" x14ac:dyDescent="0.25">
      <c r="B20" t="s">
        <v>265</v>
      </c>
      <c r="C20" s="4">
        <v>246</v>
      </c>
    </row>
    <row r="21" spans="2:3" x14ac:dyDescent="0.25">
      <c r="B21" t="s">
        <v>266</v>
      </c>
      <c r="C21" s="4">
        <v>304</v>
      </c>
    </row>
    <row r="22" spans="2:3" x14ac:dyDescent="0.25">
      <c r="B22" t="s">
        <v>267</v>
      </c>
      <c r="C22" s="4">
        <v>300</v>
      </c>
    </row>
    <row r="23" spans="2:3" x14ac:dyDescent="0.25">
      <c r="B23" t="s">
        <v>268</v>
      </c>
      <c r="C23" s="4">
        <v>655</v>
      </c>
    </row>
    <row r="24" spans="2:3" x14ac:dyDescent="0.25">
      <c r="B24" t="s">
        <v>269</v>
      </c>
      <c r="C24" s="4">
        <v>203</v>
      </c>
    </row>
    <row r="25" spans="2:3" x14ac:dyDescent="0.25">
      <c r="B25" t="s">
        <v>270</v>
      </c>
      <c r="C25" s="4">
        <v>323</v>
      </c>
    </row>
    <row r="26" spans="2:3" x14ac:dyDescent="0.25">
      <c r="B26" t="s">
        <v>271</v>
      </c>
      <c r="C26" s="4">
        <v>438</v>
      </c>
    </row>
    <row r="27" spans="2:3" x14ac:dyDescent="0.25">
      <c r="B27" t="s">
        <v>272</v>
      </c>
      <c r="C27" s="4">
        <v>391</v>
      </c>
    </row>
    <row r="28" spans="2:3" x14ac:dyDescent="0.25">
      <c r="B28" t="s">
        <v>273</v>
      </c>
      <c r="C28" s="4">
        <v>281</v>
      </c>
    </row>
    <row r="29" spans="2:3" x14ac:dyDescent="0.25">
      <c r="B29" t="s">
        <v>274</v>
      </c>
      <c r="C29" s="4">
        <v>287</v>
      </c>
    </row>
    <row r="30" spans="2:3" x14ac:dyDescent="0.25">
      <c r="B30" t="s">
        <v>275</v>
      </c>
      <c r="C30" s="4">
        <v>321</v>
      </c>
    </row>
    <row r="31" spans="2:3" x14ac:dyDescent="0.25">
      <c r="B31" t="s">
        <v>276</v>
      </c>
      <c r="C31" s="4">
        <v>234</v>
      </c>
    </row>
    <row r="32" spans="2:3" x14ac:dyDescent="0.25">
      <c r="B32" t="s">
        <v>277</v>
      </c>
      <c r="C32" s="4">
        <v>325</v>
      </c>
    </row>
    <row r="33" spans="2:3" x14ac:dyDescent="0.25">
      <c r="B33" t="s">
        <v>278</v>
      </c>
      <c r="C33" s="4">
        <v>498</v>
      </c>
    </row>
    <row r="34" spans="2:3" x14ac:dyDescent="0.25">
      <c r="B34" t="s">
        <v>279</v>
      </c>
      <c r="C34" s="4">
        <v>405</v>
      </c>
    </row>
    <row r="35" spans="2:3" x14ac:dyDescent="0.25">
      <c r="B35" t="s">
        <v>280</v>
      </c>
      <c r="C35" s="4">
        <v>403</v>
      </c>
    </row>
    <row r="36" spans="2:3" x14ac:dyDescent="0.25">
      <c r="C36" s="4">
        <v>12040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6.536003116588901E-2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162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458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725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315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411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513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573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480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288</v>
      </c>
      <c r="E14" s="14" t="s">
        <v>293</v>
      </c>
      <c r="F14" s="27">
        <f>AVERAGE(D6:D17)</f>
        <v>419.5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558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431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120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708</v>
      </c>
      <c r="E18" s="27">
        <f>F14</f>
        <v>419.5</v>
      </c>
      <c r="F18" s="26">
        <f>D18-E18</f>
        <v>288.5</v>
      </c>
      <c r="G18" s="25">
        <f>ABS(F18)</f>
        <v>288.5</v>
      </c>
      <c r="H18" s="25">
        <f>G18^2</f>
        <v>83232.25</v>
      </c>
      <c r="I18" s="24">
        <f>G18/D18</f>
        <v>0.4074858757062147</v>
      </c>
      <c r="J18" s="24">
        <f>G18/E18</f>
        <v>0.68772348033373065</v>
      </c>
    </row>
    <row r="19" spans="1:10" x14ac:dyDescent="0.25">
      <c r="A19" s="55"/>
      <c r="B19" s="31" t="s">
        <v>263</v>
      </c>
      <c r="C19" s="14">
        <v>2</v>
      </c>
      <c r="D19" s="34">
        <v>460</v>
      </c>
      <c r="E19" s="25">
        <f>$F$1*D18+(1-$F$1)*E18</f>
        <v>438.35636899135892</v>
      </c>
      <c r="F19" s="26">
        <f>D19-E19</f>
        <v>21.64363100864108</v>
      </c>
      <c r="G19" s="25">
        <f>ABS(F19)</f>
        <v>21.64363100864108</v>
      </c>
      <c r="H19" s="25">
        <f>G19^2</f>
        <v>468.44676323820971</v>
      </c>
      <c r="I19" s="24">
        <f>G19/D19</f>
        <v>4.7051371757915392E-2</v>
      </c>
      <c r="J19" s="24">
        <f>G19/E19</f>
        <v>4.9374510192340168E-2</v>
      </c>
    </row>
    <row r="20" spans="1:10" x14ac:dyDescent="0.25">
      <c r="A20" s="55"/>
      <c r="B20" s="31" t="s">
        <v>264</v>
      </c>
      <c r="C20" s="14">
        <v>3</v>
      </c>
      <c r="D20" s="34">
        <v>224</v>
      </c>
      <c r="E20" s="25">
        <f t="shared" ref="E20:E36" si="0">$F$1*D19+(1-$F$1)*E19</f>
        <v>439.77099738862671</v>
      </c>
      <c r="F20" s="26">
        <f t="shared" ref="F20:F36" si="1">D20-E20</f>
        <v>-215.77099738862671</v>
      </c>
      <c r="G20" s="25">
        <f t="shared" ref="G20:G36" si="2">ABS(F20)</f>
        <v>215.77099738862671</v>
      </c>
      <c r="H20" s="25">
        <f t="shared" ref="H20:H36" si="3">G20^2</f>
        <v>46557.123314082753</v>
      </c>
      <c r="I20" s="24">
        <f t="shared" ref="I20:I36" si="4">G20/D20</f>
        <v>0.96326338119922639</v>
      </c>
      <c r="J20" s="24">
        <f t="shared" ref="J20:J36" si="5">G20/E20</f>
        <v>0.49064399123607816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246</v>
      </c>
      <c r="E21" s="25">
        <f t="shared" si="0"/>
        <v>425.66819827461109</v>
      </c>
      <c r="F21" s="26">
        <f t="shared" si="1"/>
        <v>-179.66819827461109</v>
      </c>
      <c r="G21" s="25">
        <f t="shared" si="2"/>
        <v>179.66819827461109</v>
      </c>
      <c r="H21" s="25">
        <f t="shared" si="3"/>
        <v>32280.661471244963</v>
      </c>
      <c r="I21" s="24">
        <f t="shared" si="4"/>
        <v>0.73035852957158975</v>
      </c>
      <c r="J21" s="24">
        <f t="shared" si="5"/>
        <v>0.42208508646610676</v>
      </c>
    </row>
    <row r="22" spans="1:10" x14ac:dyDescent="0.25">
      <c r="A22" s="55"/>
      <c r="B22" s="31" t="s">
        <v>266</v>
      </c>
      <c r="C22" s="14">
        <v>5</v>
      </c>
      <c r="D22" s="14">
        <v>304</v>
      </c>
      <c r="E22" s="25">
        <f t="shared" si="0"/>
        <v>413.92507923586334</v>
      </c>
      <c r="F22" s="26">
        <f t="shared" si="1"/>
        <v>-109.92507923586334</v>
      </c>
      <c r="G22" s="25">
        <f t="shared" si="2"/>
        <v>109.92507923586334</v>
      </c>
      <c r="H22" s="25">
        <f t="shared" si="3"/>
        <v>12083.523045010832</v>
      </c>
      <c r="I22" s="24">
        <f t="shared" si="4"/>
        <v>0.36159565538112942</v>
      </c>
      <c r="J22" s="24">
        <f t="shared" si="5"/>
        <v>0.26556757430304356</v>
      </c>
    </row>
    <row r="23" spans="1:10" x14ac:dyDescent="0.25">
      <c r="A23" s="55"/>
      <c r="B23" s="31" t="s">
        <v>267</v>
      </c>
      <c r="C23" s="14">
        <v>6</v>
      </c>
      <c r="D23" s="14">
        <v>300</v>
      </c>
      <c r="E23" s="25">
        <f t="shared" si="0"/>
        <v>406.74037263109449</v>
      </c>
      <c r="F23" s="26">
        <f t="shared" si="1"/>
        <v>-106.74037263109449</v>
      </c>
      <c r="G23" s="25">
        <f t="shared" si="2"/>
        <v>106.74037263109449</v>
      </c>
      <c r="H23" s="25">
        <f t="shared" si="3"/>
        <v>11393.507149424906</v>
      </c>
      <c r="I23" s="24">
        <f t="shared" si="4"/>
        <v>0.35580124210364827</v>
      </c>
      <c r="J23" s="24">
        <f t="shared" si="5"/>
        <v>0.26242876245753433</v>
      </c>
    </row>
    <row r="24" spans="1:10" x14ac:dyDescent="0.25">
      <c r="A24" s="55"/>
      <c r="B24" s="31" t="s">
        <v>268</v>
      </c>
      <c r="C24" s="14">
        <v>7</v>
      </c>
      <c r="D24" s="14">
        <v>655</v>
      </c>
      <c r="E24" s="25">
        <f t="shared" si="0"/>
        <v>399.76381854926751</v>
      </c>
      <c r="F24" s="26">
        <f t="shared" si="1"/>
        <v>255.23618145073249</v>
      </c>
      <c r="G24" s="25">
        <f t="shared" si="2"/>
        <v>255.23618145073249</v>
      </c>
      <c r="H24" s="25">
        <f t="shared" si="3"/>
        <v>65145.508321551242</v>
      </c>
      <c r="I24" s="24">
        <f t="shared" si="4"/>
        <v>0.38967355946676718</v>
      </c>
      <c r="J24" s="24">
        <f t="shared" si="5"/>
        <v>0.63846743904182712</v>
      </c>
    </row>
    <row r="25" spans="1:10" x14ac:dyDescent="0.25">
      <c r="A25" s="55"/>
      <c r="B25" s="31" t="s">
        <v>269</v>
      </c>
      <c r="C25" s="14">
        <v>8</v>
      </c>
      <c r="D25" s="14">
        <v>203</v>
      </c>
      <c r="E25" s="25">
        <f t="shared" si="0"/>
        <v>416.44606332354988</v>
      </c>
      <c r="F25" s="26">
        <f t="shared" si="1"/>
        <v>-213.44606332354988</v>
      </c>
      <c r="G25" s="25">
        <f t="shared" si="2"/>
        <v>213.44606332354988</v>
      </c>
      <c r="H25" s="25">
        <f t="shared" si="3"/>
        <v>45559.221948320868</v>
      </c>
      <c r="I25" s="24">
        <f t="shared" si="4"/>
        <v>1.0514584400174871</v>
      </c>
      <c r="J25" s="24">
        <f t="shared" si="5"/>
        <v>0.51254191628104551</v>
      </c>
    </row>
    <row r="26" spans="1:10" x14ac:dyDescent="0.25">
      <c r="A26" s="55"/>
      <c r="B26" s="31" t="s">
        <v>270</v>
      </c>
      <c r="C26" s="14">
        <v>9</v>
      </c>
      <c r="D26" s="14">
        <v>323</v>
      </c>
      <c r="E26" s="25">
        <f t="shared" si="0"/>
        <v>402.49522197248632</v>
      </c>
      <c r="F26" s="26">
        <f t="shared" si="1"/>
        <v>-79.49522197248632</v>
      </c>
      <c r="G26" s="25">
        <f t="shared" si="2"/>
        <v>79.49522197248632</v>
      </c>
      <c r="H26" s="25">
        <f t="shared" si="3"/>
        <v>6319.4903164548714</v>
      </c>
      <c r="I26" s="24">
        <f t="shared" si="4"/>
        <v>0.24611523830491119</v>
      </c>
      <c r="J26" s="24">
        <f t="shared" si="5"/>
        <v>0.19750600164371748</v>
      </c>
    </row>
    <row r="27" spans="1:10" x14ac:dyDescent="0.25">
      <c r="A27" s="55"/>
      <c r="B27" s="31" t="s">
        <v>271</v>
      </c>
      <c r="C27" s="14">
        <v>10</v>
      </c>
      <c r="D27" s="14">
        <v>438</v>
      </c>
      <c r="E27" s="25">
        <f t="shared" si="0"/>
        <v>397.29941178682537</v>
      </c>
      <c r="F27" s="26">
        <f t="shared" si="1"/>
        <v>40.700588213174626</v>
      </c>
      <c r="G27" s="25">
        <f t="shared" si="2"/>
        <v>40.700588213174626</v>
      </c>
      <c r="H27" s="25">
        <f t="shared" si="3"/>
        <v>1656.5378808984094</v>
      </c>
      <c r="I27" s="24">
        <f t="shared" si="4"/>
        <v>9.2923717381677234E-2</v>
      </c>
      <c r="J27" s="24">
        <f t="shared" si="5"/>
        <v>0.10244311218616377</v>
      </c>
    </row>
    <row r="28" spans="1:10" x14ac:dyDescent="0.25">
      <c r="A28" s="55"/>
      <c r="B28" s="31" t="s">
        <v>272</v>
      </c>
      <c r="C28" s="14">
        <v>11</v>
      </c>
      <c r="D28" s="14">
        <v>391</v>
      </c>
      <c r="E28" s="25">
        <f t="shared" si="0"/>
        <v>399.95960350090849</v>
      </c>
      <c r="F28" s="26">
        <f t="shared" si="1"/>
        <v>-8.9596035009084858</v>
      </c>
      <c r="G28" s="25">
        <f t="shared" si="2"/>
        <v>8.9596035009084858</v>
      </c>
      <c r="H28" s="25">
        <f t="shared" si="3"/>
        <v>80.274494893491593</v>
      </c>
      <c r="I28" s="24">
        <f t="shared" si="4"/>
        <v>2.2914586958845233E-2</v>
      </c>
      <c r="J28" s="24">
        <f t="shared" si="5"/>
        <v>2.2401271084588757E-2</v>
      </c>
    </row>
    <row r="29" spans="1:10" x14ac:dyDescent="0.25">
      <c r="A29" s="55"/>
      <c r="B29" s="31" t="s">
        <v>273</v>
      </c>
      <c r="C29" s="14">
        <v>12</v>
      </c>
      <c r="D29" s="14">
        <v>281</v>
      </c>
      <c r="E29" s="25">
        <f t="shared" si="0"/>
        <v>399.37400353685507</v>
      </c>
      <c r="F29" s="26">
        <f t="shared" si="1"/>
        <v>-118.37400353685507</v>
      </c>
      <c r="G29" s="25">
        <f t="shared" si="2"/>
        <v>118.37400353685507</v>
      </c>
      <c r="H29" s="25">
        <f t="shared" si="3"/>
        <v>14012.404713343376</v>
      </c>
      <c r="I29" s="24">
        <f t="shared" si="4"/>
        <v>0.42125979906354116</v>
      </c>
      <c r="J29" s="24">
        <f t="shared" si="5"/>
        <v>0.29639887045359792</v>
      </c>
    </row>
    <row r="30" spans="1:10" x14ac:dyDescent="0.25">
      <c r="A30" s="55"/>
      <c r="B30" s="31" t="s">
        <v>274</v>
      </c>
      <c r="C30" s="14">
        <v>13</v>
      </c>
      <c r="D30" s="14">
        <v>287</v>
      </c>
      <c r="E30" s="25">
        <f t="shared" si="0"/>
        <v>391.6370749764551</v>
      </c>
      <c r="F30" s="26">
        <f t="shared" si="1"/>
        <v>-104.6370749764551</v>
      </c>
      <c r="G30" s="25">
        <f t="shared" si="2"/>
        <v>104.6370749764551</v>
      </c>
      <c r="H30" s="25">
        <f t="shared" si="3"/>
        <v>10948.917459628285</v>
      </c>
      <c r="I30" s="24">
        <f t="shared" si="4"/>
        <v>0.36458911141621986</v>
      </c>
      <c r="J30" s="24">
        <f t="shared" si="5"/>
        <v>0.2671786755192822</v>
      </c>
    </row>
    <row r="31" spans="1:10" x14ac:dyDescent="0.25">
      <c r="A31" s="55"/>
      <c r="B31" s="31" t="s">
        <v>275</v>
      </c>
      <c r="C31" s="14">
        <v>14</v>
      </c>
      <c r="D31" s="14">
        <v>321</v>
      </c>
      <c r="E31" s="25">
        <f t="shared" si="0"/>
        <v>384.7979924948865</v>
      </c>
      <c r="F31" s="26">
        <f t="shared" si="1"/>
        <v>-63.7979924948865</v>
      </c>
      <c r="G31" s="25">
        <f t="shared" si="2"/>
        <v>63.7979924948865</v>
      </c>
      <c r="H31" s="25">
        <f t="shared" si="3"/>
        <v>4070.1838463775944</v>
      </c>
      <c r="I31" s="24">
        <f t="shared" si="4"/>
        <v>0.19874764017098598</v>
      </c>
      <c r="J31" s="24">
        <f t="shared" si="5"/>
        <v>0.1657960637508635</v>
      </c>
    </row>
    <row r="32" spans="1:10" x14ac:dyDescent="0.25">
      <c r="A32" s="55"/>
      <c r="B32" s="31" t="s">
        <v>276</v>
      </c>
      <c r="C32" s="14">
        <v>15</v>
      </c>
      <c r="D32" s="14">
        <v>234</v>
      </c>
      <c r="E32" s="25">
        <f t="shared" si="0"/>
        <v>380.62815371709951</v>
      </c>
      <c r="F32" s="26">
        <f t="shared" si="1"/>
        <v>-146.62815371709951</v>
      </c>
      <c r="G32" s="25">
        <f t="shared" si="2"/>
        <v>146.62815371709951</v>
      </c>
      <c r="H32" s="25">
        <f t="shared" si="3"/>
        <v>21499.815462485363</v>
      </c>
      <c r="I32" s="24">
        <f t="shared" si="4"/>
        <v>0.62661604152606631</v>
      </c>
      <c r="J32" s="24">
        <f t="shared" si="5"/>
        <v>0.38522676865905287</v>
      </c>
    </row>
    <row r="33" spans="1:10" x14ac:dyDescent="0.25">
      <c r="A33" s="55"/>
      <c r="B33" s="31" t="s">
        <v>277</v>
      </c>
      <c r="C33" s="14">
        <v>16</v>
      </c>
      <c r="D33" s="14">
        <v>325</v>
      </c>
      <c r="E33" s="25">
        <f t="shared" si="0"/>
        <v>371.04453302035313</v>
      </c>
      <c r="F33" s="26">
        <f t="shared" si="1"/>
        <v>-46.044533020353128</v>
      </c>
      <c r="G33" s="25">
        <f t="shared" si="2"/>
        <v>46.044533020353128</v>
      </c>
      <c r="H33" s="25">
        <f t="shared" si="3"/>
        <v>2120.0990210623895</v>
      </c>
      <c r="I33" s="24">
        <f t="shared" si="4"/>
        <v>0.14167548621647116</v>
      </c>
      <c r="J33" s="24">
        <f t="shared" si="5"/>
        <v>0.12409435774607525</v>
      </c>
    </row>
    <row r="34" spans="1:10" x14ac:dyDescent="0.25">
      <c r="A34" s="55"/>
      <c r="B34" s="31" t="s">
        <v>278</v>
      </c>
      <c r="C34" s="14">
        <v>17</v>
      </c>
      <c r="D34" s="14">
        <v>498</v>
      </c>
      <c r="E34" s="25">
        <f t="shared" si="0"/>
        <v>368.03506090712403</v>
      </c>
      <c r="F34" s="26">
        <f t="shared" si="1"/>
        <v>129.96493909287597</v>
      </c>
      <c r="G34" s="25">
        <f t="shared" si="2"/>
        <v>129.96493909287597</v>
      </c>
      <c r="H34" s="25">
        <f t="shared" si="3"/>
        <v>16890.885393414959</v>
      </c>
      <c r="I34" s="24">
        <f t="shared" si="4"/>
        <v>0.26097377327886739</v>
      </c>
      <c r="J34" s="24">
        <f t="shared" si="5"/>
        <v>0.353131950995488</v>
      </c>
    </row>
    <row r="35" spans="1:10" x14ac:dyDescent="0.25">
      <c r="A35" s="55"/>
      <c r="B35" s="31" t="s">
        <v>279</v>
      </c>
      <c r="C35" s="14">
        <v>18</v>
      </c>
      <c r="D35" s="14">
        <v>405</v>
      </c>
      <c r="E35" s="25">
        <f t="shared" si="0"/>
        <v>376.52957337670722</v>
      </c>
      <c r="F35" s="26">
        <f t="shared" si="1"/>
        <v>28.470426623292781</v>
      </c>
      <c r="G35" s="25">
        <f t="shared" si="2"/>
        <v>28.470426623292781</v>
      </c>
      <c r="H35" s="25">
        <f t="shared" si="3"/>
        <v>810.5651921122984</v>
      </c>
      <c r="I35" s="24">
        <f t="shared" si="4"/>
        <v>7.0297349687142671E-2</v>
      </c>
      <c r="J35" s="24">
        <f t="shared" si="5"/>
        <v>7.5612723770860146E-2</v>
      </c>
    </row>
    <row r="36" spans="1:10" x14ac:dyDescent="0.25">
      <c r="A36" s="55"/>
      <c r="B36" s="31" t="s">
        <v>280</v>
      </c>
      <c r="C36" s="14">
        <v>19</v>
      </c>
      <c r="D36" s="14">
        <v>403</v>
      </c>
      <c r="E36" s="25">
        <f t="shared" si="0"/>
        <v>378.39040134811177</v>
      </c>
      <c r="F36" s="26">
        <f t="shared" si="1"/>
        <v>24.609598651888234</v>
      </c>
      <c r="G36" s="25">
        <f t="shared" si="2"/>
        <v>24.609598651888234</v>
      </c>
      <c r="H36" s="25">
        <f t="shared" si="3"/>
        <v>605.63234580701919</v>
      </c>
      <c r="I36" s="24">
        <f t="shared" si="4"/>
        <v>6.1066001617588669E-2</v>
      </c>
      <c r="J36" s="24">
        <f t="shared" si="5"/>
        <v>6.5037587011219894E-2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379.99888548297918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-604.36192903218443</v>
      </c>
      <c r="G38" s="18">
        <f t="shared" ref="G38:H38" si="6">SUM(G18:G36)</f>
        <v>2182.6126591133948</v>
      </c>
      <c r="H38" s="18">
        <f t="shared" si="6"/>
        <v>375735.04813935177</v>
      </c>
      <c r="I38" s="17">
        <f>SUM(I21:I36)</f>
        <v>5.3960661721629384</v>
      </c>
      <c r="J38" s="17">
        <f>SUM(J21:J36)</f>
        <v>4.155918161370467</v>
      </c>
    </row>
    <row r="39" spans="1:10" x14ac:dyDescent="0.25">
      <c r="B39" s="14"/>
      <c r="C39" s="14"/>
      <c r="D39" s="14"/>
      <c r="E39" s="14"/>
      <c r="F39" s="14"/>
      <c r="G39" s="16">
        <f>G38/C36</f>
        <v>114.87435047965236</v>
      </c>
      <c r="H39" s="16">
        <f>H38/C36</f>
        <v>19775.528849439568</v>
      </c>
      <c r="I39" s="15">
        <f>I38/C36</f>
        <v>0.28400348274541781</v>
      </c>
      <c r="J39" s="15">
        <f>J38/C36</f>
        <v>0.21873253480897195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143.97381580749342</v>
      </c>
      <c r="H42" s="12">
        <f>H39^0.5</f>
        <v>140.62549146381522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706018</v>
      </c>
    </row>
    <row r="4" spans="2:3" x14ac:dyDescent="0.25">
      <c r="B4" s="5" t="s">
        <v>247</v>
      </c>
      <c r="C4" t="s">
        <v>64</v>
      </c>
    </row>
    <row r="5" spans="2:3" x14ac:dyDescent="0.25">
      <c r="B5" t="s">
        <v>250</v>
      </c>
      <c r="C5" s="4">
        <v>30</v>
      </c>
    </row>
    <row r="6" spans="2:3" x14ac:dyDescent="0.25">
      <c r="B6" t="s">
        <v>251</v>
      </c>
      <c r="C6" s="4">
        <v>2</v>
      </c>
    </row>
    <row r="7" spans="2:3" x14ac:dyDescent="0.25">
      <c r="B7" t="s">
        <v>252</v>
      </c>
      <c r="C7" s="4"/>
    </row>
    <row r="8" spans="2:3" x14ac:dyDescent="0.25">
      <c r="B8" t="s">
        <v>253</v>
      </c>
      <c r="C8" s="4">
        <v>244</v>
      </c>
    </row>
    <row r="9" spans="2:3" x14ac:dyDescent="0.25">
      <c r="B9" t="s">
        <v>254</v>
      </c>
      <c r="C9" s="4">
        <v>256</v>
      </c>
    </row>
    <row r="10" spans="2:3" x14ac:dyDescent="0.25">
      <c r="B10" t="s">
        <v>255</v>
      </c>
      <c r="C10" s="4">
        <v>821</v>
      </c>
    </row>
    <row r="11" spans="2:3" x14ac:dyDescent="0.25">
      <c r="B11" t="s">
        <v>256</v>
      </c>
      <c r="C11" s="4">
        <v>502</v>
      </c>
    </row>
    <row r="12" spans="2:3" x14ac:dyDescent="0.25">
      <c r="B12" t="s">
        <v>257</v>
      </c>
      <c r="C12" s="4">
        <v>382</v>
      </c>
    </row>
    <row r="13" spans="2:3" x14ac:dyDescent="0.25">
      <c r="B13" t="s">
        <v>258</v>
      </c>
      <c r="C13" s="4">
        <v>506</v>
      </c>
    </row>
    <row r="14" spans="2:3" x14ac:dyDescent="0.25">
      <c r="B14" t="s">
        <v>259</v>
      </c>
      <c r="C14" s="4">
        <v>81</v>
      </c>
    </row>
    <row r="15" spans="2:3" x14ac:dyDescent="0.25">
      <c r="B15" t="s">
        <v>260</v>
      </c>
      <c r="C15" s="4">
        <v>250</v>
      </c>
    </row>
    <row r="16" spans="2:3" x14ac:dyDescent="0.25">
      <c r="B16" t="s">
        <v>261</v>
      </c>
      <c r="C16" s="4">
        <v>862</v>
      </c>
    </row>
    <row r="17" spans="2:3" x14ac:dyDescent="0.25">
      <c r="B17" t="s">
        <v>262</v>
      </c>
      <c r="C17" s="4">
        <v>650</v>
      </c>
    </row>
    <row r="18" spans="2:3" x14ac:dyDescent="0.25">
      <c r="B18" t="s">
        <v>263</v>
      </c>
      <c r="C18" s="4">
        <v>551</v>
      </c>
    </row>
    <row r="19" spans="2:3" x14ac:dyDescent="0.25">
      <c r="B19" t="s">
        <v>264</v>
      </c>
      <c r="C19" s="4">
        <v>625</v>
      </c>
    </row>
    <row r="20" spans="2:3" x14ac:dyDescent="0.25">
      <c r="B20" t="s">
        <v>265</v>
      </c>
      <c r="C20" s="4">
        <v>459</v>
      </c>
    </row>
    <row r="21" spans="2:3" x14ac:dyDescent="0.25">
      <c r="B21" t="s">
        <v>266</v>
      </c>
      <c r="C21" s="4">
        <v>341</v>
      </c>
    </row>
    <row r="22" spans="2:3" x14ac:dyDescent="0.25">
      <c r="B22" t="s">
        <v>267</v>
      </c>
      <c r="C22" s="4">
        <v>551</v>
      </c>
    </row>
    <row r="23" spans="2:3" x14ac:dyDescent="0.25">
      <c r="B23" t="s">
        <v>268</v>
      </c>
      <c r="C23" s="4">
        <v>720</v>
      </c>
    </row>
    <row r="24" spans="2:3" x14ac:dyDescent="0.25">
      <c r="B24" t="s">
        <v>269</v>
      </c>
      <c r="C24" s="4">
        <v>390</v>
      </c>
    </row>
    <row r="25" spans="2:3" x14ac:dyDescent="0.25">
      <c r="B25" t="s">
        <v>270</v>
      </c>
      <c r="C25" s="4">
        <v>634</v>
      </c>
    </row>
    <row r="26" spans="2:3" x14ac:dyDescent="0.25">
      <c r="B26" t="s">
        <v>271</v>
      </c>
      <c r="C26" s="4">
        <v>585</v>
      </c>
    </row>
    <row r="27" spans="2:3" x14ac:dyDescent="0.25">
      <c r="B27" t="s">
        <v>272</v>
      </c>
      <c r="C27" s="4">
        <v>400</v>
      </c>
    </row>
    <row r="28" spans="2:3" x14ac:dyDescent="0.25">
      <c r="B28" t="s">
        <v>273</v>
      </c>
      <c r="C28" s="4">
        <v>186</v>
      </c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>
        <v>185</v>
      </c>
    </row>
    <row r="31" spans="2:3" x14ac:dyDescent="0.25">
      <c r="B31" t="s">
        <v>276</v>
      </c>
      <c r="C31" s="4">
        <v>828</v>
      </c>
    </row>
    <row r="32" spans="2:3" x14ac:dyDescent="0.25">
      <c r="B32" t="s">
        <v>277</v>
      </c>
      <c r="C32" s="4">
        <v>54</v>
      </c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>
        <v>917</v>
      </c>
    </row>
    <row r="35" spans="2:3" x14ac:dyDescent="0.25">
      <c r="B35" t="s">
        <v>280</v>
      </c>
      <c r="C35" s="4">
        <v>562</v>
      </c>
    </row>
    <row r="36" spans="2:3" x14ac:dyDescent="0.25">
      <c r="C36" s="4">
        <v>12574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8"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3.3506583910336118E-2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30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2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244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256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821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502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382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506</v>
      </c>
      <c r="E14" s="14" t="s">
        <v>293</v>
      </c>
      <c r="F14" s="27">
        <f>AVERAGE(D6,D7,D9,D10,D11,D12,D13,D14,D15,D16,D17)</f>
        <v>357.81818181818181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81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250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862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650</v>
      </c>
      <c r="E18" s="27">
        <f>F14</f>
        <v>357.81818181818181</v>
      </c>
      <c r="F18" s="26">
        <f>D18-E18</f>
        <v>292.18181818181819</v>
      </c>
      <c r="G18" s="25">
        <f>ABS(F18)</f>
        <v>292.18181818181819</v>
      </c>
      <c r="H18" s="25">
        <f>G18^2</f>
        <v>85370.21487603306</v>
      </c>
      <c r="I18" s="24">
        <f>G18/D18</f>
        <v>0.4495104895104895</v>
      </c>
      <c r="J18" s="24">
        <f>G18/E18</f>
        <v>0.81656504065040658</v>
      </c>
    </row>
    <row r="19" spans="1:10" x14ac:dyDescent="0.25">
      <c r="A19" s="55"/>
      <c r="B19" s="31" t="s">
        <v>263</v>
      </c>
      <c r="C19" s="14">
        <v>2</v>
      </c>
      <c r="D19" s="34">
        <v>551</v>
      </c>
      <c r="E19" s="25">
        <f>$F$1*D18+(1-$F$1)*E18</f>
        <v>367.60819642616548</v>
      </c>
      <c r="F19" s="26">
        <f>D19-E19</f>
        <v>183.39180357383452</v>
      </c>
      <c r="G19" s="25">
        <f>ABS(F19)</f>
        <v>183.39180357383452</v>
      </c>
      <c r="H19" s="25">
        <f>G19^2</f>
        <v>33632.553618063903</v>
      </c>
      <c r="I19" s="24">
        <f>G19/D19</f>
        <v>0.33283448924470876</v>
      </c>
      <c r="J19" s="24">
        <f>G19/E19</f>
        <v>0.49887844002593934</v>
      </c>
    </row>
    <row r="20" spans="1:10" x14ac:dyDescent="0.25">
      <c r="A20" s="55"/>
      <c r="B20" s="31" t="s">
        <v>264</v>
      </c>
      <c r="C20" s="14">
        <v>3</v>
      </c>
      <c r="D20" s="34">
        <v>625</v>
      </c>
      <c r="E20" s="25">
        <f t="shared" ref="E20:E36" si="0">$F$1*D19+(1-$F$1)*E19</f>
        <v>373.75302928108005</v>
      </c>
      <c r="F20" s="26">
        <f t="shared" ref="F20:F36" si="1">D20-E20</f>
        <v>251.24697071891995</v>
      </c>
      <c r="G20" s="25">
        <f t="shared" ref="G20:G36" si="2">ABS(F20)</f>
        <v>251.24697071891995</v>
      </c>
      <c r="H20" s="25">
        <f t="shared" ref="H20:H36" si="3">G20^2</f>
        <v>63125.040295433821</v>
      </c>
      <c r="I20" s="24">
        <f t="shared" ref="I20:I36" si="4">G20/D20</f>
        <v>0.4019951531502719</v>
      </c>
      <c r="J20" s="24">
        <f t="shared" ref="J20:J36" si="5">G20/E20</f>
        <v>0.67222724910670972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459</v>
      </c>
      <c r="E21" s="25">
        <f t="shared" si="0"/>
        <v>382.17145698769133</v>
      </c>
      <c r="F21" s="26">
        <f t="shared" si="1"/>
        <v>76.828543012308671</v>
      </c>
      <c r="G21" s="25">
        <f t="shared" si="2"/>
        <v>76.828543012308671</v>
      </c>
      <c r="H21" s="25">
        <f t="shared" si="3"/>
        <v>5902.6250213941639</v>
      </c>
      <c r="I21" s="24">
        <f t="shared" si="4"/>
        <v>0.16738244664990995</v>
      </c>
      <c r="J21" s="24">
        <f t="shared" si="5"/>
        <v>0.20103160926218283</v>
      </c>
    </row>
    <row r="22" spans="1:10" x14ac:dyDescent="0.25">
      <c r="A22" s="55"/>
      <c r="B22" s="31" t="s">
        <v>266</v>
      </c>
      <c r="C22" s="14">
        <v>5</v>
      </c>
      <c r="D22" s="14">
        <v>341</v>
      </c>
      <c r="E22" s="25">
        <f t="shared" si="0"/>
        <v>384.74571901084209</v>
      </c>
      <c r="F22" s="26">
        <f t="shared" si="1"/>
        <v>-43.745719010842095</v>
      </c>
      <c r="G22" s="25">
        <f t="shared" si="2"/>
        <v>43.745719010842095</v>
      </c>
      <c r="H22" s="25">
        <f t="shared" si="3"/>
        <v>1913.6879317755515</v>
      </c>
      <c r="I22" s="24">
        <f t="shared" si="4"/>
        <v>0.12828656601419969</v>
      </c>
      <c r="J22" s="24">
        <f t="shared" si="5"/>
        <v>0.11370033985903646</v>
      </c>
    </row>
    <row r="23" spans="1:10" x14ac:dyDescent="0.25">
      <c r="A23" s="55"/>
      <c r="B23" s="31" t="s">
        <v>267</v>
      </c>
      <c r="C23" s="14">
        <v>6</v>
      </c>
      <c r="D23" s="14">
        <v>551</v>
      </c>
      <c r="E23" s="25">
        <f t="shared" si="0"/>
        <v>383.27994940608733</v>
      </c>
      <c r="F23" s="26">
        <f t="shared" si="1"/>
        <v>167.72005059391267</v>
      </c>
      <c r="G23" s="25">
        <f t="shared" si="2"/>
        <v>167.72005059391267</v>
      </c>
      <c r="H23" s="25">
        <f t="shared" si="3"/>
        <v>28130.015371224628</v>
      </c>
      <c r="I23" s="24">
        <f t="shared" si="4"/>
        <v>0.30439210634103936</v>
      </c>
      <c r="J23" s="24">
        <f t="shared" si="5"/>
        <v>0.43759150681845949</v>
      </c>
    </row>
    <row r="24" spans="1:10" x14ac:dyDescent="0.25">
      <c r="A24" s="55"/>
      <c r="B24" s="31" t="s">
        <v>268</v>
      </c>
      <c r="C24" s="14">
        <v>7</v>
      </c>
      <c r="D24" s="14">
        <v>720</v>
      </c>
      <c r="E24" s="25">
        <f t="shared" si="0"/>
        <v>388.89967535475807</v>
      </c>
      <c r="F24" s="26">
        <f t="shared" si="1"/>
        <v>331.10032464524193</v>
      </c>
      <c r="G24" s="25">
        <f t="shared" si="2"/>
        <v>331.10032464524193</v>
      </c>
      <c r="H24" s="25">
        <f t="shared" si="3"/>
        <v>109627.4249801846</v>
      </c>
      <c r="I24" s="24">
        <f t="shared" si="4"/>
        <v>0.45986156200728046</v>
      </c>
      <c r="J24" s="24">
        <f t="shared" si="5"/>
        <v>0.85137722047005826</v>
      </c>
    </row>
    <row r="25" spans="1:10" x14ac:dyDescent="0.25">
      <c r="A25" s="55"/>
      <c r="B25" s="31" t="s">
        <v>269</v>
      </c>
      <c r="C25" s="14">
        <v>8</v>
      </c>
      <c r="D25" s="14">
        <v>390</v>
      </c>
      <c r="E25" s="25">
        <f t="shared" si="0"/>
        <v>399.99371616522342</v>
      </c>
      <c r="F25" s="26">
        <f t="shared" si="1"/>
        <v>-9.9937161652234181</v>
      </c>
      <c r="G25" s="25">
        <f t="shared" si="2"/>
        <v>9.9937161652234181</v>
      </c>
      <c r="H25" s="25">
        <f t="shared" si="3"/>
        <v>99.874362791047858</v>
      </c>
      <c r="I25" s="24">
        <f t="shared" si="4"/>
        <v>2.5624913244162609E-2</v>
      </c>
      <c r="J25" s="24">
        <f t="shared" si="5"/>
        <v>2.4984682912106957E-2</v>
      </c>
    </row>
    <row r="26" spans="1:10" x14ac:dyDescent="0.25">
      <c r="A26" s="55"/>
      <c r="B26" s="31" t="s">
        <v>270</v>
      </c>
      <c r="C26" s="14">
        <v>9</v>
      </c>
      <c r="D26" s="14">
        <v>634</v>
      </c>
      <c r="E26" s="25">
        <f t="shared" si="0"/>
        <v>399.65886087595726</v>
      </c>
      <c r="F26" s="26">
        <f t="shared" si="1"/>
        <v>234.34113912404274</v>
      </c>
      <c r="G26" s="25">
        <f t="shared" si="2"/>
        <v>234.34113912404274</v>
      </c>
      <c r="H26" s="25">
        <f t="shared" si="3"/>
        <v>54915.769485953955</v>
      </c>
      <c r="I26" s="24">
        <f t="shared" si="4"/>
        <v>0.36962324782972039</v>
      </c>
      <c r="J26" s="24">
        <f t="shared" si="5"/>
        <v>0.58635291761184183</v>
      </c>
    </row>
    <row r="27" spans="1:10" x14ac:dyDescent="0.25">
      <c r="A27" s="55"/>
      <c r="B27" s="31" t="s">
        <v>271</v>
      </c>
      <c r="C27" s="14">
        <v>10</v>
      </c>
      <c r="D27" s="14">
        <v>585</v>
      </c>
      <c r="E27" s="25">
        <f t="shared" si="0"/>
        <v>407.51083191766071</v>
      </c>
      <c r="F27" s="26">
        <f t="shared" si="1"/>
        <v>177.48916808233929</v>
      </c>
      <c r="G27" s="25">
        <f t="shared" si="2"/>
        <v>177.48916808233929</v>
      </c>
      <c r="H27" s="25">
        <f t="shared" si="3"/>
        <v>31502.404786560888</v>
      </c>
      <c r="I27" s="24">
        <f t="shared" si="4"/>
        <v>0.3034002873202381</v>
      </c>
      <c r="J27" s="24">
        <f t="shared" si="5"/>
        <v>0.43554466330897856</v>
      </c>
    </row>
    <row r="28" spans="1:10" x14ac:dyDescent="0.25">
      <c r="A28" s="55"/>
      <c r="B28" s="31" t="s">
        <v>272</v>
      </c>
      <c r="C28" s="14">
        <v>11</v>
      </c>
      <c r="D28" s="14">
        <v>400</v>
      </c>
      <c r="E28" s="25">
        <f t="shared" si="0"/>
        <v>413.45788762118735</v>
      </c>
      <c r="F28" s="26">
        <f t="shared" si="1"/>
        <v>-13.457887621187353</v>
      </c>
      <c r="G28" s="25">
        <f t="shared" si="2"/>
        <v>13.457887621187353</v>
      </c>
      <c r="H28" s="25">
        <f t="shared" si="3"/>
        <v>181.11473922450782</v>
      </c>
      <c r="I28" s="24">
        <f t="shared" si="4"/>
        <v>3.3644719052968383E-2</v>
      </c>
      <c r="J28" s="24">
        <f t="shared" si="5"/>
        <v>3.2549597006400692E-2</v>
      </c>
    </row>
    <row r="29" spans="1:10" x14ac:dyDescent="0.25">
      <c r="A29" s="55"/>
      <c r="B29" s="31" t="s">
        <v>273</v>
      </c>
      <c r="C29" s="14">
        <v>12</v>
      </c>
      <c r="D29" s="14">
        <v>186</v>
      </c>
      <c r="E29" s="25">
        <f t="shared" si="0"/>
        <v>413.00695978035219</v>
      </c>
      <c r="F29" s="26">
        <f t="shared" si="1"/>
        <v>-227.00695978035219</v>
      </c>
      <c r="G29" s="25">
        <f t="shared" si="2"/>
        <v>227.00695978035219</v>
      </c>
      <c r="H29" s="25">
        <f t="shared" si="3"/>
        <v>51532.15978871844</v>
      </c>
      <c r="I29" s="24">
        <f t="shared" si="4"/>
        <v>1.2204675257008182</v>
      </c>
      <c r="J29" s="24">
        <f t="shared" si="5"/>
        <v>0.54964439316247937</v>
      </c>
    </row>
    <row r="30" spans="1:10" x14ac:dyDescent="0.25">
      <c r="A30" s="55"/>
      <c r="B30" s="31" t="s">
        <v>274</v>
      </c>
      <c r="C30" s="14">
        <v>13</v>
      </c>
      <c r="D30" s="14"/>
      <c r="E30" s="25">
        <f t="shared" si="0"/>
        <v>405.40073203424151</v>
      </c>
      <c r="F30" s="26">
        <f t="shared" si="1"/>
        <v>-405.40073203424151</v>
      </c>
      <c r="G30" s="25">
        <f t="shared" si="2"/>
        <v>405.40073203424151</v>
      </c>
      <c r="H30" s="25">
        <f t="shared" si="3"/>
        <v>164349.75353389888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5"/>
      <c r="B31" s="31" t="s">
        <v>275</v>
      </c>
      <c r="C31" s="14">
        <v>14</v>
      </c>
      <c r="D31" s="14">
        <v>185</v>
      </c>
      <c r="E31" s="25">
        <f t="shared" si="0"/>
        <v>391.81713838902454</v>
      </c>
      <c r="F31" s="26">
        <f t="shared" si="1"/>
        <v>-206.81713838902454</v>
      </c>
      <c r="G31" s="25">
        <f t="shared" si="2"/>
        <v>206.81713838902454</v>
      </c>
      <c r="H31" s="25">
        <f t="shared" si="3"/>
        <v>42773.328731424925</v>
      </c>
      <c r="I31" s="24">
        <f t="shared" si="4"/>
        <v>1.1179304777785111</v>
      </c>
      <c r="J31" s="24">
        <f t="shared" si="5"/>
        <v>0.52784096999779895</v>
      </c>
    </row>
    <row r="32" spans="1:10" x14ac:dyDescent="0.25">
      <c r="A32" s="55"/>
      <c r="B32" s="31" t="s">
        <v>276</v>
      </c>
      <c r="C32" s="14">
        <v>15</v>
      </c>
      <c r="D32" s="14">
        <v>828</v>
      </c>
      <c r="E32" s="25">
        <f t="shared" si="0"/>
        <v>384.88740258749709</v>
      </c>
      <c r="F32" s="26">
        <f t="shared" si="1"/>
        <v>443.11259741250291</v>
      </c>
      <c r="G32" s="25">
        <f t="shared" si="2"/>
        <v>443.11259741250291</v>
      </c>
      <c r="H32" s="25">
        <f t="shared" si="3"/>
        <v>196348.77398565487</v>
      </c>
      <c r="I32" s="24">
        <f t="shared" si="4"/>
        <v>0.53516014180253979</v>
      </c>
      <c r="J32" s="24">
        <f t="shared" si="5"/>
        <v>1.1512785153101222</v>
      </c>
    </row>
    <row r="33" spans="1:10" x14ac:dyDescent="0.25">
      <c r="A33" s="55"/>
      <c r="B33" s="31" t="s">
        <v>277</v>
      </c>
      <c r="C33" s="14">
        <v>16</v>
      </c>
      <c r="D33" s="14">
        <v>54</v>
      </c>
      <c r="E33" s="25">
        <f t="shared" si="0"/>
        <v>399.73459201442608</v>
      </c>
      <c r="F33" s="26">
        <f t="shared" si="1"/>
        <v>-345.73459201442608</v>
      </c>
      <c r="G33" s="25">
        <f t="shared" si="2"/>
        <v>345.73459201442608</v>
      </c>
      <c r="H33" s="25">
        <f t="shared" si="3"/>
        <v>119532.40811538165</v>
      </c>
      <c r="I33" s="24">
        <f t="shared" si="4"/>
        <v>6.4024924447115943</v>
      </c>
      <c r="J33" s="24">
        <f t="shared" si="5"/>
        <v>0.86491036533047616</v>
      </c>
    </row>
    <row r="34" spans="1:10" x14ac:dyDescent="0.25">
      <c r="A34" s="55"/>
      <c r="B34" s="31" t="s">
        <v>278</v>
      </c>
      <c r="C34" s="14">
        <v>17</v>
      </c>
      <c r="D34" s="14"/>
      <c r="E34" s="25">
        <f t="shared" si="0"/>
        <v>388.15020689638885</v>
      </c>
      <c r="F34" s="26">
        <f t="shared" si="1"/>
        <v>-388.15020689638885</v>
      </c>
      <c r="G34" s="25">
        <f t="shared" si="2"/>
        <v>388.15020689638885</v>
      </c>
      <c r="H34" s="25">
        <f t="shared" si="3"/>
        <v>150660.58311370946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5"/>
      <c r="B35" s="31" t="s">
        <v>279</v>
      </c>
      <c r="C35" s="14">
        <v>18</v>
      </c>
      <c r="D35" s="14">
        <v>917</v>
      </c>
      <c r="E35" s="25">
        <f t="shared" si="0"/>
        <v>375.14461941920069</v>
      </c>
      <c r="F35" s="26">
        <f t="shared" si="1"/>
        <v>541.85538058079931</v>
      </c>
      <c r="G35" s="25">
        <f t="shared" si="2"/>
        <v>541.85538058079931</v>
      </c>
      <c r="H35" s="25">
        <f t="shared" si="3"/>
        <v>293607.25346436288</v>
      </c>
      <c r="I35" s="24">
        <f t="shared" si="4"/>
        <v>0.5909000878743722</v>
      </c>
      <c r="J35" s="24">
        <f t="shared" si="5"/>
        <v>1.4443906497171688</v>
      </c>
    </row>
    <row r="36" spans="1:10" x14ac:dyDescent="0.25">
      <c r="A36" s="55"/>
      <c r="B36" s="31" t="s">
        <v>280</v>
      </c>
      <c r="C36" s="14">
        <v>19</v>
      </c>
      <c r="D36" s="14">
        <v>562</v>
      </c>
      <c r="E36" s="25">
        <f t="shared" si="0"/>
        <v>393.30034219589839</v>
      </c>
      <c r="F36" s="26">
        <f t="shared" si="1"/>
        <v>168.69965780410161</v>
      </c>
      <c r="G36" s="25">
        <f t="shared" si="2"/>
        <v>168.69965780410161</v>
      </c>
      <c r="H36" s="25">
        <f t="shared" si="3"/>
        <v>28459.574543220981</v>
      </c>
      <c r="I36" s="24">
        <f t="shared" si="4"/>
        <v>0.30017732705356159</v>
      </c>
      <c r="J36" s="24">
        <f t="shared" si="5"/>
        <v>0.42893341221674869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398.9528914357565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1227.6605018181358</v>
      </c>
      <c r="G38" s="18">
        <f t="shared" ref="G38:H38" si="6">SUM(G18:G36)</f>
        <v>4508.2744056415077</v>
      </c>
      <c r="H38" s="18">
        <f t="shared" si="6"/>
        <v>1461664.560745012</v>
      </c>
      <c r="I38" s="17"/>
      <c r="J38" s="17"/>
    </row>
    <row r="39" spans="1:10" x14ac:dyDescent="0.25">
      <c r="B39" s="14"/>
      <c r="C39" s="14"/>
      <c r="D39" s="14"/>
      <c r="E39" s="14"/>
      <c r="F39" s="14"/>
      <c r="G39" s="16">
        <f>G38/C36</f>
        <v>237.27760029692146</v>
      </c>
      <c r="H39" s="16">
        <f>H38/C36</f>
        <v>76929.713723421679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297.3837186260659</v>
      </c>
      <c r="H42" s="12">
        <f>H39^0.5</f>
        <v>277.36206251652675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708002</v>
      </c>
    </row>
    <row r="4" spans="2:3" x14ac:dyDescent="0.25">
      <c r="B4" s="5" t="s">
        <v>247</v>
      </c>
      <c r="C4" t="s">
        <v>83</v>
      </c>
    </row>
    <row r="5" spans="2:3" x14ac:dyDescent="0.25">
      <c r="B5" t="s">
        <v>250</v>
      </c>
      <c r="C5" s="4">
        <v>49</v>
      </c>
    </row>
    <row r="6" spans="2:3" x14ac:dyDescent="0.25">
      <c r="B6" t="s">
        <v>251</v>
      </c>
      <c r="C6" s="4">
        <v>197</v>
      </c>
    </row>
    <row r="7" spans="2:3" x14ac:dyDescent="0.25">
      <c r="B7" t="s">
        <v>252</v>
      </c>
      <c r="C7" s="4">
        <v>610</v>
      </c>
    </row>
    <row r="8" spans="2:3" x14ac:dyDescent="0.25">
      <c r="B8" t="s">
        <v>253</v>
      </c>
      <c r="C8" s="4">
        <v>638</v>
      </c>
    </row>
    <row r="9" spans="2:3" x14ac:dyDescent="0.25">
      <c r="B9" t="s">
        <v>254</v>
      </c>
      <c r="C9" s="4">
        <v>694</v>
      </c>
    </row>
    <row r="10" spans="2:3" x14ac:dyDescent="0.25">
      <c r="B10" t="s">
        <v>255</v>
      </c>
      <c r="C10" s="4">
        <v>933</v>
      </c>
    </row>
    <row r="11" spans="2:3" x14ac:dyDescent="0.25">
      <c r="B11" t="s">
        <v>256</v>
      </c>
      <c r="C11" s="4">
        <v>831</v>
      </c>
    </row>
    <row r="12" spans="2:3" x14ac:dyDescent="0.25">
      <c r="B12" t="s">
        <v>257</v>
      </c>
      <c r="C12" s="4">
        <v>845</v>
      </c>
    </row>
    <row r="13" spans="2:3" x14ac:dyDescent="0.25">
      <c r="B13" t="s">
        <v>258</v>
      </c>
      <c r="C13" s="4">
        <v>698</v>
      </c>
    </row>
    <row r="14" spans="2:3" x14ac:dyDescent="0.25">
      <c r="B14" t="s">
        <v>259</v>
      </c>
      <c r="C14" s="4">
        <v>295</v>
      </c>
    </row>
    <row r="15" spans="2:3" x14ac:dyDescent="0.25">
      <c r="B15" t="s">
        <v>260</v>
      </c>
      <c r="C15" s="4">
        <v>679</v>
      </c>
    </row>
    <row r="16" spans="2:3" x14ac:dyDescent="0.25">
      <c r="B16" t="s">
        <v>261</v>
      </c>
      <c r="C16" s="4">
        <v>787</v>
      </c>
    </row>
    <row r="17" spans="2:3" x14ac:dyDescent="0.25">
      <c r="B17" t="s">
        <v>262</v>
      </c>
      <c r="C17" s="4">
        <v>304</v>
      </c>
    </row>
    <row r="18" spans="2:3" x14ac:dyDescent="0.25">
      <c r="B18" t="s">
        <v>263</v>
      </c>
      <c r="C18" s="4">
        <v>1097</v>
      </c>
    </row>
    <row r="19" spans="2:3" x14ac:dyDescent="0.25">
      <c r="B19" t="s">
        <v>264</v>
      </c>
      <c r="C19" s="4">
        <v>921</v>
      </c>
    </row>
    <row r="20" spans="2:3" x14ac:dyDescent="0.25">
      <c r="B20" t="s">
        <v>265</v>
      </c>
      <c r="C20" s="4">
        <v>853</v>
      </c>
    </row>
    <row r="21" spans="2:3" x14ac:dyDescent="0.25">
      <c r="B21" t="s">
        <v>266</v>
      </c>
      <c r="C21" s="4">
        <v>564</v>
      </c>
    </row>
    <row r="22" spans="2:3" x14ac:dyDescent="0.25">
      <c r="B22" t="s">
        <v>267</v>
      </c>
      <c r="C22" s="4">
        <v>795</v>
      </c>
    </row>
    <row r="23" spans="2:3" x14ac:dyDescent="0.25">
      <c r="B23" t="s">
        <v>268</v>
      </c>
      <c r="C23" s="4">
        <v>798</v>
      </c>
    </row>
    <row r="24" spans="2:3" x14ac:dyDescent="0.25">
      <c r="B24" t="s">
        <v>269</v>
      </c>
      <c r="C24" s="4">
        <v>291</v>
      </c>
    </row>
    <row r="25" spans="2:3" x14ac:dyDescent="0.25">
      <c r="B25" t="s">
        <v>270</v>
      </c>
      <c r="C25" s="4">
        <v>969</v>
      </c>
    </row>
    <row r="26" spans="2:3" x14ac:dyDescent="0.25">
      <c r="B26" t="s">
        <v>271</v>
      </c>
      <c r="C26" s="4">
        <v>50</v>
      </c>
    </row>
    <row r="27" spans="2:3" x14ac:dyDescent="0.25">
      <c r="B27" t="s">
        <v>272</v>
      </c>
      <c r="C27" s="4">
        <v>1182</v>
      </c>
    </row>
    <row r="28" spans="2:3" x14ac:dyDescent="0.25">
      <c r="B28" t="s">
        <v>273</v>
      </c>
      <c r="C28" s="4">
        <v>1199</v>
      </c>
    </row>
    <row r="29" spans="2:3" x14ac:dyDescent="0.25">
      <c r="B29" t="s">
        <v>274</v>
      </c>
      <c r="C29" s="4">
        <v>930</v>
      </c>
    </row>
    <row r="30" spans="2:3" x14ac:dyDescent="0.25">
      <c r="B30" t="s">
        <v>275</v>
      </c>
      <c r="C30" s="4">
        <v>1149</v>
      </c>
    </row>
    <row r="31" spans="2:3" x14ac:dyDescent="0.25">
      <c r="B31" t="s">
        <v>276</v>
      </c>
      <c r="C31" s="4">
        <v>1008</v>
      </c>
    </row>
    <row r="32" spans="2:3" x14ac:dyDescent="0.25">
      <c r="B32" t="s">
        <v>277</v>
      </c>
      <c r="C32" s="4">
        <v>573</v>
      </c>
    </row>
    <row r="33" spans="2:3" x14ac:dyDescent="0.25">
      <c r="B33" t="s">
        <v>278</v>
      </c>
      <c r="C33" s="4">
        <v>883</v>
      </c>
    </row>
    <row r="34" spans="2:3" x14ac:dyDescent="0.25">
      <c r="B34" t="s">
        <v>279</v>
      </c>
      <c r="C34" s="4">
        <v>2015</v>
      </c>
    </row>
    <row r="35" spans="2:3" x14ac:dyDescent="0.25">
      <c r="B35" t="s">
        <v>280</v>
      </c>
      <c r="C35" s="4">
        <v>389</v>
      </c>
    </row>
    <row r="36" spans="2:3" x14ac:dyDescent="0.25">
      <c r="C36" s="4">
        <v>23226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0.11534095106587264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49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197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610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638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694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933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831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845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698</v>
      </c>
      <c r="E14" s="14" t="s">
        <v>293</v>
      </c>
      <c r="F14" s="27">
        <f>AVERAGE(D6:D17)</f>
        <v>604.66666666666663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295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679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787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304</v>
      </c>
      <c r="E18" s="27">
        <f>F14</f>
        <v>604.66666666666663</v>
      </c>
      <c r="F18" s="26">
        <f>D18-E18</f>
        <v>-300.66666666666663</v>
      </c>
      <c r="G18" s="25">
        <f>ABS(F18)</f>
        <v>300.66666666666663</v>
      </c>
      <c r="H18" s="25">
        <f>G18^2</f>
        <v>90400.444444444423</v>
      </c>
      <c r="I18" s="24">
        <f>G18/D18</f>
        <v>0.98903508771929816</v>
      </c>
      <c r="J18" s="24">
        <f>G18/E18</f>
        <v>0.49724366041896356</v>
      </c>
    </row>
    <row r="19" spans="1:10" x14ac:dyDescent="0.25">
      <c r="A19" s="55"/>
      <c r="B19" s="31" t="s">
        <v>263</v>
      </c>
      <c r="C19" s="14">
        <v>2</v>
      </c>
      <c r="D19" s="34">
        <v>1097</v>
      </c>
      <c r="E19" s="25">
        <f>$F$1*D18+(1-$F$1)*E18</f>
        <v>569.98748737952758</v>
      </c>
      <c r="F19" s="26">
        <f>D19-E19</f>
        <v>527.01251262047242</v>
      </c>
      <c r="G19" s="25">
        <f>ABS(F19)</f>
        <v>527.01251262047242</v>
      </c>
      <c r="H19" s="25">
        <f>G19^2</f>
        <v>277742.18845854362</v>
      </c>
      <c r="I19" s="24">
        <f>G19/D19</f>
        <v>0.4804125001098199</v>
      </c>
      <c r="J19" s="24">
        <f>G19/E19</f>
        <v>0.92460365234221331</v>
      </c>
    </row>
    <row r="20" spans="1:10" x14ac:dyDescent="0.25">
      <c r="A20" s="55"/>
      <c r="B20" s="31" t="s">
        <v>264</v>
      </c>
      <c r="C20" s="14">
        <v>3</v>
      </c>
      <c r="D20" s="34">
        <v>921</v>
      </c>
      <c r="E20" s="25">
        <f t="shared" ref="E20:E36" si="0">$F$1*D19+(1-$F$1)*E19</f>
        <v>630.77361180878813</v>
      </c>
      <c r="F20" s="26">
        <f t="shared" ref="F20:F36" si="1">D20-E20</f>
        <v>290.22638819121187</v>
      </c>
      <c r="G20" s="25">
        <f t="shared" ref="G20:G36" si="2">ABS(F20)</f>
        <v>290.22638819121187</v>
      </c>
      <c r="H20" s="25">
        <f t="shared" ref="H20:H36" si="3">G20^2</f>
        <v>84231.356402516001</v>
      </c>
      <c r="I20" s="24">
        <f t="shared" ref="I20:I36" si="4">G20/D20</f>
        <v>0.31512094266146784</v>
      </c>
      <c r="J20" s="24">
        <f t="shared" ref="J20:J36" si="5">G20/E20</f>
        <v>0.46011180993917467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853</v>
      </c>
      <c r="E21" s="25">
        <f t="shared" si="0"/>
        <v>664.24859944717559</v>
      </c>
      <c r="F21" s="26">
        <f t="shared" si="1"/>
        <v>188.75140055282441</v>
      </c>
      <c r="G21" s="25">
        <f t="shared" si="2"/>
        <v>188.75140055282441</v>
      </c>
      <c r="H21" s="25">
        <f t="shared" si="3"/>
        <v>35627.091210652761</v>
      </c>
      <c r="I21" s="24">
        <f t="shared" si="4"/>
        <v>0.22127948482159954</v>
      </c>
      <c r="J21" s="24">
        <f t="shared" si="5"/>
        <v>0.28415776971139084</v>
      </c>
    </row>
    <row r="22" spans="1:10" x14ac:dyDescent="0.25">
      <c r="A22" s="55"/>
      <c r="B22" s="31" t="s">
        <v>266</v>
      </c>
      <c r="C22" s="14">
        <v>5</v>
      </c>
      <c r="D22" s="14">
        <v>564</v>
      </c>
      <c r="E22" s="25">
        <f t="shared" si="0"/>
        <v>686.01936550195387</v>
      </c>
      <c r="F22" s="26">
        <f t="shared" si="1"/>
        <v>-122.01936550195387</v>
      </c>
      <c r="G22" s="25">
        <f t="shared" si="2"/>
        <v>122.01936550195387</v>
      </c>
      <c r="H22" s="25">
        <f t="shared" si="3"/>
        <v>14888.725557499411</v>
      </c>
      <c r="I22" s="24">
        <f t="shared" si="4"/>
        <v>0.21634639273396075</v>
      </c>
      <c r="J22" s="24">
        <f t="shared" si="5"/>
        <v>0.17786577411364102</v>
      </c>
    </row>
    <row r="23" spans="1:10" x14ac:dyDescent="0.25">
      <c r="A23" s="55"/>
      <c r="B23" s="31" t="s">
        <v>267</v>
      </c>
      <c r="C23" s="14">
        <v>6</v>
      </c>
      <c r="D23" s="14">
        <v>795</v>
      </c>
      <c r="E23" s="25">
        <f t="shared" si="0"/>
        <v>671.94553583650418</v>
      </c>
      <c r="F23" s="26">
        <f t="shared" si="1"/>
        <v>123.05446416349582</v>
      </c>
      <c r="G23" s="25">
        <f t="shared" si="2"/>
        <v>123.05446416349582</v>
      </c>
      <c r="H23" s="25">
        <f t="shared" si="3"/>
        <v>15142.401150565078</v>
      </c>
      <c r="I23" s="24">
        <f t="shared" si="4"/>
        <v>0.15478548951383123</v>
      </c>
      <c r="J23" s="24">
        <f t="shared" si="5"/>
        <v>0.18313160457313771</v>
      </c>
    </row>
    <row r="24" spans="1:10" x14ac:dyDescent="0.25">
      <c r="A24" s="55"/>
      <c r="B24" s="31" t="s">
        <v>268</v>
      </c>
      <c r="C24" s="14">
        <v>7</v>
      </c>
      <c r="D24" s="14">
        <v>798</v>
      </c>
      <c r="E24" s="25">
        <f t="shared" si="0"/>
        <v>686.13875476602323</v>
      </c>
      <c r="F24" s="26">
        <f t="shared" si="1"/>
        <v>111.86124523397677</v>
      </c>
      <c r="G24" s="25">
        <f t="shared" si="2"/>
        <v>111.86124523397677</v>
      </c>
      <c r="H24" s="25">
        <f t="shared" si="3"/>
        <v>12512.938185295892</v>
      </c>
      <c r="I24" s="24">
        <f t="shared" si="4"/>
        <v>0.14017699904007114</v>
      </c>
      <c r="J24" s="24">
        <f t="shared" si="5"/>
        <v>0.16303006419178584</v>
      </c>
    </row>
    <row r="25" spans="1:10" x14ac:dyDescent="0.25">
      <c r="A25" s="55"/>
      <c r="B25" s="31" t="s">
        <v>269</v>
      </c>
      <c r="C25" s="14">
        <v>8</v>
      </c>
      <c r="D25" s="14">
        <v>291</v>
      </c>
      <c r="E25" s="25">
        <f t="shared" si="0"/>
        <v>699.04093717872297</v>
      </c>
      <c r="F25" s="26">
        <f t="shared" si="1"/>
        <v>-408.04093717872297</v>
      </c>
      <c r="G25" s="25">
        <f t="shared" si="2"/>
        <v>408.04093717872297</v>
      </c>
      <c r="H25" s="25">
        <f t="shared" si="3"/>
        <v>166497.40641369054</v>
      </c>
      <c r="I25" s="24">
        <f t="shared" si="4"/>
        <v>1.4022025332602164</v>
      </c>
      <c r="J25" s="24">
        <f t="shared" si="5"/>
        <v>0.58371536697914395</v>
      </c>
    </row>
    <row r="26" spans="1:10" x14ac:dyDescent="0.25">
      <c r="A26" s="55"/>
      <c r="B26" s="31" t="s">
        <v>270</v>
      </c>
      <c r="C26" s="14">
        <v>9</v>
      </c>
      <c r="D26" s="14">
        <v>969</v>
      </c>
      <c r="E26" s="25">
        <f t="shared" si="0"/>
        <v>651.9771074107191</v>
      </c>
      <c r="F26" s="26">
        <f t="shared" si="1"/>
        <v>317.0228925892809</v>
      </c>
      <c r="G26" s="25">
        <f t="shared" si="2"/>
        <v>317.0228925892809</v>
      </c>
      <c r="H26" s="25">
        <f t="shared" si="3"/>
        <v>100503.51442567473</v>
      </c>
      <c r="I26" s="24">
        <f t="shared" si="4"/>
        <v>0.32716500783207525</v>
      </c>
      <c r="J26" s="24">
        <f t="shared" si="5"/>
        <v>0.48624850318489687</v>
      </c>
    </row>
    <row r="27" spans="1:10" x14ac:dyDescent="0.25">
      <c r="A27" s="55"/>
      <c r="B27" s="31" t="s">
        <v>271</v>
      </c>
      <c r="C27" s="14">
        <v>10</v>
      </c>
      <c r="D27" s="14">
        <v>50</v>
      </c>
      <c r="E27" s="25">
        <f t="shared" si="0"/>
        <v>688.54282935162075</v>
      </c>
      <c r="F27" s="26">
        <f t="shared" si="1"/>
        <v>-638.54282935162075</v>
      </c>
      <c r="G27" s="25">
        <f t="shared" si="2"/>
        <v>638.54282935162075</v>
      </c>
      <c r="H27" s="25">
        <f t="shared" si="3"/>
        <v>407736.94491637306</v>
      </c>
      <c r="I27" s="24">
        <f t="shared" si="4"/>
        <v>12.770856587032416</v>
      </c>
      <c r="J27" s="24">
        <f t="shared" si="5"/>
        <v>0.92738287602663227</v>
      </c>
    </row>
    <row r="28" spans="1:10" x14ac:dyDescent="0.25">
      <c r="A28" s="55"/>
      <c r="B28" s="31" t="s">
        <v>272</v>
      </c>
      <c r="C28" s="14">
        <v>11</v>
      </c>
      <c r="D28" s="14">
        <v>1182</v>
      </c>
      <c r="E28" s="25">
        <f t="shared" si="0"/>
        <v>614.89269211791168</v>
      </c>
      <c r="F28" s="26">
        <f t="shared" si="1"/>
        <v>567.10730788208832</v>
      </c>
      <c r="G28" s="25">
        <f t="shared" si="2"/>
        <v>567.10730788208832</v>
      </c>
      <c r="H28" s="25">
        <f t="shared" si="3"/>
        <v>321610.69865326973</v>
      </c>
      <c r="I28" s="24">
        <f t="shared" si="4"/>
        <v>0.47978621648230824</v>
      </c>
      <c r="J28" s="24">
        <f t="shared" si="5"/>
        <v>0.92228662846645115</v>
      </c>
    </row>
    <row r="29" spans="1:10" x14ac:dyDescent="0.25">
      <c r="A29" s="55"/>
      <c r="B29" s="31" t="s">
        <v>273</v>
      </c>
      <c r="C29" s="14">
        <v>12</v>
      </c>
      <c r="D29" s="14">
        <v>1199</v>
      </c>
      <c r="E29" s="25">
        <f t="shared" si="0"/>
        <v>680.30338836543842</v>
      </c>
      <c r="F29" s="26">
        <f t="shared" si="1"/>
        <v>518.69661163456158</v>
      </c>
      <c r="G29" s="25">
        <f t="shared" si="2"/>
        <v>518.69661163456158</v>
      </c>
      <c r="H29" s="25">
        <f t="shared" si="3"/>
        <v>269046.17492117517</v>
      </c>
      <c r="I29" s="24">
        <f t="shared" si="4"/>
        <v>0.43260768276443834</v>
      </c>
      <c r="J29" s="24">
        <f t="shared" si="5"/>
        <v>0.76244896101551307</v>
      </c>
    </row>
    <row r="30" spans="1:10" x14ac:dyDescent="0.25">
      <c r="A30" s="55"/>
      <c r="B30" s="31" t="s">
        <v>274</v>
      </c>
      <c r="C30" s="14">
        <v>13</v>
      </c>
      <c r="D30" s="14">
        <v>930</v>
      </c>
      <c r="E30" s="25">
        <f t="shared" si="0"/>
        <v>740.1303488660144</v>
      </c>
      <c r="F30" s="26">
        <f t="shared" si="1"/>
        <v>189.8696511339856</v>
      </c>
      <c r="G30" s="25">
        <f t="shared" si="2"/>
        <v>189.8696511339856</v>
      </c>
      <c r="H30" s="25">
        <f t="shared" si="3"/>
        <v>36050.484421741399</v>
      </c>
      <c r="I30" s="24">
        <f t="shared" si="4"/>
        <v>0.20416091519783397</v>
      </c>
      <c r="J30" s="24">
        <f t="shared" si="5"/>
        <v>0.25653542166578236</v>
      </c>
    </row>
    <row r="31" spans="1:10" x14ac:dyDescent="0.25">
      <c r="A31" s="55"/>
      <c r="B31" s="31" t="s">
        <v>275</v>
      </c>
      <c r="C31" s="14">
        <v>14</v>
      </c>
      <c r="D31" s="14">
        <v>1149</v>
      </c>
      <c r="E31" s="25">
        <f t="shared" si="0"/>
        <v>762.0300950063538</v>
      </c>
      <c r="F31" s="26">
        <f t="shared" si="1"/>
        <v>386.9699049936462</v>
      </c>
      <c r="G31" s="25">
        <f t="shared" si="2"/>
        <v>386.9699049936462</v>
      </c>
      <c r="H31" s="25">
        <f t="shared" si="3"/>
        <v>149745.70737079156</v>
      </c>
      <c r="I31" s="24">
        <f t="shared" si="4"/>
        <v>0.33678842906322559</v>
      </c>
      <c r="J31" s="24">
        <f t="shared" si="5"/>
        <v>0.50781446497912874</v>
      </c>
    </row>
    <row r="32" spans="1:10" x14ac:dyDescent="0.25">
      <c r="A32" s="55"/>
      <c r="B32" s="31" t="s">
        <v>276</v>
      </c>
      <c r="C32" s="14">
        <v>15</v>
      </c>
      <c r="D32" s="14">
        <v>1008</v>
      </c>
      <c r="E32" s="25">
        <f t="shared" si="0"/>
        <v>806.66357188219138</v>
      </c>
      <c r="F32" s="26">
        <f t="shared" si="1"/>
        <v>201.33642811780862</v>
      </c>
      <c r="G32" s="25">
        <f t="shared" si="2"/>
        <v>201.33642811780862</v>
      </c>
      <c r="H32" s="25">
        <f t="shared" si="3"/>
        <v>40536.357287237515</v>
      </c>
      <c r="I32" s="24">
        <f t="shared" si="4"/>
        <v>0.19973851995814348</v>
      </c>
      <c r="J32" s="24">
        <f t="shared" si="5"/>
        <v>0.24959157092966219</v>
      </c>
    </row>
    <row r="33" spans="1:10" x14ac:dyDescent="0.25">
      <c r="A33" s="55"/>
      <c r="B33" s="31" t="s">
        <v>277</v>
      </c>
      <c r="C33" s="14">
        <v>16</v>
      </c>
      <c r="D33" s="14">
        <v>573</v>
      </c>
      <c r="E33" s="25">
        <f t="shared" si="0"/>
        <v>829.88590698550524</v>
      </c>
      <c r="F33" s="26">
        <f t="shared" si="1"/>
        <v>-256.88590698550524</v>
      </c>
      <c r="G33" s="25">
        <f t="shared" si="2"/>
        <v>256.88590698550524</v>
      </c>
      <c r="H33" s="25">
        <f t="shared" si="3"/>
        <v>65990.369207765645</v>
      </c>
      <c r="I33" s="24">
        <f t="shared" si="4"/>
        <v>0.44831746419808943</v>
      </c>
      <c r="J33" s="24">
        <f t="shared" si="5"/>
        <v>0.30954364307573667</v>
      </c>
    </row>
    <row r="34" spans="1:10" x14ac:dyDescent="0.25">
      <c r="A34" s="55"/>
      <c r="B34" s="31" t="s">
        <v>278</v>
      </c>
      <c r="C34" s="14">
        <v>17</v>
      </c>
      <c r="D34" s="14">
        <v>883</v>
      </c>
      <c r="E34" s="25">
        <f t="shared" si="0"/>
        <v>800.25644215837781</v>
      </c>
      <c r="F34" s="26">
        <f t="shared" si="1"/>
        <v>82.743557841622192</v>
      </c>
      <c r="G34" s="25">
        <f t="shared" si="2"/>
        <v>82.743557841622192</v>
      </c>
      <c r="H34" s="25">
        <f t="shared" si="3"/>
        <v>6846.4963642898774</v>
      </c>
      <c r="I34" s="24">
        <f t="shared" si="4"/>
        <v>9.3707313523920935E-2</v>
      </c>
      <c r="J34" s="24">
        <f t="shared" si="5"/>
        <v>0.10339630333803237</v>
      </c>
    </row>
    <row r="35" spans="1:10" x14ac:dyDescent="0.25">
      <c r="A35" s="55"/>
      <c r="B35" s="31" t="s">
        <v>279</v>
      </c>
      <c r="C35" s="14">
        <v>18</v>
      </c>
      <c r="D35" s="14">
        <v>2015</v>
      </c>
      <c r="E35" s="25">
        <f t="shared" si="0"/>
        <v>809.80016281440453</v>
      </c>
      <c r="F35" s="26">
        <f t="shared" si="1"/>
        <v>1205.1998371855955</v>
      </c>
      <c r="G35" s="25">
        <f t="shared" si="2"/>
        <v>1205.1998371855955</v>
      </c>
      <c r="H35" s="25">
        <f t="shared" si="3"/>
        <v>1452506.6475521859</v>
      </c>
      <c r="I35" s="24">
        <f t="shared" si="4"/>
        <v>0.59811406311940218</v>
      </c>
      <c r="J35" s="24">
        <f t="shared" si="5"/>
        <v>1.4882682080440768</v>
      </c>
    </row>
    <row r="36" spans="1:10" x14ac:dyDescent="0.25">
      <c r="A36" s="55"/>
      <c r="B36" s="31" t="s">
        <v>280</v>
      </c>
      <c r="C36" s="14">
        <v>19</v>
      </c>
      <c r="D36" s="14">
        <v>389</v>
      </c>
      <c r="E36" s="25">
        <f t="shared" si="0"/>
        <v>948.80905825982597</v>
      </c>
      <c r="F36" s="26">
        <f t="shared" si="1"/>
        <v>-559.80905825982597</v>
      </c>
      <c r="G36" s="25">
        <f t="shared" si="2"/>
        <v>559.80905825982597</v>
      </c>
      <c r="H36" s="25">
        <f t="shared" si="3"/>
        <v>313386.18170975323</v>
      </c>
      <c r="I36" s="24">
        <f t="shared" si="4"/>
        <v>1.4390978361435116</v>
      </c>
      <c r="J36" s="24">
        <f t="shared" si="5"/>
        <v>0.5900123458839549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884.24014906484717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2423.8874381962742</v>
      </c>
      <c r="G38" s="18">
        <f t="shared" ref="G38:H38" si="6">SUM(G18:G36)</f>
        <v>6995.8169660848644</v>
      </c>
      <c r="H38" s="18">
        <f t="shared" si="6"/>
        <v>3861002.1286534658</v>
      </c>
      <c r="I38" s="17">
        <f>SUM(I21:I36)</f>
        <v>19.46513093468505</v>
      </c>
      <c r="J38" s="17">
        <f>SUM(J21:J36)</f>
        <v>7.9954295061789669</v>
      </c>
    </row>
    <row r="39" spans="1:10" x14ac:dyDescent="0.25">
      <c r="B39" s="14"/>
      <c r="C39" s="14"/>
      <c r="D39" s="14"/>
      <c r="E39" s="14"/>
      <c r="F39" s="14"/>
      <c r="G39" s="16">
        <f>G38/C36</f>
        <v>368.20089295183499</v>
      </c>
      <c r="H39" s="16">
        <f>H38/C36</f>
        <v>203210.63835018242</v>
      </c>
      <c r="I39" s="15">
        <f>I38/C36</f>
        <v>1.0244805755097395</v>
      </c>
      <c r="J39" s="15">
        <f>J38/C36</f>
        <v>0.42081207927257719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461.47192406882823</v>
      </c>
      <c r="H42" s="12">
        <f>H39^0.5</f>
        <v>450.7889066405499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708003</v>
      </c>
    </row>
    <row r="4" spans="2:3" x14ac:dyDescent="0.25">
      <c r="B4" s="5" t="s">
        <v>247</v>
      </c>
      <c r="C4" t="s">
        <v>162</v>
      </c>
    </row>
    <row r="5" spans="2:3" x14ac:dyDescent="0.25">
      <c r="B5" t="s">
        <v>250</v>
      </c>
      <c r="C5" s="4"/>
    </row>
    <row r="6" spans="2:3" x14ac:dyDescent="0.25">
      <c r="B6" t="s">
        <v>251</v>
      </c>
      <c r="C6" s="4"/>
    </row>
    <row r="7" spans="2:3" x14ac:dyDescent="0.25">
      <c r="B7" t="s">
        <v>252</v>
      </c>
      <c r="C7" s="4"/>
    </row>
    <row r="8" spans="2:3" x14ac:dyDescent="0.25">
      <c r="B8" t="s">
        <v>253</v>
      </c>
      <c r="C8" s="4"/>
    </row>
    <row r="9" spans="2:3" x14ac:dyDescent="0.25">
      <c r="B9" t="s">
        <v>254</v>
      </c>
      <c r="C9" s="4">
        <v>2820</v>
      </c>
    </row>
    <row r="10" spans="2:3" x14ac:dyDescent="0.25">
      <c r="B10" t="s">
        <v>255</v>
      </c>
      <c r="C10" s="4">
        <v>1690</v>
      </c>
    </row>
    <row r="11" spans="2:3" x14ac:dyDescent="0.25">
      <c r="B11" t="s">
        <v>256</v>
      </c>
      <c r="C11" s="4">
        <v>5201</v>
      </c>
    </row>
    <row r="12" spans="2:3" x14ac:dyDescent="0.25">
      <c r="B12" t="s">
        <v>257</v>
      </c>
      <c r="C12" s="4">
        <v>4310</v>
      </c>
    </row>
    <row r="13" spans="2:3" x14ac:dyDescent="0.25">
      <c r="B13" t="s">
        <v>258</v>
      </c>
      <c r="C13" s="4">
        <v>3510</v>
      </c>
    </row>
    <row r="14" spans="2:3" x14ac:dyDescent="0.25">
      <c r="B14" t="s">
        <v>259</v>
      </c>
      <c r="C14" s="4">
        <v>1650</v>
      </c>
    </row>
    <row r="15" spans="2:3" x14ac:dyDescent="0.25">
      <c r="B15" t="s">
        <v>260</v>
      </c>
      <c r="C15" s="4">
        <v>3257</v>
      </c>
    </row>
    <row r="16" spans="2:3" x14ac:dyDescent="0.25">
      <c r="B16" t="s">
        <v>261</v>
      </c>
      <c r="C16" s="4">
        <v>4120</v>
      </c>
    </row>
    <row r="17" spans="2:3" x14ac:dyDescent="0.25">
      <c r="B17" t="s">
        <v>262</v>
      </c>
      <c r="C17" s="4">
        <v>5892</v>
      </c>
    </row>
    <row r="18" spans="2:3" x14ac:dyDescent="0.25">
      <c r="B18" t="s">
        <v>263</v>
      </c>
      <c r="C18" s="4">
        <v>5000</v>
      </c>
    </row>
    <row r="19" spans="2:3" x14ac:dyDescent="0.25">
      <c r="B19" t="s">
        <v>264</v>
      </c>
      <c r="C19" s="4">
        <v>5913</v>
      </c>
    </row>
    <row r="20" spans="2:3" x14ac:dyDescent="0.25">
      <c r="B20" t="s">
        <v>265</v>
      </c>
      <c r="C20" s="4">
        <v>5560</v>
      </c>
    </row>
    <row r="21" spans="2:3" x14ac:dyDescent="0.25">
      <c r="B21" t="s">
        <v>266</v>
      </c>
      <c r="C21" s="4">
        <v>3680</v>
      </c>
    </row>
    <row r="22" spans="2:3" x14ac:dyDescent="0.25">
      <c r="B22" t="s">
        <v>267</v>
      </c>
      <c r="C22" s="4">
        <v>7321</v>
      </c>
    </row>
    <row r="23" spans="2:3" x14ac:dyDescent="0.25">
      <c r="B23" t="s">
        <v>268</v>
      </c>
      <c r="C23" s="4">
        <v>7370</v>
      </c>
    </row>
    <row r="24" spans="2:3" x14ac:dyDescent="0.25">
      <c r="B24" t="s">
        <v>269</v>
      </c>
      <c r="C24" s="4">
        <v>5026</v>
      </c>
    </row>
    <row r="25" spans="2:3" x14ac:dyDescent="0.25">
      <c r="B25" t="s">
        <v>270</v>
      </c>
      <c r="C25" s="4">
        <v>3965</v>
      </c>
    </row>
    <row r="26" spans="2:3" x14ac:dyDescent="0.25">
      <c r="B26" t="s">
        <v>271</v>
      </c>
      <c r="C26" s="4">
        <v>2929</v>
      </c>
    </row>
    <row r="27" spans="2:3" x14ac:dyDescent="0.25">
      <c r="B27" t="s">
        <v>272</v>
      </c>
      <c r="C27" s="4">
        <v>4680</v>
      </c>
    </row>
    <row r="28" spans="2:3" x14ac:dyDescent="0.25">
      <c r="B28" t="s">
        <v>273</v>
      </c>
      <c r="C28" s="4">
        <v>6744</v>
      </c>
    </row>
    <row r="29" spans="2:3" x14ac:dyDescent="0.25">
      <c r="B29" t="s">
        <v>274</v>
      </c>
      <c r="C29" s="4">
        <v>4991</v>
      </c>
    </row>
    <row r="30" spans="2:3" x14ac:dyDescent="0.25">
      <c r="B30" t="s">
        <v>275</v>
      </c>
      <c r="C30" s="4">
        <v>2780</v>
      </c>
    </row>
    <row r="31" spans="2:3" x14ac:dyDescent="0.25">
      <c r="B31" t="s">
        <v>276</v>
      </c>
      <c r="C31" s="4">
        <v>5031</v>
      </c>
    </row>
    <row r="32" spans="2:3" x14ac:dyDescent="0.25">
      <c r="B32" t="s">
        <v>277</v>
      </c>
      <c r="C32" s="4">
        <v>6691</v>
      </c>
    </row>
    <row r="33" spans="2:3" x14ac:dyDescent="0.25">
      <c r="B33" t="s">
        <v>278</v>
      </c>
      <c r="C33" s="4">
        <v>5597</v>
      </c>
    </row>
    <row r="34" spans="2:3" x14ac:dyDescent="0.25">
      <c r="B34" t="s">
        <v>279</v>
      </c>
      <c r="C34" s="4">
        <v>10308</v>
      </c>
    </row>
    <row r="35" spans="2:3" x14ac:dyDescent="0.25">
      <c r="B35" t="s">
        <v>280</v>
      </c>
      <c r="C35" s="4">
        <v>2111</v>
      </c>
    </row>
    <row r="36" spans="2:3" x14ac:dyDescent="0.25">
      <c r="C36" s="4">
        <v>128147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9"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0.17238064780714657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/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/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/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2820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1690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5201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4310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3510</v>
      </c>
      <c r="E14" s="14" t="s">
        <v>293</v>
      </c>
      <c r="F14" s="27">
        <f>AVERAGE(D10:D17)</f>
        <v>3319.75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1650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3257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4120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5892</v>
      </c>
      <c r="E18" s="27">
        <f>F14</f>
        <v>3319.75</v>
      </c>
      <c r="F18" s="26">
        <f>D18-E18</f>
        <v>2572.25</v>
      </c>
      <c r="G18" s="25">
        <f>ABS(F18)</f>
        <v>2572.25</v>
      </c>
      <c r="H18" s="25">
        <f>G18^2</f>
        <v>6616470.0625</v>
      </c>
      <c r="I18" s="24">
        <f>G18/D18</f>
        <v>0.4365665308893415</v>
      </c>
      <c r="J18" s="24">
        <f>G18/E18</f>
        <v>0.774832442201973</v>
      </c>
    </row>
    <row r="19" spans="1:10" x14ac:dyDescent="0.25">
      <c r="A19" s="55"/>
      <c r="B19" s="31" t="s">
        <v>263</v>
      </c>
      <c r="C19" s="14">
        <v>2</v>
      </c>
      <c r="D19" s="34">
        <v>5000</v>
      </c>
      <c r="E19" s="25">
        <f>$F$1*D18+(1-$F$1)*E18</f>
        <v>3763.1561213219329</v>
      </c>
      <c r="F19" s="26">
        <f>D19-E19</f>
        <v>1236.8438786780671</v>
      </c>
      <c r="G19" s="25">
        <f>ABS(F19)</f>
        <v>1236.8438786780671</v>
      </c>
      <c r="H19" s="25">
        <f>G19^2</f>
        <v>1529782.7802234052</v>
      </c>
      <c r="I19" s="24">
        <f>G19/D19</f>
        <v>0.24736877573561342</v>
      </c>
      <c r="J19" s="24">
        <f>G19/E19</f>
        <v>0.32867195481743255</v>
      </c>
    </row>
    <row r="20" spans="1:10" x14ac:dyDescent="0.25">
      <c r="A20" s="55"/>
      <c r="B20" s="31" t="s">
        <v>264</v>
      </c>
      <c r="C20" s="14">
        <v>3</v>
      </c>
      <c r="D20" s="34">
        <v>5913</v>
      </c>
      <c r="E20" s="25">
        <f t="shared" ref="E20:E36" si="0">$F$1*D19+(1-$F$1)*E19</f>
        <v>3976.364070364762</v>
      </c>
      <c r="F20" s="26">
        <f t="shared" ref="F20:F36" si="1">D20-E20</f>
        <v>1936.635929635238</v>
      </c>
      <c r="G20" s="25">
        <f t="shared" ref="G20:G36" si="2">ABS(F20)</f>
        <v>1936.635929635238</v>
      </c>
      <c r="H20" s="25">
        <f t="shared" ref="H20:H36" si="3">G20^2</f>
        <v>3750558.7239541425</v>
      </c>
      <c r="I20" s="24">
        <f t="shared" ref="I20:I36" si="4">G20/D20</f>
        <v>0.32752171987742906</v>
      </c>
      <c r="J20" s="24">
        <f t="shared" ref="J20:J36" si="5">G20/E20</f>
        <v>0.48703687473405455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5560</v>
      </c>
      <c r="E21" s="25">
        <f t="shared" si="0"/>
        <v>4310.2026264818796</v>
      </c>
      <c r="F21" s="26">
        <f t="shared" si="1"/>
        <v>1249.7973735181204</v>
      </c>
      <c r="G21" s="25">
        <f t="shared" si="2"/>
        <v>1249.7973735181204</v>
      </c>
      <c r="H21" s="25">
        <f t="shared" si="3"/>
        <v>1561993.474852792</v>
      </c>
      <c r="I21" s="24">
        <f t="shared" si="4"/>
        <v>0.22478370027304323</v>
      </c>
      <c r="J21" s="24">
        <f t="shared" si="5"/>
        <v>0.2899625567112244</v>
      </c>
    </row>
    <row r="22" spans="1:10" x14ac:dyDescent="0.25">
      <c r="A22" s="55"/>
      <c r="B22" s="31" t="s">
        <v>266</v>
      </c>
      <c r="C22" s="14">
        <v>5</v>
      </c>
      <c r="D22" s="14">
        <v>3680</v>
      </c>
      <c r="E22" s="25">
        <f t="shared" si="0"/>
        <v>4525.6435073566035</v>
      </c>
      <c r="F22" s="26">
        <f t="shared" si="1"/>
        <v>-845.64350735660355</v>
      </c>
      <c r="G22" s="25">
        <f t="shared" si="2"/>
        <v>845.64350735660355</v>
      </c>
      <c r="H22" s="25">
        <f t="shared" si="3"/>
        <v>715112.94153437798</v>
      </c>
      <c r="I22" s="24">
        <f t="shared" si="4"/>
        <v>0.22979443134690314</v>
      </c>
      <c r="J22" s="24">
        <f t="shared" si="5"/>
        <v>0.18685596998128073</v>
      </c>
    </row>
    <row r="23" spans="1:10" x14ac:dyDescent="0.25">
      <c r="A23" s="55"/>
      <c r="B23" s="31" t="s">
        <v>267</v>
      </c>
      <c r="C23" s="14">
        <v>6</v>
      </c>
      <c r="D23" s="14">
        <v>7321</v>
      </c>
      <c r="E23" s="25">
        <f t="shared" si="0"/>
        <v>4379.8709317445646</v>
      </c>
      <c r="F23" s="26">
        <f t="shared" si="1"/>
        <v>2941.1290682554354</v>
      </c>
      <c r="G23" s="25">
        <f t="shared" si="2"/>
        <v>2941.1290682554354</v>
      </c>
      <c r="H23" s="25">
        <f t="shared" si="3"/>
        <v>8650240.1961370856</v>
      </c>
      <c r="I23" s="24">
        <f t="shared" si="4"/>
        <v>0.40173870622257007</v>
      </c>
      <c r="J23" s="24">
        <f t="shared" si="5"/>
        <v>0.67151044267962989</v>
      </c>
    </row>
    <row r="24" spans="1:10" x14ac:dyDescent="0.25">
      <c r="A24" s="55"/>
      <c r="B24" s="31" t="s">
        <v>268</v>
      </c>
      <c r="C24" s="14">
        <v>7</v>
      </c>
      <c r="D24" s="14">
        <v>7370</v>
      </c>
      <c r="E24" s="25">
        <f t="shared" si="0"/>
        <v>4886.8646658148664</v>
      </c>
      <c r="F24" s="26">
        <f t="shared" si="1"/>
        <v>2483.1353341851336</v>
      </c>
      <c r="G24" s="25">
        <f t="shared" si="2"/>
        <v>2483.1353341851336</v>
      </c>
      <c r="H24" s="25">
        <f t="shared" si="3"/>
        <v>6165961.0878787152</v>
      </c>
      <c r="I24" s="24">
        <f t="shared" si="4"/>
        <v>0.33692474005225692</v>
      </c>
      <c r="J24" s="24">
        <f t="shared" si="5"/>
        <v>0.50812443232885807</v>
      </c>
    </row>
    <row r="25" spans="1:10" x14ac:dyDescent="0.25">
      <c r="A25" s="55"/>
      <c r="B25" s="31" t="s">
        <v>269</v>
      </c>
      <c r="C25" s="14">
        <v>8</v>
      </c>
      <c r="D25" s="14">
        <v>5026</v>
      </c>
      <c r="E25" s="25">
        <f t="shared" si="0"/>
        <v>5314.9091433145149</v>
      </c>
      <c r="F25" s="26">
        <f t="shared" si="1"/>
        <v>-288.90914331451495</v>
      </c>
      <c r="G25" s="25">
        <f t="shared" si="2"/>
        <v>288.90914331451495</v>
      </c>
      <c r="H25" s="25">
        <f t="shared" si="3"/>
        <v>83468.493090726945</v>
      </c>
      <c r="I25" s="24">
        <f t="shared" si="4"/>
        <v>5.7482917491944875E-2</v>
      </c>
      <c r="J25" s="24">
        <f t="shared" si="5"/>
        <v>5.4358246871995204E-2</v>
      </c>
    </row>
    <row r="26" spans="1:10" x14ac:dyDescent="0.25">
      <c r="A26" s="55"/>
      <c r="B26" s="31" t="s">
        <v>270</v>
      </c>
      <c r="C26" s="14">
        <v>9</v>
      </c>
      <c r="D26" s="14">
        <v>3965</v>
      </c>
      <c r="E26" s="25">
        <f t="shared" si="0"/>
        <v>5265.1067980325515</v>
      </c>
      <c r="F26" s="26">
        <f t="shared" si="1"/>
        <v>-1300.1067980325515</v>
      </c>
      <c r="G26" s="25">
        <f t="shared" si="2"/>
        <v>1300.1067980325515</v>
      </c>
      <c r="H26" s="25">
        <f t="shared" si="3"/>
        <v>1690277.6862904537</v>
      </c>
      <c r="I26" s="24">
        <f t="shared" si="4"/>
        <v>0.32789578765007604</v>
      </c>
      <c r="J26" s="24">
        <f t="shared" si="5"/>
        <v>0.24692885593856734</v>
      </c>
    </row>
    <row r="27" spans="1:10" x14ac:dyDescent="0.25">
      <c r="A27" s="55"/>
      <c r="B27" s="31" t="s">
        <v>271</v>
      </c>
      <c r="C27" s="14">
        <v>10</v>
      </c>
      <c r="D27" s="14">
        <v>2929</v>
      </c>
      <c r="E27" s="25">
        <f t="shared" si="0"/>
        <v>5040.9935459692251</v>
      </c>
      <c r="F27" s="26">
        <f t="shared" si="1"/>
        <v>-2111.9935459692251</v>
      </c>
      <c r="G27" s="25">
        <f t="shared" si="2"/>
        <v>2111.9935459692251</v>
      </c>
      <c r="H27" s="25">
        <f t="shared" si="3"/>
        <v>4460516.7382156616</v>
      </c>
      <c r="I27" s="24">
        <f t="shared" si="4"/>
        <v>0.72106300647634858</v>
      </c>
      <c r="J27" s="24">
        <f t="shared" si="5"/>
        <v>0.41896374726723734</v>
      </c>
    </row>
    <row r="28" spans="1:10" x14ac:dyDescent="0.25">
      <c r="A28" s="55"/>
      <c r="B28" s="31" t="s">
        <v>272</v>
      </c>
      <c r="C28" s="14">
        <v>11</v>
      </c>
      <c r="D28" s="14">
        <v>4680</v>
      </c>
      <c r="E28" s="25">
        <f t="shared" si="0"/>
        <v>4676.9267303505376</v>
      </c>
      <c r="F28" s="26">
        <f t="shared" si="1"/>
        <v>3.0732696494624179</v>
      </c>
      <c r="G28" s="25">
        <f t="shared" si="2"/>
        <v>3.0732696494624179</v>
      </c>
      <c r="H28" s="25">
        <f t="shared" si="3"/>
        <v>9.4449863383068529</v>
      </c>
      <c r="I28" s="24">
        <f t="shared" si="4"/>
        <v>6.5668154903043114E-4</v>
      </c>
      <c r="J28" s="24">
        <f t="shared" si="5"/>
        <v>6.5711306305456599E-4</v>
      </c>
    </row>
    <row r="29" spans="1:10" x14ac:dyDescent="0.25">
      <c r="A29" s="55"/>
      <c r="B29" s="31" t="s">
        <v>273</v>
      </c>
      <c r="C29" s="14">
        <v>12</v>
      </c>
      <c r="D29" s="14">
        <v>6744</v>
      </c>
      <c r="E29" s="25">
        <f t="shared" si="0"/>
        <v>4677.4565025635984</v>
      </c>
      <c r="F29" s="26">
        <f t="shared" si="1"/>
        <v>2066.5434974364016</v>
      </c>
      <c r="G29" s="25">
        <f t="shared" si="2"/>
        <v>2066.5434974364016</v>
      </c>
      <c r="H29" s="25">
        <f t="shared" si="3"/>
        <v>4270602.0267966744</v>
      </c>
      <c r="I29" s="24">
        <f t="shared" si="4"/>
        <v>0.30642697174323869</v>
      </c>
      <c r="J29" s="24">
        <f t="shared" si="5"/>
        <v>0.44180923891088675</v>
      </c>
    </row>
    <row r="30" spans="1:10" x14ac:dyDescent="0.25">
      <c r="A30" s="55"/>
      <c r="B30" s="31" t="s">
        <v>274</v>
      </c>
      <c r="C30" s="14">
        <v>13</v>
      </c>
      <c r="D30" s="14">
        <v>4991</v>
      </c>
      <c r="E30" s="25">
        <f t="shared" si="0"/>
        <v>5033.6886093733319</v>
      </c>
      <c r="F30" s="26">
        <f t="shared" si="1"/>
        <v>-42.688609373331929</v>
      </c>
      <c r="G30" s="25">
        <f t="shared" si="2"/>
        <v>42.688609373331929</v>
      </c>
      <c r="H30" s="25">
        <f t="shared" si="3"/>
        <v>1822.3173702289225</v>
      </c>
      <c r="I30" s="24">
        <f t="shared" si="4"/>
        <v>8.5531174861414403E-3</v>
      </c>
      <c r="J30" s="24">
        <f t="shared" si="5"/>
        <v>8.4805820713344526E-3</v>
      </c>
    </row>
    <row r="31" spans="1:10" x14ac:dyDescent="0.25">
      <c r="A31" s="55"/>
      <c r="B31" s="31" t="s">
        <v>275</v>
      </c>
      <c r="C31" s="14">
        <v>14</v>
      </c>
      <c r="D31" s="14">
        <v>2780</v>
      </c>
      <c r="E31" s="25">
        <f t="shared" si="0"/>
        <v>5026.3299192355707</v>
      </c>
      <c r="F31" s="26">
        <f t="shared" si="1"/>
        <v>-2246.3299192355707</v>
      </c>
      <c r="G31" s="25">
        <f t="shared" si="2"/>
        <v>2246.3299192355707</v>
      </c>
      <c r="H31" s="25">
        <f t="shared" si="3"/>
        <v>5045998.1060528858</v>
      </c>
      <c r="I31" s="24">
        <f t="shared" si="4"/>
        <v>0.80803234504876642</v>
      </c>
      <c r="J31" s="24">
        <f t="shared" si="5"/>
        <v>0.44691254957995352</v>
      </c>
    </row>
    <row r="32" spans="1:10" x14ac:dyDescent="0.25">
      <c r="A32" s="55"/>
      <c r="B32" s="31" t="s">
        <v>276</v>
      </c>
      <c r="C32" s="14">
        <v>15</v>
      </c>
      <c r="D32" s="14">
        <v>5031</v>
      </c>
      <c r="E32" s="25">
        <f t="shared" si="0"/>
        <v>4639.1061125691685</v>
      </c>
      <c r="F32" s="26">
        <f t="shared" si="1"/>
        <v>391.89388743083146</v>
      </c>
      <c r="G32" s="25">
        <f t="shared" si="2"/>
        <v>391.89388743083146</v>
      </c>
      <c r="H32" s="25">
        <f t="shared" si="3"/>
        <v>153580.81900564919</v>
      </c>
      <c r="I32" s="24">
        <f t="shared" si="4"/>
        <v>7.7895823381202836E-2</v>
      </c>
      <c r="J32" s="24">
        <f t="shared" si="5"/>
        <v>8.4476163709434518E-2</v>
      </c>
    </row>
    <row r="33" spans="1:10" x14ac:dyDescent="0.25">
      <c r="A33" s="55"/>
      <c r="B33" s="31" t="s">
        <v>277</v>
      </c>
      <c r="C33" s="14">
        <v>16</v>
      </c>
      <c r="D33" s="14">
        <v>6691</v>
      </c>
      <c r="E33" s="25">
        <f t="shared" si="0"/>
        <v>4706.6610347561564</v>
      </c>
      <c r="F33" s="26">
        <f t="shared" si="1"/>
        <v>1984.3389652438436</v>
      </c>
      <c r="G33" s="25">
        <f t="shared" si="2"/>
        <v>1984.3389652438436</v>
      </c>
      <c r="H33" s="25">
        <f t="shared" si="3"/>
        <v>3937601.1289850082</v>
      </c>
      <c r="I33" s="24">
        <f t="shared" si="4"/>
        <v>0.29656837023521798</v>
      </c>
      <c r="J33" s="24">
        <f t="shared" si="5"/>
        <v>0.42160226763528735</v>
      </c>
    </row>
    <row r="34" spans="1:10" x14ac:dyDescent="0.25">
      <c r="A34" s="55"/>
      <c r="B34" s="31" t="s">
        <v>278</v>
      </c>
      <c r="C34" s="14">
        <v>17</v>
      </c>
      <c r="D34" s="14">
        <v>5597</v>
      </c>
      <c r="E34" s="25">
        <f t="shared" si="0"/>
        <v>5048.7226710538525</v>
      </c>
      <c r="F34" s="26">
        <f t="shared" si="1"/>
        <v>548.27732894614746</v>
      </c>
      <c r="G34" s="25">
        <f t="shared" si="2"/>
        <v>548.27732894614746</v>
      </c>
      <c r="H34" s="25">
        <f t="shared" si="3"/>
        <v>300608.02943632199</v>
      </c>
      <c r="I34" s="24">
        <f t="shared" si="4"/>
        <v>9.7959143996095663E-2</v>
      </c>
      <c r="J34" s="24">
        <f t="shared" si="5"/>
        <v>0.10859723630486164</v>
      </c>
    </row>
    <row r="35" spans="1:10" x14ac:dyDescent="0.25">
      <c r="A35" s="55"/>
      <c r="B35" s="31" t="s">
        <v>279</v>
      </c>
      <c r="C35" s="14">
        <v>18</v>
      </c>
      <c r="D35" s="14">
        <v>10308</v>
      </c>
      <c r="E35" s="25">
        <f t="shared" si="0"/>
        <v>5143.2350721955609</v>
      </c>
      <c r="F35" s="26">
        <f t="shared" si="1"/>
        <v>5164.7649278044391</v>
      </c>
      <c r="G35" s="25">
        <f t="shared" si="2"/>
        <v>5164.7649278044391</v>
      </c>
      <c r="H35" s="25">
        <f t="shared" si="3"/>
        <v>26674796.759478793</v>
      </c>
      <c r="I35" s="24">
        <f t="shared" si="4"/>
        <v>0.50104432749363981</v>
      </c>
      <c r="J35" s="24">
        <f t="shared" si="5"/>
        <v>1.004186053195443</v>
      </c>
    </row>
    <row r="36" spans="1:10" x14ac:dyDescent="0.25">
      <c r="A36" s="55"/>
      <c r="B36" s="31" t="s">
        <v>280</v>
      </c>
      <c r="C36" s="14">
        <v>19</v>
      </c>
      <c r="D36" s="14">
        <v>2111</v>
      </c>
      <c r="E36" s="25">
        <f t="shared" si="0"/>
        <v>6033.5405962221203</v>
      </c>
      <c r="F36" s="26">
        <f t="shared" si="1"/>
        <v>-3922.5405962221203</v>
      </c>
      <c r="G36" s="25">
        <f t="shared" si="2"/>
        <v>3922.5405962221203</v>
      </c>
      <c r="H36" s="25">
        <f t="shared" si="3"/>
        <v>15386324.729010588</v>
      </c>
      <c r="I36" s="24">
        <f t="shared" si="4"/>
        <v>1.8581433425969305</v>
      </c>
      <c r="J36" s="24">
        <f t="shared" si="5"/>
        <v>0.6501225165665091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5357.370507195521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11820.471341279201</v>
      </c>
      <c r="G38" s="18">
        <f t="shared" ref="G38:H38" si="6">SUM(G18:G36)</f>
        <v>33336.895580287033</v>
      </c>
      <c r="H38" s="18">
        <f t="shared" si="6"/>
        <v>90995725.545799837</v>
      </c>
      <c r="I38" s="17">
        <f>SUM(I21:I36)</f>
        <v>6.2549634130434075</v>
      </c>
      <c r="J38" s="17">
        <f>SUM(J21:J36)</f>
        <v>5.5435479728155572</v>
      </c>
    </row>
    <row r="39" spans="1:10" x14ac:dyDescent="0.25">
      <c r="B39" s="14"/>
      <c r="C39" s="14"/>
      <c r="D39" s="14"/>
      <c r="E39" s="14"/>
      <c r="F39" s="14"/>
      <c r="G39" s="16">
        <f>G38/C36</f>
        <v>1754.5734515940544</v>
      </c>
      <c r="H39" s="16">
        <f>H38/C36</f>
        <v>4789248.7129368335</v>
      </c>
      <c r="I39" s="15">
        <f>I38/C36</f>
        <v>0.32920860068649516</v>
      </c>
      <c r="J39" s="15">
        <f>J38/C36</f>
        <v>0.29176568277976617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2199.0342829861356</v>
      </c>
      <c r="H42" s="12">
        <f>H39^0.5</f>
        <v>2188.4352201828669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711002</v>
      </c>
    </row>
    <row r="4" spans="2:3" x14ac:dyDescent="0.25">
      <c r="B4" s="5" t="s">
        <v>247</v>
      </c>
      <c r="C4" t="s">
        <v>110</v>
      </c>
    </row>
    <row r="5" spans="2:3" x14ac:dyDescent="0.25">
      <c r="B5" t="s">
        <v>250</v>
      </c>
      <c r="C5" s="4">
        <v>14</v>
      </c>
    </row>
    <row r="6" spans="2:3" x14ac:dyDescent="0.25">
      <c r="B6" t="s">
        <v>251</v>
      </c>
      <c r="C6" s="4">
        <v>30</v>
      </c>
    </row>
    <row r="7" spans="2:3" x14ac:dyDescent="0.25">
      <c r="B7" t="s">
        <v>252</v>
      </c>
      <c r="C7" s="4">
        <v>9</v>
      </c>
    </row>
    <row r="8" spans="2:3" x14ac:dyDescent="0.25">
      <c r="B8" t="s">
        <v>253</v>
      </c>
      <c r="C8" s="4">
        <v>20</v>
      </c>
    </row>
    <row r="9" spans="2:3" x14ac:dyDescent="0.25">
      <c r="B9" t="s">
        <v>254</v>
      </c>
      <c r="C9" s="4">
        <v>19</v>
      </c>
    </row>
    <row r="10" spans="2:3" x14ac:dyDescent="0.25">
      <c r="B10" t="s">
        <v>255</v>
      </c>
      <c r="C10" s="4">
        <v>21</v>
      </c>
    </row>
    <row r="11" spans="2:3" x14ac:dyDescent="0.25">
      <c r="B11" t="s">
        <v>256</v>
      </c>
      <c r="C11" s="4">
        <v>32</v>
      </c>
    </row>
    <row r="12" spans="2:3" x14ac:dyDescent="0.25">
      <c r="B12" t="s">
        <v>257</v>
      </c>
      <c r="C12" s="4">
        <v>17</v>
      </c>
    </row>
    <row r="13" spans="2:3" x14ac:dyDescent="0.25">
      <c r="B13" t="s">
        <v>258</v>
      </c>
      <c r="C13" s="4">
        <v>11</v>
      </c>
    </row>
    <row r="14" spans="2:3" x14ac:dyDescent="0.25">
      <c r="B14" t="s">
        <v>259</v>
      </c>
      <c r="C14" s="4">
        <v>18</v>
      </c>
    </row>
    <row r="15" spans="2:3" x14ac:dyDescent="0.25">
      <c r="B15" t="s">
        <v>260</v>
      </c>
      <c r="C15" s="4">
        <v>23</v>
      </c>
    </row>
    <row r="16" spans="2:3" x14ac:dyDescent="0.25">
      <c r="B16" t="s">
        <v>261</v>
      </c>
      <c r="C16" s="4">
        <v>1</v>
      </c>
    </row>
    <row r="17" spans="2:3" x14ac:dyDescent="0.25">
      <c r="B17" t="s">
        <v>262</v>
      </c>
      <c r="C17" s="4">
        <v>38</v>
      </c>
    </row>
    <row r="18" spans="2:3" x14ac:dyDescent="0.25">
      <c r="B18" t="s">
        <v>263</v>
      </c>
      <c r="C18" s="4">
        <v>18</v>
      </c>
    </row>
    <row r="19" spans="2:3" x14ac:dyDescent="0.25">
      <c r="B19" t="s">
        <v>264</v>
      </c>
      <c r="C19" s="4">
        <v>30</v>
      </c>
    </row>
    <row r="20" spans="2:3" x14ac:dyDescent="0.25">
      <c r="B20" t="s">
        <v>265</v>
      </c>
      <c r="C20" s="4">
        <v>18</v>
      </c>
    </row>
    <row r="21" spans="2:3" x14ac:dyDescent="0.25">
      <c r="B21" t="s">
        <v>266</v>
      </c>
      <c r="C21" s="4">
        <v>26</v>
      </c>
    </row>
    <row r="22" spans="2:3" x14ac:dyDescent="0.25">
      <c r="B22" t="s">
        <v>267</v>
      </c>
      <c r="C22" s="4">
        <v>29</v>
      </c>
    </row>
    <row r="23" spans="2:3" x14ac:dyDescent="0.25">
      <c r="B23" t="s">
        <v>268</v>
      </c>
      <c r="C23" s="4">
        <v>24</v>
      </c>
    </row>
    <row r="24" spans="2:3" x14ac:dyDescent="0.25">
      <c r="B24" t="s">
        <v>269</v>
      </c>
      <c r="C24" s="4">
        <v>18</v>
      </c>
    </row>
    <row r="25" spans="2:3" x14ac:dyDescent="0.25">
      <c r="B25" t="s">
        <v>270</v>
      </c>
      <c r="C25" s="4">
        <v>43</v>
      </c>
    </row>
    <row r="26" spans="2:3" x14ac:dyDescent="0.25">
      <c r="B26" t="s">
        <v>271</v>
      </c>
      <c r="C26" s="4">
        <v>42</v>
      </c>
    </row>
    <row r="27" spans="2:3" x14ac:dyDescent="0.25">
      <c r="B27" t="s">
        <v>272</v>
      </c>
      <c r="C27" s="4">
        <v>59</v>
      </c>
    </row>
    <row r="28" spans="2:3" x14ac:dyDescent="0.25">
      <c r="B28" t="s">
        <v>273</v>
      </c>
      <c r="C28" s="4">
        <v>24</v>
      </c>
    </row>
    <row r="29" spans="2:3" x14ac:dyDescent="0.25">
      <c r="B29" t="s">
        <v>274</v>
      </c>
      <c r="C29" s="4">
        <v>24</v>
      </c>
    </row>
    <row r="30" spans="2:3" x14ac:dyDescent="0.25">
      <c r="B30" t="s">
        <v>275</v>
      </c>
      <c r="C30" s="4">
        <v>22</v>
      </c>
    </row>
    <row r="31" spans="2:3" x14ac:dyDescent="0.25">
      <c r="B31" t="s">
        <v>276</v>
      </c>
      <c r="C31" s="4">
        <v>38</v>
      </c>
    </row>
    <row r="32" spans="2:3" x14ac:dyDescent="0.25">
      <c r="B32" t="s">
        <v>277</v>
      </c>
      <c r="C32" s="4">
        <v>26</v>
      </c>
    </row>
    <row r="33" spans="2:3" x14ac:dyDescent="0.25">
      <c r="B33" t="s">
        <v>278</v>
      </c>
      <c r="C33" s="4">
        <v>33</v>
      </c>
    </row>
    <row r="34" spans="2:3" x14ac:dyDescent="0.25">
      <c r="B34" t="s">
        <v>279</v>
      </c>
      <c r="C34" s="4">
        <v>24</v>
      </c>
    </row>
    <row r="35" spans="2:3" x14ac:dyDescent="0.25">
      <c r="B35" t="s">
        <v>280</v>
      </c>
      <c r="C35" s="4">
        <v>39</v>
      </c>
    </row>
    <row r="36" spans="2:3" x14ac:dyDescent="0.25">
      <c r="C36" s="4">
        <v>790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0.2216656299476801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14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30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9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20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19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21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32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17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11</v>
      </c>
      <c r="E14" s="14" t="s">
        <v>293</v>
      </c>
      <c r="F14" s="27">
        <f>AVERAGE(D6:D17)</f>
        <v>17.916666666666668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18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23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38</v>
      </c>
      <c r="E18" s="27">
        <f>F14</f>
        <v>17.916666666666668</v>
      </c>
      <c r="F18" s="26">
        <f>D18-E18</f>
        <v>20.083333333333332</v>
      </c>
      <c r="G18" s="25">
        <f>ABS(F18)</f>
        <v>20.083333333333332</v>
      </c>
      <c r="H18" s="25">
        <f>G18^2</f>
        <v>403.34027777777771</v>
      </c>
      <c r="I18" s="24">
        <f>G18/D18</f>
        <v>0.52850877192982448</v>
      </c>
      <c r="J18" s="24">
        <f>G18/E18</f>
        <v>1.1209302325581394</v>
      </c>
    </row>
    <row r="19" spans="1:10" x14ac:dyDescent="0.25">
      <c r="A19" s="55"/>
      <c r="B19" s="31" t="s">
        <v>263</v>
      </c>
      <c r="C19" s="14">
        <v>2</v>
      </c>
      <c r="D19" s="34">
        <v>18</v>
      </c>
      <c r="E19" s="25">
        <f>$F$1*D18+(1-$F$1)*E18</f>
        <v>22.368451401449242</v>
      </c>
      <c r="F19" s="26">
        <f>D19-E19</f>
        <v>-4.3684514014492422</v>
      </c>
      <c r="G19" s="25">
        <f>ABS(F19)</f>
        <v>4.3684514014492422</v>
      </c>
      <c r="H19" s="25">
        <f>G19^2</f>
        <v>19.083367646823849</v>
      </c>
      <c r="I19" s="24">
        <f>G19/D19</f>
        <v>0.2426917445249579</v>
      </c>
      <c r="J19" s="24">
        <f>G19/E19</f>
        <v>0.19529520944691828</v>
      </c>
    </row>
    <row r="20" spans="1:10" x14ac:dyDescent="0.25">
      <c r="A20" s="55"/>
      <c r="B20" s="31" t="s">
        <v>264</v>
      </c>
      <c r="C20" s="14">
        <v>3</v>
      </c>
      <c r="D20" s="34">
        <v>30</v>
      </c>
      <c r="E20" s="25">
        <f t="shared" ref="E20:E36" si="0">$F$1*D19+(1-$F$1)*E19</f>
        <v>21.40011586965117</v>
      </c>
      <c r="F20" s="26">
        <f t="shared" ref="F20:F36" si="1">D20-E20</f>
        <v>8.5998841303488298</v>
      </c>
      <c r="G20" s="25">
        <f t="shared" ref="G20:G36" si="2">ABS(F20)</f>
        <v>8.5998841303488298</v>
      </c>
      <c r="H20" s="25">
        <f t="shared" ref="H20:H36" si="3">G20^2</f>
        <v>73.958007055425654</v>
      </c>
      <c r="I20" s="24">
        <f t="shared" ref="I20:I36" si="4">G20/D20</f>
        <v>0.286662804344961</v>
      </c>
      <c r="J20" s="24">
        <f t="shared" ref="J20:J36" si="5">G20/E20</f>
        <v>0.40186156854154503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18</v>
      </c>
      <c r="E21" s="25">
        <f t="shared" si="0"/>
        <v>23.306414602882001</v>
      </c>
      <c r="F21" s="26">
        <f t="shared" si="1"/>
        <v>-5.3064146028820005</v>
      </c>
      <c r="G21" s="25">
        <f t="shared" si="2"/>
        <v>5.3064146028820005</v>
      </c>
      <c r="H21" s="25">
        <f t="shared" si="3"/>
        <v>28.15803593767934</v>
      </c>
      <c r="I21" s="24">
        <f t="shared" si="4"/>
        <v>0.29480081127122226</v>
      </c>
      <c r="J21" s="24">
        <f t="shared" si="5"/>
        <v>0.22768043447685965</v>
      </c>
    </row>
    <row r="22" spans="1:10" x14ac:dyDescent="0.25">
      <c r="A22" s="55"/>
      <c r="B22" s="31" t="s">
        <v>266</v>
      </c>
      <c r="C22" s="14">
        <v>5</v>
      </c>
      <c r="D22" s="14">
        <v>26</v>
      </c>
      <c r="E22" s="25">
        <f t="shared" si="0"/>
        <v>22.130164867170592</v>
      </c>
      <c r="F22" s="26">
        <f t="shared" si="1"/>
        <v>3.8698351328294081</v>
      </c>
      <c r="G22" s="25">
        <f t="shared" si="2"/>
        <v>3.8698351328294081</v>
      </c>
      <c r="H22" s="25">
        <f t="shared" si="3"/>
        <v>14.975623955280803</v>
      </c>
      <c r="I22" s="24">
        <f t="shared" si="4"/>
        <v>0.14883981280113107</v>
      </c>
      <c r="J22" s="24">
        <f t="shared" si="5"/>
        <v>0.17486698160889833</v>
      </c>
    </row>
    <row r="23" spans="1:10" x14ac:dyDescent="0.25">
      <c r="A23" s="55"/>
      <c r="B23" s="31" t="s">
        <v>267</v>
      </c>
      <c r="C23" s="14">
        <v>6</v>
      </c>
      <c r="D23" s="14">
        <v>29</v>
      </c>
      <c r="E23" s="25">
        <f t="shared" si="0"/>
        <v>22.987974309682887</v>
      </c>
      <c r="F23" s="26">
        <f t="shared" si="1"/>
        <v>6.0120256903171132</v>
      </c>
      <c r="G23" s="25">
        <f t="shared" si="2"/>
        <v>6.0120256903171132</v>
      </c>
      <c r="H23" s="25">
        <f t="shared" si="3"/>
        <v>36.144452901032963</v>
      </c>
      <c r="I23" s="24">
        <f t="shared" si="4"/>
        <v>0.2073112307005901</v>
      </c>
      <c r="J23" s="24">
        <f t="shared" si="5"/>
        <v>0.26152916343676075</v>
      </c>
    </row>
    <row r="24" spans="1:10" x14ac:dyDescent="0.25">
      <c r="A24" s="55"/>
      <c r="B24" s="31" t="s">
        <v>268</v>
      </c>
      <c r="C24" s="14">
        <v>7</v>
      </c>
      <c r="D24" s="14">
        <v>24</v>
      </c>
      <c r="E24" s="25">
        <f t="shared" si="0"/>
        <v>24.320633771588664</v>
      </c>
      <c r="F24" s="26">
        <f t="shared" si="1"/>
        <v>-0.32063377158866402</v>
      </c>
      <c r="G24" s="25">
        <f t="shared" si="2"/>
        <v>0.32063377158866402</v>
      </c>
      <c r="H24" s="25">
        <f t="shared" si="3"/>
        <v>0.10280601548317157</v>
      </c>
      <c r="I24" s="24">
        <f t="shared" si="4"/>
        <v>1.3359740482861001E-2</v>
      </c>
      <c r="J24" s="24">
        <f t="shared" si="5"/>
        <v>1.3183610863102919E-2</v>
      </c>
    </row>
    <row r="25" spans="1:10" x14ac:dyDescent="0.25">
      <c r="A25" s="55"/>
      <c r="B25" s="31" t="s">
        <v>269</v>
      </c>
      <c r="C25" s="14">
        <v>8</v>
      </c>
      <c r="D25" s="14">
        <v>18</v>
      </c>
      <c r="E25" s="25">
        <f t="shared" si="0"/>
        <v>24.249560284626959</v>
      </c>
      <c r="F25" s="26">
        <f t="shared" si="1"/>
        <v>-6.2495602846269591</v>
      </c>
      <c r="G25" s="25">
        <f t="shared" si="2"/>
        <v>6.2495602846269591</v>
      </c>
      <c r="H25" s="25">
        <f t="shared" si="3"/>
        <v>39.057003751186599</v>
      </c>
      <c r="I25" s="24">
        <f t="shared" si="4"/>
        <v>0.34719779359038661</v>
      </c>
      <c r="J25" s="24">
        <f t="shared" si="5"/>
        <v>0.2577184992747632</v>
      </c>
    </row>
    <row r="26" spans="1:10" x14ac:dyDescent="0.25">
      <c r="A26" s="55"/>
      <c r="B26" s="31" t="s">
        <v>270</v>
      </c>
      <c r="C26" s="14">
        <v>9</v>
      </c>
      <c r="D26" s="14">
        <v>43</v>
      </c>
      <c r="E26" s="25">
        <f t="shared" si="0"/>
        <v>22.864247567239122</v>
      </c>
      <c r="F26" s="26">
        <f t="shared" si="1"/>
        <v>20.135752432760878</v>
      </c>
      <c r="G26" s="25">
        <f t="shared" si="2"/>
        <v>20.135752432760878</v>
      </c>
      <c r="H26" s="25">
        <f t="shared" si="3"/>
        <v>405.4485260334356</v>
      </c>
      <c r="I26" s="24">
        <f t="shared" si="4"/>
        <v>0.46827331238978787</v>
      </c>
      <c r="J26" s="24">
        <f t="shared" si="5"/>
        <v>0.88066543075802983</v>
      </c>
    </row>
    <row r="27" spans="1:10" x14ac:dyDescent="0.25">
      <c r="A27" s="55"/>
      <c r="B27" s="31" t="s">
        <v>271</v>
      </c>
      <c r="C27" s="14">
        <v>10</v>
      </c>
      <c r="D27" s="14">
        <v>42</v>
      </c>
      <c r="E27" s="25">
        <f t="shared" si="0"/>
        <v>27.327651814717591</v>
      </c>
      <c r="F27" s="26">
        <f t="shared" si="1"/>
        <v>14.672348185282409</v>
      </c>
      <c r="G27" s="25">
        <f t="shared" si="2"/>
        <v>14.672348185282409</v>
      </c>
      <c r="H27" s="25">
        <f t="shared" si="3"/>
        <v>215.27780127016001</v>
      </c>
      <c r="I27" s="24">
        <f t="shared" si="4"/>
        <v>0.34934162345910497</v>
      </c>
      <c r="J27" s="24">
        <f t="shared" si="5"/>
        <v>0.53690482756299107</v>
      </c>
    </row>
    <row r="28" spans="1:10" x14ac:dyDescent="0.25">
      <c r="A28" s="55"/>
      <c r="B28" s="31" t="s">
        <v>272</v>
      </c>
      <c r="C28" s="14">
        <v>11</v>
      </c>
      <c r="D28" s="14">
        <v>59</v>
      </c>
      <c r="E28" s="25">
        <f t="shared" si="0"/>
        <v>30.580007118019914</v>
      </c>
      <c r="F28" s="26">
        <f t="shared" si="1"/>
        <v>28.419992881980086</v>
      </c>
      <c r="G28" s="25">
        <f t="shared" si="2"/>
        <v>28.419992881980086</v>
      </c>
      <c r="H28" s="25">
        <f t="shared" si="3"/>
        <v>807.69599541179878</v>
      </c>
      <c r="I28" s="24">
        <f t="shared" si="4"/>
        <v>0.48169479460983194</v>
      </c>
      <c r="J28" s="24">
        <f t="shared" si="5"/>
        <v>0.92936514933749004</v>
      </c>
    </row>
    <row r="29" spans="1:10" x14ac:dyDescent="0.25">
      <c r="A29" s="55"/>
      <c r="B29" s="31" t="s">
        <v>273</v>
      </c>
      <c r="C29" s="14">
        <v>12</v>
      </c>
      <c r="D29" s="14">
        <v>24</v>
      </c>
      <c r="E29" s="25">
        <f t="shared" si="0"/>
        <v>36.879742743312619</v>
      </c>
      <c r="F29" s="26">
        <f t="shared" si="1"/>
        <v>-12.879742743312619</v>
      </c>
      <c r="G29" s="25">
        <f t="shared" si="2"/>
        <v>12.879742743312619</v>
      </c>
      <c r="H29" s="25">
        <f t="shared" si="3"/>
        <v>165.88777313391407</v>
      </c>
      <c r="I29" s="24">
        <f t="shared" si="4"/>
        <v>0.53665594763802582</v>
      </c>
      <c r="J29" s="24">
        <f t="shared" si="5"/>
        <v>0.34923624150410038</v>
      </c>
    </row>
    <row r="30" spans="1:10" x14ac:dyDescent="0.25">
      <c r="A30" s="55"/>
      <c r="B30" s="31" t="s">
        <v>274</v>
      </c>
      <c r="C30" s="14">
        <v>13</v>
      </c>
      <c r="D30" s="14">
        <v>24</v>
      </c>
      <c r="E30" s="25">
        <f t="shared" si="0"/>
        <v>34.024746454552165</v>
      </c>
      <c r="F30" s="26">
        <f t="shared" si="1"/>
        <v>-10.024746454552165</v>
      </c>
      <c r="G30" s="25">
        <f t="shared" si="2"/>
        <v>10.024746454552165</v>
      </c>
      <c r="H30" s="25">
        <f t="shared" si="3"/>
        <v>100.49554147805621</v>
      </c>
      <c r="I30" s="24">
        <f t="shared" si="4"/>
        <v>0.41769776893967353</v>
      </c>
      <c r="J30" s="24">
        <f t="shared" si="5"/>
        <v>0.29463104061458645</v>
      </c>
    </row>
    <row r="31" spans="1:10" x14ac:dyDescent="0.25">
      <c r="A31" s="55"/>
      <c r="B31" s="31" t="s">
        <v>275</v>
      </c>
      <c r="C31" s="14">
        <v>14</v>
      </c>
      <c r="D31" s="14">
        <v>22</v>
      </c>
      <c r="E31" s="25">
        <f t="shared" si="0"/>
        <v>31.802604716638086</v>
      </c>
      <c r="F31" s="26">
        <f t="shared" si="1"/>
        <v>-9.8026047166380863</v>
      </c>
      <c r="G31" s="25">
        <f t="shared" si="2"/>
        <v>9.8026047166380863</v>
      </c>
      <c r="H31" s="25">
        <f t="shared" si="3"/>
        <v>96.091059230655262</v>
      </c>
      <c r="I31" s="24">
        <f t="shared" si="4"/>
        <v>0.44557294166536754</v>
      </c>
      <c r="J31" s="24">
        <f t="shared" si="5"/>
        <v>0.30823276281862799</v>
      </c>
    </row>
    <row r="32" spans="1:10" x14ac:dyDescent="0.25">
      <c r="A32" s="55"/>
      <c r="B32" s="31" t="s">
        <v>276</v>
      </c>
      <c r="C32" s="14">
        <v>15</v>
      </c>
      <c r="D32" s="14">
        <v>38</v>
      </c>
      <c r="E32" s="25">
        <f t="shared" si="0"/>
        <v>29.629704166996405</v>
      </c>
      <c r="F32" s="26">
        <f t="shared" si="1"/>
        <v>8.3702958330035955</v>
      </c>
      <c r="G32" s="25">
        <f t="shared" si="2"/>
        <v>8.3702958330035955</v>
      </c>
      <c r="H32" s="25">
        <f t="shared" si="3"/>
        <v>70.061852331997358</v>
      </c>
      <c r="I32" s="24">
        <f t="shared" si="4"/>
        <v>0.22027094297377883</v>
      </c>
      <c r="J32" s="24">
        <f t="shared" si="5"/>
        <v>0.28249677370478121</v>
      </c>
    </row>
    <row r="33" spans="1:10" x14ac:dyDescent="0.25">
      <c r="A33" s="55"/>
      <c r="B33" s="31" t="s">
        <v>277</v>
      </c>
      <c r="C33" s="14">
        <v>16</v>
      </c>
      <c r="D33" s="14">
        <v>26</v>
      </c>
      <c r="E33" s="25">
        <f t="shared" si="0"/>
        <v>31.485111065667589</v>
      </c>
      <c r="F33" s="26">
        <f t="shared" si="1"/>
        <v>-5.4851110656675885</v>
      </c>
      <c r="G33" s="25">
        <f t="shared" si="2"/>
        <v>5.4851110656675885</v>
      </c>
      <c r="H33" s="25">
        <f t="shared" si="3"/>
        <v>30.08644340270903</v>
      </c>
      <c r="I33" s="24">
        <f t="shared" si="4"/>
        <v>0.21096581021798416</v>
      </c>
      <c r="J33" s="24">
        <f t="shared" si="5"/>
        <v>0.17421285426713123</v>
      </c>
    </row>
    <row r="34" spans="1:10" x14ac:dyDescent="0.25">
      <c r="A34" s="55"/>
      <c r="B34" s="31" t="s">
        <v>278</v>
      </c>
      <c r="C34" s="14">
        <v>17</v>
      </c>
      <c r="D34" s="14">
        <v>33</v>
      </c>
      <c r="E34" s="25">
        <f t="shared" si="0"/>
        <v>30.269250465963392</v>
      </c>
      <c r="F34" s="26">
        <f t="shared" si="1"/>
        <v>2.7307495340366081</v>
      </c>
      <c r="G34" s="25">
        <f t="shared" si="2"/>
        <v>2.7307495340366081</v>
      </c>
      <c r="H34" s="25">
        <f t="shared" si="3"/>
        <v>7.4569930176411523</v>
      </c>
      <c r="I34" s="24">
        <f t="shared" si="4"/>
        <v>8.2749985879897223E-2</v>
      </c>
      <c r="J34" s="24">
        <f t="shared" si="5"/>
        <v>9.0215300742488846E-2</v>
      </c>
    </row>
    <row r="35" spans="1:10" x14ac:dyDescent="0.25">
      <c r="A35" s="55"/>
      <c r="B35" s="31" t="s">
        <v>279</v>
      </c>
      <c r="C35" s="14">
        <v>18</v>
      </c>
      <c r="D35" s="14">
        <v>24</v>
      </c>
      <c r="E35" s="25">
        <f t="shared" si="0"/>
        <v>30.874563781654949</v>
      </c>
      <c r="F35" s="26">
        <f t="shared" si="1"/>
        <v>-6.874563781654949</v>
      </c>
      <c r="G35" s="25">
        <f t="shared" si="2"/>
        <v>6.874563781654949</v>
      </c>
      <c r="H35" s="25">
        <f t="shared" si="3"/>
        <v>47.259627188041996</v>
      </c>
      <c r="I35" s="24">
        <f t="shared" si="4"/>
        <v>0.28644015756895619</v>
      </c>
      <c r="J35" s="24">
        <f t="shared" si="5"/>
        <v>0.22266108212157731</v>
      </c>
    </row>
    <row r="36" spans="1:10" x14ac:dyDescent="0.25">
      <c r="A36" s="55"/>
      <c r="B36" s="31" t="s">
        <v>280</v>
      </c>
      <c r="C36" s="14">
        <v>19</v>
      </c>
      <c r="D36" s="14">
        <v>39</v>
      </c>
      <c r="E36" s="25">
        <f t="shared" si="0"/>
        <v>29.3507092703789</v>
      </c>
      <c r="F36" s="26">
        <f t="shared" si="1"/>
        <v>9.6492907296211001</v>
      </c>
      <c r="G36" s="25">
        <f t="shared" si="2"/>
        <v>9.6492907296211001</v>
      </c>
      <c r="H36" s="25">
        <f t="shared" si="3"/>
        <v>93.108811584751706</v>
      </c>
      <c r="I36" s="24">
        <f t="shared" si="4"/>
        <v>0.24741771101592563</v>
      </c>
      <c r="J36" s="24">
        <f t="shared" si="5"/>
        <v>0.32875834926957914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31.48962537850867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61.231679061141087</v>
      </c>
      <c r="G38" s="18">
        <f t="shared" ref="G38:H38" si="6">SUM(G18:G36)</f>
        <v>183.85533670588566</v>
      </c>
      <c r="H38" s="18">
        <f t="shared" si="6"/>
        <v>2653.6899991238511</v>
      </c>
      <c r="I38" s="17">
        <f>SUM(I21:I36)</f>
        <v>4.758590385204525</v>
      </c>
      <c r="J38" s="17">
        <f>SUM(J21:J36)</f>
        <v>5.3323585023617692</v>
      </c>
    </row>
    <row r="39" spans="1:10" x14ac:dyDescent="0.25">
      <c r="B39" s="14"/>
      <c r="C39" s="14"/>
      <c r="D39" s="14"/>
      <c r="E39" s="14"/>
      <c r="F39" s="14"/>
      <c r="G39" s="16">
        <f>G38/C36</f>
        <v>9.6765966687308236</v>
      </c>
      <c r="H39" s="16">
        <f>H38/C36</f>
        <v>139.66789469072901</v>
      </c>
      <c r="I39" s="15">
        <f>I38/C36</f>
        <v>0.25045212553708024</v>
      </c>
      <c r="J39" s="15">
        <f>J38/C36</f>
        <v>0.28065044749272472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12.127829586066115</v>
      </c>
      <c r="H42" s="12">
        <f>H39^0.5</f>
        <v>11.818117222752912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706000</v>
      </c>
    </row>
    <row r="4" spans="2:3" x14ac:dyDescent="0.25">
      <c r="B4" s="5" t="s">
        <v>247</v>
      </c>
      <c r="C4" t="s">
        <v>48</v>
      </c>
    </row>
    <row r="5" spans="2:3" x14ac:dyDescent="0.25">
      <c r="B5" t="s">
        <v>250</v>
      </c>
      <c r="C5" s="4">
        <v>222</v>
      </c>
    </row>
    <row r="6" spans="2:3" x14ac:dyDescent="0.25">
      <c r="B6" t="s">
        <v>251</v>
      </c>
      <c r="C6" s="4">
        <v>611</v>
      </c>
    </row>
    <row r="7" spans="2:3" x14ac:dyDescent="0.25">
      <c r="B7" t="s">
        <v>252</v>
      </c>
      <c r="C7" s="4">
        <v>612</v>
      </c>
    </row>
    <row r="8" spans="2:3" x14ac:dyDescent="0.25">
      <c r="B8" t="s">
        <v>253</v>
      </c>
      <c r="C8" s="4">
        <v>515</v>
      </c>
    </row>
    <row r="9" spans="2:3" x14ac:dyDescent="0.25">
      <c r="B9" t="s">
        <v>254</v>
      </c>
      <c r="C9" s="4">
        <v>46</v>
      </c>
    </row>
    <row r="10" spans="2:3" x14ac:dyDescent="0.25">
      <c r="B10" t="s">
        <v>255</v>
      </c>
      <c r="C10" s="4">
        <v>16</v>
      </c>
    </row>
    <row r="11" spans="2:3" x14ac:dyDescent="0.25">
      <c r="B11" t="s">
        <v>256</v>
      </c>
      <c r="C11" s="4">
        <v>605</v>
      </c>
    </row>
    <row r="12" spans="2:3" x14ac:dyDescent="0.25">
      <c r="B12" t="s">
        <v>257</v>
      </c>
      <c r="C12" s="4">
        <v>273</v>
      </c>
    </row>
    <row r="13" spans="2:3" x14ac:dyDescent="0.25">
      <c r="B13" t="s">
        <v>258</v>
      </c>
      <c r="C13" s="4">
        <v>1180</v>
      </c>
    </row>
    <row r="14" spans="2:3" x14ac:dyDescent="0.25">
      <c r="B14" t="s">
        <v>259</v>
      </c>
      <c r="C14" s="4">
        <v>501</v>
      </c>
    </row>
    <row r="15" spans="2:3" x14ac:dyDescent="0.25">
      <c r="B15" t="s">
        <v>260</v>
      </c>
      <c r="C15" s="4">
        <v>580</v>
      </c>
    </row>
    <row r="16" spans="2:3" x14ac:dyDescent="0.25">
      <c r="B16" t="s">
        <v>261</v>
      </c>
      <c r="C16" s="4">
        <v>596</v>
      </c>
    </row>
    <row r="17" spans="2:3" x14ac:dyDescent="0.25">
      <c r="B17" t="s">
        <v>262</v>
      </c>
      <c r="C17" s="4">
        <v>263</v>
      </c>
    </row>
    <row r="18" spans="2:3" x14ac:dyDescent="0.25">
      <c r="B18" t="s">
        <v>263</v>
      </c>
      <c r="C18" s="4">
        <v>578</v>
      </c>
    </row>
    <row r="19" spans="2:3" x14ac:dyDescent="0.25">
      <c r="B19" t="s">
        <v>264</v>
      </c>
      <c r="C19" s="4">
        <v>422</v>
      </c>
    </row>
    <row r="20" spans="2:3" x14ac:dyDescent="0.25">
      <c r="B20" t="s">
        <v>265</v>
      </c>
      <c r="C20" s="4">
        <v>456</v>
      </c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>
        <v>1705</v>
      </c>
    </row>
    <row r="24" spans="2:3" x14ac:dyDescent="0.25">
      <c r="B24" t="s">
        <v>269</v>
      </c>
      <c r="C24" s="4">
        <v>401</v>
      </c>
    </row>
    <row r="25" spans="2:3" x14ac:dyDescent="0.25">
      <c r="B25" t="s">
        <v>270</v>
      </c>
      <c r="C25" s="4">
        <v>515</v>
      </c>
    </row>
    <row r="26" spans="2:3" x14ac:dyDescent="0.25">
      <c r="B26" t="s">
        <v>271</v>
      </c>
      <c r="C26" s="4">
        <v>222</v>
      </c>
    </row>
    <row r="27" spans="2:3" x14ac:dyDescent="0.25">
      <c r="B27" t="s">
        <v>272</v>
      </c>
      <c r="C27" s="4">
        <v>823</v>
      </c>
    </row>
    <row r="28" spans="2:3" x14ac:dyDescent="0.25">
      <c r="B28" t="s">
        <v>273</v>
      </c>
      <c r="C28" s="4">
        <v>397</v>
      </c>
    </row>
    <row r="29" spans="2:3" x14ac:dyDescent="0.25">
      <c r="B29" t="s">
        <v>274</v>
      </c>
      <c r="C29" s="4">
        <v>272</v>
      </c>
    </row>
    <row r="30" spans="2:3" x14ac:dyDescent="0.25">
      <c r="B30" t="s">
        <v>275</v>
      </c>
      <c r="C30" s="4">
        <v>649</v>
      </c>
    </row>
    <row r="31" spans="2:3" x14ac:dyDescent="0.25">
      <c r="B31" t="s">
        <v>276</v>
      </c>
      <c r="C31" s="4">
        <v>1199</v>
      </c>
    </row>
    <row r="32" spans="2:3" x14ac:dyDescent="0.25">
      <c r="B32" t="s">
        <v>277</v>
      </c>
      <c r="C32" s="4">
        <v>354</v>
      </c>
    </row>
    <row r="33" spans="2:3" x14ac:dyDescent="0.25">
      <c r="B33" t="s">
        <v>278</v>
      </c>
      <c r="C33" s="4">
        <v>377</v>
      </c>
    </row>
    <row r="34" spans="2:3" x14ac:dyDescent="0.25">
      <c r="B34" t="s">
        <v>279</v>
      </c>
      <c r="C34" s="4">
        <v>237</v>
      </c>
    </row>
    <row r="35" spans="2:3" x14ac:dyDescent="0.25">
      <c r="B35" t="s">
        <v>280</v>
      </c>
      <c r="C35" s="4">
        <v>619</v>
      </c>
    </row>
    <row r="36" spans="2:3" x14ac:dyDescent="0.25">
      <c r="C36" s="4">
        <v>15246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I38" sqref="I38:J40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0.2216656299476801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222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611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612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515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46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16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605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273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1180</v>
      </c>
      <c r="E14" s="14" t="s">
        <v>293</v>
      </c>
      <c r="F14" s="27">
        <f>AVERAGE(D6:D17)</f>
        <v>479.75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501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580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596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263</v>
      </c>
      <c r="E18" s="27">
        <f>F14</f>
        <v>479.75</v>
      </c>
      <c r="F18" s="26">
        <f>D18-E18</f>
        <v>-216.75</v>
      </c>
      <c r="G18" s="25">
        <f>ABS(F18)</f>
        <v>216.75</v>
      </c>
      <c r="H18" s="25">
        <f>G18^2</f>
        <v>46980.5625</v>
      </c>
      <c r="I18" s="24">
        <f>G18/D18</f>
        <v>0.82414448669201523</v>
      </c>
      <c r="J18" s="24">
        <f>G18/E18</f>
        <v>0.4517978113600834</v>
      </c>
    </row>
    <row r="19" spans="1:10" x14ac:dyDescent="0.25">
      <c r="A19" s="55"/>
      <c r="B19" s="31" t="s">
        <v>263</v>
      </c>
      <c r="C19" s="14">
        <v>2</v>
      </c>
      <c r="D19" s="34">
        <v>578</v>
      </c>
      <c r="E19" s="25">
        <f>$F$1*D18+(1-$F$1)*E18</f>
        <v>431.70397470884029</v>
      </c>
      <c r="F19" s="26">
        <f>D19-E19</f>
        <v>146.29602529115971</v>
      </c>
      <c r="G19" s="25">
        <f>ABS(F19)</f>
        <v>146.29602529115971</v>
      </c>
      <c r="H19" s="25">
        <f>G19^2</f>
        <v>21402.52701599164</v>
      </c>
      <c r="I19" s="24">
        <f>G19/D19</f>
        <v>0.25310731019231786</v>
      </c>
      <c r="J19" s="24">
        <f>G19/E19</f>
        <v>0.33888042237699578</v>
      </c>
    </row>
    <row r="20" spans="1:10" x14ac:dyDescent="0.25">
      <c r="A20" s="55"/>
      <c r="B20" s="31" t="s">
        <v>264</v>
      </c>
      <c r="C20" s="14">
        <v>3</v>
      </c>
      <c r="D20" s="34">
        <v>422</v>
      </c>
      <c r="E20" s="25">
        <f t="shared" ref="E20:E36" si="0">$F$1*D19+(1-$F$1)*E19</f>
        <v>464.13277531384693</v>
      </c>
      <c r="F20" s="26">
        <f t="shared" ref="F20:F36" si="1">D20-E20</f>
        <v>-42.132775313846935</v>
      </c>
      <c r="G20" s="25">
        <f t="shared" ref="G20:G36" si="2">ABS(F20)</f>
        <v>42.132775313846935</v>
      </c>
      <c r="H20" s="25">
        <f t="shared" ref="H20:H36" si="3">G20^2</f>
        <v>1775.1707556471097</v>
      </c>
      <c r="I20" s="24">
        <f t="shared" ref="I20:I36" si="4">G20/D20</f>
        <v>9.9840699795845811E-2</v>
      </c>
      <c r="J20" s="24">
        <f t="shared" ref="J20:J36" si="5">G20/E20</f>
        <v>9.0777418779263583E-2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456</v>
      </c>
      <c r="E21" s="25">
        <f t="shared" si="0"/>
        <v>454.79338713245897</v>
      </c>
      <c r="F21" s="26">
        <f t="shared" si="1"/>
        <v>1.2066128675410255</v>
      </c>
      <c r="G21" s="25">
        <f t="shared" si="2"/>
        <v>1.2066128675410255</v>
      </c>
      <c r="H21" s="25">
        <f t="shared" si="3"/>
        <v>1.4559146121155764</v>
      </c>
      <c r="I21" s="24">
        <f t="shared" si="4"/>
        <v>2.6460808498706698E-3</v>
      </c>
      <c r="J21" s="24">
        <f t="shared" si="5"/>
        <v>2.6531011700695606E-3</v>
      </c>
    </row>
    <row r="22" spans="1:10" x14ac:dyDescent="0.25">
      <c r="A22" s="55"/>
      <c r="B22" s="31" t="s">
        <v>266</v>
      </c>
      <c r="C22" s="14">
        <v>5</v>
      </c>
      <c r="D22" s="14"/>
      <c r="E22" s="25">
        <f t="shared" si="0"/>
        <v>455.06085173384542</v>
      </c>
      <c r="F22" s="26">
        <f t="shared" si="1"/>
        <v>-455.06085173384542</v>
      </c>
      <c r="G22" s="25">
        <f t="shared" si="2"/>
        <v>455.06085173384542</v>
      </c>
      <c r="H22" s="25">
        <f t="shared" si="3"/>
        <v>207080.37878073286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5"/>
      <c r="B23" s="31" t="s">
        <v>267</v>
      </c>
      <c r="C23" s="14">
        <v>6</v>
      </c>
      <c r="D23" s="14"/>
      <c r="E23" s="25">
        <f t="shared" si="0"/>
        <v>354.18950136973473</v>
      </c>
      <c r="F23" s="26">
        <f t="shared" si="1"/>
        <v>-354.18950136973473</v>
      </c>
      <c r="G23" s="25">
        <f t="shared" si="2"/>
        <v>354.18950136973473</v>
      </c>
      <c r="H23" s="25">
        <f t="shared" si="3"/>
        <v>125450.20288054131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5"/>
      <c r="B24" s="31" t="s">
        <v>268</v>
      </c>
      <c r="C24" s="14">
        <v>7</v>
      </c>
      <c r="D24" s="14">
        <v>1705</v>
      </c>
      <c r="E24" s="25">
        <f t="shared" si="0"/>
        <v>275.67786242775776</v>
      </c>
      <c r="F24" s="26">
        <f t="shared" si="1"/>
        <v>1429.3221375722424</v>
      </c>
      <c r="G24" s="25">
        <f t="shared" si="2"/>
        <v>1429.3221375722424</v>
      </c>
      <c r="H24" s="25">
        <f t="shared" si="3"/>
        <v>2042961.7729540842</v>
      </c>
      <c r="I24" s="24">
        <f t="shared" si="4"/>
        <v>0.83831210414794277</v>
      </c>
      <c r="J24" s="24">
        <f t="shared" si="5"/>
        <v>5.1847548620150832</v>
      </c>
    </row>
    <row r="25" spans="1:10" x14ac:dyDescent="0.25">
      <c r="A25" s="55"/>
      <c r="B25" s="31" t="s">
        <v>269</v>
      </c>
      <c r="C25" s="14">
        <v>8</v>
      </c>
      <c r="D25" s="14">
        <v>401</v>
      </c>
      <c r="E25" s="25">
        <f t="shared" si="0"/>
        <v>592.50945445087348</v>
      </c>
      <c r="F25" s="26">
        <f t="shared" si="1"/>
        <v>-191.50945445087348</v>
      </c>
      <c r="G25" s="25">
        <f t="shared" si="2"/>
        <v>191.50945445087348</v>
      </c>
      <c r="H25" s="25">
        <f t="shared" si="3"/>
        <v>36675.871144071185</v>
      </c>
      <c r="I25" s="24">
        <f t="shared" si="4"/>
        <v>0.47757968690990893</v>
      </c>
      <c r="J25" s="24">
        <f t="shared" si="5"/>
        <v>0.32321755039058542</v>
      </c>
    </row>
    <row r="26" spans="1:10" x14ac:dyDescent="0.25">
      <c r="A26" s="55"/>
      <c r="B26" s="31" t="s">
        <v>270</v>
      </c>
      <c r="C26" s="14">
        <v>9</v>
      </c>
      <c r="D26" s="14">
        <v>515</v>
      </c>
      <c r="E26" s="25">
        <f t="shared" si="0"/>
        <v>550.05839058908407</v>
      </c>
      <c r="F26" s="26">
        <f t="shared" si="1"/>
        <v>-35.05839058908407</v>
      </c>
      <c r="G26" s="25">
        <f t="shared" si="2"/>
        <v>35.05839058908407</v>
      </c>
      <c r="H26" s="25">
        <f t="shared" si="3"/>
        <v>1229.0907506967785</v>
      </c>
      <c r="I26" s="24">
        <f t="shared" si="4"/>
        <v>6.8074544833172948E-2</v>
      </c>
      <c r="J26" s="24">
        <f t="shared" si="5"/>
        <v>6.3735761855279308E-2</v>
      </c>
    </row>
    <row r="27" spans="1:10" x14ac:dyDescent="0.25">
      <c r="A27" s="55"/>
      <c r="B27" s="31" t="s">
        <v>271</v>
      </c>
      <c r="C27" s="14">
        <v>10</v>
      </c>
      <c r="D27" s="14">
        <v>222</v>
      </c>
      <c r="E27" s="25">
        <f t="shared" si="0"/>
        <v>542.28715035420294</v>
      </c>
      <c r="F27" s="26">
        <f t="shared" si="1"/>
        <v>-320.28715035420294</v>
      </c>
      <c r="G27" s="25">
        <f t="shared" si="2"/>
        <v>320.28715035420294</v>
      </c>
      <c r="H27" s="25">
        <f t="shared" si="3"/>
        <v>102583.85868201579</v>
      </c>
      <c r="I27" s="24">
        <f t="shared" si="4"/>
        <v>1.4427349115054187</v>
      </c>
      <c r="J27" s="24">
        <f t="shared" si="5"/>
        <v>0.59062279116332117</v>
      </c>
    </row>
    <row r="28" spans="1:10" x14ac:dyDescent="0.25">
      <c r="A28" s="55"/>
      <c r="B28" s="31" t="s">
        <v>272</v>
      </c>
      <c r="C28" s="14">
        <v>11</v>
      </c>
      <c r="D28" s="14">
        <v>823</v>
      </c>
      <c r="E28" s="25">
        <f t="shared" si="0"/>
        <v>471.29049740679125</v>
      </c>
      <c r="F28" s="26">
        <f t="shared" si="1"/>
        <v>351.70950259320875</v>
      </c>
      <c r="G28" s="25">
        <f t="shared" si="2"/>
        <v>351.70950259320875</v>
      </c>
      <c r="H28" s="25">
        <f t="shared" si="3"/>
        <v>123699.57421436232</v>
      </c>
      <c r="I28" s="24">
        <f t="shared" si="4"/>
        <v>0.42735054993099486</v>
      </c>
      <c r="J28" s="24">
        <f t="shared" si="5"/>
        <v>0.74626903052032689</v>
      </c>
    </row>
    <row r="29" spans="1:10" x14ac:dyDescent="0.25">
      <c r="A29" s="55"/>
      <c r="B29" s="31" t="s">
        <v>273</v>
      </c>
      <c r="C29" s="14">
        <v>12</v>
      </c>
      <c r="D29" s="14">
        <v>397</v>
      </c>
      <c r="E29" s="25">
        <f t="shared" si="0"/>
        <v>549.25240585770007</v>
      </c>
      <c r="F29" s="26">
        <f t="shared" si="1"/>
        <v>-152.25240585770007</v>
      </c>
      <c r="G29" s="25">
        <f t="shared" si="2"/>
        <v>152.25240585770007</v>
      </c>
      <c r="H29" s="25">
        <f t="shared" si="3"/>
        <v>23180.795089457821</v>
      </c>
      <c r="I29" s="24">
        <f t="shared" si="4"/>
        <v>0.38350731954080619</v>
      </c>
      <c r="J29" s="24">
        <f t="shared" si="5"/>
        <v>0.27719934265912988</v>
      </c>
    </row>
    <row r="30" spans="1:10" x14ac:dyDescent="0.25">
      <c r="A30" s="55"/>
      <c r="B30" s="31" t="s">
        <v>274</v>
      </c>
      <c r="C30" s="14">
        <v>13</v>
      </c>
      <c r="D30" s="14">
        <v>272</v>
      </c>
      <c r="E30" s="25">
        <f t="shared" si="0"/>
        <v>515.50328040220313</v>
      </c>
      <c r="F30" s="26">
        <f t="shared" si="1"/>
        <v>-243.50328040220313</v>
      </c>
      <c r="G30" s="25">
        <f t="shared" si="2"/>
        <v>243.50328040220313</v>
      </c>
      <c r="H30" s="25">
        <f t="shared" si="3"/>
        <v>59293.847566633965</v>
      </c>
      <c r="I30" s="24">
        <f t="shared" si="4"/>
        <v>0.8952326485375115</v>
      </c>
      <c r="J30" s="24">
        <f t="shared" si="5"/>
        <v>0.47236029266820251</v>
      </c>
    </row>
    <row r="31" spans="1:10" x14ac:dyDescent="0.25">
      <c r="A31" s="55"/>
      <c r="B31" s="31" t="s">
        <v>275</v>
      </c>
      <c r="C31" s="14">
        <v>14</v>
      </c>
      <c r="D31" s="14">
        <v>649</v>
      </c>
      <c r="E31" s="25">
        <f t="shared" si="0"/>
        <v>461.52697235752214</v>
      </c>
      <c r="F31" s="26">
        <f t="shared" si="1"/>
        <v>187.47302764247786</v>
      </c>
      <c r="G31" s="25">
        <f t="shared" si="2"/>
        <v>187.47302764247786</v>
      </c>
      <c r="H31" s="25">
        <f t="shared" si="3"/>
        <v>35146.136093437264</v>
      </c>
      <c r="I31" s="24">
        <f t="shared" si="4"/>
        <v>0.28886444937207684</v>
      </c>
      <c r="J31" s="24">
        <f t="shared" si="5"/>
        <v>0.40620167156179071</v>
      </c>
    </row>
    <row r="32" spans="1:10" x14ac:dyDescent="0.25">
      <c r="A32" s="55"/>
      <c r="B32" s="31" t="s">
        <v>276</v>
      </c>
      <c r="C32" s="14">
        <v>15</v>
      </c>
      <c r="D32" s="14">
        <v>1199</v>
      </c>
      <c r="E32" s="25">
        <f t="shared" si="0"/>
        <v>503.08329912809086</v>
      </c>
      <c r="F32" s="26">
        <f t="shared" si="1"/>
        <v>695.91670087190914</v>
      </c>
      <c r="G32" s="25">
        <f t="shared" si="2"/>
        <v>695.91670087190914</v>
      </c>
      <c r="H32" s="25">
        <f t="shared" si="3"/>
        <v>484300.05455244228</v>
      </c>
      <c r="I32" s="24">
        <f t="shared" si="4"/>
        <v>0.58041426261210105</v>
      </c>
      <c r="J32" s="24">
        <f t="shared" si="5"/>
        <v>1.3833031270925189</v>
      </c>
    </row>
    <row r="33" spans="1:10" x14ac:dyDescent="0.25">
      <c r="A33" s="55"/>
      <c r="B33" s="31" t="s">
        <v>277</v>
      </c>
      <c r="C33" s="14">
        <v>16</v>
      </c>
      <c r="D33" s="14">
        <v>354</v>
      </c>
      <c r="E33" s="25">
        <f t="shared" si="0"/>
        <v>657.34411301797377</v>
      </c>
      <c r="F33" s="26">
        <f t="shared" si="1"/>
        <v>-303.34411301797377</v>
      </c>
      <c r="G33" s="25">
        <f t="shared" si="2"/>
        <v>303.34411301797377</v>
      </c>
      <c r="H33" s="25">
        <f t="shared" si="3"/>
        <v>92017.650902661248</v>
      </c>
      <c r="I33" s="24">
        <f t="shared" si="4"/>
        <v>0.85690427406207281</v>
      </c>
      <c r="J33" s="24">
        <f t="shared" si="5"/>
        <v>0.46146927767447643</v>
      </c>
    </row>
    <row r="34" spans="1:10" x14ac:dyDescent="0.25">
      <c r="A34" s="55"/>
      <c r="B34" s="31" t="s">
        <v>278</v>
      </c>
      <c r="C34" s="14">
        <v>17</v>
      </c>
      <c r="D34" s="14">
        <v>377</v>
      </c>
      <c r="E34" s="25">
        <f t="shared" si="0"/>
        <v>590.10314911492435</v>
      </c>
      <c r="F34" s="26">
        <f t="shared" si="1"/>
        <v>-213.10314911492435</v>
      </c>
      <c r="G34" s="25">
        <f t="shared" si="2"/>
        <v>213.10314911492435</v>
      </c>
      <c r="H34" s="25">
        <f t="shared" si="3"/>
        <v>45412.952162697686</v>
      </c>
      <c r="I34" s="24">
        <f t="shared" si="4"/>
        <v>0.56526034247990542</v>
      </c>
      <c r="J34" s="24">
        <f t="shared" si="5"/>
        <v>0.36112864239845271</v>
      </c>
    </row>
    <row r="35" spans="1:10" x14ac:dyDescent="0.25">
      <c r="A35" s="55"/>
      <c r="B35" s="31" t="s">
        <v>279</v>
      </c>
      <c r="C35" s="14">
        <v>18</v>
      </c>
      <c r="D35" s="14">
        <v>237</v>
      </c>
      <c r="E35" s="25">
        <f t="shared" si="0"/>
        <v>542.86550532253023</v>
      </c>
      <c r="F35" s="26">
        <f t="shared" si="1"/>
        <v>-305.86550532253023</v>
      </c>
      <c r="G35" s="25">
        <f t="shared" si="2"/>
        <v>305.86550532253023</v>
      </c>
      <c r="H35" s="25">
        <f t="shared" si="3"/>
        <v>93553.707346206764</v>
      </c>
      <c r="I35" s="24">
        <f t="shared" si="4"/>
        <v>1.2905717524157394</v>
      </c>
      <c r="J35" s="24">
        <f t="shared" si="5"/>
        <v>0.56342777782649445</v>
      </c>
    </row>
    <row r="36" spans="1:10" x14ac:dyDescent="0.25">
      <c r="A36" s="55"/>
      <c r="B36" s="31" t="s">
        <v>280</v>
      </c>
      <c r="C36" s="14">
        <v>19</v>
      </c>
      <c r="D36" s="14">
        <v>619</v>
      </c>
      <c r="E36" s="25">
        <f t="shared" si="0"/>
        <v>475.06563540594607</v>
      </c>
      <c r="F36" s="26">
        <f t="shared" si="1"/>
        <v>143.93436459405393</v>
      </c>
      <c r="G36" s="25">
        <f t="shared" si="2"/>
        <v>143.93436459405393</v>
      </c>
      <c r="H36" s="25">
        <f t="shared" si="3"/>
        <v>20717.101311094048</v>
      </c>
      <c r="I36" s="24">
        <f t="shared" si="4"/>
        <v>0.23252724490154109</v>
      </c>
      <c r="J36" s="24">
        <f t="shared" si="5"/>
        <v>0.30297784951559642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506.97093700480605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122.80179390567378</v>
      </c>
      <c r="G38" s="18">
        <f t="shared" ref="G38:H38" si="6">SUM(G18:G36)</f>
        <v>5788.9149489595111</v>
      </c>
      <c r="H38" s="18">
        <f t="shared" si="6"/>
        <v>3563462.7106173867</v>
      </c>
      <c r="I38" s="17"/>
      <c r="J38" s="17"/>
    </row>
    <row r="39" spans="1:10" x14ac:dyDescent="0.25">
      <c r="B39" s="14"/>
      <c r="C39" s="14"/>
      <c r="D39" s="14"/>
      <c r="E39" s="14"/>
      <c r="F39" s="14"/>
      <c r="G39" s="16">
        <f>G38/C36</f>
        <v>304.67973415576375</v>
      </c>
      <c r="H39" s="16">
        <f>H38/C36</f>
        <v>187550.66897986247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381.8598646473996</v>
      </c>
      <c r="H42" s="12">
        <f>H39^0.5</f>
        <v>433.07120543839261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701012</v>
      </c>
    </row>
    <row r="4" spans="2:3" x14ac:dyDescent="0.25">
      <c r="B4" s="5" t="s">
        <v>247</v>
      </c>
      <c r="C4" t="s">
        <v>5</v>
      </c>
    </row>
    <row r="5" spans="2:3" x14ac:dyDescent="0.25">
      <c r="B5" t="s">
        <v>250</v>
      </c>
      <c r="C5" s="4">
        <v>112</v>
      </c>
    </row>
    <row r="6" spans="2:3" x14ac:dyDescent="0.25">
      <c r="B6" t="s">
        <v>251</v>
      </c>
      <c r="C6" s="4">
        <v>249</v>
      </c>
    </row>
    <row r="7" spans="2:3" x14ac:dyDescent="0.25">
      <c r="B7" t="s">
        <v>252</v>
      </c>
      <c r="C7" s="4">
        <v>1593</v>
      </c>
    </row>
    <row r="8" spans="2:3" x14ac:dyDescent="0.25">
      <c r="B8" t="s">
        <v>253</v>
      </c>
      <c r="C8" s="4">
        <v>463</v>
      </c>
    </row>
    <row r="9" spans="2:3" x14ac:dyDescent="0.25">
      <c r="B9" t="s">
        <v>254</v>
      </c>
      <c r="C9" s="4">
        <v>174</v>
      </c>
    </row>
    <row r="10" spans="2:3" x14ac:dyDescent="0.25">
      <c r="B10" t="s">
        <v>255</v>
      </c>
      <c r="C10" s="4">
        <v>126</v>
      </c>
    </row>
    <row r="11" spans="2:3" x14ac:dyDescent="0.25">
      <c r="B11" t="s">
        <v>256</v>
      </c>
      <c r="C11" s="4">
        <v>1494</v>
      </c>
    </row>
    <row r="12" spans="2:3" x14ac:dyDescent="0.25">
      <c r="B12" t="s">
        <v>257</v>
      </c>
      <c r="C12" s="4">
        <v>68</v>
      </c>
    </row>
    <row r="13" spans="2:3" x14ac:dyDescent="0.25">
      <c r="B13" t="s">
        <v>258</v>
      </c>
      <c r="C13" s="4">
        <v>677</v>
      </c>
    </row>
    <row r="14" spans="2:3" x14ac:dyDescent="0.25">
      <c r="B14" t="s">
        <v>259</v>
      </c>
      <c r="C14" s="4">
        <v>223</v>
      </c>
    </row>
    <row r="15" spans="2:3" x14ac:dyDescent="0.25">
      <c r="B15" t="s">
        <v>260</v>
      </c>
      <c r="C15" s="4">
        <v>54</v>
      </c>
    </row>
    <row r="16" spans="2:3" x14ac:dyDescent="0.25">
      <c r="B16" t="s">
        <v>261</v>
      </c>
      <c r="C16" s="4">
        <v>255</v>
      </c>
    </row>
    <row r="17" spans="2:3" x14ac:dyDescent="0.25">
      <c r="B17" t="s">
        <v>262</v>
      </c>
      <c r="C17" s="4">
        <v>132</v>
      </c>
    </row>
    <row r="18" spans="2:3" x14ac:dyDescent="0.25">
      <c r="B18" t="s">
        <v>263</v>
      </c>
      <c r="C18" s="4">
        <v>619</v>
      </c>
    </row>
    <row r="19" spans="2:3" x14ac:dyDescent="0.25">
      <c r="B19" t="s">
        <v>264</v>
      </c>
      <c r="C19" s="4">
        <v>3711</v>
      </c>
    </row>
    <row r="20" spans="2:3" x14ac:dyDescent="0.25">
      <c r="B20" t="s">
        <v>265</v>
      </c>
      <c r="C20" s="4">
        <v>206</v>
      </c>
    </row>
    <row r="21" spans="2:3" x14ac:dyDescent="0.25">
      <c r="B21" t="s">
        <v>266</v>
      </c>
      <c r="C21" s="4">
        <v>306</v>
      </c>
    </row>
    <row r="22" spans="2:3" x14ac:dyDescent="0.25">
      <c r="B22" t="s">
        <v>267</v>
      </c>
      <c r="C22" s="4">
        <v>502</v>
      </c>
    </row>
    <row r="23" spans="2:3" x14ac:dyDescent="0.25">
      <c r="B23" t="s">
        <v>268</v>
      </c>
      <c r="C23" s="4">
        <v>1525</v>
      </c>
    </row>
    <row r="24" spans="2:3" x14ac:dyDescent="0.25">
      <c r="B24" t="s">
        <v>269</v>
      </c>
      <c r="C24" s="4">
        <v>352</v>
      </c>
    </row>
    <row r="25" spans="2:3" x14ac:dyDescent="0.25">
      <c r="B25" t="s">
        <v>270</v>
      </c>
      <c r="C25" s="4">
        <v>541</v>
      </c>
    </row>
    <row r="26" spans="2:3" x14ac:dyDescent="0.25">
      <c r="B26" t="s">
        <v>271</v>
      </c>
      <c r="C26" s="4">
        <v>553</v>
      </c>
    </row>
    <row r="27" spans="2:3" x14ac:dyDescent="0.25">
      <c r="B27" t="s">
        <v>272</v>
      </c>
      <c r="C27" s="4">
        <v>142</v>
      </c>
    </row>
    <row r="28" spans="2:3" x14ac:dyDescent="0.25">
      <c r="B28" t="s">
        <v>273</v>
      </c>
      <c r="C28" s="4">
        <v>948</v>
      </c>
    </row>
    <row r="29" spans="2:3" x14ac:dyDescent="0.25">
      <c r="B29" t="s">
        <v>274</v>
      </c>
      <c r="C29" s="4">
        <v>11</v>
      </c>
    </row>
    <row r="30" spans="2:3" x14ac:dyDescent="0.25">
      <c r="B30" t="s">
        <v>275</v>
      </c>
      <c r="C30" s="4">
        <v>301</v>
      </c>
    </row>
    <row r="31" spans="2:3" x14ac:dyDescent="0.25">
      <c r="B31" t="s">
        <v>276</v>
      </c>
      <c r="C31" s="4">
        <v>3066</v>
      </c>
    </row>
    <row r="32" spans="2:3" x14ac:dyDescent="0.25">
      <c r="B32" t="s">
        <v>277</v>
      </c>
      <c r="C32" s="4">
        <v>273</v>
      </c>
    </row>
    <row r="33" spans="2:3" x14ac:dyDescent="0.25">
      <c r="B33" t="s">
        <v>278</v>
      </c>
      <c r="C33" s="4">
        <v>327</v>
      </c>
    </row>
    <row r="34" spans="2:3" x14ac:dyDescent="0.25">
      <c r="B34" t="s">
        <v>279</v>
      </c>
      <c r="C34" s="4">
        <v>470</v>
      </c>
    </row>
    <row r="35" spans="2:3" x14ac:dyDescent="0.25">
      <c r="B35" t="s">
        <v>280</v>
      </c>
      <c r="C35" s="4">
        <v>1814</v>
      </c>
    </row>
    <row r="36" spans="2:3" x14ac:dyDescent="0.25">
      <c r="C36" s="4">
        <v>21287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2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3.9599379958360166E-2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112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249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1593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463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174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126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1494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68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677</v>
      </c>
      <c r="E14" s="14" t="s">
        <v>293</v>
      </c>
      <c r="F14" s="27">
        <f>AVERAGE(D6:D17)</f>
        <v>457.33333333333331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223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54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255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132</v>
      </c>
      <c r="E18" s="27">
        <f>F14</f>
        <v>457.33333333333331</v>
      </c>
      <c r="F18" s="26">
        <f>D18-E18</f>
        <v>-325.33333333333331</v>
      </c>
      <c r="G18" s="25">
        <f>ABS(F18)</f>
        <v>325.33333333333331</v>
      </c>
      <c r="H18" s="25">
        <f>G18^2</f>
        <v>105841.77777777777</v>
      </c>
      <c r="I18" s="24">
        <f>G18/D18</f>
        <v>2.4646464646464645</v>
      </c>
      <c r="J18" s="24">
        <f>G18/E18</f>
        <v>0.71137026239067058</v>
      </c>
    </row>
    <row r="19" spans="1:10" x14ac:dyDescent="0.25">
      <c r="A19" s="55"/>
      <c r="B19" s="31" t="s">
        <v>263</v>
      </c>
      <c r="C19" s="14">
        <v>2</v>
      </c>
      <c r="D19" s="34">
        <v>619</v>
      </c>
      <c r="E19" s="25">
        <f>$F$1*D18+(1-$F$1)*E18</f>
        <v>444.45033505354684</v>
      </c>
      <c r="F19" s="26">
        <f>D19-E19</f>
        <v>174.54966494645316</v>
      </c>
      <c r="G19" s="25">
        <f>ABS(F19)</f>
        <v>174.54966494645316</v>
      </c>
      <c r="H19" s="25">
        <f>G19^2</f>
        <v>30467.58553291906</v>
      </c>
      <c r="I19" s="24">
        <f>G19/D19</f>
        <v>0.28198653464693563</v>
      </c>
      <c r="J19" s="24">
        <f>G19/E19</f>
        <v>0.39273154091654272</v>
      </c>
    </row>
    <row r="20" spans="1:10" x14ac:dyDescent="0.25">
      <c r="A20" s="55"/>
      <c r="B20" s="31" t="s">
        <v>264</v>
      </c>
      <c r="C20" s="14">
        <v>3</v>
      </c>
      <c r="D20" s="34">
        <v>3711</v>
      </c>
      <c r="E20" s="25">
        <f t="shared" ref="E20:E36" si="0">$F$1*D19+(1-$F$1)*E19</f>
        <v>451.36239355736592</v>
      </c>
      <c r="F20" s="26">
        <f t="shared" ref="F20:F36" si="1">D20-E20</f>
        <v>3259.637606442634</v>
      </c>
      <c r="G20" s="25">
        <f t="shared" ref="G20:G36" si="2">ABS(F20)</f>
        <v>3259.637606442634</v>
      </c>
      <c r="H20" s="25">
        <f t="shared" ref="H20:H36" si="3">G20^2</f>
        <v>10625237.325335065</v>
      </c>
      <c r="I20" s="24">
        <f t="shared" ref="I20:I36" si="4">G20/D20</f>
        <v>0.87837176136961304</v>
      </c>
      <c r="J20" s="24">
        <f t="shared" ref="J20:J36" si="5">G20/E20</f>
        <v>7.2217749040901218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206</v>
      </c>
      <c r="E21" s="25">
        <f t="shared" si="0"/>
        <v>580.44202166144748</v>
      </c>
      <c r="F21" s="26">
        <f t="shared" si="1"/>
        <v>-374.44202166144748</v>
      </c>
      <c r="G21" s="25">
        <f t="shared" si="2"/>
        <v>374.44202166144748</v>
      </c>
      <c r="H21" s="25">
        <f t="shared" si="3"/>
        <v>140206.8275859119</v>
      </c>
      <c r="I21" s="24">
        <f t="shared" si="4"/>
        <v>1.8176797168031431</v>
      </c>
      <c r="J21" s="24">
        <f t="shared" si="5"/>
        <v>0.64509805921640706</v>
      </c>
    </row>
    <row r="22" spans="1:10" x14ac:dyDescent="0.25">
      <c r="A22" s="55"/>
      <c r="B22" s="31" t="s">
        <v>266</v>
      </c>
      <c r="C22" s="14">
        <v>5</v>
      </c>
      <c r="D22" s="14">
        <v>306</v>
      </c>
      <c r="E22" s="25">
        <f t="shared" si="0"/>
        <v>565.6143497732993</v>
      </c>
      <c r="F22" s="26">
        <f t="shared" si="1"/>
        <v>-259.6143497732993</v>
      </c>
      <c r="G22" s="25">
        <f t="shared" si="2"/>
        <v>259.6143497732993</v>
      </c>
      <c r="H22" s="25">
        <f t="shared" si="3"/>
        <v>67399.610608212985</v>
      </c>
      <c r="I22" s="24">
        <f t="shared" si="4"/>
        <v>0.84841290775588007</v>
      </c>
      <c r="J22" s="24">
        <f t="shared" si="5"/>
        <v>0.4589953382147286</v>
      </c>
    </row>
    <row r="23" spans="1:10" x14ac:dyDescent="0.25">
      <c r="A23" s="55"/>
      <c r="B23" s="31" t="s">
        <v>267</v>
      </c>
      <c r="C23" s="14">
        <v>6</v>
      </c>
      <c r="D23" s="14">
        <v>502</v>
      </c>
      <c r="E23" s="25">
        <f t="shared" si="0"/>
        <v>555.3337824939839</v>
      </c>
      <c r="F23" s="26">
        <f t="shared" si="1"/>
        <v>-53.333782493983904</v>
      </c>
      <c r="G23" s="25">
        <f t="shared" si="2"/>
        <v>53.333782493983904</v>
      </c>
      <c r="H23" s="25">
        <f t="shared" si="3"/>
        <v>2844.4923551155839</v>
      </c>
      <c r="I23" s="24">
        <f t="shared" si="4"/>
        <v>0.10624259460952969</v>
      </c>
      <c r="J23" s="24">
        <f t="shared" si="5"/>
        <v>9.6039146501161549E-2</v>
      </c>
    </row>
    <row r="24" spans="1:10" x14ac:dyDescent="0.25">
      <c r="A24" s="55"/>
      <c r="B24" s="31" t="s">
        <v>268</v>
      </c>
      <c r="C24" s="14">
        <v>7</v>
      </c>
      <c r="D24" s="14">
        <v>1525</v>
      </c>
      <c r="E24" s="25">
        <f t="shared" si="0"/>
        <v>553.22179777638814</v>
      </c>
      <c r="F24" s="26">
        <f t="shared" si="1"/>
        <v>971.77820222361186</v>
      </c>
      <c r="G24" s="25">
        <f t="shared" si="2"/>
        <v>971.77820222361186</v>
      </c>
      <c r="H24" s="25">
        <f t="shared" si="3"/>
        <v>944352.8743169551</v>
      </c>
      <c r="I24" s="24">
        <f t="shared" si="4"/>
        <v>0.63723160801548318</v>
      </c>
      <c r="J24" s="24">
        <f t="shared" si="5"/>
        <v>1.7565797409457895</v>
      </c>
    </row>
    <row r="25" spans="1:10" x14ac:dyDescent="0.25">
      <c r="A25" s="55"/>
      <c r="B25" s="31" t="s">
        <v>269</v>
      </c>
      <c r="C25" s="14">
        <v>8</v>
      </c>
      <c r="D25" s="14">
        <v>352</v>
      </c>
      <c r="E25" s="25">
        <f t="shared" si="0"/>
        <v>591.7036120414931</v>
      </c>
      <c r="F25" s="26">
        <f t="shared" si="1"/>
        <v>-239.7036120414931</v>
      </c>
      <c r="G25" s="25">
        <f t="shared" si="2"/>
        <v>239.7036120414931</v>
      </c>
      <c r="H25" s="25">
        <f t="shared" si="3"/>
        <v>57457.821625738638</v>
      </c>
      <c r="I25" s="24">
        <f t="shared" si="4"/>
        <v>0.68097617057242354</v>
      </c>
      <c r="J25" s="24">
        <f t="shared" si="5"/>
        <v>0.40510756933605457</v>
      </c>
    </row>
    <row r="26" spans="1:10" x14ac:dyDescent="0.25">
      <c r="A26" s="55"/>
      <c r="B26" s="31" t="s">
        <v>270</v>
      </c>
      <c r="C26" s="14">
        <v>9</v>
      </c>
      <c r="D26" s="14">
        <v>541</v>
      </c>
      <c r="E26" s="25">
        <f t="shared" si="0"/>
        <v>582.21149763087067</v>
      </c>
      <c r="F26" s="26">
        <f t="shared" si="1"/>
        <v>-41.211497630870667</v>
      </c>
      <c r="G26" s="25">
        <f t="shared" si="2"/>
        <v>41.211497630870667</v>
      </c>
      <c r="H26" s="25">
        <f t="shared" si="3"/>
        <v>1698.3875369792586</v>
      </c>
      <c r="I26" s="24">
        <f t="shared" si="4"/>
        <v>7.6176520574622306E-2</v>
      </c>
      <c r="J26" s="24">
        <f t="shared" si="5"/>
        <v>7.0784410473802198E-2</v>
      </c>
    </row>
    <row r="27" spans="1:10" x14ac:dyDescent="0.25">
      <c r="A27" s="55"/>
      <c r="B27" s="31" t="s">
        <v>271</v>
      </c>
      <c r="C27" s="14">
        <v>10</v>
      </c>
      <c r="D27" s="14">
        <v>553</v>
      </c>
      <c r="E27" s="25">
        <f t="shared" si="0"/>
        <v>580.57954787753283</v>
      </c>
      <c r="F27" s="26">
        <f t="shared" si="1"/>
        <v>-27.579547877532832</v>
      </c>
      <c r="G27" s="25">
        <f t="shared" si="2"/>
        <v>27.579547877532832</v>
      </c>
      <c r="H27" s="25">
        <f t="shared" si="3"/>
        <v>760.63146112912568</v>
      </c>
      <c r="I27" s="24">
        <f t="shared" si="4"/>
        <v>4.9872600140204039E-2</v>
      </c>
      <c r="J27" s="24">
        <f t="shared" si="5"/>
        <v>4.7503478168249992E-2</v>
      </c>
    </row>
    <row r="28" spans="1:10" x14ac:dyDescent="0.25">
      <c r="A28" s="55"/>
      <c r="B28" s="31" t="s">
        <v>272</v>
      </c>
      <c r="C28" s="14">
        <v>11</v>
      </c>
      <c r="D28" s="14">
        <v>142</v>
      </c>
      <c r="E28" s="25">
        <f t="shared" si="0"/>
        <v>579.48741488205064</v>
      </c>
      <c r="F28" s="26">
        <f t="shared" si="1"/>
        <v>-437.48741488205064</v>
      </c>
      <c r="G28" s="25">
        <f t="shared" si="2"/>
        <v>437.48741488205064</v>
      </c>
      <c r="H28" s="25">
        <f t="shared" si="3"/>
        <v>191395.2381801795</v>
      </c>
      <c r="I28" s="24">
        <f t="shared" si="4"/>
        <v>3.0808972879017653</v>
      </c>
      <c r="J28" s="24">
        <f t="shared" si="5"/>
        <v>0.75495585175235802</v>
      </c>
    </row>
    <row r="29" spans="1:10" x14ac:dyDescent="0.25">
      <c r="A29" s="55"/>
      <c r="B29" s="31" t="s">
        <v>273</v>
      </c>
      <c r="C29" s="14">
        <v>12</v>
      </c>
      <c r="D29" s="14">
        <v>948</v>
      </c>
      <c r="E29" s="25">
        <f t="shared" si="0"/>
        <v>562.16318451313555</v>
      </c>
      <c r="F29" s="26">
        <f t="shared" si="1"/>
        <v>385.83681548686445</v>
      </c>
      <c r="G29" s="25">
        <f t="shared" si="2"/>
        <v>385.83681548686445</v>
      </c>
      <c r="H29" s="25">
        <f t="shared" si="3"/>
        <v>148870.0481850447</v>
      </c>
      <c r="I29" s="24">
        <f t="shared" si="4"/>
        <v>0.40700086021821147</v>
      </c>
      <c r="J29" s="24">
        <f t="shared" si="5"/>
        <v>0.68634308705402058</v>
      </c>
    </row>
    <row r="30" spans="1:10" x14ac:dyDescent="0.25">
      <c r="A30" s="55"/>
      <c r="B30" s="31" t="s">
        <v>274</v>
      </c>
      <c r="C30" s="14">
        <v>13</v>
      </c>
      <c r="D30" s="14">
        <v>11</v>
      </c>
      <c r="E30" s="25">
        <f t="shared" si="0"/>
        <v>577.44208317152356</v>
      </c>
      <c r="F30" s="26">
        <f t="shared" si="1"/>
        <v>-566.44208317152356</v>
      </c>
      <c r="G30" s="25">
        <f t="shared" si="2"/>
        <v>566.44208317152356</v>
      </c>
      <c r="H30" s="25">
        <f t="shared" si="3"/>
        <v>320856.63358769519</v>
      </c>
      <c r="I30" s="24">
        <f t="shared" si="4"/>
        <v>51.494734833774871</v>
      </c>
      <c r="J30" s="24">
        <f t="shared" si="5"/>
        <v>0.98095047049639339</v>
      </c>
    </row>
    <row r="31" spans="1:10" x14ac:dyDescent="0.25">
      <c r="A31" s="55"/>
      <c r="B31" s="31" t="s">
        <v>275</v>
      </c>
      <c r="C31" s="14">
        <v>14</v>
      </c>
      <c r="D31" s="14">
        <v>301</v>
      </c>
      <c r="E31" s="25">
        <f t="shared" si="0"/>
        <v>555.01132789560927</v>
      </c>
      <c r="F31" s="26">
        <f t="shared" si="1"/>
        <v>-254.01132789560927</v>
      </c>
      <c r="G31" s="25">
        <f t="shared" si="2"/>
        <v>254.01132789560927</v>
      </c>
      <c r="H31" s="25">
        <f t="shared" si="3"/>
        <v>64521.75469929073</v>
      </c>
      <c r="I31" s="24">
        <f t="shared" si="4"/>
        <v>0.84389145480268857</v>
      </c>
      <c r="J31" s="24">
        <f t="shared" si="5"/>
        <v>0.45766872697666028</v>
      </c>
    </row>
    <row r="32" spans="1:10" x14ac:dyDescent="0.25">
      <c r="A32" s="55"/>
      <c r="B32" s="31" t="s">
        <v>276</v>
      </c>
      <c r="C32" s="14">
        <v>15</v>
      </c>
      <c r="D32" s="14">
        <v>3066</v>
      </c>
      <c r="E32" s="25">
        <f t="shared" si="0"/>
        <v>544.95263680854339</v>
      </c>
      <c r="F32" s="26">
        <f t="shared" si="1"/>
        <v>2521.0473631914565</v>
      </c>
      <c r="G32" s="25">
        <f t="shared" si="2"/>
        <v>2521.0473631914565</v>
      </c>
      <c r="H32" s="25">
        <f t="shared" si="3"/>
        <v>6355679.8074545953</v>
      </c>
      <c r="I32" s="24">
        <f t="shared" si="4"/>
        <v>0.82225941395676994</v>
      </c>
      <c r="J32" s="24">
        <f t="shared" si="5"/>
        <v>4.6261770159617903</v>
      </c>
    </row>
    <row r="33" spans="1:10" x14ac:dyDescent="0.25">
      <c r="A33" s="55"/>
      <c r="B33" s="31" t="s">
        <v>277</v>
      </c>
      <c r="C33" s="14">
        <v>16</v>
      </c>
      <c r="D33" s="14">
        <v>273</v>
      </c>
      <c r="E33" s="25">
        <f t="shared" si="0"/>
        <v>644.78454923658387</v>
      </c>
      <c r="F33" s="26">
        <f t="shared" si="1"/>
        <v>-371.78454923658387</v>
      </c>
      <c r="G33" s="25">
        <f t="shared" si="2"/>
        <v>371.78454923658387</v>
      </c>
      <c r="H33" s="25">
        <f t="shared" si="3"/>
        <v>138223.75105104985</v>
      </c>
      <c r="I33" s="24">
        <f t="shared" si="4"/>
        <v>1.3618481657017725</v>
      </c>
      <c r="J33" s="24">
        <f t="shared" si="5"/>
        <v>0.57660275773787029</v>
      </c>
    </row>
    <row r="34" spans="1:10" x14ac:dyDescent="0.25">
      <c r="A34" s="55"/>
      <c r="B34" s="31" t="s">
        <v>278</v>
      </c>
      <c r="C34" s="14">
        <v>17</v>
      </c>
      <c r="D34" s="14">
        <v>327</v>
      </c>
      <c r="E34" s="25">
        <f t="shared" si="0"/>
        <v>630.06211160871669</v>
      </c>
      <c r="F34" s="26">
        <f t="shared" si="1"/>
        <v>-303.06211160871669</v>
      </c>
      <c r="G34" s="25">
        <f t="shared" si="2"/>
        <v>303.06211160871669</v>
      </c>
      <c r="H34" s="25">
        <f t="shared" si="3"/>
        <v>91846.643492734249</v>
      </c>
      <c r="I34" s="24">
        <f t="shared" si="4"/>
        <v>0.9267954483446994</v>
      </c>
      <c r="J34" s="24">
        <f t="shared" si="5"/>
        <v>0.48100354873731138</v>
      </c>
    </row>
    <row r="35" spans="1:10" x14ac:dyDescent="0.25">
      <c r="A35" s="55"/>
      <c r="B35" s="31" t="s">
        <v>279</v>
      </c>
      <c r="C35" s="14">
        <v>18</v>
      </c>
      <c r="D35" s="14">
        <v>470</v>
      </c>
      <c r="E35" s="25">
        <f t="shared" si="0"/>
        <v>618.06103990014014</v>
      </c>
      <c r="F35" s="26">
        <f t="shared" si="1"/>
        <v>-148.06103990014014</v>
      </c>
      <c r="G35" s="25">
        <f t="shared" si="2"/>
        <v>148.06103990014014</v>
      </c>
      <c r="H35" s="25">
        <f t="shared" si="3"/>
        <v>21922.07153631089</v>
      </c>
      <c r="I35" s="24">
        <f t="shared" si="4"/>
        <v>0.31502348914923434</v>
      </c>
      <c r="J35" s="24">
        <f t="shared" si="5"/>
        <v>0.23955730962116994</v>
      </c>
    </row>
    <row r="36" spans="1:10" x14ac:dyDescent="0.25">
      <c r="A36" s="55"/>
      <c r="B36" s="31" t="s">
        <v>280</v>
      </c>
      <c r="C36" s="14">
        <v>19</v>
      </c>
      <c r="D36" s="14">
        <v>1814</v>
      </c>
      <c r="E36" s="25">
        <f t="shared" si="0"/>
        <v>612.19791452410459</v>
      </c>
      <c r="F36" s="26">
        <f t="shared" si="1"/>
        <v>1201.8020854758954</v>
      </c>
      <c r="G36" s="25">
        <f t="shared" si="2"/>
        <v>1201.8020854758954</v>
      </c>
      <c r="H36" s="25">
        <f t="shared" si="3"/>
        <v>1444328.2526542114</v>
      </c>
      <c r="I36" s="24">
        <f t="shared" si="4"/>
        <v>0.66251493135385631</v>
      </c>
      <c r="J36" s="24">
        <f t="shared" si="5"/>
        <v>1.9630940533505783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659.78853194161422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5112.5850662603298</v>
      </c>
      <c r="G38" s="18">
        <f t="shared" ref="G38:H38" si="6">SUM(G18:G36)</f>
        <v>11916.718409273499</v>
      </c>
      <c r="H38" s="18">
        <f t="shared" si="6"/>
        <v>20753911.534976911</v>
      </c>
      <c r="I38" s="17">
        <f>SUM(I21:I36)</f>
        <v>64.131558003675153</v>
      </c>
      <c r="J38" s="17">
        <f>SUM(J21:J36)</f>
        <v>14.246460564544346</v>
      </c>
    </row>
    <row r="39" spans="1:10" x14ac:dyDescent="0.25">
      <c r="B39" s="14"/>
      <c r="C39" s="14"/>
      <c r="D39" s="14"/>
      <c r="E39" s="14"/>
      <c r="F39" s="14"/>
      <c r="G39" s="16">
        <f>G38/C36</f>
        <v>627.1957057512368</v>
      </c>
      <c r="H39" s="16">
        <f>H38/C36</f>
        <v>1092311.1334198373</v>
      </c>
      <c r="I39" s="15">
        <f>I38/C36</f>
        <v>3.3753451580881659</v>
      </c>
      <c r="J39" s="15">
        <f>J38/C36</f>
        <v>0.74981371392338669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786.07416397165321</v>
      </c>
      <c r="H42" s="12">
        <f>H39^0.5</f>
        <v>1045.1368969756245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701052</v>
      </c>
    </row>
    <row r="4" spans="2:3" x14ac:dyDescent="0.25">
      <c r="B4" s="5" t="s">
        <v>247</v>
      </c>
      <c r="C4" t="s">
        <v>27</v>
      </c>
    </row>
    <row r="5" spans="2:3" x14ac:dyDescent="0.25">
      <c r="B5" t="s">
        <v>250</v>
      </c>
      <c r="C5" s="4">
        <v>16</v>
      </c>
    </row>
    <row r="6" spans="2:3" x14ac:dyDescent="0.25">
      <c r="B6" t="s">
        <v>251</v>
      </c>
      <c r="C6" s="4">
        <v>102</v>
      </c>
    </row>
    <row r="7" spans="2:3" x14ac:dyDescent="0.25">
      <c r="B7" t="s">
        <v>252</v>
      </c>
      <c r="C7" s="4">
        <v>224</v>
      </c>
    </row>
    <row r="8" spans="2:3" x14ac:dyDescent="0.25">
      <c r="B8" t="s">
        <v>253</v>
      </c>
      <c r="C8" s="4">
        <v>15</v>
      </c>
    </row>
    <row r="9" spans="2:3" x14ac:dyDescent="0.25">
      <c r="B9" t="s">
        <v>254</v>
      </c>
      <c r="C9" s="4"/>
    </row>
    <row r="10" spans="2:3" x14ac:dyDescent="0.25">
      <c r="B10" t="s">
        <v>255</v>
      </c>
      <c r="C10" s="4">
        <v>14</v>
      </c>
    </row>
    <row r="11" spans="2:3" x14ac:dyDescent="0.25">
      <c r="B11" t="s">
        <v>256</v>
      </c>
      <c r="C11" s="4">
        <v>211</v>
      </c>
    </row>
    <row r="12" spans="2:3" x14ac:dyDescent="0.25">
      <c r="B12" t="s">
        <v>257</v>
      </c>
      <c r="C12" s="4">
        <v>287</v>
      </c>
    </row>
    <row r="13" spans="2:3" x14ac:dyDescent="0.25">
      <c r="B13" t="s">
        <v>258</v>
      </c>
      <c r="C13" s="4">
        <v>143</v>
      </c>
    </row>
    <row r="14" spans="2:3" x14ac:dyDescent="0.25">
      <c r="B14" t="s">
        <v>259</v>
      </c>
      <c r="C14" s="4">
        <v>142</v>
      </c>
    </row>
    <row r="15" spans="2:3" x14ac:dyDescent="0.25">
      <c r="B15" t="s">
        <v>260</v>
      </c>
      <c r="C15" s="4">
        <v>219</v>
      </c>
    </row>
    <row r="16" spans="2:3" x14ac:dyDescent="0.25">
      <c r="B16" t="s">
        <v>261</v>
      </c>
      <c r="C16" s="4">
        <v>258</v>
      </c>
    </row>
    <row r="17" spans="2:3" x14ac:dyDescent="0.25">
      <c r="B17" t="s">
        <v>262</v>
      </c>
      <c r="C17" s="4">
        <v>93</v>
      </c>
    </row>
    <row r="18" spans="2:3" x14ac:dyDescent="0.25">
      <c r="B18" t="s">
        <v>263</v>
      </c>
      <c r="C18" s="4">
        <v>110</v>
      </c>
    </row>
    <row r="19" spans="2:3" x14ac:dyDescent="0.25">
      <c r="B19" t="s">
        <v>264</v>
      </c>
      <c r="C19" s="4">
        <v>89</v>
      </c>
    </row>
    <row r="20" spans="2:3" x14ac:dyDescent="0.25">
      <c r="B20" t="s">
        <v>265</v>
      </c>
      <c r="C20" s="4">
        <v>140</v>
      </c>
    </row>
    <row r="21" spans="2:3" x14ac:dyDescent="0.25">
      <c r="B21" t="s">
        <v>266</v>
      </c>
      <c r="C21" s="4">
        <v>71</v>
      </c>
    </row>
    <row r="22" spans="2:3" x14ac:dyDescent="0.25">
      <c r="B22" t="s">
        <v>267</v>
      </c>
      <c r="C22" s="4">
        <v>149</v>
      </c>
    </row>
    <row r="23" spans="2:3" x14ac:dyDescent="0.25">
      <c r="B23" t="s">
        <v>268</v>
      </c>
      <c r="C23" s="4">
        <v>269</v>
      </c>
    </row>
    <row r="24" spans="2:3" x14ac:dyDescent="0.25">
      <c r="B24" t="s">
        <v>269</v>
      </c>
      <c r="C24" s="4">
        <v>75</v>
      </c>
    </row>
    <row r="25" spans="2:3" x14ac:dyDescent="0.25">
      <c r="B25" t="s">
        <v>270</v>
      </c>
      <c r="C25" s="4">
        <v>59</v>
      </c>
    </row>
    <row r="26" spans="2:3" x14ac:dyDescent="0.25">
      <c r="B26" t="s">
        <v>271</v>
      </c>
      <c r="C26" s="4">
        <v>1300</v>
      </c>
    </row>
    <row r="27" spans="2:3" x14ac:dyDescent="0.25">
      <c r="B27" t="s">
        <v>272</v>
      </c>
      <c r="C27" s="4">
        <v>339</v>
      </c>
    </row>
    <row r="28" spans="2:3" x14ac:dyDescent="0.25">
      <c r="B28" t="s">
        <v>273</v>
      </c>
      <c r="C28" s="4">
        <v>156</v>
      </c>
    </row>
    <row r="29" spans="2:3" x14ac:dyDescent="0.25">
      <c r="B29" t="s">
        <v>274</v>
      </c>
      <c r="C29" s="4">
        <v>122</v>
      </c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>
        <v>167</v>
      </c>
    </row>
    <row r="32" spans="2:3" x14ac:dyDescent="0.25">
      <c r="B32" t="s">
        <v>277</v>
      </c>
      <c r="C32" s="4">
        <v>48</v>
      </c>
    </row>
    <row r="33" spans="2:3" x14ac:dyDescent="0.25">
      <c r="B33" t="s">
        <v>278</v>
      </c>
      <c r="C33" s="4">
        <v>41</v>
      </c>
    </row>
    <row r="34" spans="2:3" x14ac:dyDescent="0.25">
      <c r="B34" t="s">
        <v>279</v>
      </c>
      <c r="C34" s="4">
        <v>67</v>
      </c>
    </row>
    <row r="35" spans="2:3" x14ac:dyDescent="0.25">
      <c r="B35" t="s">
        <v>280</v>
      </c>
      <c r="C35" s="4">
        <v>105</v>
      </c>
    </row>
    <row r="36" spans="2:3" x14ac:dyDescent="0.25">
      <c r="C36" s="4">
        <v>5031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9"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1.0000000000000002E-2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16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102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224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15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/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14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211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287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143</v>
      </c>
      <c r="E14" s="14" t="s">
        <v>293</v>
      </c>
      <c r="F14" s="27">
        <f>AVERAGE(D6,D7,D8,D9,D11,D12,D13,D14,D15,D16,D17)</f>
        <v>148.27272727272728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142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219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258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93</v>
      </c>
      <c r="E18" s="27">
        <f>F14</f>
        <v>148.27272727272728</v>
      </c>
      <c r="F18" s="26">
        <f>D18-E18</f>
        <v>-55.27272727272728</v>
      </c>
      <c r="G18" s="25">
        <f>ABS(F18)</f>
        <v>55.27272727272728</v>
      </c>
      <c r="H18" s="25">
        <f>G18^2</f>
        <v>3055.0743801652902</v>
      </c>
      <c r="I18" s="24">
        <f>G18/D18</f>
        <v>0.59433040078201382</v>
      </c>
      <c r="J18" s="24">
        <f>G18/E18</f>
        <v>0.37277743715511957</v>
      </c>
    </row>
    <row r="19" spans="1:10" x14ac:dyDescent="0.25">
      <c r="A19" s="55"/>
      <c r="B19" s="31" t="s">
        <v>263</v>
      </c>
      <c r="C19" s="14">
        <v>2</v>
      </c>
      <c r="D19" s="34">
        <v>110</v>
      </c>
      <c r="E19" s="25">
        <f>$F$1*D18+(1-$F$1)*E18</f>
        <v>147.72000000000003</v>
      </c>
      <c r="F19" s="26">
        <f>D19-E19</f>
        <v>-37.720000000000027</v>
      </c>
      <c r="G19" s="25">
        <f>ABS(F19)</f>
        <v>37.720000000000027</v>
      </c>
      <c r="H19" s="25">
        <f>G19^2</f>
        <v>1422.7984000000019</v>
      </c>
      <c r="I19" s="24">
        <f>G19/D19</f>
        <v>0.34290909090909116</v>
      </c>
      <c r="J19" s="24">
        <f>G19/E19</f>
        <v>0.25534795559166001</v>
      </c>
    </row>
    <row r="20" spans="1:10" x14ac:dyDescent="0.25">
      <c r="A20" s="55"/>
      <c r="B20" s="31" t="s">
        <v>264</v>
      </c>
      <c r="C20" s="14">
        <v>3</v>
      </c>
      <c r="D20" s="34">
        <v>89</v>
      </c>
      <c r="E20" s="25">
        <f t="shared" ref="E20:E36" si="0">$F$1*D19+(1-$F$1)*E19</f>
        <v>147.34280000000001</v>
      </c>
      <c r="F20" s="26">
        <f t="shared" ref="F20:F36" si="1">D20-E20</f>
        <v>-58.342800000000011</v>
      </c>
      <c r="G20" s="25">
        <f t="shared" ref="G20:G36" si="2">ABS(F20)</f>
        <v>58.342800000000011</v>
      </c>
      <c r="H20" s="25">
        <f t="shared" ref="H20:H36" si="3">G20^2</f>
        <v>3403.8823118400014</v>
      </c>
      <c r="I20" s="24">
        <f t="shared" ref="I20:I36" si="4">G20/D20</f>
        <v>0.65553707865168553</v>
      </c>
      <c r="J20" s="24">
        <f t="shared" ref="J20:J36" si="5">G20/E20</f>
        <v>0.39596641301780616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140</v>
      </c>
      <c r="E21" s="25">
        <f t="shared" si="0"/>
        <v>146.75937199999998</v>
      </c>
      <c r="F21" s="26">
        <f t="shared" si="1"/>
        <v>-6.7593719999999848</v>
      </c>
      <c r="G21" s="25">
        <f t="shared" si="2"/>
        <v>6.7593719999999848</v>
      </c>
      <c r="H21" s="25">
        <f t="shared" si="3"/>
        <v>45.689109834383792</v>
      </c>
      <c r="I21" s="24">
        <f t="shared" si="4"/>
        <v>4.8281228571428463E-2</v>
      </c>
      <c r="J21" s="24">
        <f t="shared" si="5"/>
        <v>4.6057515154807188E-2</v>
      </c>
    </row>
    <row r="22" spans="1:10" x14ac:dyDescent="0.25">
      <c r="A22" s="55"/>
      <c r="B22" s="31" t="s">
        <v>266</v>
      </c>
      <c r="C22" s="14">
        <v>5</v>
      </c>
      <c r="D22" s="14">
        <v>71</v>
      </c>
      <c r="E22" s="25">
        <f t="shared" si="0"/>
        <v>146.69177827999999</v>
      </c>
      <c r="F22" s="26">
        <f t="shared" si="1"/>
        <v>-75.691778279999994</v>
      </c>
      <c r="G22" s="25">
        <f t="shared" si="2"/>
        <v>75.691778279999994</v>
      </c>
      <c r="H22" s="25">
        <f t="shared" si="3"/>
        <v>5729.2452991886785</v>
      </c>
      <c r="I22" s="24">
        <f t="shared" si="4"/>
        <v>1.066081384225352</v>
      </c>
      <c r="J22" s="24">
        <f t="shared" si="5"/>
        <v>0.51599196060955954</v>
      </c>
    </row>
    <row r="23" spans="1:10" x14ac:dyDescent="0.25">
      <c r="A23" s="55"/>
      <c r="B23" s="31" t="s">
        <v>267</v>
      </c>
      <c r="C23" s="14">
        <v>6</v>
      </c>
      <c r="D23" s="14">
        <v>149</v>
      </c>
      <c r="E23" s="25">
        <f t="shared" si="0"/>
        <v>145.93486049719999</v>
      </c>
      <c r="F23" s="26">
        <f t="shared" si="1"/>
        <v>3.0651395028000081</v>
      </c>
      <c r="G23" s="25">
        <f t="shared" si="2"/>
        <v>3.0651395028000081</v>
      </c>
      <c r="H23" s="25">
        <f t="shared" si="3"/>
        <v>9.3950801716250805</v>
      </c>
      <c r="I23" s="24">
        <f t="shared" si="4"/>
        <v>2.0571406059060458E-2</v>
      </c>
      <c r="J23" s="24">
        <f t="shared" si="5"/>
        <v>2.1003477115454659E-2</v>
      </c>
    </row>
    <row r="24" spans="1:10" x14ac:dyDescent="0.25">
      <c r="A24" s="55"/>
      <c r="B24" s="31" t="s">
        <v>268</v>
      </c>
      <c r="C24" s="14">
        <v>7</v>
      </c>
      <c r="D24" s="14">
        <v>269</v>
      </c>
      <c r="E24" s="25">
        <f t="shared" si="0"/>
        <v>145.96551189222799</v>
      </c>
      <c r="F24" s="26">
        <f t="shared" si="1"/>
        <v>123.03448810777201</v>
      </c>
      <c r="G24" s="25">
        <f t="shared" si="2"/>
        <v>123.03448810777201</v>
      </c>
      <c r="H24" s="25">
        <f t="shared" si="3"/>
        <v>15137.485263941491</v>
      </c>
      <c r="I24" s="24">
        <f t="shared" si="4"/>
        <v>0.45737727921104837</v>
      </c>
      <c r="J24" s="24">
        <f t="shared" si="5"/>
        <v>0.84290108336422065</v>
      </c>
    </row>
    <row r="25" spans="1:10" x14ac:dyDescent="0.25">
      <c r="A25" s="55"/>
      <c r="B25" s="31" t="s">
        <v>269</v>
      </c>
      <c r="C25" s="14">
        <v>8</v>
      </c>
      <c r="D25" s="14">
        <v>75</v>
      </c>
      <c r="E25" s="25">
        <f t="shared" si="0"/>
        <v>147.19585677330571</v>
      </c>
      <c r="F25" s="26">
        <f t="shared" si="1"/>
        <v>-72.195856773305707</v>
      </c>
      <c r="G25" s="25">
        <f t="shared" si="2"/>
        <v>72.195856773305707</v>
      </c>
      <c r="H25" s="25">
        <f t="shared" si="3"/>
        <v>5212.2417352316716</v>
      </c>
      <c r="I25" s="24">
        <f t="shared" si="4"/>
        <v>0.96261142364407604</v>
      </c>
      <c r="J25" s="24">
        <f t="shared" si="5"/>
        <v>0.49047478886918361</v>
      </c>
    </row>
    <row r="26" spans="1:10" x14ac:dyDescent="0.25">
      <c r="A26" s="55"/>
      <c r="B26" s="31" t="s">
        <v>270</v>
      </c>
      <c r="C26" s="14">
        <v>9</v>
      </c>
      <c r="D26" s="14">
        <v>59</v>
      </c>
      <c r="E26" s="25">
        <f t="shared" si="0"/>
        <v>146.47389820557265</v>
      </c>
      <c r="F26" s="26">
        <f t="shared" si="1"/>
        <v>-87.473898205572652</v>
      </c>
      <c r="G26" s="25">
        <f t="shared" si="2"/>
        <v>87.473898205572652</v>
      </c>
      <c r="H26" s="25">
        <f t="shared" si="3"/>
        <v>7651.6828672788861</v>
      </c>
      <c r="I26" s="24">
        <f t="shared" si="4"/>
        <v>1.4826084441622482</v>
      </c>
      <c r="J26" s="24">
        <f t="shared" si="5"/>
        <v>0.5971978576196908</v>
      </c>
    </row>
    <row r="27" spans="1:10" x14ac:dyDescent="0.25">
      <c r="A27" s="55"/>
      <c r="B27" s="31" t="s">
        <v>271</v>
      </c>
      <c r="C27" s="14">
        <v>10</v>
      </c>
      <c r="D27" s="14">
        <v>1300</v>
      </c>
      <c r="E27" s="25">
        <f t="shared" si="0"/>
        <v>145.59915922351692</v>
      </c>
      <c r="F27" s="26">
        <f t="shared" si="1"/>
        <v>1154.4008407764832</v>
      </c>
      <c r="G27" s="25">
        <f t="shared" si="2"/>
        <v>1154.4008407764832</v>
      </c>
      <c r="H27" s="25">
        <f t="shared" si="3"/>
        <v>1332641.3011854512</v>
      </c>
      <c r="I27" s="24">
        <f t="shared" si="4"/>
        <v>0.88800064675114088</v>
      </c>
      <c r="J27" s="24">
        <f t="shared" si="5"/>
        <v>7.9286229874741361</v>
      </c>
    </row>
    <row r="28" spans="1:10" x14ac:dyDescent="0.25">
      <c r="A28" s="55"/>
      <c r="B28" s="31" t="s">
        <v>272</v>
      </c>
      <c r="C28" s="14">
        <v>11</v>
      </c>
      <c r="D28" s="14">
        <v>339</v>
      </c>
      <c r="E28" s="25">
        <f t="shared" si="0"/>
        <v>157.14316763128176</v>
      </c>
      <c r="F28" s="26">
        <f t="shared" si="1"/>
        <v>181.85683236871824</v>
      </c>
      <c r="G28" s="25">
        <f t="shared" si="2"/>
        <v>181.85683236871824</v>
      </c>
      <c r="H28" s="25">
        <f t="shared" si="3"/>
        <v>33071.90747918409</v>
      </c>
      <c r="I28" s="24">
        <f t="shared" si="4"/>
        <v>0.53645083294607154</v>
      </c>
      <c r="J28" s="24">
        <f t="shared" si="5"/>
        <v>1.1572684648652638</v>
      </c>
    </row>
    <row r="29" spans="1:10" x14ac:dyDescent="0.25">
      <c r="A29" s="55"/>
      <c r="B29" s="31" t="s">
        <v>273</v>
      </c>
      <c r="C29" s="14">
        <v>12</v>
      </c>
      <c r="D29" s="14">
        <v>156</v>
      </c>
      <c r="E29" s="25">
        <f t="shared" si="0"/>
        <v>158.96173595496896</v>
      </c>
      <c r="F29" s="26">
        <f t="shared" si="1"/>
        <v>-2.9617359549689581</v>
      </c>
      <c r="G29" s="25">
        <f t="shared" si="2"/>
        <v>2.9617359549689581</v>
      </c>
      <c r="H29" s="25">
        <f t="shared" si="3"/>
        <v>8.7718798669558868</v>
      </c>
      <c r="I29" s="24">
        <f t="shared" si="4"/>
        <v>1.8985486890826655E-2</v>
      </c>
      <c r="J29" s="24">
        <f t="shared" si="5"/>
        <v>1.8631753970074695E-2</v>
      </c>
    </row>
    <row r="30" spans="1:10" x14ac:dyDescent="0.25">
      <c r="A30" s="55"/>
      <c r="B30" s="31" t="s">
        <v>274</v>
      </c>
      <c r="C30" s="14">
        <v>13</v>
      </c>
      <c r="D30" s="14">
        <v>122</v>
      </c>
      <c r="E30" s="25">
        <f t="shared" si="0"/>
        <v>158.93211859541927</v>
      </c>
      <c r="F30" s="26">
        <f t="shared" si="1"/>
        <v>-36.932118595419269</v>
      </c>
      <c r="G30" s="25">
        <f t="shared" si="2"/>
        <v>36.932118595419269</v>
      </c>
      <c r="H30" s="25">
        <f t="shared" si="3"/>
        <v>1363.9813839461137</v>
      </c>
      <c r="I30" s="24">
        <f t="shared" si="4"/>
        <v>0.30272228356901038</v>
      </c>
      <c r="J30" s="24">
        <f t="shared" si="5"/>
        <v>0.23237668334010192</v>
      </c>
    </row>
    <row r="31" spans="1:10" x14ac:dyDescent="0.25">
      <c r="A31" s="55"/>
      <c r="B31" s="31" t="s">
        <v>275</v>
      </c>
      <c r="C31" s="14">
        <v>14</v>
      </c>
      <c r="D31" s="14"/>
      <c r="E31" s="25">
        <f t="shared" si="0"/>
        <v>158.56279740946508</v>
      </c>
      <c r="F31" s="26">
        <f t="shared" si="1"/>
        <v>-158.56279740946508</v>
      </c>
      <c r="G31" s="25">
        <f t="shared" si="2"/>
        <v>158.56279740946508</v>
      </c>
      <c r="H31" s="25">
        <f t="shared" si="3"/>
        <v>25142.160722315064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5"/>
      <c r="B32" s="31" t="s">
        <v>276</v>
      </c>
      <c r="C32" s="14">
        <v>15</v>
      </c>
      <c r="D32" s="14">
        <v>167</v>
      </c>
      <c r="E32" s="25">
        <f t="shared" si="0"/>
        <v>156.97716943537043</v>
      </c>
      <c r="F32" s="26">
        <f t="shared" si="1"/>
        <v>10.022830564629572</v>
      </c>
      <c r="G32" s="25">
        <f t="shared" si="2"/>
        <v>10.022830564629572</v>
      </c>
      <c r="H32" s="25">
        <f t="shared" si="3"/>
        <v>100.45713252727275</v>
      </c>
      <c r="I32" s="24">
        <f t="shared" si="4"/>
        <v>6.0016949488799834E-2</v>
      </c>
      <c r="J32" s="24">
        <f t="shared" si="5"/>
        <v>6.3848969889574322E-2</v>
      </c>
    </row>
    <row r="33" spans="1:10" x14ac:dyDescent="0.25">
      <c r="A33" s="55"/>
      <c r="B33" s="31" t="s">
        <v>277</v>
      </c>
      <c r="C33" s="14">
        <v>16</v>
      </c>
      <c r="D33" s="14">
        <v>48</v>
      </c>
      <c r="E33" s="25">
        <f t="shared" si="0"/>
        <v>157.07739774101671</v>
      </c>
      <c r="F33" s="26">
        <f t="shared" si="1"/>
        <v>-109.07739774101671</v>
      </c>
      <c r="G33" s="25">
        <f t="shared" si="2"/>
        <v>109.07739774101671</v>
      </c>
      <c r="H33" s="25">
        <f t="shared" si="3"/>
        <v>11897.878697951957</v>
      </c>
      <c r="I33" s="24">
        <f t="shared" si="4"/>
        <v>2.2724457862711813</v>
      </c>
      <c r="J33" s="24">
        <f t="shared" si="5"/>
        <v>0.69441816142675994</v>
      </c>
    </row>
    <row r="34" spans="1:10" x14ac:dyDescent="0.25">
      <c r="A34" s="55"/>
      <c r="B34" s="31" t="s">
        <v>278</v>
      </c>
      <c r="C34" s="14">
        <v>17</v>
      </c>
      <c r="D34" s="14">
        <v>41</v>
      </c>
      <c r="E34" s="25">
        <f t="shared" si="0"/>
        <v>155.98662376360653</v>
      </c>
      <c r="F34" s="26">
        <f t="shared" si="1"/>
        <v>-114.98662376360653</v>
      </c>
      <c r="G34" s="25">
        <f t="shared" si="2"/>
        <v>114.98662376360653</v>
      </c>
      <c r="H34" s="25">
        <f t="shared" si="3"/>
        <v>13221.923644553202</v>
      </c>
      <c r="I34" s="24">
        <f t="shared" si="4"/>
        <v>2.8045517991123545</v>
      </c>
      <c r="J34" s="24">
        <f t="shared" si="5"/>
        <v>0.73715694967451584</v>
      </c>
    </row>
    <row r="35" spans="1:10" x14ac:dyDescent="0.25">
      <c r="A35" s="55"/>
      <c r="B35" s="31" t="s">
        <v>279</v>
      </c>
      <c r="C35" s="14">
        <v>18</v>
      </c>
      <c r="D35" s="14">
        <v>67</v>
      </c>
      <c r="E35" s="25">
        <f t="shared" si="0"/>
        <v>154.83675752597046</v>
      </c>
      <c r="F35" s="26">
        <f t="shared" si="1"/>
        <v>-87.836757525970455</v>
      </c>
      <c r="G35" s="25">
        <f t="shared" si="2"/>
        <v>87.836757525970455</v>
      </c>
      <c r="H35" s="25">
        <f t="shared" si="3"/>
        <v>7715.2959726761273</v>
      </c>
      <c r="I35" s="24">
        <f t="shared" si="4"/>
        <v>1.3109963809846337</v>
      </c>
      <c r="J35" s="24">
        <f t="shared" si="5"/>
        <v>0.56728621116492817</v>
      </c>
    </row>
    <row r="36" spans="1:10" x14ac:dyDescent="0.25">
      <c r="A36" s="55"/>
      <c r="B36" s="31" t="s">
        <v>280</v>
      </c>
      <c r="C36" s="14">
        <v>19</v>
      </c>
      <c r="D36" s="14">
        <v>105</v>
      </c>
      <c r="E36" s="25">
        <f t="shared" si="0"/>
        <v>153.95838995071074</v>
      </c>
      <c r="F36" s="26">
        <f t="shared" si="1"/>
        <v>-48.958389950710739</v>
      </c>
      <c r="G36" s="25">
        <f t="shared" si="2"/>
        <v>48.958389950710739</v>
      </c>
      <c r="H36" s="25">
        <f t="shared" si="3"/>
        <v>2396.9239465658543</v>
      </c>
      <c r="I36" s="24">
        <f t="shared" si="4"/>
        <v>0.46627038048295943</v>
      </c>
      <c r="J36" s="24">
        <f t="shared" si="5"/>
        <v>0.31799754444291478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153.46880605120364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519.60787784763932</v>
      </c>
      <c r="G38" s="18">
        <f t="shared" ref="G38:H38" si="6">SUM(G18:G36)</f>
        <v>2425.1523847931662</v>
      </c>
      <c r="H38" s="18">
        <f t="shared" si="6"/>
        <v>1469228.0964926898</v>
      </c>
      <c r="I38" s="17"/>
      <c r="J38" s="17"/>
    </row>
    <row r="39" spans="1:10" x14ac:dyDescent="0.25">
      <c r="B39" s="14"/>
      <c r="C39" s="14"/>
      <c r="D39" s="14"/>
      <c r="E39" s="14"/>
      <c r="F39" s="14"/>
      <c r="G39" s="16">
        <f>G38/C36</f>
        <v>127.63959919964033</v>
      </c>
      <c r="H39" s="16">
        <f>H38/C36</f>
        <v>77327.794552246836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159.97270120074688</v>
      </c>
      <c r="H42" s="12">
        <f>H39^0.5</f>
        <v>278.07875602470398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712007</v>
      </c>
    </row>
    <row r="4" spans="2:3" x14ac:dyDescent="0.25">
      <c r="B4" s="5" t="s">
        <v>247</v>
      </c>
      <c r="C4" t="s">
        <v>116</v>
      </c>
    </row>
    <row r="5" spans="2:3" x14ac:dyDescent="0.25">
      <c r="B5" t="s">
        <v>250</v>
      </c>
      <c r="C5" s="4">
        <v>35</v>
      </c>
    </row>
    <row r="6" spans="2:3" x14ac:dyDescent="0.25">
      <c r="B6" t="s">
        <v>251</v>
      </c>
      <c r="C6" s="4"/>
    </row>
    <row r="7" spans="2:3" x14ac:dyDescent="0.25">
      <c r="B7" t="s">
        <v>252</v>
      </c>
      <c r="C7" s="4">
        <v>981</v>
      </c>
    </row>
    <row r="8" spans="2:3" x14ac:dyDescent="0.25">
      <c r="B8" t="s">
        <v>253</v>
      </c>
      <c r="C8" s="4">
        <v>1599</v>
      </c>
    </row>
    <row r="9" spans="2:3" x14ac:dyDescent="0.25">
      <c r="B9" t="s">
        <v>254</v>
      </c>
      <c r="C9" s="4">
        <v>458</v>
      </c>
    </row>
    <row r="10" spans="2:3" x14ac:dyDescent="0.25">
      <c r="B10" t="s">
        <v>255</v>
      </c>
      <c r="C10" s="4">
        <v>777</v>
      </c>
    </row>
    <row r="11" spans="2:3" x14ac:dyDescent="0.25">
      <c r="B11" t="s">
        <v>256</v>
      </c>
      <c r="C11" s="4">
        <v>276</v>
      </c>
    </row>
    <row r="12" spans="2:3" x14ac:dyDescent="0.25">
      <c r="B12" t="s">
        <v>257</v>
      </c>
      <c r="C12" s="4">
        <v>791</v>
      </c>
    </row>
    <row r="13" spans="2:3" x14ac:dyDescent="0.25">
      <c r="B13" t="s">
        <v>258</v>
      </c>
      <c r="C13" s="4">
        <v>773</v>
      </c>
    </row>
    <row r="14" spans="2:3" x14ac:dyDescent="0.25">
      <c r="B14" t="s">
        <v>259</v>
      </c>
      <c r="C14" s="4">
        <v>773</v>
      </c>
    </row>
    <row r="15" spans="2:3" x14ac:dyDescent="0.25">
      <c r="B15" t="s">
        <v>260</v>
      </c>
      <c r="C15" s="4">
        <v>658</v>
      </c>
    </row>
    <row r="16" spans="2:3" x14ac:dyDescent="0.25">
      <c r="B16" t="s">
        <v>261</v>
      </c>
      <c r="C16" s="4">
        <v>288</v>
      </c>
    </row>
    <row r="17" spans="2:3" x14ac:dyDescent="0.25">
      <c r="B17" t="s">
        <v>262</v>
      </c>
      <c r="C17" s="4">
        <v>5</v>
      </c>
    </row>
    <row r="18" spans="2:3" x14ac:dyDescent="0.25">
      <c r="B18" t="s">
        <v>263</v>
      </c>
      <c r="C18" s="4">
        <v>655</v>
      </c>
    </row>
    <row r="19" spans="2:3" x14ac:dyDescent="0.25">
      <c r="B19" t="s">
        <v>264</v>
      </c>
      <c r="C19" s="4">
        <v>937</v>
      </c>
    </row>
    <row r="20" spans="2:3" x14ac:dyDescent="0.25">
      <c r="B20" t="s">
        <v>265</v>
      </c>
      <c r="C20" s="4">
        <v>298</v>
      </c>
    </row>
    <row r="21" spans="2:3" x14ac:dyDescent="0.25">
      <c r="B21" t="s">
        <v>266</v>
      </c>
      <c r="C21" s="4">
        <v>416</v>
      </c>
    </row>
    <row r="22" spans="2:3" x14ac:dyDescent="0.25">
      <c r="B22" t="s">
        <v>267</v>
      </c>
      <c r="C22" s="4">
        <v>560</v>
      </c>
    </row>
    <row r="23" spans="2:3" x14ac:dyDescent="0.25">
      <c r="B23" t="s">
        <v>268</v>
      </c>
      <c r="C23" s="4">
        <v>892</v>
      </c>
    </row>
    <row r="24" spans="2:3" x14ac:dyDescent="0.25">
      <c r="B24" t="s">
        <v>269</v>
      </c>
      <c r="C24" s="4">
        <v>570</v>
      </c>
    </row>
    <row r="25" spans="2:3" x14ac:dyDescent="0.25">
      <c r="B25" t="s">
        <v>270</v>
      </c>
      <c r="C25" s="4">
        <v>675</v>
      </c>
    </row>
    <row r="26" spans="2:3" x14ac:dyDescent="0.25">
      <c r="B26" t="s">
        <v>271</v>
      </c>
      <c r="C26" s="4">
        <v>448</v>
      </c>
    </row>
    <row r="27" spans="2:3" x14ac:dyDescent="0.25">
      <c r="B27" t="s">
        <v>272</v>
      </c>
      <c r="C27" s="4">
        <v>656</v>
      </c>
    </row>
    <row r="28" spans="2:3" x14ac:dyDescent="0.25">
      <c r="B28" t="s">
        <v>273</v>
      </c>
      <c r="C28" s="4">
        <v>579</v>
      </c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>
        <v>160</v>
      </c>
    </row>
    <row r="31" spans="2:3" x14ac:dyDescent="0.25">
      <c r="B31" t="s">
        <v>276</v>
      </c>
      <c r="C31" s="4">
        <v>896</v>
      </c>
    </row>
    <row r="32" spans="2:3" x14ac:dyDescent="0.25">
      <c r="B32" t="s">
        <v>277</v>
      </c>
      <c r="C32" s="4">
        <v>587</v>
      </c>
    </row>
    <row r="33" spans="2:3" x14ac:dyDescent="0.25">
      <c r="B33" t="s">
        <v>278</v>
      </c>
      <c r="C33" s="4">
        <v>595</v>
      </c>
    </row>
    <row r="34" spans="2:3" x14ac:dyDescent="0.25">
      <c r="B34" t="s">
        <v>279</v>
      </c>
      <c r="C34" s="4">
        <v>884</v>
      </c>
    </row>
    <row r="35" spans="2:3" x14ac:dyDescent="0.25">
      <c r="B35" t="s">
        <v>280</v>
      </c>
      <c r="C35" s="4">
        <v>459</v>
      </c>
    </row>
    <row r="36" spans="2:3" x14ac:dyDescent="0.25">
      <c r="C36" s="4">
        <v>17681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6.0748824836452664E-2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35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/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981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1599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458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777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276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791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773</v>
      </c>
      <c r="E14" s="14" t="s">
        <v>293</v>
      </c>
      <c r="F14" s="27">
        <f>AVERAGE(D6,D8,D9,D10,D11,D12,D13,D14,D15,D16,D17)</f>
        <v>673.5454545454545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773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658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288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5</v>
      </c>
      <c r="E18" s="27">
        <f>F14</f>
        <v>673.5454545454545</v>
      </c>
      <c r="F18" s="26">
        <f>D18-E18</f>
        <v>-668.5454545454545</v>
      </c>
      <c r="G18" s="25">
        <f>ABS(F18)</f>
        <v>668.5454545454545</v>
      </c>
      <c r="H18" s="25">
        <f>G18^2</f>
        <v>446953.02479338838</v>
      </c>
      <c r="I18" s="24">
        <f>G18/D18</f>
        <v>133.70909090909089</v>
      </c>
      <c r="J18" s="24">
        <f>G18/E18</f>
        <v>0.99257659603185311</v>
      </c>
    </row>
    <row r="19" spans="1:10" x14ac:dyDescent="0.25">
      <c r="A19" s="55"/>
      <c r="B19" s="31" t="s">
        <v>263</v>
      </c>
      <c r="C19" s="14">
        <v>2</v>
      </c>
      <c r="D19" s="34">
        <v>655</v>
      </c>
      <c r="E19" s="25">
        <f>$F$1*D18+(1-$F$1)*E18</f>
        <v>632.93210383206599</v>
      </c>
      <c r="F19" s="26">
        <f>D19-E19</f>
        <v>22.067896167934009</v>
      </c>
      <c r="G19" s="25">
        <f>ABS(F19)</f>
        <v>22.067896167934009</v>
      </c>
      <c r="H19" s="25">
        <f>G19^2</f>
        <v>486.9920412787165</v>
      </c>
      <c r="I19" s="24">
        <f>G19/D19</f>
        <v>3.3691444531196962E-2</v>
      </c>
      <c r="J19" s="24">
        <f>G19/E19</f>
        <v>3.4866134984028588E-2</v>
      </c>
    </row>
    <row r="20" spans="1:10" x14ac:dyDescent="0.25">
      <c r="A20" s="55"/>
      <c r="B20" s="31" t="s">
        <v>264</v>
      </c>
      <c r="C20" s="14">
        <v>3</v>
      </c>
      <c r="D20" s="34">
        <v>937</v>
      </c>
      <c r="E20" s="25">
        <f t="shared" ref="E20:E36" si="0">$F$1*D19+(1-$F$1)*E19</f>
        <v>634.27270259088084</v>
      </c>
      <c r="F20" s="26">
        <f t="shared" ref="F20:F36" si="1">D20-E20</f>
        <v>302.72729740911916</v>
      </c>
      <c r="G20" s="25">
        <f t="shared" ref="G20:G36" si="2">ABS(F20)</f>
        <v>302.72729740911916</v>
      </c>
      <c r="H20" s="25">
        <f t="shared" ref="H20:H36" si="3">G20^2</f>
        <v>91643.816596629287</v>
      </c>
      <c r="I20" s="24">
        <f t="shared" ref="I20:I36" si="4">G20/D20</f>
        <v>0.32308142733097028</v>
      </c>
      <c r="J20" s="24">
        <f t="shared" ref="J20:J36" si="5">G20/E20</f>
        <v>0.47728255712808848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298</v>
      </c>
      <c r="E21" s="25">
        <f t="shared" si="0"/>
        <v>652.66303015440008</v>
      </c>
      <c r="F21" s="26">
        <f t="shared" si="1"/>
        <v>-354.66303015440008</v>
      </c>
      <c r="G21" s="25">
        <f t="shared" si="2"/>
        <v>354.66303015440008</v>
      </c>
      <c r="H21" s="25">
        <f t="shared" si="3"/>
        <v>125785.8649583009</v>
      </c>
      <c r="I21" s="24">
        <f t="shared" si="4"/>
        <v>1.1901443964912755</v>
      </c>
      <c r="J21" s="24">
        <f t="shared" si="5"/>
        <v>0.54340910051316627</v>
      </c>
    </row>
    <row r="22" spans="1:10" x14ac:dyDescent="0.25">
      <c r="A22" s="55"/>
      <c r="B22" s="31" t="s">
        <v>266</v>
      </c>
      <c r="C22" s="14">
        <v>5</v>
      </c>
      <c r="D22" s="14">
        <v>416</v>
      </c>
      <c r="E22" s="25">
        <f t="shared" si="0"/>
        <v>631.11766785958491</v>
      </c>
      <c r="F22" s="26">
        <f t="shared" si="1"/>
        <v>-215.11766785958491</v>
      </c>
      <c r="G22" s="25">
        <f t="shared" si="2"/>
        <v>215.11766785958491</v>
      </c>
      <c r="H22" s="25">
        <f t="shared" si="3"/>
        <v>46275.61102534669</v>
      </c>
      <c r="I22" s="24">
        <f t="shared" si="4"/>
        <v>0.51710977850861761</v>
      </c>
      <c r="J22" s="24">
        <f t="shared" si="5"/>
        <v>0.34085191845309848</v>
      </c>
    </row>
    <row r="23" spans="1:10" x14ac:dyDescent="0.25">
      <c r="A23" s="55"/>
      <c r="B23" s="31" t="s">
        <v>267</v>
      </c>
      <c r="C23" s="14">
        <v>6</v>
      </c>
      <c r="D23" s="14">
        <v>560</v>
      </c>
      <c r="E23" s="25">
        <f t="shared" si="0"/>
        <v>618.04952233555673</v>
      </c>
      <c r="F23" s="26">
        <f t="shared" si="1"/>
        <v>-58.04952233555673</v>
      </c>
      <c r="G23" s="25">
        <f t="shared" si="2"/>
        <v>58.04952233555673</v>
      </c>
      <c r="H23" s="25">
        <f t="shared" si="3"/>
        <v>3369.7470433862995</v>
      </c>
      <c r="I23" s="24">
        <f t="shared" si="4"/>
        <v>0.10365986131349417</v>
      </c>
      <c r="J23" s="24">
        <f t="shared" si="5"/>
        <v>9.3923739502608961E-2</v>
      </c>
    </row>
    <row r="24" spans="1:10" x14ac:dyDescent="0.25">
      <c r="A24" s="55"/>
      <c r="B24" s="31" t="s">
        <v>268</v>
      </c>
      <c r="C24" s="14">
        <v>7</v>
      </c>
      <c r="D24" s="14">
        <v>892</v>
      </c>
      <c r="E24" s="25">
        <f t="shared" si="0"/>
        <v>614.52308207135422</v>
      </c>
      <c r="F24" s="26">
        <f t="shared" si="1"/>
        <v>277.47691792864578</v>
      </c>
      <c r="G24" s="25">
        <f t="shared" si="2"/>
        <v>277.47691792864578</v>
      </c>
      <c r="H24" s="25">
        <f t="shared" si="3"/>
        <v>76993.439983180418</v>
      </c>
      <c r="I24" s="24">
        <f t="shared" si="4"/>
        <v>0.31107277794691229</v>
      </c>
      <c r="J24" s="24">
        <f t="shared" si="5"/>
        <v>0.45153213284253341</v>
      </c>
    </row>
    <row r="25" spans="1:10" x14ac:dyDescent="0.25">
      <c r="A25" s="55"/>
      <c r="B25" s="31" t="s">
        <v>269</v>
      </c>
      <c r="C25" s="14">
        <v>8</v>
      </c>
      <c r="D25" s="14">
        <v>570</v>
      </c>
      <c r="E25" s="25">
        <f t="shared" si="0"/>
        <v>631.37947875476027</v>
      </c>
      <c r="F25" s="26">
        <f t="shared" si="1"/>
        <v>-61.379478754760271</v>
      </c>
      <c r="G25" s="25">
        <f t="shared" si="2"/>
        <v>61.379478754760271</v>
      </c>
      <c r="H25" s="25">
        <f t="shared" si="3"/>
        <v>3767.4404122060673</v>
      </c>
      <c r="I25" s="24">
        <f t="shared" si="4"/>
        <v>0.10768329606098292</v>
      </c>
      <c r="J25" s="24">
        <f t="shared" si="5"/>
        <v>9.7214877613406275E-2</v>
      </c>
    </row>
    <row r="26" spans="1:10" x14ac:dyDescent="0.25">
      <c r="A26" s="55"/>
      <c r="B26" s="31" t="s">
        <v>270</v>
      </c>
      <c r="C26" s="14">
        <v>9</v>
      </c>
      <c r="D26" s="14">
        <v>675</v>
      </c>
      <c r="E26" s="25">
        <f t="shared" si="0"/>
        <v>627.65074755133458</v>
      </c>
      <c r="F26" s="26">
        <f t="shared" si="1"/>
        <v>47.349252448665425</v>
      </c>
      <c r="G26" s="25">
        <f t="shared" si="2"/>
        <v>47.349252448665425</v>
      </c>
      <c r="H26" s="25">
        <f t="shared" si="3"/>
        <v>2241.9517074474488</v>
      </c>
      <c r="I26" s="24">
        <f t="shared" si="4"/>
        <v>7.0147040664689519E-2</v>
      </c>
      <c r="J26" s="24">
        <f t="shared" si="5"/>
        <v>7.5438852950291124E-2</v>
      </c>
    </row>
    <row r="27" spans="1:10" x14ac:dyDescent="0.25">
      <c r="A27" s="55"/>
      <c r="B27" s="31" t="s">
        <v>271</v>
      </c>
      <c r="C27" s="14">
        <v>10</v>
      </c>
      <c r="D27" s="14">
        <v>448</v>
      </c>
      <c r="E27" s="25">
        <f t="shared" si="0"/>
        <v>630.52715899447549</v>
      </c>
      <c r="F27" s="26">
        <f t="shared" si="1"/>
        <v>-182.52715899447549</v>
      </c>
      <c r="G27" s="25">
        <f t="shared" si="2"/>
        <v>182.52715899447549</v>
      </c>
      <c r="H27" s="25">
        <f t="shared" si="3"/>
        <v>33316.163770594532</v>
      </c>
      <c r="I27" s="24">
        <f t="shared" si="4"/>
        <v>0.40742669418409705</v>
      </c>
      <c r="J27" s="24">
        <f t="shared" si="5"/>
        <v>0.28948342096089591</v>
      </c>
    </row>
    <row r="28" spans="1:10" x14ac:dyDescent="0.25">
      <c r="A28" s="55"/>
      <c r="B28" s="31" t="s">
        <v>272</v>
      </c>
      <c r="C28" s="14">
        <v>11</v>
      </c>
      <c r="D28" s="14">
        <v>656</v>
      </c>
      <c r="E28" s="25">
        <f t="shared" si="0"/>
        <v>619.43884858482465</v>
      </c>
      <c r="F28" s="26">
        <f t="shared" si="1"/>
        <v>36.561151415175345</v>
      </c>
      <c r="G28" s="25">
        <f t="shared" si="2"/>
        <v>36.561151415175345</v>
      </c>
      <c r="H28" s="25">
        <f t="shared" si="3"/>
        <v>1336.7177928033782</v>
      </c>
      <c r="I28" s="24">
        <f t="shared" si="4"/>
        <v>5.5733462523133145E-2</v>
      </c>
      <c r="J28" s="24">
        <f t="shared" si="5"/>
        <v>5.9023019784282607E-2</v>
      </c>
    </row>
    <row r="29" spans="1:10" x14ac:dyDescent="0.25">
      <c r="A29" s="55"/>
      <c r="B29" s="31" t="s">
        <v>273</v>
      </c>
      <c r="C29" s="14">
        <v>12</v>
      </c>
      <c r="D29" s="14">
        <v>579</v>
      </c>
      <c r="E29" s="25">
        <f t="shared" si="0"/>
        <v>621.6598955679641</v>
      </c>
      <c r="F29" s="26">
        <f t="shared" si="1"/>
        <v>-42.659895567964099</v>
      </c>
      <c r="G29" s="25">
        <f t="shared" si="2"/>
        <v>42.659895567964099</v>
      </c>
      <c r="H29" s="25">
        <f t="shared" si="3"/>
        <v>1819.8666898696031</v>
      </c>
      <c r="I29" s="24">
        <f t="shared" si="4"/>
        <v>7.3678576110473404E-2</v>
      </c>
      <c r="J29" s="24">
        <f t="shared" si="5"/>
        <v>6.8622563353534241E-2</v>
      </c>
    </row>
    <row r="30" spans="1:10" x14ac:dyDescent="0.25">
      <c r="A30" s="55"/>
      <c r="B30" s="31" t="s">
        <v>274</v>
      </c>
      <c r="C30" s="14">
        <v>13</v>
      </c>
      <c r="D30" s="14"/>
      <c r="E30" s="25">
        <f t="shared" si="0"/>
        <v>619.06835704456444</v>
      </c>
      <c r="F30" s="26">
        <f t="shared" si="1"/>
        <v>-619.06835704456444</v>
      </c>
      <c r="G30" s="25">
        <f t="shared" si="2"/>
        <v>619.06835704456444</v>
      </c>
      <c r="H30" s="25">
        <f t="shared" si="3"/>
        <v>383245.63069385634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5"/>
      <c r="B31" s="31" t="s">
        <v>275</v>
      </c>
      <c r="C31" s="14">
        <v>14</v>
      </c>
      <c r="D31" s="14">
        <v>160</v>
      </c>
      <c r="E31" s="25">
        <f t="shared" si="0"/>
        <v>581.46068186067362</v>
      </c>
      <c r="F31" s="26">
        <f t="shared" si="1"/>
        <v>-421.46068186067362</v>
      </c>
      <c r="G31" s="25">
        <f t="shared" si="2"/>
        <v>421.46068186067362</v>
      </c>
      <c r="H31" s="25">
        <f t="shared" si="3"/>
        <v>177629.10635446393</v>
      </c>
      <c r="I31" s="24">
        <f t="shared" si="4"/>
        <v>2.63412926162921</v>
      </c>
      <c r="J31" s="24">
        <f t="shared" si="5"/>
        <v>0.7248309215199209</v>
      </c>
    </row>
    <row r="32" spans="1:10" x14ac:dyDescent="0.25">
      <c r="A32" s="55"/>
      <c r="B32" s="31" t="s">
        <v>276</v>
      </c>
      <c r="C32" s="14">
        <v>15</v>
      </c>
      <c r="D32" s="14">
        <v>896</v>
      </c>
      <c r="E32" s="25">
        <f t="shared" si="0"/>
        <v>555.85744072286764</v>
      </c>
      <c r="F32" s="26">
        <f t="shared" si="1"/>
        <v>340.14255927713236</v>
      </c>
      <c r="G32" s="25">
        <f t="shared" si="2"/>
        <v>340.14255927713236</v>
      </c>
      <c r="H32" s="25">
        <f t="shared" si="3"/>
        <v>115696.96063159751</v>
      </c>
      <c r="I32" s="24">
        <f t="shared" si="4"/>
        <v>0.37962339205037093</v>
      </c>
      <c r="J32" s="24">
        <f t="shared" si="5"/>
        <v>0.61192409124683522</v>
      </c>
    </row>
    <row r="33" spans="1:10" x14ac:dyDescent="0.25">
      <c r="A33" s="55"/>
      <c r="B33" s="31" t="s">
        <v>277</v>
      </c>
      <c r="C33" s="14">
        <v>16</v>
      </c>
      <c r="D33" s="14">
        <v>587</v>
      </c>
      <c r="E33" s="25">
        <f t="shared" si="0"/>
        <v>576.52070147581685</v>
      </c>
      <c r="F33" s="26">
        <f t="shared" si="1"/>
        <v>10.47929852418315</v>
      </c>
      <c r="G33" s="25">
        <f t="shared" si="2"/>
        <v>10.47929852418315</v>
      </c>
      <c r="H33" s="25">
        <f t="shared" si="3"/>
        <v>109.81569755894715</v>
      </c>
      <c r="I33" s="24">
        <f t="shared" si="4"/>
        <v>1.7852297315473852E-2</v>
      </c>
      <c r="J33" s="24">
        <f t="shared" si="5"/>
        <v>1.8176794861585247E-2</v>
      </c>
    </row>
    <row r="34" spans="1:10" x14ac:dyDescent="0.25">
      <c r="A34" s="55"/>
      <c r="B34" s="31" t="s">
        <v>278</v>
      </c>
      <c r="C34" s="14">
        <v>17</v>
      </c>
      <c r="D34" s="14">
        <v>595</v>
      </c>
      <c r="E34" s="25">
        <f t="shared" si="0"/>
        <v>577.15730654627134</v>
      </c>
      <c r="F34" s="26">
        <f t="shared" si="1"/>
        <v>17.842693453728657</v>
      </c>
      <c r="G34" s="25">
        <f t="shared" si="2"/>
        <v>17.842693453728657</v>
      </c>
      <c r="H34" s="25">
        <f t="shared" si="3"/>
        <v>318.36170968373148</v>
      </c>
      <c r="I34" s="24">
        <f t="shared" si="4"/>
        <v>2.9987720090300263E-2</v>
      </c>
      <c r="J34" s="24">
        <f t="shared" si="5"/>
        <v>3.0914783978911974E-2</v>
      </c>
    </row>
    <row r="35" spans="1:10" x14ac:dyDescent="0.25">
      <c r="A35" s="55"/>
      <c r="B35" s="31" t="s">
        <v>279</v>
      </c>
      <c r="C35" s="14">
        <v>18</v>
      </c>
      <c r="D35" s="14">
        <v>884</v>
      </c>
      <c r="E35" s="25">
        <f t="shared" si="0"/>
        <v>578.24122920550235</v>
      </c>
      <c r="F35" s="26">
        <f t="shared" si="1"/>
        <v>305.75877079449765</v>
      </c>
      <c r="G35" s="25">
        <f t="shared" si="2"/>
        <v>305.75877079449765</v>
      </c>
      <c r="H35" s="25">
        <f t="shared" si="3"/>
        <v>93488.425917762142</v>
      </c>
      <c r="I35" s="24">
        <f t="shared" si="4"/>
        <v>0.34588096243721456</v>
      </c>
      <c r="J35" s="24">
        <f t="shared" si="5"/>
        <v>0.52877372859525618</v>
      </c>
    </row>
    <row r="36" spans="1:10" x14ac:dyDescent="0.25">
      <c r="A36" s="55"/>
      <c r="B36" s="31" t="s">
        <v>280</v>
      </c>
      <c r="C36" s="14">
        <v>19</v>
      </c>
      <c r="D36" s="14">
        <v>459</v>
      </c>
      <c r="E36" s="25">
        <f t="shared" si="0"/>
        <v>596.81571521470642</v>
      </c>
      <c r="F36" s="26">
        <f t="shared" si="1"/>
        <v>-137.81571521470642</v>
      </c>
      <c r="G36" s="25">
        <f t="shared" si="2"/>
        <v>137.81571521470642</v>
      </c>
      <c r="H36" s="25">
        <f t="shared" si="3"/>
        <v>18993.171360141063</v>
      </c>
      <c r="I36" s="24">
        <f t="shared" si="4"/>
        <v>0.30025210286428411</v>
      </c>
      <c r="J36" s="24">
        <f t="shared" si="5"/>
        <v>0.23091837513884292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588.44357247141772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-1400.881124913059</v>
      </c>
      <c r="G38" s="18">
        <f t="shared" ref="G38:H38" si="6">SUM(G18:G36)</f>
        <v>4121.6927997512221</v>
      </c>
      <c r="H38" s="18">
        <f t="shared" si="6"/>
        <v>1623472.1091794951</v>
      </c>
      <c r="I38" s="17" t="e">
        <f>SUM(I21:I36)</f>
        <v>#DIV/0!</v>
      </c>
      <c r="J38" s="17">
        <f>SUM(J21:J36)</f>
        <v>5.1650383213151692</v>
      </c>
    </row>
    <row r="39" spans="1:10" x14ac:dyDescent="0.25">
      <c r="B39" s="14"/>
      <c r="C39" s="14"/>
      <c r="D39" s="14"/>
      <c r="E39" s="14"/>
      <c r="F39" s="14"/>
      <c r="G39" s="16">
        <f>G38/C36</f>
        <v>216.93119998690642</v>
      </c>
      <c r="H39" s="16">
        <f>H38/C36</f>
        <v>85445.900483131321</v>
      </c>
      <c r="I39" s="15" t="e">
        <f>I38/C36</f>
        <v>#DIV/0!</v>
      </c>
      <c r="J39" s="15">
        <f>J38/C36</f>
        <v>0.27184412217448256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271.88325765851073</v>
      </c>
      <c r="H42" s="12">
        <f>H39^0.5</f>
        <v>292.31130748421504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J38" sqref="J38:J40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1.0000000000000002E-2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3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43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85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19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56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26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104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51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114</v>
      </c>
      <c r="E14" s="14" t="s">
        <v>293</v>
      </c>
      <c r="F14" s="27">
        <f>AVERAGE(D6:D17)</f>
        <v>74.833333333333329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305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39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53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47</v>
      </c>
      <c r="E18" s="27">
        <f>F14</f>
        <v>74.833333333333329</v>
      </c>
      <c r="F18" s="26">
        <f>D18-E18</f>
        <v>-27.833333333333329</v>
      </c>
      <c r="G18" s="25">
        <f>ABS(F18)</f>
        <v>27.833333333333329</v>
      </c>
      <c r="H18" s="25">
        <f>G18^2</f>
        <v>774.69444444444423</v>
      </c>
      <c r="I18" s="24">
        <f>G18/D18</f>
        <v>0.5921985815602836</v>
      </c>
      <c r="J18" s="24">
        <f>G18/E18</f>
        <v>0.37193763919821821</v>
      </c>
    </row>
    <row r="19" spans="1:10" x14ac:dyDescent="0.25">
      <c r="A19" s="55"/>
      <c r="B19" s="31" t="s">
        <v>263</v>
      </c>
      <c r="C19" s="14">
        <v>2</v>
      </c>
      <c r="D19" s="34">
        <v>32</v>
      </c>
      <c r="E19" s="25">
        <f>$F$1*D18+(1-$F$1)*E18</f>
        <v>74.554999999999993</v>
      </c>
      <c r="F19" s="26">
        <f>D19-E19</f>
        <v>-42.554999999999993</v>
      </c>
      <c r="G19" s="25">
        <f>ABS(F19)</f>
        <v>42.554999999999993</v>
      </c>
      <c r="H19" s="25">
        <f>G19^2</f>
        <v>1810.9280249999995</v>
      </c>
      <c r="I19" s="24">
        <f>G19/D19</f>
        <v>1.3298437499999998</v>
      </c>
      <c r="J19" s="24">
        <f>G19/E19</f>
        <v>0.57078666756086105</v>
      </c>
    </row>
    <row r="20" spans="1:10" x14ac:dyDescent="0.25">
      <c r="A20" s="55"/>
      <c r="B20" s="31" t="s">
        <v>264</v>
      </c>
      <c r="C20" s="14">
        <v>3</v>
      </c>
      <c r="D20" s="34">
        <v>148</v>
      </c>
      <c r="E20" s="25">
        <f t="shared" ref="E20:E36" si="0">$F$1*D19+(1-$F$1)*E19</f>
        <v>74.129449999999991</v>
      </c>
      <c r="F20" s="26">
        <f t="shared" ref="F20:F36" si="1">D20-E20</f>
        <v>73.870550000000009</v>
      </c>
      <c r="G20" s="25">
        <f t="shared" ref="G20:G36" si="2">ABS(F20)</f>
        <v>73.870550000000009</v>
      </c>
      <c r="H20" s="25">
        <f t="shared" ref="H20:H36" si="3">G20^2</f>
        <v>5456.8581573025012</v>
      </c>
      <c r="I20" s="24">
        <f t="shared" ref="I20:I36" si="4">G20/D20</f>
        <v>0.49912533783783791</v>
      </c>
      <c r="J20" s="24">
        <f t="shared" ref="J20:J36" si="5">G20/E20</f>
        <v>0.99650746093489184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41</v>
      </c>
      <c r="E21" s="25">
        <f t="shared" si="0"/>
        <v>74.8681555</v>
      </c>
      <c r="F21" s="26">
        <f t="shared" si="1"/>
        <v>-33.8681555</v>
      </c>
      <c r="G21" s="25">
        <f t="shared" si="2"/>
        <v>33.8681555</v>
      </c>
      <c r="H21" s="25">
        <f t="shared" si="3"/>
        <v>1147.0519569721803</v>
      </c>
      <c r="I21" s="24">
        <f t="shared" si="4"/>
        <v>0.82605257317073166</v>
      </c>
      <c r="J21" s="24">
        <f t="shared" si="5"/>
        <v>0.45237064107983799</v>
      </c>
    </row>
    <row r="22" spans="1:10" x14ac:dyDescent="0.25">
      <c r="A22" s="55"/>
      <c r="B22" s="31" t="s">
        <v>266</v>
      </c>
      <c r="C22" s="14">
        <v>5</v>
      </c>
      <c r="D22" s="14">
        <v>36</v>
      </c>
      <c r="E22" s="25">
        <f t="shared" si="0"/>
        <v>74.529473944999992</v>
      </c>
      <c r="F22" s="26">
        <f t="shared" si="1"/>
        <v>-38.529473944999992</v>
      </c>
      <c r="G22" s="25">
        <f t="shared" si="2"/>
        <v>38.529473944999992</v>
      </c>
      <c r="H22" s="25">
        <f t="shared" si="3"/>
        <v>1484.5203624784333</v>
      </c>
      <c r="I22" s="24">
        <f t="shared" si="4"/>
        <v>1.0702631651388888</v>
      </c>
      <c r="J22" s="24">
        <f t="shared" si="5"/>
        <v>0.51696962162155236</v>
      </c>
    </row>
    <row r="23" spans="1:10" x14ac:dyDescent="0.25">
      <c r="A23" s="55"/>
      <c r="B23" s="31" t="s">
        <v>267</v>
      </c>
      <c r="C23" s="14">
        <v>6</v>
      </c>
      <c r="D23" s="14">
        <v>72</v>
      </c>
      <c r="E23" s="25">
        <f t="shared" si="0"/>
        <v>74.144179205549989</v>
      </c>
      <c r="F23" s="26">
        <f t="shared" si="1"/>
        <v>-2.1441792055499889</v>
      </c>
      <c r="G23" s="25">
        <f t="shared" si="2"/>
        <v>2.1441792055499889</v>
      </c>
      <c r="H23" s="25">
        <f t="shared" si="3"/>
        <v>4.5975044655129818</v>
      </c>
      <c r="I23" s="24">
        <f t="shared" si="4"/>
        <v>2.9780266743749846E-2</v>
      </c>
      <c r="J23" s="24">
        <f t="shared" si="5"/>
        <v>2.8919049728848956E-2</v>
      </c>
    </row>
    <row r="24" spans="1:10" x14ac:dyDescent="0.25">
      <c r="A24" s="55"/>
      <c r="B24" s="31" t="s">
        <v>268</v>
      </c>
      <c r="C24" s="14">
        <v>7</v>
      </c>
      <c r="D24" s="14">
        <v>150</v>
      </c>
      <c r="E24" s="25">
        <f t="shared" si="0"/>
        <v>74.122737413494491</v>
      </c>
      <c r="F24" s="26">
        <f t="shared" si="1"/>
        <v>75.877262586505509</v>
      </c>
      <c r="G24" s="25">
        <f t="shared" si="2"/>
        <v>75.877262586505509</v>
      </c>
      <c r="H24" s="25">
        <f t="shared" si="3"/>
        <v>5757.3589776215085</v>
      </c>
      <c r="I24" s="24">
        <f t="shared" si="4"/>
        <v>0.50584841724337004</v>
      </c>
      <c r="J24" s="24">
        <f t="shared" si="5"/>
        <v>1.023670539354522</v>
      </c>
    </row>
    <row r="25" spans="1:10" x14ac:dyDescent="0.25">
      <c r="A25" s="55"/>
      <c r="B25" s="31" t="s">
        <v>269</v>
      </c>
      <c r="C25" s="14">
        <v>8</v>
      </c>
      <c r="D25" s="14">
        <v>73</v>
      </c>
      <c r="E25" s="25">
        <f t="shared" si="0"/>
        <v>74.88151003935954</v>
      </c>
      <c r="F25" s="26">
        <f t="shared" si="1"/>
        <v>-1.8815100393595401</v>
      </c>
      <c r="G25" s="25">
        <f t="shared" si="2"/>
        <v>1.8815100393595401</v>
      </c>
      <c r="H25" s="25">
        <f t="shared" si="3"/>
        <v>3.5400800282107383</v>
      </c>
      <c r="I25" s="24">
        <f t="shared" si="4"/>
        <v>2.5774110128212877E-2</v>
      </c>
      <c r="J25" s="24">
        <f t="shared" si="5"/>
        <v>2.5126497026710236E-2</v>
      </c>
    </row>
    <row r="26" spans="1:10" x14ac:dyDescent="0.25">
      <c r="A26" s="55"/>
      <c r="B26" s="31" t="s">
        <v>270</v>
      </c>
      <c r="C26" s="14">
        <v>9</v>
      </c>
      <c r="D26" s="14">
        <v>39</v>
      </c>
      <c r="E26" s="25">
        <f t="shared" si="0"/>
        <v>74.862694938965944</v>
      </c>
      <c r="F26" s="26">
        <f t="shared" si="1"/>
        <v>-35.862694938965944</v>
      </c>
      <c r="G26" s="25">
        <f t="shared" si="2"/>
        <v>35.862694938965944</v>
      </c>
      <c r="H26" s="25">
        <f t="shared" si="3"/>
        <v>1286.1328882853336</v>
      </c>
      <c r="I26" s="24">
        <f t="shared" si="4"/>
        <v>0.91955628048630622</v>
      </c>
      <c r="J26" s="24">
        <f t="shared" si="5"/>
        <v>0.47904627222148605</v>
      </c>
    </row>
    <row r="27" spans="1:10" x14ac:dyDescent="0.25">
      <c r="A27" s="55"/>
      <c r="B27" s="31" t="s">
        <v>271</v>
      </c>
      <c r="C27" s="14">
        <v>10</v>
      </c>
      <c r="D27" s="14">
        <v>316</v>
      </c>
      <c r="E27" s="25">
        <f t="shared" si="0"/>
        <v>74.504067989576285</v>
      </c>
      <c r="F27" s="26">
        <f t="shared" si="1"/>
        <v>241.4959320104237</v>
      </c>
      <c r="G27" s="25">
        <f t="shared" si="2"/>
        <v>241.4959320104237</v>
      </c>
      <c r="H27" s="25">
        <f t="shared" si="3"/>
        <v>58320.285177583188</v>
      </c>
      <c r="I27" s="24">
        <f t="shared" si="4"/>
        <v>0.76422763294437879</v>
      </c>
      <c r="J27" s="24">
        <f t="shared" si="5"/>
        <v>3.2413791424679106</v>
      </c>
    </row>
    <row r="28" spans="1:10" x14ac:dyDescent="0.25">
      <c r="A28" s="55"/>
      <c r="B28" s="31" t="s">
        <v>272</v>
      </c>
      <c r="C28" s="14">
        <v>11</v>
      </c>
      <c r="D28" s="14">
        <v>83</v>
      </c>
      <c r="E28" s="25">
        <f t="shared" si="0"/>
        <v>76.919027309680516</v>
      </c>
      <c r="F28" s="26">
        <f t="shared" si="1"/>
        <v>6.0809726903194843</v>
      </c>
      <c r="G28" s="25">
        <f t="shared" si="2"/>
        <v>6.0809726903194843</v>
      </c>
      <c r="H28" s="25">
        <f t="shared" si="3"/>
        <v>36.978228860411384</v>
      </c>
      <c r="I28" s="24">
        <f t="shared" si="4"/>
        <v>7.3264731208668485E-2</v>
      </c>
      <c r="J28" s="24">
        <f t="shared" si="5"/>
        <v>7.9056806917710123E-2</v>
      </c>
    </row>
    <row r="29" spans="1:10" x14ac:dyDescent="0.25">
      <c r="A29" s="55"/>
      <c r="B29" s="31" t="s">
        <v>273</v>
      </c>
      <c r="C29" s="14">
        <v>12</v>
      </c>
      <c r="D29" s="14">
        <v>46</v>
      </c>
      <c r="E29" s="25">
        <f t="shared" si="0"/>
        <v>76.979837036583703</v>
      </c>
      <c r="F29" s="26">
        <f t="shared" si="1"/>
        <v>-30.979837036583703</v>
      </c>
      <c r="G29" s="25">
        <f t="shared" si="2"/>
        <v>30.979837036583703</v>
      </c>
      <c r="H29" s="25">
        <f t="shared" si="3"/>
        <v>959.75030281328327</v>
      </c>
      <c r="I29" s="24">
        <f t="shared" si="4"/>
        <v>0.67347471818660221</v>
      </c>
      <c r="J29" s="24">
        <f t="shared" si="5"/>
        <v>0.40244092776996815</v>
      </c>
    </row>
    <row r="30" spans="1:10" x14ac:dyDescent="0.25">
      <c r="A30" s="55"/>
      <c r="B30" s="31" t="s">
        <v>274</v>
      </c>
      <c r="C30" s="14">
        <v>13</v>
      </c>
      <c r="D30" s="14"/>
      <c r="E30" s="25">
        <f t="shared" si="0"/>
        <v>76.670038666217863</v>
      </c>
      <c r="F30" s="26">
        <f t="shared" si="1"/>
        <v>-76.670038666217863</v>
      </c>
      <c r="G30" s="25">
        <f t="shared" si="2"/>
        <v>76.670038666217863</v>
      </c>
      <c r="H30" s="25">
        <f t="shared" si="3"/>
        <v>5878.294829079342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5"/>
      <c r="B31" s="31" t="s">
        <v>275</v>
      </c>
      <c r="C31" s="14">
        <v>14</v>
      </c>
      <c r="D31" s="14"/>
      <c r="E31" s="25">
        <f t="shared" si="0"/>
        <v>75.903338279555683</v>
      </c>
      <c r="F31" s="26">
        <f t="shared" si="1"/>
        <v>-75.903338279555683</v>
      </c>
      <c r="G31" s="25">
        <f t="shared" si="2"/>
        <v>75.903338279555683</v>
      </c>
      <c r="H31" s="25">
        <f t="shared" si="3"/>
        <v>5761.3167619806627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5"/>
      <c r="B32" s="31" t="s">
        <v>276</v>
      </c>
      <c r="C32" s="14">
        <v>15</v>
      </c>
      <c r="D32" s="14">
        <v>184</v>
      </c>
      <c r="E32" s="25">
        <f t="shared" si="0"/>
        <v>75.144304896760133</v>
      </c>
      <c r="F32" s="26">
        <f t="shared" si="1"/>
        <v>108.85569510323987</v>
      </c>
      <c r="G32" s="25">
        <f t="shared" si="2"/>
        <v>108.85569510323987</v>
      </c>
      <c r="H32" s="25">
        <f t="shared" si="3"/>
        <v>11849.56235640952</v>
      </c>
      <c r="I32" s="24">
        <f t="shared" si="4"/>
        <v>0.59160703860456454</v>
      </c>
      <c r="J32" s="24">
        <f t="shared" si="5"/>
        <v>1.4486220246869728</v>
      </c>
    </row>
    <row r="33" spans="1:10" x14ac:dyDescent="0.25">
      <c r="A33" s="55"/>
      <c r="B33" s="31" t="s">
        <v>277</v>
      </c>
      <c r="C33" s="14">
        <v>16</v>
      </c>
      <c r="D33" s="14">
        <v>42</v>
      </c>
      <c r="E33" s="25">
        <f t="shared" si="0"/>
        <v>76.232861847792535</v>
      </c>
      <c r="F33" s="26">
        <f t="shared" si="1"/>
        <v>-34.232861847792535</v>
      </c>
      <c r="G33" s="25">
        <f t="shared" si="2"/>
        <v>34.232861847792535</v>
      </c>
      <c r="H33" s="25">
        <f t="shared" si="3"/>
        <v>1171.8888302900498</v>
      </c>
      <c r="I33" s="24">
        <f t="shared" si="4"/>
        <v>0.81506813923315558</v>
      </c>
      <c r="J33" s="24">
        <f t="shared" si="5"/>
        <v>0.44905649634592343</v>
      </c>
    </row>
    <row r="34" spans="1:10" x14ac:dyDescent="0.25">
      <c r="A34" s="55"/>
      <c r="B34" s="31" t="s">
        <v>278</v>
      </c>
      <c r="C34" s="14">
        <v>17</v>
      </c>
      <c r="D34" s="14">
        <v>50</v>
      </c>
      <c r="E34" s="25">
        <f t="shared" si="0"/>
        <v>75.890533229314613</v>
      </c>
      <c r="F34" s="26">
        <f t="shared" si="1"/>
        <v>-25.890533229314613</v>
      </c>
      <c r="G34" s="25">
        <f t="shared" si="2"/>
        <v>25.890533229314613</v>
      </c>
      <c r="H34" s="25">
        <f t="shared" si="3"/>
        <v>670.31971089824413</v>
      </c>
      <c r="I34" s="24">
        <f t="shared" si="4"/>
        <v>0.51781066458629221</v>
      </c>
      <c r="J34" s="24">
        <f t="shared" si="5"/>
        <v>0.34115629614938253</v>
      </c>
    </row>
    <row r="35" spans="1:10" x14ac:dyDescent="0.25">
      <c r="A35" s="55"/>
      <c r="B35" s="31" t="s">
        <v>279</v>
      </c>
      <c r="C35" s="14">
        <v>18</v>
      </c>
      <c r="D35" s="14">
        <v>13</v>
      </c>
      <c r="E35" s="25">
        <f t="shared" si="0"/>
        <v>75.63162789702146</v>
      </c>
      <c r="F35" s="26">
        <f t="shared" si="1"/>
        <v>-62.63162789702146</v>
      </c>
      <c r="G35" s="25">
        <f t="shared" si="2"/>
        <v>62.63162789702146</v>
      </c>
      <c r="H35" s="25">
        <f t="shared" si="3"/>
        <v>3922.7208130309568</v>
      </c>
      <c r="I35" s="24">
        <f t="shared" si="4"/>
        <v>4.8178175305401121</v>
      </c>
      <c r="J35" s="24">
        <f t="shared" si="5"/>
        <v>0.82811423789924843</v>
      </c>
    </row>
    <row r="36" spans="1:10" x14ac:dyDescent="0.25">
      <c r="A36" s="55"/>
      <c r="B36" s="31" t="s">
        <v>280</v>
      </c>
      <c r="C36" s="14">
        <v>19</v>
      </c>
      <c r="D36" s="14"/>
      <c r="E36" s="25">
        <f t="shared" si="0"/>
        <v>75.005311618051238</v>
      </c>
      <c r="F36" s="26">
        <f t="shared" si="1"/>
        <v>-75.005311618051238</v>
      </c>
      <c r="G36" s="25">
        <f t="shared" si="2"/>
        <v>75.005311618051238</v>
      </c>
      <c r="H36" s="25">
        <f t="shared" si="3"/>
        <v>5625.7967709209715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74.255258501870728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-57.807483146257368</v>
      </c>
      <c r="G38" s="18">
        <f t="shared" ref="G38:H38" si="6">SUM(G18:G36)</f>
        <v>1070.1683079272345</v>
      </c>
      <c r="H38" s="18">
        <f t="shared" si="6"/>
        <v>111922.59617846475</v>
      </c>
      <c r="I38" s="17"/>
      <c r="J38" s="17"/>
    </row>
    <row r="39" spans="1:10" x14ac:dyDescent="0.25">
      <c r="B39" s="14"/>
      <c r="C39" s="14"/>
      <c r="D39" s="14"/>
      <c r="E39" s="14"/>
      <c r="F39" s="14"/>
      <c r="G39" s="16">
        <f>G38/C36</f>
        <v>56.324647785643926</v>
      </c>
      <c r="H39" s="16">
        <f>H38/C36</f>
        <v>5890.6629567613027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70.592559886975238</v>
      </c>
      <c r="H42" s="12">
        <f>H39^0.5</f>
        <v>76.750654438651551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709005</v>
      </c>
    </row>
    <row r="4" spans="2:3" x14ac:dyDescent="0.25">
      <c r="B4" s="5" t="s">
        <v>247</v>
      </c>
      <c r="C4" t="s">
        <v>106</v>
      </c>
    </row>
    <row r="5" spans="2:3" x14ac:dyDescent="0.25">
      <c r="B5" t="s">
        <v>250</v>
      </c>
      <c r="C5" s="4">
        <v>294</v>
      </c>
    </row>
    <row r="6" spans="2:3" x14ac:dyDescent="0.25">
      <c r="B6" t="s">
        <v>251</v>
      </c>
      <c r="C6" s="4">
        <v>264</v>
      </c>
    </row>
    <row r="7" spans="2:3" x14ac:dyDescent="0.25">
      <c r="B7" t="s">
        <v>252</v>
      </c>
      <c r="C7" s="4">
        <v>357</v>
      </c>
    </row>
    <row r="8" spans="2:3" x14ac:dyDescent="0.25">
      <c r="B8" t="s">
        <v>253</v>
      </c>
      <c r="C8" s="4">
        <v>391</v>
      </c>
    </row>
    <row r="9" spans="2:3" x14ac:dyDescent="0.25">
      <c r="B9" t="s">
        <v>254</v>
      </c>
      <c r="C9" s="4">
        <v>276</v>
      </c>
    </row>
    <row r="10" spans="2:3" x14ac:dyDescent="0.25">
      <c r="B10" t="s">
        <v>255</v>
      </c>
      <c r="C10" s="4">
        <v>411</v>
      </c>
    </row>
    <row r="11" spans="2:3" x14ac:dyDescent="0.25">
      <c r="B11" t="s">
        <v>256</v>
      </c>
      <c r="C11" s="4">
        <v>516</v>
      </c>
    </row>
    <row r="12" spans="2:3" x14ac:dyDescent="0.25">
      <c r="B12" t="s">
        <v>257</v>
      </c>
      <c r="C12" s="4">
        <v>342</v>
      </c>
    </row>
    <row r="13" spans="2:3" x14ac:dyDescent="0.25">
      <c r="B13" t="s">
        <v>258</v>
      </c>
      <c r="C13" s="4">
        <v>127</v>
      </c>
    </row>
    <row r="14" spans="2:3" x14ac:dyDescent="0.25">
      <c r="B14" t="s">
        <v>259</v>
      </c>
      <c r="C14" s="4">
        <v>326</v>
      </c>
    </row>
    <row r="15" spans="2:3" x14ac:dyDescent="0.25">
      <c r="B15" t="s">
        <v>260</v>
      </c>
      <c r="C15" s="4">
        <v>353</v>
      </c>
    </row>
    <row r="16" spans="2:3" x14ac:dyDescent="0.25">
      <c r="B16" t="s">
        <v>261</v>
      </c>
      <c r="C16" s="4">
        <v>175</v>
      </c>
    </row>
    <row r="17" spans="2:3" x14ac:dyDescent="0.25">
      <c r="B17" t="s">
        <v>262</v>
      </c>
      <c r="C17" s="4">
        <v>365</v>
      </c>
    </row>
    <row r="18" spans="2:3" x14ac:dyDescent="0.25">
      <c r="B18" t="s">
        <v>263</v>
      </c>
      <c r="C18" s="4">
        <v>514</v>
      </c>
    </row>
    <row r="19" spans="2:3" x14ac:dyDescent="0.25">
      <c r="B19" t="s">
        <v>264</v>
      </c>
      <c r="C19" s="4">
        <v>331</v>
      </c>
    </row>
    <row r="20" spans="2:3" x14ac:dyDescent="0.25">
      <c r="B20" t="s">
        <v>265</v>
      </c>
      <c r="C20" s="4">
        <v>201</v>
      </c>
    </row>
    <row r="21" spans="2:3" x14ac:dyDescent="0.25">
      <c r="B21" t="s">
        <v>266</v>
      </c>
      <c r="C21" s="4">
        <v>223</v>
      </c>
    </row>
    <row r="22" spans="2:3" x14ac:dyDescent="0.25">
      <c r="B22" t="s">
        <v>267</v>
      </c>
      <c r="C22" s="4">
        <v>176</v>
      </c>
    </row>
    <row r="23" spans="2:3" x14ac:dyDescent="0.25">
      <c r="B23" t="s">
        <v>268</v>
      </c>
      <c r="C23" s="4">
        <v>379</v>
      </c>
    </row>
    <row r="24" spans="2:3" x14ac:dyDescent="0.25">
      <c r="B24" t="s">
        <v>269</v>
      </c>
      <c r="C24" s="4">
        <v>166</v>
      </c>
    </row>
    <row r="25" spans="2:3" x14ac:dyDescent="0.25">
      <c r="B25" t="s">
        <v>270</v>
      </c>
      <c r="C25" s="4">
        <v>268</v>
      </c>
    </row>
    <row r="26" spans="2:3" x14ac:dyDescent="0.25">
      <c r="B26" t="s">
        <v>271</v>
      </c>
      <c r="C26" s="4">
        <v>215</v>
      </c>
    </row>
    <row r="27" spans="2:3" x14ac:dyDescent="0.25">
      <c r="B27" t="s">
        <v>272</v>
      </c>
      <c r="C27" s="4">
        <v>202</v>
      </c>
    </row>
    <row r="28" spans="2:3" x14ac:dyDescent="0.25">
      <c r="B28" t="s">
        <v>273</v>
      </c>
      <c r="C28" s="4">
        <v>446</v>
      </c>
    </row>
    <row r="29" spans="2:3" x14ac:dyDescent="0.25">
      <c r="B29" t="s">
        <v>274</v>
      </c>
      <c r="C29" s="4">
        <v>64</v>
      </c>
    </row>
    <row r="30" spans="2:3" x14ac:dyDescent="0.25">
      <c r="B30" t="s">
        <v>275</v>
      </c>
      <c r="C30" s="4">
        <v>220</v>
      </c>
    </row>
    <row r="31" spans="2:3" x14ac:dyDescent="0.25">
      <c r="B31" t="s">
        <v>276</v>
      </c>
      <c r="C31" s="4">
        <v>296</v>
      </c>
    </row>
    <row r="32" spans="2:3" x14ac:dyDescent="0.25">
      <c r="B32" t="s">
        <v>277</v>
      </c>
      <c r="C32" s="4">
        <v>136</v>
      </c>
    </row>
    <row r="33" spans="2:3" x14ac:dyDescent="0.25">
      <c r="B33" t="s">
        <v>278</v>
      </c>
      <c r="C33" s="4">
        <v>320</v>
      </c>
    </row>
    <row r="34" spans="2:3" x14ac:dyDescent="0.25">
      <c r="B34" t="s">
        <v>279</v>
      </c>
      <c r="C34" s="4">
        <v>137</v>
      </c>
    </row>
    <row r="35" spans="2:3" x14ac:dyDescent="0.25">
      <c r="B35" t="s">
        <v>280</v>
      </c>
      <c r="C35" s="4">
        <v>365</v>
      </c>
    </row>
    <row r="36" spans="2:3" x14ac:dyDescent="0.25">
      <c r="C36" s="4">
        <v>8856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0.11746348011950276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294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264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357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391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276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411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516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342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127</v>
      </c>
      <c r="E14" s="14" t="s">
        <v>293</v>
      </c>
      <c r="F14" s="27">
        <f>AVERAGE(D6:D17)</f>
        <v>319.33333333333331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326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353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175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365</v>
      </c>
      <c r="E18" s="27">
        <f>F14</f>
        <v>319.33333333333331</v>
      </c>
      <c r="F18" s="26">
        <f>D18-E18</f>
        <v>45.666666666666686</v>
      </c>
      <c r="G18" s="25">
        <f>ABS(F18)</f>
        <v>45.666666666666686</v>
      </c>
      <c r="H18" s="25">
        <f>G18^2</f>
        <v>2085.4444444444462</v>
      </c>
      <c r="I18" s="24">
        <f>G18/D18</f>
        <v>0.12511415525114161</v>
      </c>
      <c r="J18" s="24">
        <f>G18/E18</f>
        <v>0.14300626304801678</v>
      </c>
    </row>
    <row r="19" spans="1:10" x14ac:dyDescent="0.25">
      <c r="A19" s="55"/>
      <c r="B19" s="31" t="s">
        <v>263</v>
      </c>
      <c r="C19" s="14">
        <v>2</v>
      </c>
      <c r="D19" s="34">
        <v>514</v>
      </c>
      <c r="E19" s="25">
        <f>$F$1*D18+(1-$F$1)*E18</f>
        <v>324.69749892545724</v>
      </c>
      <c r="F19" s="26">
        <f>D19-E19</f>
        <v>189.30250107454276</v>
      </c>
      <c r="G19" s="25">
        <f>ABS(F19)</f>
        <v>189.30250107454276</v>
      </c>
      <c r="H19" s="25">
        <f>G19^2</f>
        <v>35835.436913077261</v>
      </c>
      <c r="I19" s="24">
        <f>G19/D19</f>
        <v>0.36829280364697037</v>
      </c>
      <c r="J19" s="24">
        <f>G19/E19</f>
        <v>0.58301188552734151</v>
      </c>
    </row>
    <row r="20" spans="1:10" x14ac:dyDescent="0.25">
      <c r="A20" s="55"/>
      <c r="B20" s="31" t="s">
        <v>264</v>
      </c>
      <c r="C20" s="14">
        <v>3</v>
      </c>
      <c r="D20" s="34">
        <v>331</v>
      </c>
      <c r="E20" s="25">
        <f t="shared" ref="E20:E36" si="0">$F$1*D19+(1-$F$1)*E19</f>
        <v>346.93362949699889</v>
      </c>
      <c r="F20" s="26">
        <f t="shared" ref="F20:F36" si="1">D20-E20</f>
        <v>-15.93362949699889</v>
      </c>
      <c r="G20" s="25">
        <f t="shared" ref="G20:G36" si="2">ABS(F20)</f>
        <v>15.93362949699889</v>
      </c>
      <c r="H20" s="25">
        <f t="shared" ref="H20:H36" si="3">G20^2</f>
        <v>253.88054894763309</v>
      </c>
      <c r="I20" s="24">
        <f t="shared" ref="I20:I36" si="4">G20/D20</f>
        <v>4.8137853465253441E-2</v>
      </c>
      <c r="J20" s="24">
        <f t="shared" ref="J20:J36" si="5">G20/E20</f>
        <v>4.592702506269062E-2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201</v>
      </c>
      <c r="E21" s="25">
        <f t="shared" si="0"/>
        <v>345.06200992534662</v>
      </c>
      <c r="F21" s="26">
        <f t="shared" si="1"/>
        <v>-144.06200992534662</v>
      </c>
      <c r="G21" s="25">
        <f t="shared" si="2"/>
        <v>144.06200992534662</v>
      </c>
      <c r="H21" s="25">
        <f t="shared" si="3"/>
        <v>20753.862703730665</v>
      </c>
      <c r="I21" s="24">
        <f t="shared" si="4"/>
        <v>0.71672641753903787</v>
      </c>
      <c r="J21" s="24">
        <f t="shared" si="5"/>
        <v>0.4174960029836785</v>
      </c>
    </row>
    <row r="22" spans="1:10" x14ac:dyDescent="0.25">
      <c r="A22" s="55"/>
      <c r="B22" s="31" t="s">
        <v>266</v>
      </c>
      <c r="C22" s="14">
        <v>5</v>
      </c>
      <c r="D22" s="14">
        <v>223</v>
      </c>
      <c r="E22" s="25">
        <f t="shared" si="0"/>
        <v>328.13998488650503</v>
      </c>
      <c r="F22" s="26">
        <f t="shared" si="1"/>
        <v>-105.13998488650503</v>
      </c>
      <c r="G22" s="25">
        <f t="shared" si="2"/>
        <v>105.13998488650503</v>
      </c>
      <c r="H22" s="25">
        <f t="shared" si="3"/>
        <v>11054.416421934508</v>
      </c>
      <c r="I22" s="24">
        <f t="shared" si="4"/>
        <v>0.47147975285428267</v>
      </c>
      <c r="J22" s="24">
        <f t="shared" si="5"/>
        <v>0.32041198795955994</v>
      </c>
    </row>
    <row r="23" spans="1:10" x14ac:dyDescent="0.25">
      <c r="A23" s="55"/>
      <c r="B23" s="31" t="s">
        <v>267</v>
      </c>
      <c r="C23" s="14">
        <v>6</v>
      </c>
      <c r="D23" s="14">
        <v>176</v>
      </c>
      <c r="E23" s="25">
        <f t="shared" si="0"/>
        <v>315.78987636202419</v>
      </c>
      <c r="F23" s="26">
        <f t="shared" si="1"/>
        <v>-139.78987636202419</v>
      </c>
      <c r="G23" s="25">
        <f t="shared" si="2"/>
        <v>139.78987636202419</v>
      </c>
      <c r="H23" s="25">
        <f t="shared" si="3"/>
        <v>19541.209533310008</v>
      </c>
      <c r="I23" s="24">
        <f t="shared" si="4"/>
        <v>0.79426066114786475</v>
      </c>
      <c r="J23" s="24">
        <f t="shared" si="5"/>
        <v>0.44266737734735956</v>
      </c>
    </row>
    <row r="24" spans="1:10" x14ac:dyDescent="0.25">
      <c r="A24" s="55"/>
      <c r="B24" s="31" t="s">
        <v>268</v>
      </c>
      <c r="C24" s="14">
        <v>7</v>
      </c>
      <c r="D24" s="14">
        <v>379</v>
      </c>
      <c r="E24" s="25">
        <f t="shared" si="0"/>
        <v>299.36967099906582</v>
      </c>
      <c r="F24" s="26">
        <f t="shared" si="1"/>
        <v>79.630329000934182</v>
      </c>
      <c r="G24" s="25">
        <f t="shared" si="2"/>
        <v>79.630329000934182</v>
      </c>
      <c r="H24" s="25">
        <f t="shared" si="3"/>
        <v>6340.9892967970191</v>
      </c>
      <c r="I24" s="24">
        <f t="shared" si="4"/>
        <v>0.21010640897344113</v>
      </c>
      <c r="J24" s="24">
        <f t="shared" si="5"/>
        <v>0.26599330765601392</v>
      </c>
    </row>
    <row r="25" spans="1:10" x14ac:dyDescent="0.25">
      <c r="A25" s="55"/>
      <c r="B25" s="31" t="s">
        <v>269</v>
      </c>
      <c r="C25" s="14">
        <v>8</v>
      </c>
      <c r="D25" s="14">
        <v>166</v>
      </c>
      <c r="E25" s="25">
        <f t="shared" si="0"/>
        <v>308.72332656657647</v>
      </c>
      <c r="F25" s="26">
        <f t="shared" si="1"/>
        <v>-142.72332656657647</v>
      </c>
      <c r="G25" s="25">
        <f t="shared" si="2"/>
        <v>142.72332656657647</v>
      </c>
      <c r="H25" s="25">
        <f t="shared" si="3"/>
        <v>20369.947946229633</v>
      </c>
      <c r="I25" s="24">
        <f t="shared" si="4"/>
        <v>0.85977907570226797</v>
      </c>
      <c r="J25" s="24">
        <f t="shared" si="5"/>
        <v>0.46230172547651027</v>
      </c>
    </row>
    <row r="26" spans="1:10" x14ac:dyDescent="0.25">
      <c r="A26" s="55"/>
      <c r="B26" s="31" t="s">
        <v>270</v>
      </c>
      <c r="C26" s="14">
        <v>9</v>
      </c>
      <c r="D26" s="14">
        <v>268</v>
      </c>
      <c r="E26" s="25">
        <f t="shared" si="0"/>
        <v>291.95854793383415</v>
      </c>
      <c r="F26" s="26">
        <f t="shared" si="1"/>
        <v>-23.958547933834154</v>
      </c>
      <c r="G26" s="25">
        <f t="shared" si="2"/>
        <v>23.958547933834154</v>
      </c>
      <c r="H26" s="25">
        <f t="shared" si="3"/>
        <v>574.01201909782878</v>
      </c>
      <c r="I26" s="24">
        <f t="shared" si="4"/>
        <v>8.9397566917291615E-2</v>
      </c>
      <c r="J26" s="24">
        <f t="shared" si="5"/>
        <v>8.2061471066309802E-2</v>
      </c>
    </row>
    <row r="27" spans="1:10" x14ac:dyDescent="0.25">
      <c r="A27" s="55"/>
      <c r="B27" s="31" t="s">
        <v>271</v>
      </c>
      <c r="C27" s="14">
        <v>10</v>
      </c>
      <c r="D27" s="14">
        <v>215</v>
      </c>
      <c r="E27" s="25">
        <f t="shared" si="0"/>
        <v>289.14429351491606</v>
      </c>
      <c r="F27" s="26">
        <f t="shared" si="1"/>
        <v>-74.144293514916058</v>
      </c>
      <c r="G27" s="25">
        <f t="shared" si="2"/>
        <v>74.144293514916058</v>
      </c>
      <c r="H27" s="25">
        <f t="shared" si="3"/>
        <v>5497.3762608260231</v>
      </c>
      <c r="I27" s="24">
        <f t="shared" si="4"/>
        <v>0.34485717913914443</v>
      </c>
      <c r="J27" s="24">
        <f t="shared" si="5"/>
        <v>0.2564266187431819</v>
      </c>
    </row>
    <row r="28" spans="1:10" x14ac:dyDescent="0.25">
      <c r="A28" s="55"/>
      <c r="B28" s="31" t="s">
        <v>272</v>
      </c>
      <c r="C28" s="14">
        <v>11</v>
      </c>
      <c r="D28" s="14">
        <v>202</v>
      </c>
      <c r="E28" s="25">
        <f t="shared" si="0"/>
        <v>280.43504676765212</v>
      </c>
      <c r="F28" s="26">
        <f t="shared" si="1"/>
        <v>-78.435046767652125</v>
      </c>
      <c r="G28" s="25">
        <f t="shared" si="2"/>
        <v>78.435046767652125</v>
      </c>
      <c r="H28" s="25">
        <f t="shared" si="3"/>
        <v>6152.0565614437764</v>
      </c>
      <c r="I28" s="24">
        <f t="shared" si="4"/>
        <v>0.38829231073095111</v>
      </c>
      <c r="J28" s="24">
        <f t="shared" si="5"/>
        <v>0.27969060098482501</v>
      </c>
    </row>
    <row r="29" spans="1:10" x14ac:dyDescent="0.25">
      <c r="A29" s="55"/>
      <c r="B29" s="31" t="s">
        <v>273</v>
      </c>
      <c r="C29" s="14">
        <v>12</v>
      </c>
      <c r="D29" s="14">
        <v>446</v>
      </c>
      <c r="E29" s="25">
        <f t="shared" si="0"/>
        <v>271.22179321098776</v>
      </c>
      <c r="F29" s="26">
        <f t="shared" si="1"/>
        <v>174.77820678901224</v>
      </c>
      <c r="G29" s="25">
        <f t="shared" si="2"/>
        <v>174.77820678901224</v>
      </c>
      <c r="H29" s="25">
        <f t="shared" si="3"/>
        <v>30547.421568382724</v>
      </c>
      <c r="I29" s="24">
        <f t="shared" si="4"/>
        <v>0.39187938741930994</v>
      </c>
      <c r="J29" s="24">
        <f t="shared" si="5"/>
        <v>0.64441063057587522</v>
      </c>
    </row>
    <row r="30" spans="1:10" x14ac:dyDescent="0.25">
      <c r="A30" s="55"/>
      <c r="B30" s="31" t="s">
        <v>274</v>
      </c>
      <c r="C30" s="14">
        <v>13</v>
      </c>
      <c r="D30" s="14">
        <v>64</v>
      </c>
      <c r="E30" s="25">
        <f t="shared" si="0"/>
        <v>291.75184962947122</v>
      </c>
      <c r="F30" s="26">
        <f t="shared" si="1"/>
        <v>-227.75184962947122</v>
      </c>
      <c r="G30" s="25">
        <f t="shared" si="2"/>
        <v>227.75184962947122</v>
      </c>
      <c r="H30" s="25">
        <f t="shared" si="3"/>
        <v>51870.90500964527</v>
      </c>
      <c r="I30" s="24">
        <f t="shared" si="4"/>
        <v>3.5586226504604879</v>
      </c>
      <c r="J30" s="24">
        <f t="shared" si="5"/>
        <v>0.78063549526324905</v>
      </c>
    </row>
    <row r="31" spans="1:10" x14ac:dyDescent="0.25">
      <c r="A31" s="55"/>
      <c r="B31" s="31" t="s">
        <v>275</v>
      </c>
      <c r="C31" s="14">
        <v>14</v>
      </c>
      <c r="D31" s="14">
        <v>220</v>
      </c>
      <c r="E31" s="25">
        <f t="shared" si="0"/>
        <v>264.99932476833987</v>
      </c>
      <c r="F31" s="26">
        <f t="shared" si="1"/>
        <v>-44.999324768339875</v>
      </c>
      <c r="G31" s="25">
        <f t="shared" si="2"/>
        <v>44.999324768339875</v>
      </c>
      <c r="H31" s="25">
        <f t="shared" si="3"/>
        <v>2024.9392296065266</v>
      </c>
      <c r="I31" s="24">
        <f t="shared" si="4"/>
        <v>0.20454238531063579</v>
      </c>
      <c r="J31" s="24">
        <f t="shared" si="5"/>
        <v>0.16980920539204353</v>
      </c>
    </row>
    <row r="32" spans="1:10" x14ac:dyDescent="0.25">
      <c r="A32" s="55"/>
      <c r="B32" s="31" t="s">
        <v>276</v>
      </c>
      <c r="C32" s="14">
        <v>15</v>
      </c>
      <c r="D32" s="14">
        <v>296</v>
      </c>
      <c r="E32" s="25">
        <f t="shared" si="0"/>
        <v>259.71354747802292</v>
      </c>
      <c r="F32" s="26">
        <f t="shared" si="1"/>
        <v>36.286452521977083</v>
      </c>
      <c r="G32" s="25">
        <f t="shared" si="2"/>
        <v>36.286452521977083</v>
      </c>
      <c r="H32" s="25">
        <f t="shared" si="3"/>
        <v>1316.706636629697</v>
      </c>
      <c r="I32" s="24">
        <f t="shared" si="4"/>
        <v>0.12258936662830096</v>
      </c>
      <c r="J32" s="24">
        <f t="shared" si="5"/>
        <v>0.13971721103631554</v>
      </c>
    </row>
    <row r="33" spans="1:10" x14ac:dyDescent="0.25">
      <c r="A33" s="55"/>
      <c r="B33" s="31" t="s">
        <v>277</v>
      </c>
      <c r="C33" s="14">
        <v>16</v>
      </c>
      <c r="D33" s="14">
        <v>136</v>
      </c>
      <c r="E33" s="25">
        <f t="shared" si="0"/>
        <v>263.97588047244545</v>
      </c>
      <c r="F33" s="26">
        <f t="shared" si="1"/>
        <v>-127.97588047244545</v>
      </c>
      <c r="G33" s="25">
        <f t="shared" si="2"/>
        <v>127.97588047244545</v>
      </c>
      <c r="H33" s="25">
        <f t="shared" si="3"/>
        <v>16377.825982697646</v>
      </c>
      <c r="I33" s="24">
        <f t="shared" si="4"/>
        <v>0.94099912112092243</v>
      </c>
      <c r="J33" s="24">
        <f t="shared" si="5"/>
        <v>0.48480141535432414</v>
      </c>
    </row>
    <row r="34" spans="1:10" x14ac:dyDescent="0.25">
      <c r="A34" s="55"/>
      <c r="B34" s="31" t="s">
        <v>278</v>
      </c>
      <c r="C34" s="14">
        <v>17</v>
      </c>
      <c r="D34" s="14">
        <v>320</v>
      </c>
      <c r="E34" s="25">
        <f t="shared" si="0"/>
        <v>248.94338818079447</v>
      </c>
      <c r="F34" s="26">
        <f t="shared" si="1"/>
        <v>71.056611819205528</v>
      </c>
      <c r="G34" s="25">
        <f t="shared" si="2"/>
        <v>71.056611819205528</v>
      </c>
      <c r="H34" s="25">
        <f t="shared" si="3"/>
        <v>5049.0420832252585</v>
      </c>
      <c r="I34" s="24">
        <f t="shared" si="4"/>
        <v>0.22205191193501728</v>
      </c>
      <c r="J34" s="24">
        <f t="shared" si="5"/>
        <v>0.28543281401633713</v>
      </c>
    </row>
    <row r="35" spans="1:10" x14ac:dyDescent="0.25">
      <c r="A35" s="55"/>
      <c r="B35" s="31" t="s">
        <v>279</v>
      </c>
      <c r="C35" s="14">
        <v>18</v>
      </c>
      <c r="D35" s="14">
        <v>137</v>
      </c>
      <c r="E35" s="25">
        <f t="shared" si="0"/>
        <v>257.28994509057895</v>
      </c>
      <c r="F35" s="26">
        <f t="shared" si="1"/>
        <v>-120.28994509057895</v>
      </c>
      <c r="G35" s="25">
        <f t="shared" si="2"/>
        <v>120.28994509057895</v>
      </c>
      <c r="H35" s="25">
        <f t="shared" si="3"/>
        <v>14469.6708898945</v>
      </c>
      <c r="I35" s="24">
        <f t="shared" si="4"/>
        <v>0.87802879628159824</v>
      </c>
      <c r="J35" s="24">
        <f t="shared" si="5"/>
        <v>0.46752680151659587</v>
      </c>
    </row>
    <row r="36" spans="1:10" x14ac:dyDescent="0.25">
      <c r="A36" s="55"/>
      <c r="B36" s="31" t="s">
        <v>280</v>
      </c>
      <c r="C36" s="14">
        <v>19</v>
      </c>
      <c r="D36" s="14">
        <v>365</v>
      </c>
      <c r="E36" s="25">
        <f t="shared" si="0"/>
        <v>243.16026951685566</v>
      </c>
      <c r="F36" s="26">
        <f t="shared" si="1"/>
        <v>121.83973048314434</v>
      </c>
      <c r="G36" s="25">
        <f t="shared" si="2"/>
        <v>121.83973048314434</v>
      </c>
      <c r="H36" s="25">
        <f t="shared" si="3"/>
        <v>14844.919924205251</v>
      </c>
      <c r="I36" s="24">
        <f t="shared" si="4"/>
        <v>0.33380748077573791</v>
      </c>
      <c r="J36" s="24">
        <f t="shared" si="5"/>
        <v>0.50106759103875109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257.47198827622805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-526.64321705920634</v>
      </c>
      <c r="G38" s="18">
        <f t="shared" ref="G38:H38" si="6">SUM(G18:G36)</f>
        <v>1963.7642137701721</v>
      </c>
      <c r="H38" s="18">
        <f t="shared" si="6"/>
        <v>264960.06397412572</v>
      </c>
      <c r="I38" s="17">
        <f>SUM(I21:I36)</f>
        <v>10.52742047293629</v>
      </c>
      <c r="J38" s="17">
        <f>SUM(J21:J36)</f>
        <v>6.0004502564109305</v>
      </c>
    </row>
    <row r="39" spans="1:10" x14ac:dyDescent="0.25">
      <c r="B39" s="14"/>
      <c r="C39" s="14"/>
      <c r="D39" s="14"/>
      <c r="E39" s="14"/>
      <c r="F39" s="14"/>
      <c r="G39" s="16">
        <f>G38/C36</f>
        <v>103.35601125106169</v>
      </c>
      <c r="H39" s="16">
        <f>H38/C36</f>
        <v>13945.266524953986</v>
      </c>
      <c r="I39" s="15">
        <f>I38/C36</f>
        <v>0.55407476173348902</v>
      </c>
      <c r="J39" s="15">
        <f>J38/C36</f>
        <v>0.315813171390049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129.5377015349772</v>
      </c>
      <c r="H42" s="12">
        <f>H39^0.5</f>
        <v>118.09007801231222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707004</v>
      </c>
    </row>
    <row r="4" spans="2:3" x14ac:dyDescent="0.25">
      <c r="B4" s="5" t="s">
        <v>247</v>
      </c>
      <c r="C4" t="s">
        <v>70</v>
      </c>
    </row>
    <row r="5" spans="2:3" x14ac:dyDescent="0.25">
      <c r="B5" t="s">
        <v>250</v>
      </c>
      <c r="C5" s="4">
        <v>237</v>
      </c>
    </row>
    <row r="6" spans="2:3" x14ac:dyDescent="0.25">
      <c r="B6" t="s">
        <v>251</v>
      </c>
      <c r="C6" s="4">
        <v>439</v>
      </c>
    </row>
    <row r="7" spans="2:3" x14ac:dyDescent="0.25">
      <c r="B7" t="s">
        <v>252</v>
      </c>
      <c r="C7" s="4">
        <v>412</v>
      </c>
    </row>
    <row r="8" spans="2:3" x14ac:dyDescent="0.25">
      <c r="B8" t="s">
        <v>253</v>
      </c>
      <c r="C8" s="4">
        <v>623</v>
      </c>
    </row>
    <row r="9" spans="2:3" x14ac:dyDescent="0.25">
      <c r="B9" t="s">
        <v>254</v>
      </c>
      <c r="C9" s="4">
        <v>321</v>
      </c>
    </row>
    <row r="10" spans="2:3" x14ac:dyDescent="0.25">
      <c r="B10" t="s">
        <v>255</v>
      </c>
      <c r="C10" s="4">
        <v>316</v>
      </c>
    </row>
    <row r="11" spans="2:3" x14ac:dyDescent="0.25">
      <c r="B11" t="s">
        <v>256</v>
      </c>
      <c r="C11" s="4">
        <v>519</v>
      </c>
    </row>
    <row r="12" spans="2:3" x14ac:dyDescent="0.25">
      <c r="B12" t="s">
        <v>257</v>
      </c>
      <c r="C12" s="4">
        <v>210</v>
      </c>
    </row>
    <row r="13" spans="2:3" x14ac:dyDescent="0.25">
      <c r="B13" t="s">
        <v>258</v>
      </c>
      <c r="C13" s="4">
        <v>375</v>
      </c>
    </row>
    <row r="14" spans="2:3" x14ac:dyDescent="0.25">
      <c r="B14" t="s">
        <v>259</v>
      </c>
      <c r="C14" s="4">
        <v>304</v>
      </c>
    </row>
    <row r="15" spans="2:3" x14ac:dyDescent="0.25">
      <c r="B15" t="s">
        <v>260</v>
      </c>
      <c r="C15" s="4">
        <v>269</v>
      </c>
    </row>
    <row r="16" spans="2:3" x14ac:dyDescent="0.25">
      <c r="B16" t="s">
        <v>261</v>
      </c>
      <c r="C16" s="4">
        <v>181</v>
      </c>
    </row>
    <row r="17" spans="2:3" x14ac:dyDescent="0.25">
      <c r="B17" t="s">
        <v>262</v>
      </c>
      <c r="C17" s="4">
        <v>255</v>
      </c>
    </row>
    <row r="18" spans="2:3" x14ac:dyDescent="0.25">
      <c r="B18" t="s">
        <v>263</v>
      </c>
      <c r="C18" s="4">
        <v>176</v>
      </c>
    </row>
    <row r="19" spans="2:3" x14ac:dyDescent="0.25">
      <c r="B19" t="s">
        <v>264</v>
      </c>
      <c r="C19" s="4">
        <v>635</v>
      </c>
    </row>
    <row r="20" spans="2:3" x14ac:dyDescent="0.25">
      <c r="B20" t="s">
        <v>265</v>
      </c>
      <c r="C20" s="4">
        <v>555</v>
      </c>
    </row>
    <row r="21" spans="2:3" x14ac:dyDescent="0.25">
      <c r="B21" t="s">
        <v>266</v>
      </c>
      <c r="C21" s="4">
        <v>393</v>
      </c>
    </row>
    <row r="22" spans="2:3" x14ac:dyDescent="0.25">
      <c r="B22" t="s">
        <v>267</v>
      </c>
      <c r="C22" s="4">
        <v>276</v>
      </c>
    </row>
    <row r="23" spans="2:3" x14ac:dyDescent="0.25">
      <c r="B23" t="s">
        <v>268</v>
      </c>
      <c r="C23" s="4">
        <v>676</v>
      </c>
    </row>
    <row r="24" spans="2:3" x14ac:dyDescent="0.25">
      <c r="B24" t="s">
        <v>269</v>
      </c>
      <c r="C24" s="4">
        <v>437</v>
      </c>
    </row>
    <row r="25" spans="2:3" x14ac:dyDescent="0.25">
      <c r="B25" t="s">
        <v>270</v>
      </c>
      <c r="C25" s="4">
        <v>429</v>
      </c>
    </row>
    <row r="26" spans="2:3" x14ac:dyDescent="0.25">
      <c r="B26" t="s">
        <v>271</v>
      </c>
      <c r="C26" s="4">
        <v>517</v>
      </c>
    </row>
    <row r="27" spans="2:3" x14ac:dyDescent="0.25">
      <c r="B27" t="s">
        <v>272</v>
      </c>
      <c r="C27" s="4">
        <v>288</v>
      </c>
    </row>
    <row r="28" spans="2:3" x14ac:dyDescent="0.25">
      <c r="B28" t="s">
        <v>273</v>
      </c>
      <c r="C28" s="4">
        <v>425</v>
      </c>
    </row>
    <row r="29" spans="2:3" x14ac:dyDescent="0.25">
      <c r="B29" t="s">
        <v>274</v>
      </c>
      <c r="C29" s="4">
        <v>448</v>
      </c>
    </row>
    <row r="30" spans="2:3" x14ac:dyDescent="0.25">
      <c r="B30" t="s">
        <v>275</v>
      </c>
      <c r="C30" s="4">
        <v>489</v>
      </c>
    </row>
    <row r="31" spans="2:3" x14ac:dyDescent="0.25">
      <c r="B31" t="s">
        <v>276</v>
      </c>
      <c r="C31" s="4">
        <v>530</v>
      </c>
    </row>
    <row r="32" spans="2:3" x14ac:dyDescent="0.25">
      <c r="B32" t="s">
        <v>277</v>
      </c>
      <c r="C32" s="4">
        <v>473</v>
      </c>
    </row>
    <row r="33" spans="2:3" x14ac:dyDescent="0.25">
      <c r="B33" t="s">
        <v>278</v>
      </c>
      <c r="C33" s="4">
        <v>638</v>
      </c>
    </row>
    <row r="34" spans="2:3" x14ac:dyDescent="0.25">
      <c r="B34" t="s">
        <v>279</v>
      </c>
      <c r="C34" s="4">
        <v>354</v>
      </c>
    </row>
    <row r="35" spans="2:3" x14ac:dyDescent="0.25">
      <c r="B35" t="s">
        <v>280</v>
      </c>
      <c r="C35" s="4">
        <v>475</v>
      </c>
    </row>
    <row r="36" spans="2:3" x14ac:dyDescent="0.25">
      <c r="C36" s="4">
        <v>12675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9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0.1463589615677186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237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439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412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623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321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316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519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210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375</v>
      </c>
      <c r="E14" s="14" t="s">
        <v>293</v>
      </c>
      <c r="F14" s="27">
        <f>AVERAGE(D6:D17)</f>
        <v>350.5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304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269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181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255</v>
      </c>
      <c r="E18" s="27">
        <f>F14</f>
        <v>350.5</v>
      </c>
      <c r="F18" s="26">
        <f>D18-E18</f>
        <v>-95.5</v>
      </c>
      <c r="G18" s="25">
        <f>ABS(F18)</f>
        <v>95.5</v>
      </c>
      <c r="H18" s="25">
        <f>G18^2</f>
        <v>9120.25</v>
      </c>
      <c r="I18" s="24">
        <f>G18/D18</f>
        <v>0.37450980392156863</v>
      </c>
      <c r="J18" s="24">
        <f>G18/E18</f>
        <v>0.27246790299572038</v>
      </c>
    </row>
    <row r="19" spans="1:10" x14ac:dyDescent="0.25">
      <c r="A19" s="55"/>
      <c r="B19" s="31" t="s">
        <v>263</v>
      </c>
      <c r="C19" s="14">
        <v>2</v>
      </c>
      <c r="D19" s="34">
        <v>176</v>
      </c>
      <c r="E19" s="25">
        <f>$F$1*D18+(1-$F$1)*E18</f>
        <v>336.52271917028287</v>
      </c>
      <c r="F19" s="26">
        <f>D19-E19</f>
        <v>-160.52271917028287</v>
      </c>
      <c r="G19" s="25">
        <f>ABS(F19)</f>
        <v>160.52271917028287</v>
      </c>
      <c r="H19" s="25">
        <f>G19^2</f>
        <v>25767.543369821498</v>
      </c>
      <c r="I19" s="24">
        <f>G19/D19</f>
        <v>0.91206090437660725</v>
      </c>
      <c r="J19" s="24">
        <f>G19/E19</f>
        <v>0.47700410708097613</v>
      </c>
    </row>
    <row r="20" spans="1:10" x14ac:dyDescent="0.25">
      <c r="A20" s="55"/>
      <c r="B20" s="31" t="s">
        <v>264</v>
      </c>
      <c r="C20" s="14">
        <v>3</v>
      </c>
      <c r="D20" s="34">
        <v>635</v>
      </c>
      <c r="E20" s="25">
        <f t="shared" ref="E20:E36" si="0">$F$1*D19+(1-$F$1)*E19</f>
        <v>313.02878068449377</v>
      </c>
      <c r="F20" s="26">
        <f t="shared" ref="F20:F36" si="1">D20-E20</f>
        <v>321.97121931550623</v>
      </c>
      <c r="G20" s="25">
        <f t="shared" ref="G20:G36" si="2">ABS(F20)</f>
        <v>321.97121931550623</v>
      </c>
      <c r="H20" s="25">
        <f t="shared" ref="H20:H36" si="3">G20^2</f>
        <v>103665.46606751381</v>
      </c>
      <c r="I20" s="24">
        <f t="shared" ref="I20:I36" si="4">G20/D20</f>
        <v>0.50704129026063971</v>
      </c>
      <c r="J20" s="24">
        <f t="shared" ref="J20:J36" si="5">G20/E20</f>
        <v>1.0285674646639782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555</v>
      </c>
      <c r="E21" s="25">
        <f t="shared" si="0"/>
        <v>360.15215399820352</v>
      </c>
      <c r="F21" s="26">
        <f t="shared" si="1"/>
        <v>194.84784600179648</v>
      </c>
      <c r="G21" s="25">
        <f t="shared" si="2"/>
        <v>194.84784600179648</v>
      </c>
      <c r="H21" s="25">
        <f t="shared" si="3"/>
        <v>37965.683091539795</v>
      </c>
      <c r="I21" s="24">
        <f t="shared" si="4"/>
        <v>0.35107720000323689</v>
      </c>
      <c r="J21" s="24">
        <f t="shared" si="5"/>
        <v>0.54101535653391764</v>
      </c>
    </row>
    <row r="22" spans="1:10" x14ac:dyDescent="0.25">
      <c r="A22" s="55"/>
      <c r="B22" s="31" t="s">
        <v>266</v>
      </c>
      <c r="C22" s="14">
        <v>5</v>
      </c>
      <c r="D22" s="14">
        <v>393</v>
      </c>
      <c r="E22" s="25">
        <f t="shared" si="0"/>
        <v>388.66988240273326</v>
      </c>
      <c r="F22" s="26">
        <f t="shared" si="1"/>
        <v>4.3301175972667352</v>
      </c>
      <c r="G22" s="25">
        <f t="shared" si="2"/>
        <v>4.3301175972667352</v>
      </c>
      <c r="H22" s="25">
        <f t="shared" si="3"/>
        <v>18.749918406159043</v>
      </c>
      <c r="I22" s="24">
        <f t="shared" si="4"/>
        <v>1.1018110934520955E-2</v>
      </c>
      <c r="J22" s="24">
        <f t="shared" si="5"/>
        <v>1.1140862190036993E-2</v>
      </c>
    </row>
    <row r="23" spans="1:10" x14ac:dyDescent="0.25">
      <c r="A23" s="55"/>
      <c r="B23" s="31" t="s">
        <v>267</v>
      </c>
      <c r="C23" s="14">
        <v>6</v>
      </c>
      <c r="D23" s="14">
        <v>276</v>
      </c>
      <c r="E23" s="25">
        <f t="shared" si="0"/>
        <v>389.30363391773534</v>
      </c>
      <c r="F23" s="26">
        <f t="shared" si="1"/>
        <v>-113.30363391773534</v>
      </c>
      <c r="G23" s="25">
        <f t="shared" si="2"/>
        <v>113.30363391773534</v>
      </c>
      <c r="H23" s="25">
        <f t="shared" si="3"/>
        <v>12837.713458964186</v>
      </c>
      <c r="I23" s="24">
        <f t="shared" si="4"/>
        <v>0.4105204127454179</v>
      </c>
      <c r="J23" s="24">
        <f t="shared" si="5"/>
        <v>0.29104180913368455</v>
      </c>
    </row>
    <row r="24" spans="1:10" x14ac:dyDescent="0.25">
      <c r="A24" s="55"/>
      <c r="B24" s="31" t="s">
        <v>268</v>
      </c>
      <c r="C24" s="14">
        <v>7</v>
      </c>
      <c r="D24" s="14">
        <v>676</v>
      </c>
      <c r="E24" s="25">
        <f t="shared" si="0"/>
        <v>372.72063171568669</v>
      </c>
      <c r="F24" s="26">
        <f t="shared" si="1"/>
        <v>303.27936828431331</v>
      </c>
      <c r="G24" s="25">
        <f t="shared" si="2"/>
        <v>303.27936828431331</v>
      </c>
      <c r="H24" s="25">
        <f t="shared" si="3"/>
        <v>91978.375226932141</v>
      </c>
      <c r="I24" s="24">
        <f t="shared" si="4"/>
        <v>0.44863811876377707</v>
      </c>
      <c r="J24" s="24">
        <f t="shared" si="5"/>
        <v>0.81369085174672173</v>
      </c>
    </row>
    <row r="25" spans="1:10" x14ac:dyDescent="0.25">
      <c r="A25" s="55"/>
      <c r="B25" s="31" t="s">
        <v>269</v>
      </c>
      <c r="C25" s="14">
        <v>8</v>
      </c>
      <c r="D25" s="14">
        <v>437</v>
      </c>
      <c r="E25" s="25">
        <f t="shared" si="0"/>
        <v>417.10828512269251</v>
      </c>
      <c r="F25" s="26">
        <f t="shared" si="1"/>
        <v>19.891714877307493</v>
      </c>
      <c r="G25" s="25">
        <f t="shared" si="2"/>
        <v>19.891714877307493</v>
      </c>
      <c r="H25" s="25">
        <f t="shared" si="3"/>
        <v>395.68032076009627</v>
      </c>
      <c r="I25" s="24">
        <f t="shared" si="4"/>
        <v>4.5518798346241403E-2</v>
      </c>
      <c r="J25" s="24">
        <f t="shared" si="5"/>
        <v>4.7689570278989638E-2</v>
      </c>
    </row>
    <row r="26" spans="1:10" x14ac:dyDescent="0.25">
      <c r="A26" s="55"/>
      <c r="B26" s="31" t="s">
        <v>270</v>
      </c>
      <c r="C26" s="14">
        <v>9</v>
      </c>
      <c r="D26" s="14">
        <v>429</v>
      </c>
      <c r="E26" s="25">
        <f t="shared" si="0"/>
        <v>420.01961585593642</v>
      </c>
      <c r="F26" s="26">
        <f t="shared" si="1"/>
        <v>8.9803841440635779</v>
      </c>
      <c r="G26" s="25">
        <f t="shared" si="2"/>
        <v>8.9803841440635779</v>
      </c>
      <c r="H26" s="25">
        <f t="shared" si="3"/>
        <v>80.647299374948517</v>
      </c>
      <c r="I26" s="24">
        <f t="shared" si="4"/>
        <v>2.0933296373108572E-2</v>
      </c>
      <c r="J26" s="24">
        <f t="shared" si="5"/>
        <v>2.1380868428639729E-2</v>
      </c>
    </row>
    <row r="27" spans="1:10" x14ac:dyDescent="0.25">
      <c r="A27" s="55"/>
      <c r="B27" s="31" t="s">
        <v>271</v>
      </c>
      <c r="C27" s="14">
        <v>10</v>
      </c>
      <c r="D27" s="14">
        <v>517</v>
      </c>
      <c r="E27" s="25">
        <f t="shared" si="0"/>
        <v>421.3339755537408</v>
      </c>
      <c r="F27" s="26">
        <f t="shared" si="1"/>
        <v>95.6660244462592</v>
      </c>
      <c r="G27" s="25">
        <f t="shared" si="2"/>
        <v>95.6660244462592</v>
      </c>
      <c r="H27" s="25">
        <f t="shared" si="3"/>
        <v>9151.9882333522637</v>
      </c>
      <c r="I27" s="24">
        <f t="shared" si="4"/>
        <v>0.18504066624034662</v>
      </c>
      <c r="J27" s="24">
        <f t="shared" si="5"/>
        <v>0.22705509167764013</v>
      </c>
    </row>
    <row r="28" spans="1:10" x14ac:dyDescent="0.25">
      <c r="A28" s="55"/>
      <c r="B28" s="31" t="s">
        <v>272</v>
      </c>
      <c r="C28" s="14">
        <v>11</v>
      </c>
      <c r="D28" s="14">
        <v>288</v>
      </c>
      <c r="E28" s="25">
        <f t="shared" si="0"/>
        <v>435.33555554900732</v>
      </c>
      <c r="F28" s="26">
        <f t="shared" si="1"/>
        <v>-147.33555554900732</v>
      </c>
      <c r="G28" s="25">
        <f t="shared" si="2"/>
        <v>147.33555554900732</v>
      </c>
      <c r="H28" s="25">
        <f t="shared" si="3"/>
        <v>21707.765928934623</v>
      </c>
      <c r="I28" s="24">
        <f t="shared" si="4"/>
        <v>0.51158179010071991</v>
      </c>
      <c r="J28" s="24">
        <f t="shared" si="5"/>
        <v>0.33844135557271571</v>
      </c>
    </row>
    <row r="29" spans="1:10" x14ac:dyDescent="0.25">
      <c r="A29" s="55"/>
      <c r="B29" s="31" t="s">
        <v>273</v>
      </c>
      <c r="C29" s="14">
        <v>12</v>
      </c>
      <c r="D29" s="14">
        <v>425</v>
      </c>
      <c r="E29" s="25">
        <f t="shared" si="0"/>
        <v>413.77167663685174</v>
      </c>
      <c r="F29" s="26">
        <f t="shared" si="1"/>
        <v>11.228323363148263</v>
      </c>
      <c r="G29" s="25">
        <f t="shared" si="2"/>
        <v>11.228323363148263</v>
      </c>
      <c r="H29" s="25">
        <f t="shared" si="3"/>
        <v>126.07524554742112</v>
      </c>
      <c r="I29" s="24">
        <f t="shared" si="4"/>
        <v>2.6419584383878265E-2</v>
      </c>
      <c r="J29" s="24">
        <f t="shared" si="5"/>
        <v>2.713651996292352E-2</v>
      </c>
    </row>
    <row r="30" spans="1:10" x14ac:dyDescent="0.25">
      <c r="A30" s="55"/>
      <c r="B30" s="31" t="s">
        <v>274</v>
      </c>
      <c r="C30" s="14">
        <v>13</v>
      </c>
      <c r="D30" s="14">
        <v>448</v>
      </c>
      <c r="E30" s="25">
        <f t="shared" si="0"/>
        <v>415.41504238442872</v>
      </c>
      <c r="F30" s="26">
        <f t="shared" si="1"/>
        <v>32.584957615571284</v>
      </c>
      <c r="G30" s="25">
        <f t="shared" si="2"/>
        <v>32.584957615571284</v>
      </c>
      <c r="H30" s="25">
        <f t="shared" si="3"/>
        <v>1061.7794628085769</v>
      </c>
      <c r="I30" s="24">
        <f t="shared" si="4"/>
        <v>7.2734280391900191E-2</v>
      </c>
      <c r="J30" s="24">
        <f t="shared" si="5"/>
        <v>7.8439522624259905E-2</v>
      </c>
    </row>
    <row r="31" spans="1:10" x14ac:dyDescent="0.25">
      <c r="A31" s="55"/>
      <c r="B31" s="31" t="s">
        <v>275</v>
      </c>
      <c r="C31" s="14">
        <v>14</v>
      </c>
      <c r="D31" s="14">
        <v>489</v>
      </c>
      <c r="E31" s="25">
        <f t="shared" si="0"/>
        <v>420.18414294377186</v>
      </c>
      <c r="F31" s="26">
        <f t="shared" si="1"/>
        <v>68.81585705622814</v>
      </c>
      <c r="G31" s="25">
        <f t="shared" si="2"/>
        <v>68.81585705622814</v>
      </c>
      <c r="H31" s="25">
        <f t="shared" si="3"/>
        <v>4735.6221823832238</v>
      </c>
      <c r="I31" s="24">
        <f t="shared" si="4"/>
        <v>0.14072772404136633</v>
      </c>
      <c r="J31" s="24">
        <f t="shared" si="5"/>
        <v>0.16377547371043208</v>
      </c>
    </row>
    <row r="32" spans="1:10" x14ac:dyDescent="0.25">
      <c r="A32" s="55"/>
      <c r="B32" s="31" t="s">
        <v>276</v>
      </c>
      <c r="C32" s="14">
        <v>15</v>
      </c>
      <c r="D32" s="14">
        <v>530</v>
      </c>
      <c r="E32" s="25">
        <f t="shared" si="0"/>
        <v>430.25596032191396</v>
      </c>
      <c r="F32" s="26">
        <f t="shared" si="1"/>
        <v>99.74403967808604</v>
      </c>
      <c r="G32" s="25">
        <f t="shared" si="2"/>
        <v>99.74403967808604</v>
      </c>
      <c r="H32" s="25">
        <f t="shared" si="3"/>
        <v>9948.8734513036015</v>
      </c>
      <c r="I32" s="24">
        <f t="shared" si="4"/>
        <v>0.18819630127940762</v>
      </c>
      <c r="J32" s="24">
        <f t="shared" si="5"/>
        <v>0.23182488768652587</v>
      </c>
    </row>
    <row r="33" spans="1:10" x14ac:dyDescent="0.25">
      <c r="A33" s="55"/>
      <c r="B33" s="31" t="s">
        <v>277</v>
      </c>
      <c r="C33" s="14">
        <v>16</v>
      </c>
      <c r="D33" s="14">
        <v>473</v>
      </c>
      <c r="E33" s="25">
        <f t="shared" si="0"/>
        <v>444.85439439176798</v>
      </c>
      <c r="F33" s="26">
        <f t="shared" si="1"/>
        <v>28.145605608232017</v>
      </c>
      <c r="G33" s="25">
        <f t="shared" si="2"/>
        <v>28.145605608232017</v>
      </c>
      <c r="H33" s="25">
        <f t="shared" si="3"/>
        <v>792.17511505414154</v>
      </c>
      <c r="I33" s="24">
        <f t="shared" si="4"/>
        <v>5.9504451603027524E-2</v>
      </c>
      <c r="J33" s="24">
        <f t="shared" si="5"/>
        <v>6.3269253857128699E-2</v>
      </c>
    </row>
    <row r="34" spans="1:10" x14ac:dyDescent="0.25">
      <c r="A34" s="55"/>
      <c r="B34" s="31" t="s">
        <v>278</v>
      </c>
      <c r="C34" s="14">
        <v>17</v>
      </c>
      <c r="D34" s="14">
        <v>638</v>
      </c>
      <c r="E34" s="25">
        <f t="shared" si="0"/>
        <v>448.97375600128339</v>
      </c>
      <c r="F34" s="26">
        <f t="shared" si="1"/>
        <v>189.02624399871661</v>
      </c>
      <c r="G34" s="25">
        <f t="shared" si="2"/>
        <v>189.02624399871661</v>
      </c>
      <c r="H34" s="25">
        <f t="shared" si="3"/>
        <v>35730.920920262346</v>
      </c>
      <c r="I34" s="24">
        <f t="shared" si="4"/>
        <v>0.29627937930833326</v>
      </c>
      <c r="J34" s="24">
        <f t="shared" si="5"/>
        <v>0.42101847039401624</v>
      </c>
    </row>
    <row r="35" spans="1:10" x14ac:dyDescent="0.25">
      <c r="A35" s="55"/>
      <c r="B35" s="31" t="s">
        <v>279</v>
      </c>
      <c r="C35" s="14">
        <v>18</v>
      </c>
      <c r="D35" s="14">
        <v>354</v>
      </c>
      <c r="E35" s="25">
        <f t="shared" si="0"/>
        <v>476.63944078198176</v>
      </c>
      <c r="F35" s="26">
        <f t="shared" si="1"/>
        <v>-122.63944078198176</v>
      </c>
      <c r="G35" s="25">
        <f t="shared" si="2"/>
        <v>122.63944078198176</v>
      </c>
      <c r="H35" s="25">
        <f t="shared" si="3"/>
        <v>15040.432435317211</v>
      </c>
      <c r="I35" s="24">
        <f t="shared" si="4"/>
        <v>0.34643909825418578</v>
      </c>
      <c r="J35" s="24">
        <f t="shared" si="5"/>
        <v>0.2573002363815669</v>
      </c>
    </row>
    <row r="36" spans="1:10" x14ac:dyDescent="0.25">
      <c r="A36" s="55"/>
      <c r="B36" s="31" t="s">
        <v>280</v>
      </c>
      <c r="C36" s="14">
        <v>19</v>
      </c>
      <c r="D36" s="14">
        <v>475</v>
      </c>
      <c r="E36" s="25">
        <f t="shared" si="0"/>
        <v>458.69005958188518</v>
      </c>
      <c r="F36" s="26">
        <f t="shared" si="1"/>
        <v>16.30994041811482</v>
      </c>
      <c r="G36" s="25">
        <f t="shared" si="2"/>
        <v>16.30994041811482</v>
      </c>
      <c r="H36" s="25">
        <f t="shared" si="3"/>
        <v>266.01415644245543</v>
      </c>
      <c r="I36" s="24">
        <f t="shared" si="4"/>
        <v>3.4336716669715411E-2</v>
      </c>
      <c r="J36" s="24">
        <f t="shared" si="5"/>
        <v>3.5557649609808423E-2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461.07716552471186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755.52029298560285</v>
      </c>
      <c r="G38" s="18">
        <f t="shared" ref="G38:H38" si="6">SUM(G18:G36)</f>
        <v>2034.1229918236172</v>
      </c>
      <c r="H38" s="18">
        <f t="shared" si="6"/>
        <v>380391.75588471838</v>
      </c>
      <c r="I38" s="17">
        <f>SUM(I21:I36)</f>
        <v>3.1489659294391839</v>
      </c>
      <c r="J38" s="17">
        <f>SUM(J21:J36)</f>
        <v>3.5697777797890078</v>
      </c>
    </row>
    <row r="39" spans="1:10" x14ac:dyDescent="0.25">
      <c r="B39" s="14"/>
      <c r="C39" s="14"/>
      <c r="D39" s="14"/>
      <c r="E39" s="14"/>
      <c r="F39" s="14"/>
      <c r="G39" s="16">
        <f>G38/C36</f>
        <v>107.05910483282196</v>
      </c>
      <c r="H39" s="16">
        <f>H38/C36</f>
        <v>20020.618730774651</v>
      </c>
      <c r="I39" s="15">
        <f>I38/C36</f>
        <v>0.16573504891785179</v>
      </c>
      <c r="J39" s="15">
        <f>J38/C36</f>
        <v>0.18788304104152673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134.17884649929803</v>
      </c>
      <c r="H42" s="12">
        <f>H39^0.5</f>
        <v>141.49423568037903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708004</v>
      </c>
    </row>
    <row r="4" spans="2:3" x14ac:dyDescent="0.25">
      <c r="B4" s="5" t="s">
        <v>247</v>
      </c>
      <c r="C4" t="s">
        <v>84</v>
      </c>
    </row>
    <row r="5" spans="2:3" x14ac:dyDescent="0.25">
      <c r="B5" t="s">
        <v>250</v>
      </c>
      <c r="C5" s="4">
        <v>325</v>
      </c>
    </row>
    <row r="6" spans="2:3" x14ac:dyDescent="0.25">
      <c r="B6" t="s">
        <v>251</v>
      </c>
      <c r="C6" s="4">
        <v>1920</v>
      </c>
    </row>
    <row r="7" spans="2:3" x14ac:dyDescent="0.25">
      <c r="B7" t="s">
        <v>252</v>
      </c>
      <c r="C7" s="4">
        <v>2280</v>
      </c>
    </row>
    <row r="8" spans="2:3" x14ac:dyDescent="0.25">
      <c r="B8" t="s">
        <v>253</v>
      </c>
      <c r="C8" s="4">
        <v>1010</v>
      </c>
    </row>
    <row r="9" spans="2:3" x14ac:dyDescent="0.25">
      <c r="B9" t="s">
        <v>254</v>
      </c>
      <c r="C9" s="4">
        <v>1029</v>
      </c>
    </row>
    <row r="10" spans="2:3" x14ac:dyDescent="0.25">
      <c r="B10" t="s">
        <v>255</v>
      </c>
      <c r="C10" s="4">
        <v>2919</v>
      </c>
    </row>
    <row r="11" spans="2:3" x14ac:dyDescent="0.25">
      <c r="B11" t="s">
        <v>256</v>
      </c>
      <c r="C11" s="4">
        <v>4181</v>
      </c>
    </row>
    <row r="12" spans="2:3" x14ac:dyDescent="0.25">
      <c r="B12" t="s">
        <v>257</v>
      </c>
      <c r="C12" s="4">
        <v>3310</v>
      </c>
    </row>
    <row r="13" spans="2:3" x14ac:dyDescent="0.25">
      <c r="B13" t="s">
        <v>258</v>
      </c>
      <c r="C13" s="4">
        <v>2594</v>
      </c>
    </row>
    <row r="14" spans="2:3" x14ac:dyDescent="0.25">
      <c r="B14" t="s">
        <v>259</v>
      </c>
      <c r="C14" s="4">
        <v>742</v>
      </c>
    </row>
    <row r="15" spans="2:3" x14ac:dyDescent="0.25">
      <c r="B15" t="s">
        <v>260</v>
      </c>
      <c r="C15" s="4">
        <v>2116</v>
      </c>
    </row>
    <row r="16" spans="2:3" x14ac:dyDescent="0.25">
      <c r="B16" t="s">
        <v>261</v>
      </c>
      <c r="C16" s="4">
        <v>3909</v>
      </c>
    </row>
    <row r="17" spans="2:3" x14ac:dyDescent="0.25">
      <c r="B17" t="s">
        <v>262</v>
      </c>
      <c r="C17" s="4">
        <v>3688</v>
      </c>
    </row>
    <row r="18" spans="2:3" x14ac:dyDescent="0.25">
      <c r="B18" t="s">
        <v>263</v>
      </c>
      <c r="C18" s="4">
        <v>3130</v>
      </c>
    </row>
    <row r="19" spans="2:3" x14ac:dyDescent="0.25">
      <c r="B19" t="s">
        <v>264</v>
      </c>
      <c r="C19" s="4">
        <v>5028</v>
      </c>
    </row>
    <row r="20" spans="2:3" x14ac:dyDescent="0.25">
      <c r="B20" t="s">
        <v>265</v>
      </c>
      <c r="C20" s="4">
        <v>4598</v>
      </c>
    </row>
    <row r="21" spans="2:3" x14ac:dyDescent="0.25">
      <c r="B21" t="s">
        <v>266</v>
      </c>
      <c r="C21" s="4">
        <v>1784</v>
      </c>
    </row>
    <row r="22" spans="2:3" x14ac:dyDescent="0.25">
      <c r="B22" t="s">
        <v>267</v>
      </c>
      <c r="C22" s="4">
        <v>7883</v>
      </c>
    </row>
    <row r="23" spans="2:3" x14ac:dyDescent="0.25">
      <c r="B23" t="s">
        <v>268</v>
      </c>
      <c r="C23" s="4">
        <v>5030</v>
      </c>
    </row>
    <row r="24" spans="2:3" x14ac:dyDescent="0.25">
      <c r="B24" t="s">
        <v>269</v>
      </c>
      <c r="C24" s="4">
        <v>2576</v>
      </c>
    </row>
    <row r="25" spans="2:3" x14ac:dyDescent="0.25">
      <c r="B25" t="s">
        <v>270</v>
      </c>
      <c r="C25" s="4">
        <v>1850</v>
      </c>
    </row>
    <row r="26" spans="2:3" x14ac:dyDescent="0.25">
      <c r="B26" t="s">
        <v>271</v>
      </c>
      <c r="C26" s="4">
        <v>1490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>
        <v>5700</v>
      </c>
    </row>
    <row r="30" spans="2:3" x14ac:dyDescent="0.25">
      <c r="B30" t="s">
        <v>275</v>
      </c>
      <c r="C30" s="4">
        <v>1675</v>
      </c>
    </row>
    <row r="31" spans="2:3" x14ac:dyDescent="0.25">
      <c r="B31" t="s">
        <v>276</v>
      </c>
      <c r="C31" s="4">
        <v>5397</v>
      </c>
    </row>
    <row r="32" spans="2:3" x14ac:dyDescent="0.25">
      <c r="B32" t="s">
        <v>277</v>
      </c>
      <c r="C32" s="4">
        <v>2455</v>
      </c>
    </row>
    <row r="33" spans="2:3" x14ac:dyDescent="0.25">
      <c r="B33" t="s">
        <v>278</v>
      </c>
      <c r="C33" s="4">
        <v>2893</v>
      </c>
    </row>
    <row r="34" spans="2:3" x14ac:dyDescent="0.25">
      <c r="B34" t="s">
        <v>279</v>
      </c>
      <c r="C34" s="4">
        <v>2557</v>
      </c>
    </row>
    <row r="35" spans="2:3" x14ac:dyDescent="0.25">
      <c r="B35" t="s">
        <v>280</v>
      </c>
      <c r="C35" s="4">
        <v>3679</v>
      </c>
    </row>
    <row r="36" spans="2:3" x14ac:dyDescent="0.25">
      <c r="C36" s="4">
        <v>87748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7.8273591944497428E-2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325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1920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2280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1010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1029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2919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4181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3310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2594</v>
      </c>
      <c r="E14" s="14" t="s">
        <v>293</v>
      </c>
      <c r="F14" s="27">
        <f>AVERAGE(D6:D17)</f>
        <v>2194.5833333333335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742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2116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3909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3688</v>
      </c>
      <c r="E18" s="27">
        <f>F14</f>
        <v>2194.5833333333335</v>
      </c>
      <c r="F18" s="26">
        <f>D18-E18</f>
        <v>1493.4166666666665</v>
      </c>
      <c r="G18" s="25">
        <f>ABS(F18)</f>
        <v>1493.4166666666665</v>
      </c>
      <c r="H18" s="25">
        <f>G18^2</f>
        <v>2230293.3402777775</v>
      </c>
      <c r="I18" s="24">
        <f>G18/D18</f>
        <v>0.40493944323933473</v>
      </c>
      <c r="J18" s="24">
        <f>G18/E18</f>
        <v>0.68050123409910757</v>
      </c>
    </row>
    <row r="19" spans="1:10" x14ac:dyDescent="0.25">
      <c r="A19" s="55"/>
      <c r="B19" s="31" t="s">
        <v>263</v>
      </c>
      <c r="C19" s="14">
        <v>2</v>
      </c>
      <c r="D19" s="34">
        <v>3130</v>
      </c>
      <c r="E19" s="25">
        <f>$F$1*D18+(1-$F$1)*E18</f>
        <v>2311.4784201031116</v>
      </c>
      <c r="F19" s="26">
        <f>D19-E19</f>
        <v>818.5215798968884</v>
      </c>
      <c r="G19" s="25">
        <f>ABS(F19)</f>
        <v>818.5215798968884</v>
      </c>
      <c r="H19" s="25">
        <f>G19^2</f>
        <v>669977.57675689831</v>
      </c>
      <c r="I19" s="24">
        <f>G19/D19</f>
        <v>0.26150849197983655</v>
      </c>
      <c r="J19" s="24">
        <f>G19/E19</f>
        <v>0.35411171169851346</v>
      </c>
    </row>
    <row r="20" spans="1:10" x14ac:dyDescent="0.25">
      <c r="A20" s="55"/>
      <c r="B20" s="31" t="s">
        <v>264</v>
      </c>
      <c r="C20" s="14">
        <v>3</v>
      </c>
      <c r="D20" s="34">
        <v>5028</v>
      </c>
      <c r="E20" s="25">
        <f t="shared" ref="E20:E36" si="0">$F$1*D19+(1-$F$1)*E19</f>
        <v>2375.5470442457263</v>
      </c>
      <c r="F20" s="26">
        <f t="shared" ref="F20:F36" si="1">D20-E20</f>
        <v>2652.4529557542737</v>
      </c>
      <c r="G20" s="25">
        <f t="shared" ref="G20:G36" si="2">ABS(F20)</f>
        <v>2652.4529557542737</v>
      </c>
      <c r="H20" s="25">
        <f t="shared" ref="H20:H36" si="3">G20^2</f>
        <v>7035506.6824895833</v>
      </c>
      <c r="I20" s="24">
        <f t="shared" ref="I20:I36" si="4">G20/D20</f>
        <v>0.5275363873815182</v>
      </c>
      <c r="J20" s="24">
        <f t="shared" ref="J20:J36" si="5">G20/E20</f>
        <v>1.1165651137826527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4598</v>
      </c>
      <c r="E21" s="25">
        <f t="shared" si="0"/>
        <v>2583.1640645564125</v>
      </c>
      <c r="F21" s="26">
        <f t="shared" si="1"/>
        <v>2014.8359354435875</v>
      </c>
      <c r="G21" s="25">
        <f t="shared" si="2"/>
        <v>2014.8359354435875</v>
      </c>
      <c r="H21" s="25">
        <f t="shared" si="3"/>
        <v>4059563.8467548359</v>
      </c>
      <c r="I21" s="24">
        <f t="shared" si="4"/>
        <v>0.43819833306733091</v>
      </c>
      <c r="J21" s="24">
        <f t="shared" si="5"/>
        <v>0.77998759857693367</v>
      </c>
    </row>
    <row r="22" spans="1:10" x14ac:dyDescent="0.25">
      <c r="A22" s="55"/>
      <c r="B22" s="31" t="s">
        <v>266</v>
      </c>
      <c r="C22" s="14">
        <v>5</v>
      </c>
      <c r="D22" s="14">
        <v>1784</v>
      </c>
      <c r="E22" s="25">
        <f t="shared" si="0"/>
        <v>2740.8725104024338</v>
      </c>
      <c r="F22" s="26">
        <f t="shared" si="1"/>
        <v>-956.87251040243382</v>
      </c>
      <c r="G22" s="25">
        <f t="shared" si="2"/>
        <v>956.87251040243382</v>
      </c>
      <c r="H22" s="25">
        <f t="shared" si="3"/>
        <v>915605.00116385578</v>
      </c>
      <c r="I22" s="24">
        <f t="shared" si="4"/>
        <v>0.53636351479957056</v>
      </c>
      <c r="J22" s="24">
        <f t="shared" si="5"/>
        <v>0.34911237453431909</v>
      </c>
    </row>
    <row r="23" spans="1:10" x14ac:dyDescent="0.25">
      <c r="A23" s="55"/>
      <c r="B23" s="31" t="s">
        <v>267</v>
      </c>
      <c r="C23" s="14">
        <v>6</v>
      </c>
      <c r="D23" s="14">
        <v>7883</v>
      </c>
      <c r="E23" s="25">
        <f t="shared" si="0"/>
        <v>2665.9746619802868</v>
      </c>
      <c r="F23" s="26">
        <f t="shared" si="1"/>
        <v>5217.0253380197137</v>
      </c>
      <c r="G23" s="25">
        <f t="shared" si="2"/>
        <v>5217.0253380197137</v>
      </c>
      <c r="H23" s="25">
        <f t="shared" si="3"/>
        <v>27217353.377539709</v>
      </c>
      <c r="I23" s="24">
        <f t="shared" si="4"/>
        <v>0.66180709603193122</v>
      </c>
      <c r="J23" s="24">
        <f t="shared" si="5"/>
        <v>1.9568923187531369</v>
      </c>
    </row>
    <row r="24" spans="1:10" x14ac:dyDescent="0.25">
      <c r="A24" s="55"/>
      <c r="B24" s="31" t="s">
        <v>268</v>
      </c>
      <c r="C24" s="14">
        <v>7</v>
      </c>
      <c r="D24" s="14">
        <v>5030</v>
      </c>
      <c r="E24" s="25">
        <f t="shared" si="0"/>
        <v>3074.3299744525457</v>
      </c>
      <c r="F24" s="26">
        <f t="shared" si="1"/>
        <v>1955.6700255474543</v>
      </c>
      <c r="G24" s="25">
        <f t="shared" si="2"/>
        <v>1955.6700255474543</v>
      </c>
      <c r="H24" s="25">
        <f t="shared" si="3"/>
        <v>3824645.2488247808</v>
      </c>
      <c r="I24" s="24">
        <f t="shared" si="4"/>
        <v>0.38880119792195911</v>
      </c>
      <c r="J24" s="24">
        <f t="shared" si="5"/>
        <v>0.63612886118241285</v>
      </c>
    </row>
    <row r="25" spans="1:10" x14ac:dyDescent="0.25">
      <c r="A25" s="55"/>
      <c r="B25" s="31" t="s">
        <v>269</v>
      </c>
      <c r="C25" s="14">
        <v>8</v>
      </c>
      <c r="D25" s="14">
        <v>2576</v>
      </c>
      <c r="E25" s="25">
        <f t="shared" si="0"/>
        <v>3227.4072920103322</v>
      </c>
      <c r="F25" s="26">
        <f t="shared" si="1"/>
        <v>-651.40729201033218</v>
      </c>
      <c r="G25" s="25">
        <f t="shared" si="2"/>
        <v>651.40729201033218</v>
      </c>
      <c r="H25" s="25">
        <f t="shared" si="3"/>
        <v>424331.46008423419</v>
      </c>
      <c r="I25" s="24">
        <f t="shared" si="4"/>
        <v>0.25287550155680599</v>
      </c>
      <c r="J25" s="24">
        <f t="shared" si="5"/>
        <v>0.20183609723598739</v>
      </c>
    </row>
    <row r="26" spans="1:10" x14ac:dyDescent="0.25">
      <c r="A26" s="55"/>
      <c r="B26" s="31" t="s">
        <v>270</v>
      </c>
      <c r="C26" s="14">
        <v>9</v>
      </c>
      <c r="D26" s="14">
        <v>1850</v>
      </c>
      <c r="E26" s="25">
        <f t="shared" si="0"/>
        <v>3176.4193034458453</v>
      </c>
      <c r="F26" s="26">
        <f t="shared" si="1"/>
        <v>-1326.4193034458453</v>
      </c>
      <c r="G26" s="25">
        <f t="shared" si="2"/>
        <v>1326.4193034458453</v>
      </c>
      <c r="H26" s="25">
        <f t="shared" si="3"/>
        <v>1759388.1685537614</v>
      </c>
      <c r="I26" s="24">
        <f t="shared" si="4"/>
        <v>0.71698340726802456</v>
      </c>
      <c r="J26" s="24">
        <f t="shared" si="5"/>
        <v>0.41758318935000749</v>
      </c>
    </row>
    <row r="27" spans="1:10" x14ac:dyDescent="0.25">
      <c r="A27" s="55"/>
      <c r="B27" s="31" t="s">
        <v>271</v>
      </c>
      <c r="C27" s="14">
        <v>10</v>
      </c>
      <c r="D27" s="14">
        <v>1490</v>
      </c>
      <c r="E27" s="25">
        <f t="shared" si="0"/>
        <v>3072.5957001406205</v>
      </c>
      <c r="F27" s="26">
        <f t="shared" si="1"/>
        <v>-1582.5957001406205</v>
      </c>
      <c r="G27" s="25">
        <f t="shared" si="2"/>
        <v>1582.5957001406205</v>
      </c>
      <c r="H27" s="25">
        <f t="shared" si="3"/>
        <v>2504609.1501035807</v>
      </c>
      <c r="I27" s="24">
        <f t="shared" si="4"/>
        <v>1.0621447651950473</v>
      </c>
      <c r="J27" s="24">
        <f t="shared" si="5"/>
        <v>0.51506799285964999</v>
      </c>
    </row>
    <row r="28" spans="1:10" x14ac:dyDescent="0.25">
      <c r="A28" s="55"/>
      <c r="B28" s="31" t="s">
        <v>272</v>
      </c>
      <c r="C28" s="14">
        <v>11</v>
      </c>
      <c r="D28" s="14"/>
      <c r="E28" s="25">
        <f t="shared" si="0"/>
        <v>2948.7202500946973</v>
      </c>
      <c r="F28" s="26">
        <f t="shared" si="1"/>
        <v>-2948.7202500946973</v>
      </c>
      <c r="G28" s="25">
        <f t="shared" si="2"/>
        <v>2948.7202500946973</v>
      </c>
      <c r="H28" s="25">
        <f t="shared" si="3"/>
        <v>8694951.1133185346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5"/>
      <c r="B29" s="31" t="s">
        <v>273</v>
      </c>
      <c r="C29" s="14">
        <v>12</v>
      </c>
      <c r="D29" s="14"/>
      <c r="E29" s="25">
        <f t="shared" si="0"/>
        <v>2717.9133244803083</v>
      </c>
      <c r="F29" s="26">
        <f t="shared" si="1"/>
        <v>-2717.9133244803083</v>
      </c>
      <c r="G29" s="25">
        <f t="shared" si="2"/>
        <v>2717.9133244803083</v>
      </c>
      <c r="H29" s="25">
        <f t="shared" si="3"/>
        <v>7387052.8393876022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5"/>
      <c r="B30" s="31" t="s">
        <v>274</v>
      </c>
      <c r="C30" s="14">
        <v>13</v>
      </c>
      <c r="D30" s="14">
        <v>5700</v>
      </c>
      <c r="E30" s="25">
        <f t="shared" si="0"/>
        <v>2505.172485979424</v>
      </c>
      <c r="F30" s="26">
        <f t="shared" si="1"/>
        <v>3194.827514020576</v>
      </c>
      <c r="G30" s="25">
        <f t="shared" si="2"/>
        <v>3194.827514020576</v>
      </c>
      <c r="H30" s="25">
        <f t="shared" si="3"/>
        <v>10206922.844342893</v>
      </c>
      <c r="I30" s="24">
        <f t="shared" si="4"/>
        <v>0.56049605509132916</v>
      </c>
      <c r="J30" s="24">
        <f t="shared" si="5"/>
        <v>1.2752924327170725</v>
      </c>
    </row>
    <row r="31" spans="1:10" x14ac:dyDescent="0.25">
      <c r="A31" s="55"/>
      <c r="B31" s="31" t="s">
        <v>275</v>
      </c>
      <c r="C31" s="14">
        <v>14</v>
      </c>
      <c r="D31" s="14">
        <v>1675</v>
      </c>
      <c r="E31" s="25">
        <f t="shared" si="0"/>
        <v>2755.2431111449237</v>
      </c>
      <c r="F31" s="26">
        <f t="shared" si="1"/>
        <v>-1080.2431111449237</v>
      </c>
      <c r="G31" s="25">
        <f t="shared" si="2"/>
        <v>1080.2431111449237</v>
      </c>
      <c r="H31" s="25">
        <f t="shared" si="3"/>
        <v>1166925.179176064</v>
      </c>
      <c r="I31" s="24">
        <f t="shared" si="4"/>
        <v>0.64492126038502906</v>
      </c>
      <c r="J31" s="24">
        <f t="shared" si="5"/>
        <v>0.39206816515586368</v>
      </c>
    </row>
    <row r="32" spans="1:10" x14ac:dyDescent="0.25">
      <c r="A32" s="55"/>
      <c r="B32" s="31" t="s">
        <v>276</v>
      </c>
      <c r="C32" s="14">
        <v>15</v>
      </c>
      <c r="D32" s="14">
        <v>5397</v>
      </c>
      <c r="E32" s="25">
        <f t="shared" si="0"/>
        <v>2670.6886026623115</v>
      </c>
      <c r="F32" s="26">
        <f t="shared" si="1"/>
        <v>2726.3113973376885</v>
      </c>
      <c r="G32" s="25">
        <f t="shared" si="2"/>
        <v>2726.3113973376885</v>
      </c>
      <c r="H32" s="25">
        <f t="shared" si="3"/>
        <v>7432773.8352533793</v>
      </c>
      <c r="I32" s="24">
        <f t="shared" si="4"/>
        <v>0.50515312161157833</v>
      </c>
      <c r="J32" s="24">
        <f t="shared" si="5"/>
        <v>1.0208271359753169</v>
      </c>
    </row>
    <row r="33" spans="1:10" x14ac:dyDescent="0.25">
      <c r="A33" s="55"/>
      <c r="B33" s="31" t="s">
        <v>277</v>
      </c>
      <c r="C33" s="14">
        <v>16</v>
      </c>
      <c r="D33" s="14">
        <v>2455</v>
      </c>
      <c r="E33" s="25">
        <f t="shared" si="0"/>
        <v>2884.086788491154</v>
      </c>
      <c r="F33" s="26">
        <f t="shared" si="1"/>
        <v>-429.08678849115404</v>
      </c>
      <c r="G33" s="25">
        <f t="shared" si="2"/>
        <v>429.08678849115404</v>
      </c>
      <c r="H33" s="25">
        <f t="shared" si="3"/>
        <v>184115.47205765237</v>
      </c>
      <c r="I33" s="24">
        <f t="shared" si="4"/>
        <v>0.17478076924283259</v>
      </c>
      <c r="J33" s="24">
        <f t="shared" si="5"/>
        <v>0.14877734962880093</v>
      </c>
    </row>
    <row r="34" spans="1:10" x14ac:dyDescent="0.25">
      <c r="A34" s="55"/>
      <c r="B34" s="31" t="s">
        <v>278</v>
      </c>
      <c r="C34" s="14">
        <v>17</v>
      </c>
      <c r="D34" s="14">
        <v>2893</v>
      </c>
      <c r="E34" s="25">
        <f t="shared" si="0"/>
        <v>2850.5006243000225</v>
      </c>
      <c r="F34" s="26">
        <f t="shared" si="1"/>
        <v>42.499375699977463</v>
      </c>
      <c r="G34" s="25">
        <f t="shared" si="2"/>
        <v>42.499375699977463</v>
      </c>
      <c r="H34" s="25">
        <f t="shared" si="3"/>
        <v>1806.1969348878349</v>
      </c>
      <c r="I34" s="24">
        <f t="shared" si="4"/>
        <v>1.4690416764596427E-2</v>
      </c>
      <c r="J34" s="24">
        <f t="shared" si="5"/>
        <v>1.4909442691461869E-2</v>
      </c>
    </row>
    <row r="35" spans="1:10" x14ac:dyDescent="0.25">
      <c r="A35" s="55"/>
      <c r="B35" s="31" t="s">
        <v>279</v>
      </c>
      <c r="C35" s="14">
        <v>18</v>
      </c>
      <c r="D35" s="14">
        <v>2557</v>
      </c>
      <c r="E35" s="25">
        <f t="shared" si="0"/>
        <v>2853.8272030914582</v>
      </c>
      <c r="F35" s="26">
        <f t="shared" si="1"/>
        <v>-296.82720309145816</v>
      </c>
      <c r="G35" s="25">
        <f t="shared" si="2"/>
        <v>296.82720309145816</v>
      </c>
      <c r="H35" s="25">
        <f t="shared" si="3"/>
        <v>88106.388495097752</v>
      </c>
      <c r="I35" s="24">
        <f t="shared" si="4"/>
        <v>0.11608416233533757</v>
      </c>
      <c r="J35" s="24">
        <f t="shared" si="5"/>
        <v>0.10401022275277036</v>
      </c>
    </row>
    <row r="36" spans="1:10" x14ac:dyDescent="0.25">
      <c r="A36" s="55"/>
      <c r="B36" s="31" t="s">
        <v>280</v>
      </c>
      <c r="C36" s="14">
        <v>19</v>
      </c>
      <c r="D36" s="14">
        <v>3679</v>
      </c>
      <c r="E36" s="25">
        <f t="shared" si="0"/>
        <v>2830.593471718651</v>
      </c>
      <c r="F36" s="26">
        <f t="shared" si="1"/>
        <v>848.40652828134898</v>
      </c>
      <c r="G36" s="25">
        <f t="shared" si="2"/>
        <v>848.40652828134898</v>
      </c>
      <c r="H36" s="25">
        <f t="shared" si="3"/>
        <v>719793.6372304114</v>
      </c>
      <c r="I36" s="24">
        <f t="shared" si="4"/>
        <v>0.23060791744532455</v>
      </c>
      <c r="J36" s="24">
        <f t="shared" si="5"/>
        <v>0.29972743764092064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2897.0012981163932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8973.8818333664021</v>
      </c>
      <c r="G38" s="18">
        <f t="shared" ref="G38:H38" si="6">SUM(G18:G36)</f>
        <v>32954.052799969948</v>
      </c>
      <c r="H38" s="18">
        <f t="shared" si="6"/>
        <v>86523721.358745545</v>
      </c>
      <c r="I38" s="17" t="e">
        <f>SUM(I21:I36)</f>
        <v>#DIV/0!</v>
      </c>
      <c r="J38" s="17">
        <f>SUM(J21:J36)</f>
        <v>10.112220619054654</v>
      </c>
    </row>
    <row r="39" spans="1:10" x14ac:dyDescent="0.25">
      <c r="B39" s="14"/>
      <c r="C39" s="14"/>
      <c r="D39" s="14"/>
      <c r="E39" s="14"/>
      <c r="F39" s="14"/>
      <c r="G39" s="16">
        <f>G38/C36</f>
        <v>1734.4238315773657</v>
      </c>
      <c r="H39" s="16">
        <f>H38/C36</f>
        <v>4553880.0715129236</v>
      </c>
      <c r="I39" s="15" t="e">
        <f>I38/C36</f>
        <v>#DIV/0!</v>
      </c>
      <c r="J39" s="15">
        <f>J38/C36</f>
        <v>0.53222213784498174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2173.7804498305127</v>
      </c>
      <c r="H42" s="12">
        <f>H39^0.5</f>
        <v>2133.9822097461179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6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707006</v>
      </c>
    </row>
    <row r="4" spans="2:3" x14ac:dyDescent="0.25">
      <c r="B4" s="5" t="s">
        <v>247</v>
      </c>
      <c r="C4" t="s">
        <v>72</v>
      </c>
    </row>
    <row r="5" spans="2:3" x14ac:dyDescent="0.25">
      <c r="B5" t="s">
        <v>250</v>
      </c>
      <c r="C5" s="4">
        <v>182</v>
      </c>
    </row>
    <row r="6" spans="2:3" x14ac:dyDescent="0.25">
      <c r="B6" t="s">
        <v>251</v>
      </c>
      <c r="C6" s="4">
        <v>361</v>
      </c>
    </row>
    <row r="7" spans="2:3" x14ac:dyDescent="0.25">
      <c r="B7" t="s">
        <v>252</v>
      </c>
      <c r="C7" s="4">
        <v>380</v>
      </c>
    </row>
    <row r="8" spans="2:3" x14ac:dyDescent="0.25">
      <c r="B8" t="s">
        <v>253</v>
      </c>
      <c r="C8" s="4">
        <v>655</v>
      </c>
    </row>
    <row r="9" spans="2:3" x14ac:dyDescent="0.25">
      <c r="B9" t="s">
        <v>254</v>
      </c>
      <c r="C9" s="4">
        <v>211</v>
      </c>
    </row>
    <row r="10" spans="2:3" x14ac:dyDescent="0.25">
      <c r="B10" t="s">
        <v>255</v>
      </c>
      <c r="C10" s="4">
        <v>317</v>
      </c>
    </row>
    <row r="11" spans="2:3" x14ac:dyDescent="0.25">
      <c r="B11" t="s">
        <v>256</v>
      </c>
      <c r="C11" s="4">
        <v>406</v>
      </c>
    </row>
    <row r="12" spans="2:3" x14ac:dyDescent="0.25">
      <c r="B12" t="s">
        <v>257</v>
      </c>
      <c r="C12" s="4">
        <v>241</v>
      </c>
    </row>
    <row r="13" spans="2:3" x14ac:dyDescent="0.25">
      <c r="B13" t="s">
        <v>258</v>
      </c>
      <c r="C13" s="4">
        <v>344</v>
      </c>
    </row>
    <row r="14" spans="2:3" x14ac:dyDescent="0.25">
      <c r="B14" t="s">
        <v>259</v>
      </c>
      <c r="C14" s="4">
        <v>231</v>
      </c>
    </row>
    <row r="15" spans="2:3" x14ac:dyDescent="0.25">
      <c r="B15" t="s">
        <v>260</v>
      </c>
      <c r="C15" s="4">
        <v>325</v>
      </c>
    </row>
    <row r="16" spans="2:3" x14ac:dyDescent="0.25">
      <c r="B16" t="s">
        <v>261</v>
      </c>
      <c r="C16" s="4">
        <v>135</v>
      </c>
    </row>
    <row r="17" spans="2:3" x14ac:dyDescent="0.25">
      <c r="B17" t="s">
        <v>262</v>
      </c>
      <c r="C17" s="4">
        <v>193</v>
      </c>
    </row>
    <row r="18" spans="2:3" x14ac:dyDescent="0.25">
      <c r="B18" t="s">
        <v>263</v>
      </c>
      <c r="C18" s="4">
        <v>175</v>
      </c>
    </row>
    <row r="19" spans="2:3" x14ac:dyDescent="0.25">
      <c r="B19" t="s">
        <v>264</v>
      </c>
      <c r="C19" s="4">
        <v>263</v>
      </c>
    </row>
    <row r="20" spans="2:3" x14ac:dyDescent="0.25">
      <c r="B20" t="s">
        <v>265</v>
      </c>
      <c r="C20" s="4">
        <v>384</v>
      </c>
    </row>
    <row r="21" spans="2:3" x14ac:dyDescent="0.25">
      <c r="B21" t="s">
        <v>266</v>
      </c>
      <c r="C21" s="4">
        <v>395</v>
      </c>
    </row>
    <row r="22" spans="2:3" x14ac:dyDescent="0.25">
      <c r="B22" t="s">
        <v>267</v>
      </c>
      <c r="C22" s="4">
        <v>263</v>
      </c>
    </row>
    <row r="23" spans="2:3" x14ac:dyDescent="0.25">
      <c r="B23" t="s">
        <v>268</v>
      </c>
      <c r="C23" s="4">
        <v>691</v>
      </c>
    </row>
    <row r="24" spans="2:3" x14ac:dyDescent="0.25">
      <c r="B24" t="s">
        <v>269</v>
      </c>
      <c r="C24" s="4">
        <v>192</v>
      </c>
    </row>
    <row r="25" spans="2:3" x14ac:dyDescent="0.25">
      <c r="B25" t="s">
        <v>270</v>
      </c>
      <c r="C25" s="4">
        <v>371</v>
      </c>
    </row>
    <row r="26" spans="2:3" x14ac:dyDescent="0.25">
      <c r="B26" t="s">
        <v>271</v>
      </c>
      <c r="C26" s="4">
        <v>122</v>
      </c>
    </row>
    <row r="27" spans="2:3" x14ac:dyDescent="0.25">
      <c r="B27" t="s">
        <v>272</v>
      </c>
      <c r="C27" s="4">
        <v>399</v>
      </c>
    </row>
    <row r="28" spans="2:3" x14ac:dyDescent="0.25">
      <c r="B28" t="s">
        <v>273</v>
      </c>
      <c r="C28" s="4">
        <v>539</v>
      </c>
    </row>
    <row r="29" spans="2:3" x14ac:dyDescent="0.25">
      <c r="B29" t="s">
        <v>274</v>
      </c>
      <c r="C29" s="4">
        <v>469</v>
      </c>
    </row>
    <row r="30" spans="2:3" x14ac:dyDescent="0.25">
      <c r="B30" t="s">
        <v>275</v>
      </c>
      <c r="C30" s="4">
        <v>465</v>
      </c>
    </row>
    <row r="31" spans="2:3" x14ac:dyDescent="0.25">
      <c r="B31" t="s">
        <v>276</v>
      </c>
      <c r="C31" s="4">
        <v>479</v>
      </c>
    </row>
    <row r="32" spans="2:3" x14ac:dyDescent="0.25">
      <c r="B32" t="s">
        <v>277</v>
      </c>
      <c r="C32" s="4">
        <v>356</v>
      </c>
    </row>
    <row r="33" spans="2:3" x14ac:dyDescent="0.25">
      <c r="B33" t="s">
        <v>278</v>
      </c>
      <c r="C33" s="4">
        <v>603</v>
      </c>
    </row>
    <row r="34" spans="2:3" x14ac:dyDescent="0.25">
      <c r="B34" t="s">
        <v>279</v>
      </c>
      <c r="C34" s="4">
        <v>257</v>
      </c>
    </row>
    <row r="35" spans="2:3" x14ac:dyDescent="0.25">
      <c r="B35" t="s">
        <v>280</v>
      </c>
      <c r="C35" s="4">
        <v>1380</v>
      </c>
    </row>
    <row r="36" spans="2:3" x14ac:dyDescent="0.25">
      <c r="C36" s="4">
        <v>11784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0.19858961821498824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182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361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380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655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211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317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406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241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344</v>
      </c>
      <c r="E14" s="14" t="s">
        <v>293</v>
      </c>
      <c r="F14" s="27">
        <f>AVERAGE(D6:D17)</f>
        <v>315.66666666666669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231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325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135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193</v>
      </c>
      <c r="E18" s="27">
        <f>F14</f>
        <v>315.66666666666669</v>
      </c>
      <c r="F18" s="26">
        <f>D18-E18</f>
        <v>-122.66666666666669</v>
      </c>
      <c r="G18" s="25">
        <f>ABS(F18)</f>
        <v>122.66666666666669</v>
      </c>
      <c r="H18" s="25">
        <f>G18^2</f>
        <v>15047.111111111115</v>
      </c>
      <c r="I18" s="24">
        <f>G18/D18</f>
        <v>0.63557858376511234</v>
      </c>
      <c r="J18" s="24">
        <f>G18/E18</f>
        <v>0.38859556494192188</v>
      </c>
    </row>
    <row r="19" spans="1:10" x14ac:dyDescent="0.25">
      <c r="A19" s="55"/>
      <c r="B19" s="31" t="s">
        <v>263</v>
      </c>
      <c r="C19" s="14">
        <v>2</v>
      </c>
      <c r="D19" s="34">
        <v>175</v>
      </c>
      <c r="E19" s="25">
        <f>$F$1*D18+(1-$F$1)*E18</f>
        <v>291.30634016562811</v>
      </c>
      <c r="F19" s="26">
        <f>D19-E19</f>
        <v>-116.30634016562811</v>
      </c>
      <c r="G19" s="25">
        <f>ABS(F19)</f>
        <v>116.30634016562811</v>
      </c>
      <c r="H19" s="25">
        <f>G19^2</f>
        <v>13527.164762722799</v>
      </c>
      <c r="I19" s="24">
        <f>G19/D19</f>
        <v>0.66460765808930355</v>
      </c>
      <c r="J19" s="24">
        <f>G19/E19</f>
        <v>0.39925784004392006</v>
      </c>
    </row>
    <row r="20" spans="1:10" x14ac:dyDescent="0.25">
      <c r="A20" s="55"/>
      <c r="B20" s="31" t="s">
        <v>264</v>
      </c>
      <c r="C20" s="14">
        <v>3</v>
      </c>
      <c r="D20" s="34">
        <v>263</v>
      </c>
      <c r="E20" s="25">
        <f t="shared" ref="E20:E36" si="0">$F$1*D19+(1-$F$1)*E19</f>
        <v>268.20910847615352</v>
      </c>
      <c r="F20" s="26">
        <f t="shared" ref="F20:F36" si="1">D20-E20</f>
        <v>-5.2091084761535171</v>
      </c>
      <c r="G20" s="25">
        <f t="shared" ref="G20:G36" si="2">ABS(F20)</f>
        <v>5.2091084761535171</v>
      </c>
      <c r="H20" s="25">
        <f t="shared" ref="H20:H36" si="3">G20^2</f>
        <v>27.134811116334419</v>
      </c>
      <c r="I20" s="24">
        <f t="shared" ref="I20:I36" si="4">G20/D20</f>
        <v>1.9806496107047593E-2</v>
      </c>
      <c r="J20" s="24">
        <f t="shared" ref="J20:J36" si="5">G20/E20</f>
        <v>1.9421817945517904E-2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384</v>
      </c>
      <c r="E21" s="25">
        <f t="shared" si="0"/>
        <v>267.17463361263378</v>
      </c>
      <c r="F21" s="26">
        <f t="shared" si="1"/>
        <v>116.82536638736622</v>
      </c>
      <c r="G21" s="25">
        <f t="shared" si="2"/>
        <v>116.82536638736622</v>
      </c>
      <c r="H21" s="25">
        <f t="shared" si="3"/>
        <v>13648.166231542356</v>
      </c>
      <c r="I21" s="24">
        <f t="shared" si="4"/>
        <v>0.30423272496709952</v>
      </c>
      <c r="J21" s="24">
        <f t="shared" si="5"/>
        <v>0.43726219367347136</v>
      </c>
    </row>
    <row r="22" spans="1:10" x14ac:dyDescent="0.25">
      <c r="A22" s="55"/>
      <c r="B22" s="31" t="s">
        <v>266</v>
      </c>
      <c r="C22" s="14">
        <v>5</v>
      </c>
      <c r="D22" s="14">
        <v>395</v>
      </c>
      <c r="E22" s="25">
        <f t="shared" si="0"/>
        <v>290.37493852132695</v>
      </c>
      <c r="F22" s="26">
        <f t="shared" si="1"/>
        <v>104.62506147867305</v>
      </c>
      <c r="G22" s="25">
        <f t="shared" si="2"/>
        <v>104.62506147867305</v>
      </c>
      <c r="H22" s="25">
        <f t="shared" si="3"/>
        <v>10946.403489416114</v>
      </c>
      <c r="I22" s="24">
        <f t="shared" si="4"/>
        <v>0.26487357336372924</v>
      </c>
      <c r="J22" s="24">
        <f t="shared" si="5"/>
        <v>0.36031023204500384</v>
      </c>
    </row>
    <row r="23" spans="1:10" x14ac:dyDescent="0.25">
      <c r="A23" s="55"/>
      <c r="B23" s="31" t="s">
        <v>267</v>
      </c>
      <c r="C23" s="14">
        <v>6</v>
      </c>
      <c r="D23" s="14">
        <v>263</v>
      </c>
      <c r="E23" s="25">
        <f t="shared" si="0"/>
        <v>311.15238953609628</v>
      </c>
      <c r="F23" s="26">
        <f t="shared" si="1"/>
        <v>-48.15238953609628</v>
      </c>
      <c r="G23" s="25">
        <f t="shared" si="2"/>
        <v>48.15238953609628</v>
      </c>
      <c r="H23" s="25">
        <f t="shared" si="3"/>
        <v>2318.6526180359547</v>
      </c>
      <c r="I23" s="24">
        <f t="shared" si="4"/>
        <v>0.18308893359732425</v>
      </c>
      <c r="J23" s="24">
        <f t="shared" si="5"/>
        <v>0.15475500479969864</v>
      </c>
    </row>
    <row r="24" spans="1:10" x14ac:dyDescent="0.25">
      <c r="A24" s="55"/>
      <c r="B24" s="31" t="s">
        <v>268</v>
      </c>
      <c r="C24" s="14">
        <v>7</v>
      </c>
      <c r="D24" s="14">
        <v>691</v>
      </c>
      <c r="E24" s="25">
        <f t="shared" si="0"/>
        <v>301.58982488198353</v>
      </c>
      <c r="F24" s="26">
        <f t="shared" si="1"/>
        <v>389.41017511801647</v>
      </c>
      <c r="G24" s="25">
        <f t="shared" si="2"/>
        <v>389.41017511801647</v>
      </c>
      <c r="H24" s="25">
        <f t="shared" si="3"/>
        <v>151640.28448544425</v>
      </c>
      <c r="I24" s="24">
        <f t="shared" si="4"/>
        <v>0.56354583953403248</v>
      </c>
      <c r="J24" s="24">
        <f t="shared" si="5"/>
        <v>1.2911913565731148</v>
      </c>
    </row>
    <row r="25" spans="1:10" x14ac:dyDescent="0.25">
      <c r="A25" s="55"/>
      <c r="B25" s="31" t="s">
        <v>269</v>
      </c>
      <c r="C25" s="14">
        <v>8</v>
      </c>
      <c r="D25" s="14">
        <v>192</v>
      </c>
      <c r="E25" s="25">
        <f t="shared" si="0"/>
        <v>378.92264288770218</v>
      </c>
      <c r="F25" s="26">
        <f t="shared" si="1"/>
        <v>-186.92264288770218</v>
      </c>
      <c r="G25" s="25">
        <f t="shared" si="2"/>
        <v>186.92264288770218</v>
      </c>
      <c r="H25" s="25">
        <f t="shared" si="3"/>
        <v>34940.074424123442</v>
      </c>
      <c r="I25" s="24">
        <f t="shared" si="4"/>
        <v>0.97355543170678216</v>
      </c>
      <c r="J25" s="24">
        <f t="shared" si="5"/>
        <v>0.49330027222231404</v>
      </c>
    </row>
    <row r="26" spans="1:10" x14ac:dyDescent="0.25">
      <c r="A26" s="55"/>
      <c r="B26" s="31" t="s">
        <v>270</v>
      </c>
      <c r="C26" s="14">
        <v>9</v>
      </c>
      <c r="D26" s="14">
        <v>371</v>
      </c>
      <c r="E26" s="25">
        <f t="shared" si="0"/>
        <v>341.80174660089688</v>
      </c>
      <c r="F26" s="26">
        <f t="shared" si="1"/>
        <v>29.198253399103123</v>
      </c>
      <c r="G26" s="25">
        <f t="shared" si="2"/>
        <v>29.198253399103123</v>
      </c>
      <c r="H26" s="25">
        <f t="shared" si="3"/>
        <v>852.53800155823706</v>
      </c>
      <c r="I26" s="24">
        <f t="shared" si="4"/>
        <v>7.8701491641787399E-2</v>
      </c>
      <c r="J26" s="24">
        <f t="shared" si="5"/>
        <v>8.5424529539330649E-2</v>
      </c>
    </row>
    <row r="27" spans="1:10" x14ac:dyDescent="0.25">
      <c r="A27" s="55"/>
      <c r="B27" s="31" t="s">
        <v>271</v>
      </c>
      <c r="C27" s="14">
        <v>10</v>
      </c>
      <c r="D27" s="14">
        <v>122</v>
      </c>
      <c r="E27" s="25">
        <f t="shared" si="0"/>
        <v>347.60021659596924</v>
      </c>
      <c r="F27" s="26">
        <f t="shared" si="1"/>
        <v>-225.60021659596924</v>
      </c>
      <c r="G27" s="25">
        <f t="shared" si="2"/>
        <v>225.60021659596924</v>
      </c>
      <c r="H27" s="25">
        <f t="shared" si="3"/>
        <v>50895.457728148234</v>
      </c>
      <c r="I27" s="24">
        <f t="shared" si="4"/>
        <v>1.8491821032456495</v>
      </c>
      <c r="J27" s="24">
        <f t="shared" si="5"/>
        <v>0.64902208291254926</v>
      </c>
    </row>
    <row r="28" spans="1:10" x14ac:dyDescent="0.25">
      <c r="A28" s="55"/>
      <c r="B28" s="31" t="s">
        <v>272</v>
      </c>
      <c r="C28" s="14">
        <v>11</v>
      </c>
      <c r="D28" s="14">
        <v>399</v>
      </c>
      <c r="E28" s="25">
        <f t="shared" si="0"/>
        <v>302.79835571295706</v>
      </c>
      <c r="F28" s="26">
        <f t="shared" si="1"/>
        <v>96.201644287042939</v>
      </c>
      <c r="G28" s="25">
        <f t="shared" si="2"/>
        <v>96.201644287042939</v>
      </c>
      <c r="H28" s="25">
        <f t="shared" si="3"/>
        <v>9254.7563635307415</v>
      </c>
      <c r="I28" s="24">
        <f t="shared" si="4"/>
        <v>0.24110687791238833</v>
      </c>
      <c r="J28" s="24">
        <f t="shared" si="5"/>
        <v>0.31770860862348588</v>
      </c>
    </row>
    <row r="29" spans="1:10" x14ac:dyDescent="0.25">
      <c r="A29" s="55"/>
      <c r="B29" s="31" t="s">
        <v>273</v>
      </c>
      <c r="C29" s="14">
        <v>12</v>
      </c>
      <c r="D29" s="14">
        <v>539</v>
      </c>
      <c r="E29" s="25">
        <f t="shared" si="0"/>
        <v>321.90300352357502</v>
      </c>
      <c r="F29" s="26">
        <f t="shared" si="1"/>
        <v>217.09699647642498</v>
      </c>
      <c r="G29" s="25">
        <f t="shared" si="2"/>
        <v>217.09699647642498</v>
      </c>
      <c r="H29" s="25">
        <f t="shared" si="3"/>
        <v>47131.105879084877</v>
      </c>
      <c r="I29" s="24">
        <f t="shared" si="4"/>
        <v>0.40277735895440625</v>
      </c>
      <c r="J29" s="24">
        <f t="shared" si="5"/>
        <v>0.67441743040625457</v>
      </c>
    </row>
    <row r="30" spans="1:10" x14ac:dyDescent="0.25">
      <c r="A30" s="55"/>
      <c r="B30" s="31" t="s">
        <v>274</v>
      </c>
      <c r="C30" s="14">
        <v>13</v>
      </c>
      <c r="D30" s="14">
        <v>469</v>
      </c>
      <c r="E30" s="25">
        <f t="shared" si="0"/>
        <v>365.01621316944892</v>
      </c>
      <c r="F30" s="26">
        <f t="shared" si="1"/>
        <v>103.98378683055108</v>
      </c>
      <c r="G30" s="25">
        <f t="shared" si="2"/>
        <v>103.98378683055108</v>
      </c>
      <c r="H30" s="25">
        <f t="shared" si="3"/>
        <v>10812.627923621489</v>
      </c>
      <c r="I30" s="24">
        <f t="shared" si="4"/>
        <v>0.22171383119520488</v>
      </c>
      <c r="J30" s="24">
        <f t="shared" si="5"/>
        <v>0.28487443318655936</v>
      </c>
    </row>
    <row r="31" spans="1:10" x14ac:dyDescent="0.25">
      <c r="A31" s="55"/>
      <c r="B31" s="31" t="s">
        <v>275</v>
      </c>
      <c r="C31" s="14">
        <v>14</v>
      </c>
      <c r="D31" s="14">
        <v>465</v>
      </c>
      <c r="E31" s="25">
        <f t="shared" si="0"/>
        <v>385.66631369667681</v>
      </c>
      <c r="F31" s="26">
        <f t="shared" si="1"/>
        <v>79.333686303323191</v>
      </c>
      <c r="G31" s="25">
        <f t="shared" si="2"/>
        <v>79.333686303323191</v>
      </c>
      <c r="H31" s="25">
        <f t="shared" si="3"/>
        <v>6293.8337824740893</v>
      </c>
      <c r="I31" s="24">
        <f t="shared" si="4"/>
        <v>0.17061007807166279</v>
      </c>
      <c r="J31" s="24">
        <f t="shared" si="5"/>
        <v>0.2057055114378448</v>
      </c>
    </row>
    <row r="32" spans="1:10" x14ac:dyDescent="0.25">
      <c r="A32" s="55"/>
      <c r="B32" s="31" t="s">
        <v>276</v>
      </c>
      <c r="C32" s="14">
        <v>15</v>
      </c>
      <c r="D32" s="14">
        <v>479</v>
      </c>
      <c r="E32" s="25">
        <f t="shared" si="0"/>
        <v>401.42116017124141</v>
      </c>
      <c r="F32" s="26">
        <f t="shared" si="1"/>
        <v>77.578839828758589</v>
      </c>
      <c r="G32" s="25">
        <f t="shared" si="2"/>
        <v>77.578839828758589</v>
      </c>
      <c r="H32" s="25">
        <f t="shared" si="3"/>
        <v>6018.4763891761804</v>
      </c>
      <c r="I32" s="24">
        <f t="shared" si="4"/>
        <v>0.16195999964250227</v>
      </c>
      <c r="J32" s="24">
        <f t="shared" si="5"/>
        <v>0.19326046438524663</v>
      </c>
    </row>
    <row r="33" spans="1:10" x14ac:dyDescent="0.25">
      <c r="A33" s="55"/>
      <c r="B33" s="31" t="s">
        <v>277</v>
      </c>
      <c r="C33" s="14">
        <v>16</v>
      </c>
      <c r="D33" s="14">
        <v>356</v>
      </c>
      <c r="E33" s="25">
        <f t="shared" si="0"/>
        <v>416.82751235439633</v>
      </c>
      <c r="F33" s="26">
        <f t="shared" si="1"/>
        <v>-60.827512354396333</v>
      </c>
      <c r="G33" s="25">
        <f t="shared" si="2"/>
        <v>60.827512354396333</v>
      </c>
      <c r="H33" s="25">
        <f t="shared" si="3"/>
        <v>3699.9862592242384</v>
      </c>
      <c r="I33" s="24">
        <f t="shared" si="4"/>
        <v>0.17086379874830432</v>
      </c>
      <c r="J33" s="24">
        <f t="shared" si="5"/>
        <v>0.14592969646082138</v>
      </c>
    </row>
    <row r="34" spans="1:10" x14ac:dyDescent="0.25">
      <c r="A34" s="55"/>
      <c r="B34" s="31" t="s">
        <v>278</v>
      </c>
      <c r="C34" s="14">
        <v>17</v>
      </c>
      <c r="D34" s="14">
        <v>603</v>
      </c>
      <c r="E34" s="25">
        <f t="shared" si="0"/>
        <v>404.74779989896928</v>
      </c>
      <c r="F34" s="26">
        <f t="shared" si="1"/>
        <v>198.25220010103072</v>
      </c>
      <c r="G34" s="25">
        <f t="shared" si="2"/>
        <v>198.25220010103072</v>
      </c>
      <c r="H34" s="25">
        <f t="shared" si="3"/>
        <v>39303.93484489913</v>
      </c>
      <c r="I34" s="24">
        <f t="shared" si="4"/>
        <v>0.32877645124549043</v>
      </c>
      <c r="J34" s="24">
        <f t="shared" si="5"/>
        <v>0.48981662198168158</v>
      </c>
    </row>
    <row r="35" spans="1:10" x14ac:dyDescent="0.25">
      <c r="A35" s="55"/>
      <c r="B35" s="31" t="s">
        <v>279</v>
      </c>
      <c r="C35" s="14">
        <v>18</v>
      </c>
      <c r="D35" s="14">
        <v>257</v>
      </c>
      <c r="E35" s="25">
        <f t="shared" si="0"/>
        <v>444.11862862731448</v>
      </c>
      <c r="F35" s="26">
        <f t="shared" si="1"/>
        <v>-187.11862862731448</v>
      </c>
      <c r="G35" s="25">
        <f t="shared" si="2"/>
        <v>187.11862862731448</v>
      </c>
      <c r="H35" s="25">
        <f t="shared" si="3"/>
        <v>35013.381179366836</v>
      </c>
      <c r="I35" s="24">
        <f t="shared" si="4"/>
        <v>0.72808804913351932</v>
      </c>
      <c r="J35" s="24">
        <f t="shared" si="5"/>
        <v>0.42132578227052148</v>
      </c>
    </row>
    <row r="36" spans="1:10" x14ac:dyDescent="0.25">
      <c r="A36" s="55"/>
      <c r="B36" s="31" t="s">
        <v>280</v>
      </c>
      <c r="C36" s="14">
        <v>19</v>
      </c>
      <c r="D36" s="14">
        <v>1380</v>
      </c>
      <c r="E36" s="25">
        <f t="shared" si="0"/>
        <v>406.95881160730397</v>
      </c>
      <c r="F36" s="26">
        <f t="shared" si="1"/>
        <v>973.04118839269609</v>
      </c>
      <c r="G36" s="25">
        <f t="shared" si="2"/>
        <v>973.04118839269609</v>
      </c>
      <c r="H36" s="25">
        <f t="shared" si="3"/>
        <v>946809.15430867032</v>
      </c>
      <c r="I36" s="24">
        <f t="shared" si="4"/>
        <v>0.7051023104294899</v>
      </c>
      <c r="J36" s="24">
        <f t="shared" si="5"/>
        <v>2.3910065604664554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600.19468971766787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1432.7436932930596</v>
      </c>
      <c r="G38" s="18">
        <f t="shared" ref="G38:H38" si="6">SUM(G18:G36)</f>
        <v>3338.3507039129136</v>
      </c>
      <c r="H38" s="18">
        <f t="shared" si="6"/>
        <v>1398180.2445932669</v>
      </c>
      <c r="I38" s="17">
        <f>SUM(I21:I36)</f>
        <v>7.3481788533893733</v>
      </c>
      <c r="J38" s="17">
        <f>SUM(J21:J36)</f>
        <v>8.5953107809843523</v>
      </c>
    </row>
    <row r="39" spans="1:10" x14ac:dyDescent="0.25">
      <c r="B39" s="14"/>
      <c r="C39" s="14"/>
      <c r="D39" s="14"/>
      <c r="E39" s="14"/>
      <c r="F39" s="14"/>
      <c r="G39" s="16">
        <f>G38/C36</f>
        <v>175.70266862699546</v>
      </c>
      <c r="H39" s="16">
        <f>H38/C36</f>
        <v>73588.433925961421</v>
      </c>
      <c r="I39" s="15">
        <f>I38/C36</f>
        <v>0.38674625544154595</v>
      </c>
      <c r="J39" s="15">
        <f>J38/C36</f>
        <v>0.45238477794654486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220.21089602825541</v>
      </c>
      <c r="H42" s="12">
        <f>H39^0.5</f>
        <v>271.27188193021669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706006</v>
      </c>
    </row>
    <row r="4" spans="2:3" x14ac:dyDescent="0.25">
      <c r="B4" s="5" t="s">
        <v>247</v>
      </c>
      <c r="C4" t="s">
        <v>54</v>
      </c>
    </row>
    <row r="5" spans="2:3" x14ac:dyDescent="0.25">
      <c r="B5" t="s">
        <v>250</v>
      </c>
      <c r="C5" s="4">
        <v>160</v>
      </c>
    </row>
    <row r="6" spans="2:3" x14ac:dyDescent="0.25">
      <c r="B6" t="s">
        <v>251</v>
      </c>
      <c r="C6" s="4">
        <v>184</v>
      </c>
    </row>
    <row r="7" spans="2:3" x14ac:dyDescent="0.25">
      <c r="B7" t="s">
        <v>252</v>
      </c>
      <c r="C7" s="4">
        <v>265</v>
      </c>
    </row>
    <row r="8" spans="2:3" x14ac:dyDescent="0.25">
      <c r="B8" t="s">
        <v>253</v>
      </c>
      <c r="C8" s="4">
        <v>587</v>
      </c>
    </row>
    <row r="9" spans="2:3" x14ac:dyDescent="0.25">
      <c r="B9" t="s">
        <v>254</v>
      </c>
      <c r="C9" s="4">
        <v>314</v>
      </c>
    </row>
    <row r="10" spans="2:3" x14ac:dyDescent="0.25">
      <c r="B10" t="s">
        <v>255</v>
      </c>
      <c r="C10" s="4">
        <v>482</v>
      </c>
    </row>
    <row r="11" spans="2:3" x14ac:dyDescent="0.25">
      <c r="B11" t="s">
        <v>256</v>
      </c>
      <c r="C11" s="4">
        <v>296</v>
      </c>
    </row>
    <row r="12" spans="2:3" x14ac:dyDescent="0.25">
      <c r="B12" t="s">
        <v>257</v>
      </c>
      <c r="C12" s="4">
        <v>68</v>
      </c>
    </row>
    <row r="13" spans="2:3" x14ac:dyDescent="0.25">
      <c r="B13" t="s">
        <v>258</v>
      </c>
      <c r="C13" s="4">
        <v>322</v>
      </c>
    </row>
    <row r="14" spans="2:3" x14ac:dyDescent="0.25">
      <c r="B14" t="s">
        <v>259</v>
      </c>
      <c r="C14" s="4">
        <v>314</v>
      </c>
    </row>
    <row r="15" spans="2:3" x14ac:dyDescent="0.25">
      <c r="B15" t="s">
        <v>260</v>
      </c>
      <c r="C15" s="4">
        <v>365</v>
      </c>
    </row>
    <row r="16" spans="2:3" x14ac:dyDescent="0.25">
      <c r="B16" t="s">
        <v>261</v>
      </c>
      <c r="C16" s="4">
        <v>212</v>
      </c>
    </row>
    <row r="17" spans="2:3" x14ac:dyDescent="0.25">
      <c r="B17" t="s">
        <v>262</v>
      </c>
      <c r="C17" s="4">
        <v>273</v>
      </c>
    </row>
    <row r="18" spans="2:3" x14ac:dyDescent="0.25">
      <c r="B18" t="s">
        <v>263</v>
      </c>
      <c r="C18" s="4">
        <v>462</v>
      </c>
    </row>
    <row r="19" spans="2:3" x14ac:dyDescent="0.25">
      <c r="B19" t="s">
        <v>264</v>
      </c>
      <c r="C19" s="4">
        <v>1038</v>
      </c>
    </row>
    <row r="20" spans="2:3" x14ac:dyDescent="0.25">
      <c r="B20" t="s">
        <v>265</v>
      </c>
      <c r="C20" s="4">
        <v>425</v>
      </c>
    </row>
    <row r="21" spans="2:3" x14ac:dyDescent="0.25">
      <c r="B21" t="s">
        <v>266</v>
      </c>
      <c r="C21" s="4">
        <v>166</v>
      </c>
    </row>
    <row r="22" spans="2:3" x14ac:dyDescent="0.25">
      <c r="B22" t="s">
        <v>267</v>
      </c>
      <c r="C22" s="4">
        <v>200</v>
      </c>
    </row>
    <row r="23" spans="2:3" x14ac:dyDescent="0.25">
      <c r="B23" t="s">
        <v>268</v>
      </c>
      <c r="C23" s="4">
        <v>562</v>
      </c>
    </row>
    <row r="24" spans="2:3" x14ac:dyDescent="0.25">
      <c r="B24" t="s">
        <v>269</v>
      </c>
      <c r="C24" s="4">
        <v>267</v>
      </c>
    </row>
    <row r="25" spans="2:3" x14ac:dyDescent="0.25">
      <c r="B25" t="s">
        <v>270</v>
      </c>
      <c r="C25" s="4">
        <v>421</v>
      </c>
    </row>
    <row r="26" spans="2:3" x14ac:dyDescent="0.25">
      <c r="B26" t="s">
        <v>271</v>
      </c>
      <c r="C26" s="4">
        <v>666</v>
      </c>
    </row>
    <row r="27" spans="2:3" x14ac:dyDescent="0.25">
      <c r="B27" t="s">
        <v>272</v>
      </c>
      <c r="C27" s="4">
        <v>332</v>
      </c>
    </row>
    <row r="28" spans="2:3" x14ac:dyDescent="0.25">
      <c r="B28" t="s">
        <v>273</v>
      </c>
      <c r="C28" s="4">
        <v>482</v>
      </c>
    </row>
    <row r="29" spans="2:3" x14ac:dyDescent="0.25">
      <c r="B29" t="s">
        <v>274</v>
      </c>
      <c r="C29" s="4">
        <v>496</v>
      </c>
    </row>
    <row r="30" spans="2:3" x14ac:dyDescent="0.25">
      <c r="B30" t="s">
        <v>275</v>
      </c>
      <c r="C30" s="4">
        <v>479</v>
      </c>
    </row>
    <row r="31" spans="2:3" x14ac:dyDescent="0.25">
      <c r="B31" t="s">
        <v>276</v>
      </c>
      <c r="C31" s="4">
        <v>649</v>
      </c>
    </row>
    <row r="32" spans="2:3" x14ac:dyDescent="0.25">
      <c r="B32" t="s">
        <v>277</v>
      </c>
      <c r="C32" s="4">
        <v>340</v>
      </c>
    </row>
    <row r="33" spans="2:3" x14ac:dyDescent="0.25">
      <c r="B33" t="s">
        <v>278</v>
      </c>
      <c r="C33" s="4">
        <v>140</v>
      </c>
    </row>
    <row r="34" spans="2:3" x14ac:dyDescent="0.25">
      <c r="B34" t="s">
        <v>279</v>
      </c>
      <c r="C34" s="4">
        <v>226</v>
      </c>
    </row>
    <row r="35" spans="2:3" x14ac:dyDescent="0.25">
      <c r="B35" t="s">
        <v>280</v>
      </c>
      <c r="C35" s="4">
        <v>445</v>
      </c>
    </row>
    <row r="36" spans="2:3" x14ac:dyDescent="0.25">
      <c r="C36" s="4">
        <v>11638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9.2053133081047248E-2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160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184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265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587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314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482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296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68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322</v>
      </c>
      <c r="E14" s="14" t="s">
        <v>293</v>
      </c>
      <c r="F14" s="27">
        <f>AVERAGE(D6:D17)</f>
        <v>297.41666666666669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314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365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212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273</v>
      </c>
      <c r="E18" s="27">
        <f>F14</f>
        <v>297.41666666666669</v>
      </c>
      <c r="F18" s="26">
        <f>D18-E18</f>
        <v>-24.416666666666686</v>
      </c>
      <c r="G18" s="25">
        <f>ABS(F18)</f>
        <v>24.416666666666686</v>
      </c>
      <c r="H18" s="25">
        <f>G18^2</f>
        <v>596.173611111112</v>
      </c>
      <c r="I18" s="24">
        <f>G18/D18</f>
        <v>8.9438339438339509E-2</v>
      </c>
      <c r="J18" s="24">
        <f>G18/E18</f>
        <v>8.2095825161109609E-2</v>
      </c>
    </row>
    <row r="19" spans="1:10" x14ac:dyDescent="0.25">
      <c r="A19" s="55"/>
      <c r="B19" s="31" t="s">
        <v>263</v>
      </c>
      <c r="C19" s="14">
        <v>2</v>
      </c>
      <c r="D19" s="34">
        <v>462</v>
      </c>
      <c r="E19" s="25">
        <f>$F$1*D18+(1-$F$1)*E18</f>
        <v>295.16903600060448</v>
      </c>
      <c r="F19" s="26">
        <f>D19-E19</f>
        <v>166.83096399939552</v>
      </c>
      <c r="G19" s="25">
        <f>ABS(F19)</f>
        <v>166.83096399939552</v>
      </c>
      <c r="H19" s="25">
        <f>G19^2</f>
        <v>27832.570548967604</v>
      </c>
      <c r="I19" s="24">
        <f>G19/D19</f>
        <v>0.3611059826826743</v>
      </c>
      <c r="J19" s="24">
        <f>G19/E19</f>
        <v>0.56520482724025922</v>
      </c>
    </row>
    <row r="20" spans="1:10" x14ac:dyDescent="0.25">
      <c r="A20" s="55"/>
      <c r="B20" s="31" t="s">
        <v>264</v>
      </c>
      <c r="C20" s="14">
        <v>3</v>
      </c>
      <c r="D20" s="34">
        <v>1038</v>
      </c>
      <c r="E20" s="25">
        <f t="shared" ref="E20:E36" si="0">$F$1*D19+(1-$F$1)*E19</f>
        <v>310.52634893168027</v>
      </c>
      <c r="F20" s="26">
        <f t="shared" ref="F20:F36" si="1">D20-E20</f>
        <v>727.47365106831967</v>
      </c>
      <c r="G20" s="25">
        <f t="shared" ref="G20:G36" si="2">ABS(F20)</f>
        <v>727.47365106831967</v>
      </c>
      <c r="H20" s="25">
        <f t="shared" ref="H20:H36" si="3">G20^2</f>
        <v>529217.91299867129</v>
      </c>
      <c r="I20" s="24">
        <f t="shared" ref="I20:I36" si="4">G20/D20</f>
        <v>0.70084166769587641</v>
      </c>
      <c r="J20" s="24">
        <f t="shared" ref="J20:J36" si="5">G20/E20</f>
        <v>2.3427115076420555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425</v>
      </c>
      <c r="E21" s="25">
        <f t="shared" si="0"/>
        <v>377.49257774642763</v>
      </c>
      <c r="F21" s="26">
        <f t="shared" si="1"/>
        <v>47.507422253572372</v>
      </c>
      <c r="G21" s="25">
        <f t="shared" si="2"/>
        <v>47.507422253572372</v>
      </c>
      <c r="H21" s="25">
        <f t="shared" si="3"/>
        <v>2256.9551691792235</v>
      </c>
      <c r="I21" s="24">
        <f t="shared" si="4"/>
        <v>0.11178217000840558</v>
      </c>
      <c r="J21" s="24">
        <f t="shared" si="5"/>
        <v>0.1258499505796494</v>
      </c>
    </row>
    <row r="22" spans="1:10" x14ac:dyDescent="0.25">
      <c r="A22" s="55"/>
      <c r="B22" s="31" t="s">
        <v>266</v>
      </c>
      <c r="C22" s="14">
        <v>5</v>
      </c>
      <c r="D22" s="14">
        <v>166</v>
      </c>
      <c r="E22" s="25">
        <f t="shared" si="0"/>
        <v>381.86578480947321</v>
      </c>
      <c r="F22" s="26">
        <f t="shared" si="1"/>
        <v>-215.86578480947321</v>
      </c>
      <c r="G22" s="25">
        <f t="shared" si="2"/>
        <v>215.86578480947321</v>
      </c>
      <c r="H22" s="25">
        <f t="shared" si="3"/>
        <v>46598.037051409796</v>
      </c>
      <c r="I22" s="24">
        <f t="shared" si="4"/>
        <v>1.3003962940329712</v>
      </c>
      <c r="J22" s="24">
        <f t="shared" si="5"/>
        <v>0.56529229220464605</v>
      </c>
    </row>
    <row r="23" spans="1:10" x14ac:dyDescent="0.25">
      <c r="A23" s="55"/>
      <c r="B23" s="31" t="s">
        <v>267</v>
      </c>
      <c r="C23" s="14">
        <v>6</v>
      </c>
      <c r="D23" s="14">
        <v>200</v>
      </c>
      <c r="E23" s="25">
        <f t="shared" si="0"/>
        <v>361.99466299276207</v>
      </c>
      <c r="F23" s="26">
        <f t="shared" si="1"/>
        <v>-161.99466299276207</v>
      </c>
      <c r="G23" s="25">
        <f t="shared" si="2"/>
        <v>161.99466299276207</v>
      </c>
      <c r="H23" s="25">
        <f t="shared" si="3"/>
        <v>26242.270838138556</v>
      </c>
      <c r="I23" s="24">
        <f t="shared" si="4"/>
        <v>0.80997331496381042</v>
      </c>
      <c r="J23" s="24">
        <f t="shared" si="5"/>
        <v>0.44750566666780134</v>
      </c>
    </row>
    <row r="24" spans="1:10" x14ac:dyDescent="0.25">
      <c r="A24" s="55"/>
      <c r="B24" s="31" t="s">
        <v>268</v>
      </c>
      <c r="C24" s="14">
        <v>7</v>
      </c>
      <c r="D24" s="14">
        <v>562</v>
      </c>
      <c r="E24" s="25">
        <f t="shared" si="0"/>
        <v>347.08254672186996</v>
      </c>
      <c r="F24" s="26">
        <f t="shared" si="1"/>
        <v>214.91745327813004</v>
      </c>
      <c r="G24" s="25">
        <f t="shared" si="2"/>
        <v>214.91745327813004</v>
      </c>
      <c r="H24" s="25">
        <f t="shared" si="3"/>
        <v>46189.511723557211</v>
      </c>
      <c r="I24" s="24">
        <f t="shared" si="4"/>
        <v>0.38241539729204632</v>
      </c>
      <c r="J24" s="24">
        <f t="shared" si="5"/>
        <v>0.61921135276891726</v>
      </c>
    </row>
    <row r="25" spans="1:10" x14ac:dyDescent="0.25">
      <c r="A25" s="55"/>
      <c r="B25" s="31" t="s">
        <v>269</v>
      </c>
      <c r="C25" s="14">
        <v>8</v>
      </c>
      <c r="D25" s="14">
        <v>267</v>
      </c>
      <c r="E25" s="25">
        <f t="shared" si="0"/>
        <v>366.86637164992146</v>
      </c>
      <c r="F25" s="26">
        <f t="shared" si="1"/>
        <v>-99.866371649921462</v>
      </c>
      <c r="G25" s="25">
        <f t="shared" si="2"/>
        <v>99.866371649921462</v>
      </c>
      <c r="H25" s="25">
        <f t="shared" si="3"/>
        <v>9973.292186520237</v>
      </c>
      <c r="I25" s="24">
        <f t="shared" si="4"/>
        <v>0.37403135449408786</v>
      </c>
      <c r="J25" s="24">
        <f t="shared" si="5"/>
        <v>0.27221457011932926</v>
      </c>
    </row>
    <row r="26" spans="1:10" x14ac:dyDescent="0.25">
      <c r="A26" s="55"/>
      <c r="B26" s="31" t="s">
        <v>270</v>
      </c>
      <c r="C26" s="14">
        <v>9</v>
      </c>
      <c r="D26" s="14">
        <v>421</v>
      </c>
      <c r="E26" s="25">
        <f t="shared" si="0"/>
        <v>357.67335925010991</v>
      </c>
      <c r="F26" s="26">
        <f t="shared" si="1"/>
        <v>63.326640749890089</v>
      </c>
      <c r="G26" s="25">
        <f t="shared" si="2"/>
        <v>63.326640749890089</v>
      </c>
      <c r="H26" s="25">
        <f t="shared" si="3"/>
        <v>4010.2634286656398</v>
      </c>
      <c r="I26" s="24">
        <f t="shared" si="4"/>
        <v>0.15041957422776744</v>
      </c>
      <c r="J26" s="24">
        <f t="shared" si="5"/>
        <v>0.17705160060749095</v>
      </c>
    </row>
    <row r="27" spans="1:10" x14ac:dyDescent="0.25">
      <c r="A27" s="55"/>
      <c r="B27" s="31" t="s">
        <v>271</v>
      </c>
      <c r="C27" s="14">
        <v>10</v>
      </c>
      <c r="D27" s="14">
        <v>666</v>
      </c>
      <c r="E27" s="25">
        <f t="shared" si="0"/>
        <v>363.50277493863524</v>
      </c>
      <c r="F27" s="26">
        <f t="shared" si="1"/>
        <v>302.49722506136476</v>
      </c>
      <c r="G27" s="25">
        <f t="shared" si="2"/>
        <v>302.49722506136476</v>
      </c>
      <c r="H27" s="25">
        <f t="shared" si="3"/>
        <v>91504.571169825969</v>
      </c>
      <c r="I27" s="24">
        <f t="shared" si="4"/>
        <v>0.45420003762967681</v>
      </c>
      <c r="J27" s="24">
        <f t="shared" si="5"/>
        <v>0.83217308344463359</v>
      </c>
    </row>
    <row r="28" spans="1:10" x14ac:dyDescent="0.25">
      <c r="A28" s="55"/>
      <c r="B28" s="31" t="s">
        <v>272</v>
      </c>
      <c r="C28" s="14">
        <v>11</v>
      </c>
      <c r="D28" s="14">
        <v>332</v>
      </c>
      <c r="E28" s="25">
        <f t="shared" si="0"/>
        <v>391.34859225385657</v>
      </c>
      <c r="F28" s="26">
        <f t="shared" si="1"/>
        <v>-59.348592253856566</v>
      </c>
      <c r="G28" s="25">
        <f t="shared" si="2"/>
        <v>59.348592253856566</v>
      </c>
      <c r="H28" s="25">
        <f t="shared" si="3"/>
        <v>3522.2554025145237</v>
      </c>
      <c r="I28" s="24">
        <f t="shared" si="4"/>
        <v>0.17876082004173666</v>
      </c>
      <c r="J28" s="24">
        <f t="shared" si="5"/>
        <v>0.15165147755369679</v>
      </c>
    </row>
    <row r="29" spans="1:10" x14ac:dyDescent="0.25">
      <c r="A29" s="55"/>
      <c r="B29" s="31" t="s">
        <v>273</v>
      </c>
      <c r="C29" s="14">
        <v>12</v>
      </c>
      <c r="D29" s="14">
        <v>482</v>
      </c>
      <c r="E29" s="25">
        <f t="shared" si="0"/>
        <v>385.88536839293954</v>
      </c>
      <c r="F29" s="26">
        <f t="shared" si="1"/>
        <v>96.11463160706046</v>
      </c>
      <c r="G29" s="25">
        <f t="shared" si="2"/>
        <v>96.11463160706046</v>
      </c>
      <c r="H29" s="25">
        <f t="shared" si="3"/>
        <v>9238.0224089609455</v>
      </c>
      <c r="I29" s="24">
        <f t="shared" si="4"/>
        <v>0.19940794939224163</v>
      </c>
      <c r="J29" s="24">
        <f t="shared" si="5"/>
        <v>0.24907560503612775</v>
      </c>
    </row>
    <row r="30" spans="1:10" x14ac:dyDescent="0.25">
      <c r="A30" s="55"/>
      <c r="B30" s="31" t="s">
        <v>274</v>
      </c>
      <c r="C30" s="14">
        <v>13</v>
      </c>
      <c r="D30" s="14">
        <v>496</v>
      </c>
      <c r="E30" s="25">
        <f t="shared" si="0"/>
        <v>394.73302136730013</v>
      </c>
      <c r="F30" s="26">
        <f t="shared" si="1"/>
        <v>101.26697863269987</v>
      </c>
      <c r="G30" s="25">
        <f t="shared" si="2"/>
        <v>101.26697863269987</v>
      </c>
      <c r="H30" s="25">
        <f t="shared" si="3"/>
        <v>10255.000961395694</v>
      </c>
      <c r="I30" s="24">
        <f t="shared" si="4"/>
        <v>0.20416729563044331</v>
      </c>
      <c r="J30" s="24">
        <f t="shared" si="5"/>
        <v>0.25654549569206342</v>
      </c>
    </row>
    <row r="31" spans="1:10" x14ac:dyDescent="0.25">
      <c r="A31" s="55"/>
      <c r="B31" s="31" t="s">
        <v>275</v>
      </c>
      <c r="C31" s="14">
        <v>14</v>
      </c>
      <c r="D31" s="14">
        <v>479</v>
      </c>
      <c r="E31" s="25">
        <f t="shared" si="0"/>
        <v>404.0549640280916</v>
      </c>
      <c r="F31" s="26">
        <f t="shared" si="1"/>
        <v>74.945035971908396</v>
      </c>
      <c r="G31" s="25">
        <f t="shared" si="2"/>
        <v>74.945035971908396</v>
      </c>
      <c r="H31" s="25">
        <f t="shared" si="3"/>
        <v>5616.7584168306439</v>
      </c>
      <c r="I31" s="24">
        <f t="shared" si="4"/>
        <v>0.15646145296849351</v>
      </c>
      <c r="J31" s="24">
        <f t="shared" si="5"/>
        <v>0.18548227999668357</v>
      </c>
    </row>
    <row r="32" spans="1:10" x14ac:dyDescent="0.25">
      <c r="A32" s="55"/>
      <c r="B32" s="31" t="s">
        <v>276</v>
      </c>
      <c r="C32" s="14">
        <v>15</v>
      </c>
      <c r="D32" s="14">
        <v>649</v>
      </c>
      <c r="E32" s="25">
        <f t="shared" si="0"/>
        <v>410.95388939817758</v>
      </c>
      <c r="F32" s="26">
        <f t="shared" si="1"/>
        <v>238.04611060182242</v>
      </c>
      <c r="G32" s="25">
        <f t="shared" si="2"/>
        <v>238.04611060182242</v>
      </c>
      <c r="H32" s="25">
        <f t="shared" si="3"/>
        <v>56665.950772655073</v>
      </c>
      <c r="I32" s="24">
        <f t="shared" si="4"/>
        <v>0.36678907642807768</v>
      </c>
      <c r="J32" s="24">
        <f t="shared" si="5"/>
        <v>0.57925260410706814</v>
      </c>
    </row>
    <row r="33" spans="1:10" x14ac:dyDescent="0.25">
      <c r="A33" s="55"/>
      <c r="B33" s="31" t="s">
        <v>277</v>
      </c>
      <c r="C33" s="14">
        <v>16</v>
      </c>
      <c r="D33" s="14">
        <v>340</v>
      </c>
      <c r="E33" s="25">
        <f t="shared" si="0"/>
        <v>432.86677969683285</v>
      </c>
      <c r="F33" s="26">
        <f t="shared" si="1"/>
        <v>-92.86677969683285</v>
      </c>
      <c r="G33" s="25">
        <f t="shared" si="2"/>
        <v>92.86677969683285</v>
      </c>
      <c r="H33" s="25">
        <f t="shared" si="3"/>
        <v>8624.2387712600867</v>
      </c>
      <c r="I33" s="24">
        <f t="shared" si="4"/>
        <v>0.27313758734362603</v>
      </c>
      <c r="J33" s="24">
        <f t="shared" si="5"/>
        <v>0.21453893912088612</v>
      </c>
    </row>
    <row r="34" spans="1:10" x14ac:dyDescent="0.25">
      <c r="A34" s="55"/>
      <c r="B34" s="31" t="s">
        <v>278</v>
      </c>
      <c r="C34" s="14">
        <v>17</v>
      </c>
      <c r="D34" s="14">
        <v>140</v>
      </c>
      <c r="E34" s="25">
        <f t="shared" si="0"/>
        <v>424.31810166659199</v>
      </c>
      <c r="F34" s="26">
        <f t="shared" si="1"/>
        <v>-284.31810166659199</v>
      </c>
      <c r="G34" s="25">
        <f t="shared" si="2"/>
        <v>284.31810166659199</v>
      </c>
      <c r="H34" s="25">
        <f t="shared" si="3"/>
        <v>80836.782935294541</v>
      </c>
      <c r="I34" s="24">
        <f t="shared" si="4"/>
        <v>2.0308435833327998</v>
      </c>
      <c r="J34" s="24">
        <f t="shared" si="5"/>
        <v>0.67005885572611035</v>
      </c>
    </row>
    <row r="35" spans="1:10" x14ac:dyDescent="0.25">
      <c r="A35" s="55"/>
      <c r="B35" s="31" t="s">
        <v>279</v>
      </c>
      <c r="C35" s="14">
        <v>18</v>
      </c>
      <c r="D35" s="14">
        <v>226</v>
      </c>
      <c r="E35" s="25">
        <f t="shared" si="0"/>
        <v>398.14572961652652</v>
      </c>
      <c r="F35" s="26">
        <f t="shared" si="1"/>
        <v>-172.14572961652652</v>
      </c>
      <c r="G35" s="25">
        <f t="shared" si="2"/>
        <v>172.14572961652652</v>
      </c>
      <c r="H35" s="25">
        <f t="shared" si="3"/>
        <v>29634.152225206257</v>
      </c>
      <c r="I35" s="24">
        <f t="shared" si="4"/>
        <v>0.76170676821471917</v>
      </c>
      <c r="J35" s="24">
        <f t="shared" si="5"/>
        <v>0.43236864497411143</v>
      </c>
    </row>
    <row r="36" spans="1:10" x14ac:dyDescent="0.25">
      <c r="A36" s="55"/>
      <c r="B36" s="31" t="s">
        <v>280</v>
      </c>
      <c r="C36" s="14">
        <v>19</v>
      </c>
      <c r="D36" s="14">
        <v>445</v>
      </c>
      <c r="E36" s="25">
        <f t="shared" si="0"/>
        <v>382.29917585880241</v>
      </c>
      <c r="F36" s="26">
        <f t="shared" si="1"/>
        <v>62.700824141197586</v>
      </c>
      <c r="G36" s="25">
        <f t="shared" si="2"/>
        <v>62.700824141197586</v>
      </c>
      <c r="H36" s="25">
        <f t="shared" si="3"/>
        <v>3931.3933479853858</v>
      </c>
      <c r="I36" s="24">
        <f t="shared" si="4"/>
        <v>0.14090072840718559</v>
      </c>
      <c r="J36" s="24">
        <f t="shared" si="5"/>
        <v>0.16400983339905337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388.07098316776342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984.80424801272954</v>
      </c>
      <c r="G38" s="18">
        <f t="shared" ref="G38:H38" si="6">SUM(G18:G36)</f>
        <v>3206.4496267179929</v>
      </c>
      <c r="H38" s="18">
        <f t="shared" si="6"/>
        <v>992746.11396814988</v>
      </c>
      <c r="I38" s="17">
        <f>SUM(I21:I36)</f>
        <v>7.8953934044080896</v>
      </c>
      <c r="J38" s="17">
        <f>SUM(J21:J36)</f>
        <v>5.9422822519982681</v>
      </c>
    </row>
    <row r="39" spans="1:10" x14ac:dyDescent="0.25">
      <c r="B39" s="14"/>
      <c r="C39" s="14"/>
      <c r="D39" s="14"/>
      <c r="E39" s="14"/>
      <c r="F39" s="14"/>
      <c r="G39" s="16">
        <f>G38/C36</f>
        <v>168.76050666936806</v>
      </c>
      <c r="H39" s="16">
        <f>H38/C36</f>
        <v>52249.795472007885</v>
      </c>
      <c r="I39" s="15">
        <f>I38/C36</f>
        <v>0.41554702128463628</v>
      </c>
      <c r="J39" s="15">
        <f>J38/C36</f>
        <v>0.31275169747359305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211.51017613021102</v>
      </c>
      <c r="H42" s="12">
        <f>H39^0.5</f>
        <v>228.582141629673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2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709001</v>
      </c>
    </row>
    <row r="4" spans="2:3" x14ac:dyDescent="0.25">
      <c r="B4" s="5" t="s">
        <v>247</v>
      </c>
      <c r="C4" t="s">
        <v>105</v>
      </c>
    </row>
    <row r="5" spans="2:3" x14ac:dyDescent="0.25">
      <c r="B5" t="s">
        <v>250</v>
      </c>
      <c r="C5" s="4">
        <v>47</v>
      </c>
    </row>
    <row r="6" spans="2:3" x14ac:dyDescent="0.25">
      <c r="B6" t="s">
        <v>251</v>
      </c>
      <c r="C6" s="4">
        <v>244</v>
      </c>
    </row>
    <row r="7" spans="2:3" x14ac:dyDescent="0.25">
      <c r="B7" t="s">
        <v>252</v>
      </c>
      <c r="C7" s="4">
        <v>221</v>
      </c>
    </row>
    <row r="8" spans="2:3" x14ac:dyDescent="0.25">
      <c r="B8" t="s">
        <v>253</v>
      </c>
      <c r="C8" s="4">
        <v>214</v>
      </c>
    </row>
    <row r="9" spans="2:3" x14ac:dyDescent="0.25">
      <c r="B9" t="s">
        <v>254</v>
      </c>
      <c r="C9" s="4">
        <v>109</v>
      </c>
    </row>
    <row r="10" spans="2:3" x14ac:dyDescent="0.25">
      <c r="B10" t="s">
        <v>255</v>
      </c>
      <c r="C10" s="4">
        <v>422</v>
      </c>
    </row>
    <row r="11" spans="2:3" x14ac:dyDescent="0.25">
      <c r="B11" t="s">
        <v>256</v>
      </c>
      <c r="C11" s="4">
        <v>298</v>
      </c>
    </row>
    <row r="12" spans="2:3" x14ac:dyDescent="0.25">
      <c r="B12" t="s">
        <v>257</v>
      </c>
      <c r="C12" s="4">
        <v>366</v>
      </c>
    </row>
    <row r="13" spans="2:3" x14ac:dyDescent="0.25">
      <c r="B13" t="s">
        <v>258</v>
      </c>
      <c r="C13" s="4">
        <v>226</v>
      </c>
    </row>
    <row r="14" spans="2:3" x14ac:dyDescent="0.25">
      <c r="B14" t="s">
        <v>259</v>
      </c>
      <c r="C14" s="4">
        <v>234</v>
      </c>
    </row>
    <row r="15" spans="2:3" x14ac:dyDescent="0.25">
      <c r="B15" t="s">
        <v>260</v>
      </c>
      <c r="C15" s="4">
        <v>274</v>
      </c>
    </row>
    <row r="16" spans="2:3" x14ac:dyDescent="0.25">
      <c r="B16" t="s">
        <v>261</v>
      </c>
      <c r="C16" s="4">
        <v>214</v>
      </c>
    </row>
    <row r="17" spans="2:3" x14ac:dyDescent="0.25">
      <c r="B17" t="s">
        <v>262</v>
      </c>
      <c r="C17" s="4">
        <v>358</v>
      </c>
    </row>
    <row r="18" spans="2:3" x14ac:dyDescent="0.25">
      <c r="B18" t="s">
        <v>263</v>
      </c>
      <c r="C18" s="4">
        <v>324</v>
      </c>
    </row>
    <row r="19" spans="2:3" x14ac:dyDescent="0.25">
      <c r="B19" t="s">
        <v>264</v>
      </c>
      <c r="C19" s="4">
        <v>178</v>
      </c>
    </row>
    <row r="20" spans="2:3" x14ac:dyDescent="0.25">
      <c r="B20" t="s">
        <v>265</v>
      </c>
      <c r="C20" s="4">
        <v>259</v>
      </c>
    </row>
    <row r="21" spans="2:3" x14ac:dyDescent="0.25">
      <c r="B21" t="s">
        <v>266</v>
      </c>
      <c r="C21" s="4">
        <v>300</v>
      </c>
    </row>
    <row r="22" spans="2:3" x14ac:dyDescent="0.25">
      <c r="B22" t="s">
        <v>267</v>
      </c>
      <c r="C22" s="4">
        <v>184</v>
      </c>
    </row>
    <row r="23" spans="2:3" x14ac:dyDescent="0.25">
      <c r="B23" t="s">
        <v>268</v>
      </c>
      <c r="C23" s="4">
        <v>229</v>
      </c>
    </row>
    <row r="24" spans="2:3" x14ac:dyDescent="0.25">
      <c r="B24" t="s">
        <v>269</v>
      </c>
      <c r="C24" s="4">
        <v>258</v>
      </c>
    </row>
    <row r="25" spans="2:3" x14ac:dyDescent="0.25">
      <c r="B25" t="s">
        <v>270</v>
      </c>
      <c r="C25" s="4">
        <v>353</v>
      </c>
    </row>
    <row r="26" spans="2:3" x14ac:dyDescent="0.25">
      <c r="B26" t="s">
        <v>271</v>
      </c>
      <c r="C26" s="4">
        <v>284</v>
      </c>
    </row>
    <row r="27" spans="2:3" x14ac:dyDescent="0.25">
      <c r="B27" t="s">
        <v>272</v>
      </c>
      <c r="C27" s="4">
        <v>391</v>
      </c>
    </row>
    <row r="28" spans="2:3" x14ac:dyDescent="0.25">
      <c r="B28" t="s">
        <v>273</v>
      </c>
      <c r="C28" s="4">
        <v>215</v>
      </c>
    </row>
    <row r="29" spans="2:3" x14ac:dyDescent="0.25">
      <c r="B29" t="s">
        <v>274</v>
      </c>
      <c r="C29" s="4">
        <v>120</v>
      </c>
    </row>
    <row r="30" spans="2:3" x14ac:dyDescent="0.25">
      <c r="B30" t="s">
        <v>275</v>
      </c>
      <c r="C30" s="4">
        <v>343</v>
      </c>
    </row>
    <row r="31" spans="2:3" x14ac:dyDescent="0.25">
      <c r="B31" t="s">
        <v>276</v>
      </c>
      <c r="C31" s="4">
        <v>334</v>
      </c>
    </row>
    <row r="32" spans="2:3" x14ac:dyDescent="0.25">
      <c r="B32" t="s">
        <v>277</v>
      </c>
      <c r="C32" s="4">
        <v>224</v>
      </c>
    </row>
    <row r="33" spans="2:3" x14ac:dyDescent="0.25">
      <c r="B33" t="s">
        <v>278</v>
      </c>
      <c r="C33" s="4">
        <v>272</v>
      </c>
    </row>
    <row r="34" spans="2:3" x14ac:dyDescent="0.25">
      <c r="B34" t="s">
        <v>279</v>
      </c>
      <c r="C34" s="4">
        <v>201</v>
      </c>
    </row>
    <row r="35" spans="2:3" x14ac:dyDescent="0.25">
      <c r="B35" t="s">
        <v>280</v>
      </c>
      <c r="C35" s="4">
        <v>183</v>
      </c>
    </row>
    <row r="36" spans="2:3" x14ac:dyDescent="0.25">
      <c r="C36" s="4">
        <v>7879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2.6854405937407285E-2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47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244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221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214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109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422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298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366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226</v>
      </c>
      <c r="E14" s="14" t="s">
        <v>293</v>
      </c>
      <c r="F14" s="27">
        <f>AVERAGE(D6:D17)</f>
        <v>239.08333333333334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234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274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214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358</v>
      </c>
      <c r="E18" s="27">
        <f>F14</f>
        <v>239.08333333333334</v>
      </c>
      <c r="F18" s="26">
        <f>D18-E18</f>
        <v>118.91666666666666</v>
      </c>
      <c r="G18" s="25">
        <f>ABS(F18)</f>
        <v>118.91666666666666</v>
      </c>
      <c r="H18" s="25">
        <f>G18^2</f>
        <v>14141.173611111109</v>
      </c>
      <c r="I18" s="24">
        <f>G18/D18</f>
        <v>0.33216945996275604</v>
      </c>
      <c r="J18" s="24">
        <f>G18/E18</f>
        <v>0.49738584872777963</v>
      </c>
    </row>
    <row r="19" spans="1:10" x14ac:dyDescent="0.25">
      <c r="A19" s="55"/>
      <c r="B19" s="31" t="s">
        <v>263</v>
      </c>
      <c r="C19" s="14">
        <v>2</v>
      </c>
      <c r="D19" s="34">
        <v>324</v>
      </c>
      <c r="E19" s="25">
        <f>$F$1*D18+(1-$F$1)*E18</f>
        <v>242.27676977272336</v>
      </c>
      <c r="F19" s="26">
        <f>D19-E19</f>
        <v>81.723230227276645</v>
      </c>
      <c r="G19" s="25">
        <f>ABS(F19)</f>
        <v>81.723230227276645</v>
      </c>
      <c r="H19" s="25">
        <f>G19^2</f>
        <v>6678.6863587804628</v>
      </c>
      <c r="I19" s="24">
        <f>G19/D19</f>
        <v>0.25223219205949582</v>
      </c>
      <c r="J19" s="24">
        <f>G19/E19</f>
        <v>0.33731352082966987</v>
      </c>
    </row>
    <row r="20" spans="1:10" x14ac:dyDescent="0.25">
      <c r="A20" s="55"/>
      <c r="B20" s="31" t="s">
        <v>264</v>
      </c>
      <c r="C20" s="14">
        <v>3</v>
      </c>
      <c r="D20" s="34">
        <v>178</v>
      </c>
      <c r="E20" s="25">
        <f t="shared" ref="E20:E36" si="0">$F$1*D19+(1-$F$1)*E19</f>
        <v>244.47139857176285</v>
      </c>
      <c r="F20" s="26">
        <f t="shared" ref="F20:F36" si="1">D20-E20</f>
        <v>-66.471398571762847</v>
      </c>
      <c r="G20" s="25">
        <f t="shared" ref="G20:G36" si="2">ABS(F20)</f>
        <v>66.471398571762847</v>
      </c>
      <c r="H20" s="25">
        <f t="shared" ref="H20:H36" si="3">G20^2</f>
        <v>4418.4468280861556</v>
      </c>
      <c r="I20" s="24">
        <f t="shared" ref="I20:I36" si="4">G20/D20</f>
        <v>0.37343482343686996</v>
      </c>
      <c r="J20" s="24">
        <f t="shared" ref="J20:J36" si="5">G20/E20</f>
        <v>0.27189846730578032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259</v>
      </c>
      <c r="E21" s="25">
        <f t="shared" si="0"/>
        <v>242.68634865128953</v>
      </c>
      <c r="F21" s="26">
        <f t="shared" si="1"/>
        <v>16.313651348710465</v>
      </c>
      <c r="G21" s="25">
        <f t="shared" si="2"/>
        <v>16.313651348710465</v>
      </c>
      <c r="H21" s="25">
        <f t="shared" si="3"/>
        <v>266.13522032728275</v>
      </c>
      <c r="I21" s="24">
        <f t="shared" si="4"/>
        <v>6.2987070844441953E-2</v>
      </c>
      <c r="J21" s="24">
        <f t="shared" si="5"/>
        <v>6.7221133118415238E-2</v>
      </c>
    </row>
    <row r="22" spans="1:10" x14ac:dyDescent="0.25">
      <c r="A22" s="55"/>
      <c r="B22" s="31" t="s">
        <v>266</v>
      </c>
      <c r="C22" s="14">
        <v>5</v>
      </c>
      <c r="D22" s="14">
        <v>300</v>
      </c>
      <c r="E22" s="25">
        <f t="shared" si="0"/>
        <v>243.12444206692913</v>
      </c>
      <c r="F22" s="26">
        <f t="shared" si="1"/>
        <v>56.875557933070866</v>
      </c>
      <c r="G22" s="25">
        <f t="shared" si="2"/>
        <v>56.875557933070866</v>
      </c>
      <c r="H22" s="25">
        <f t="shared" si="3"/>
        <v>3234.8290901981004</v>
      </c>
      <c r="I22" s="24">
        <f t="shared" si="4"/>
        <v>0.18958519311023622</v>
      </c>
      <c r="J22" s="24">
        <f t="shared" si="5"/>
        <v>0.23393599363988971</v>
      </c>
    </row>
    <row r="23" spans="1:10" x14ac:dyDescent="0.25">
      <c r="A23" s="55"/>
      <c r="B23" s="31" t="s">
        <v>267</v>
      </c>
      <c r="C23" s="14">
        <v>6</v>
      </c>
      <c r="D23" s="14">
        <v>184</v>
      </c>
      <c r="E23" s="25">
        <f t="shared" si="0"/>
        <v>244.65180138758035</v>
      </c>
      <c r="F23" s="26">
        <f t="shared" si="1"/>
        <v>-60.651801387580349</v>
      </c>
      <c r="G23" s="25">
        <f t="shared" si="2"/>
        <v>60.651801387580349</v>
      </c>
      <c r="H23" s="25">
        <f t="shared" si="3"/>
        <v>3678.6410115584936</v>
      </c>
      <c r="I23" s="24">
        <f t="shared" si="4"/>
        <v>0.32962935536728449</v>
      </c>
      <c r="J23" s="24">
        <f t="shared" si="5"/>
        <v>0.24791070837649395</v>
      </c>
    </row>
    <row r="24" spans="1:10" x14ac:dyDescent="0.25">
      <c r="A24" s="55"/>
      <c r="B24" s="31" t="s">
        <v>268</v>
      </c>
      <c r="C24" s="14">
        <v>7</v>
      </c>
      <c r="D24" s="14">
        <v>229</v>
      </c>
      <c r="E24" s="25">
        <f t="shared" si="0"/>
        <v>243.02303329228326</v>
      </c>
      <c r="F24" s="26">
        <f t="shared" si="1"/>
        <v>-14.023033292283259</v>
      </c>
      <c r="G24" s="25">
        <f t="shared" si="2"/>
        <v>14.023033292283259</v>
      </c>
      <c r="H24" s="25">
        <f t="shared" si="3"/>
        <v>196.64546271648464</v>
      </c>
      <c r="I24" s="24">
        <f t="shared" si="4"/>
        <v>6.1235953241411609E-2</v>
      </c>
      <c r="J24" s="24">
        <f t="shared" si="5"/>
        <v>5.7702486477558643E-2</v>
      </c>
    </row>
    <row r="25" spans="1:10" x14ac:dyDescent="0.25">
      <c r="A25" s="55"/>
      <c r="B25" s="31" t="s">
        <v>269</v>
      </c>
      <c r="C25" s="14">
        <v>8</v>
      </c>
      <c r="D25" s="14">
        <v>258</v>
      </c>
      <c r="E25" s="25">
        <f t="shared" si="0"/>
        <v>242.64645306377849</v>
      </c>
      <c r="F25" s="26">
        <f t="shared" si="1"/>
        <v>15.353546936221505</v>
      </c>
      <c r="G25" s="25">
        <f t="shared" si="2"/>
        <v>15.353546936221505</v>
      </c>
      <c r="H25" s="25">
        <f t="shared" si="3"/>
        <v>235.73140352275678</v>
      </c>
      <c r="I25" s="24">
        <f t="shared" si="4"/>
        <v>5.9509871845819788E-2</v>
      </c>
      <c r="J25" s="24">
        <f t="shared" si="5"/>
        <v>6.3275381701894881E-2</v>
      </c>
    </row>
    <row r="26" spans="1:10" x14ac:dyDescent="0.25">
      <c r="A26" s="55"/>
      <c r="B26" s="31" t="s">
        <v>270</v>
      </c>
      <c r="C26" s="14">
        <v>9</v>
      </c>
      <c r="D26" s="14">
        <v>353</v>
      </c>
      <c r="E26" s="25">
        <f t="shared" si="0"/>
        <v>243.05876344578283</v>
      </c>
      <c r="F26" s="26">
        <f t="shared" si="1"/>
        <v>109.94123655421717</v>
      </c>
      <c r="G26" s="25">
        <f t="shared" si="2"/>
        <v>109.94123655421717</v>
      </c>
      <c r="H26" s="25">
        <f t="shared" si="3"/>
        <v>12087.075495070338</v>
      </c>
      <c r="I26" s="24">
        <f t="shared" si="4"/>
        <v>0.31144826219324978</v>
      </c>
      <c r="J26" s="24">
        <f t="shared" si="5"/>
        <v>0.45232368911784115</v>
      </c>
    </row>
    <row r="27" spans="1:10" x14ac:dyDescent="0.25">
      <c r="A27" s="55"/>
      <c r="B27" s="31" t="s">
        <v>271</v>
      </c>
      <c r="C27" s="14">
        <v>10</v>
      </c>
      <c r="D27" s="14">
        <v>284</v>
      </c>
      <c r="E27" s="25">
        <f t="shared" si="0"/>
        <v>246.01117004147031</v>
      </c>
      <c r="F27" s="26">
        <f t="shared" si="1"/>
        <v>37.988829958529692</v>
      </c>
      <c r="G27" s="25">
        <f t="shared" si="2"/>
        <v>37.988829958529692</v>
      </c>
      <c r="H27" s="25">
        <f t="shared" si="3"/>
        <v>1443.151201618083</v>
      </c>
      <c r="I27" s="24">
        <f t="shared" si="4"/>
        <v>0.13376348576947075</v>
      </c>
      <c r="J27" s="24">
        <f t="shared" si="5"/>
        <v>0.15441912638408201</v>
      </c>
    </row>
    <row r="28" spans="1:10" x14ac:dyDescent="0.25">
      <c r="A28" s="55"/>
      <c r="B28" s="31" t="s">
        <v>272</v>
      </c>
      <c r="C28" s="14">
        <v>11</v>
      </c>
      <c r="D28" s="14">
        <v>391</v>
      </c>
      <c r="E28" s="25">
        <f t="shared" si="0"/>
        <v>247.03133750226382</v>
      </c>
      <c r="F28" s="26">
        <f t="shared" si="1"/>
        <v>143.96866249773618</v>
      </c>
      <c r="G28" s="25">
        <f t="shared" si="2"/>
        <v>143.96866249773618</v>
      </c>
      <c r="H28" s="25">
        <f t="shared" si="3"/>
        <v>20726.975781387067</v>
      </c>
      <c r="I28" s="24">
        <f t="shared" si="4"/>
        <v>0.36820629794817439</v>
      </c>
      <c r="J28" s="24">
        <f t="shared" si="5"/>
        <v>0.58279513827437712</v>
      </c>
    </row>
    <row r="29" spans="1:10" x14ac:dyDescent="0.25">
      <c r="A29" s="55"/>
      <c r="B29" s="31" t="s">
        <v>273</v>
      </c>
      <c r="C29" s="14">
        <v>12</v>
      </c>
      <c r="D29" s="14">
        <v>215</v>
      </c>
      <c r="E29" s="25">
        <f t="shared" si="0"/>
        <v>250.89753040724361</v>
      </c>
      <c r="F29" s="26">
        <f t="shared" si="1"/>
        <v>-35.897530407243607</v>
      </c>
      <c r="G29" s="25">
        <f t="shared" si="2"/>
        <v>35.897530407243607</v>
      </c>
      <c r="H29" s="25">
        <f t="shared" si="3"/>
        <v>1288.6326893389794</v>
      </c>
      <c r="I29" s="24">
        <f t="shared" si="4"/>
        <v>0.1669652577081098</v>
      </c>
      <c r="J29" s="24">
        <f t="shared" si="5"/>
        <v>0.14307645973627814</v>
      </c>
    </row>
    <row r="30" spans="1:10" x14ac:dyDescent="0.25">
      <c r="A30" s="55"/>
      <c r="B30" s="31" t="s">
        <v>274</v>
      </c>
      <c r="C30" s="14">
        <v>13</v>
      </c>
      <c r="D30" s="14">
        <v>120</v>
      </c>
      <c r="E30" s="25">
        <f t="shared" si="0"/>
        <v>249.93352355353707</v>
      </c>
      <c r="F30" s="26">
        <f t="shared" si="1"/>
        <v>-129.93352355353707</v>
      </c>
      <c r="G30" s="25">
        <f t="shared" si="2"/>
        <v>129.93352355353707</v>
      </c>
      <c r="H30" s="25">
        <f t="shared" si="3"/>
        <v>16882.720543037572</v>
      </c>
      <c r="I30" s="24">
        <f t="shared" si="4"/>
        <v>1.0827793629461422</v>
      </c>
      <c r="J30" s="24">
        <f t="shared" si="5"/>
        <v>0.51987233127493848</v>
      </c>
    </row>
    <row r="31" spans="1:10" x14ac:dyDescent="0.25">
      <c r="A31" s="55"/>
      <c r="B31" s="31" t="s">
        <v>275</v>
      </c>
      <c r="C31" s="14">
        <v>14</v>
      </c>
      <c r="D31" s="14">
        <v>343</v>
      </c>
      <c r="E31" s="25">
        <f t="shared" si="0"/>
        <v>246.44423596715271</v>
      </c>
      <c r="F31" s="26">
        <f t="shared" si="1"/>
        <v>96.555764032847293</v>
      </c>
      <c r="G31" s="25">
        <f t="shared" si="2"/>
        <v>96.555764032847293</v>
      </c>
      <c r="H31" s="25">
        <f t="shared" si="3"/>
        <v>9323.015567966886</v>
      </c>
      <c r="I31" s="24">
        <f t="shared" si="4"/>
        <v>0.28150368522696001</v>
      </c>
      <c r="J31" s="24">
        <f t="shared" si="5"/>
        <v>0.39179558675381931</v>
      </c>
    </row>
    <row r="32" spans="1:10" x14ac:dyDescent="0.25">
      <c r="A32" s="55"/>
      <c r="B32" s="31" t="s">
        <v>276</v>
      </c>
      <c r="C32" s="14">
        <v>15</v>
      </c>
      <c r="D32" s="14">
        <v>334</v>
      </c>
      <c r="E32" s="25">
        <f t="shared" si="0"/>
        <v>249.03718365008729</v>
      </c>
      <c r="F32" s="26">
        <f t="shared" si="1"/>
        <v>84.962816349912714</v>
      </c>
      <c r="G32" s="25">
        <f t="shared" si="2"/>
        <v>84.962816349912714</v>
      </c>
      <c r="H32" s="25">
        <f t="shared" si="3"/>
        <v>7218.6801621089953</v>
      </c>
      <c r="I32" s="24">
        <f t="shared" si="4"/>
        <v>0.25437968967039737</v>
      </c>
      <c r="J32" s="24">
        <f t="shared" si="5"/>
        <v>0.34116518306475369</v>
      </c>
    </row>
    <row r="33" spans="1:10" x14ac:dyDescent="0.25">
      <c r="A33" s="55"/>
      <c r="B33" s="31" t="s">
        <v>277</v>
      </c>
      <c r="C33" s="14">
        <v>16</v>
      </c>
      <c r="D33" s="14">
        <v>224</v>
      </c>
      <c r="E33" s="25">
        <f t="shared" si="0"/>
        <v>251.31880960993323</v>
      </c>
      <c r="F33" s="26">
        <f t="shared" si="1"/>
        <v>-27.318809609933226</v>
      </c>
      <c r="G33" s="25">
        <f t="shared" si="2"/>
        <v>27.318809609933226</v>
      </c>
      <c r="H33" s="25">
        <f t="shared" si="3"/>
        <v>746.31735850377993</v>
      </c>
      <c r="I33" s="24">
        <f t="shared" si="4"/>
        <v>0.12195897147291619</v>
      </c>
      <c r="J33" s="24">
        <f t="shared" si="5"/>
        <v>0.10870181047066947</v>
      </c>
    </row>
    <row r="34" spans="1:10" x14ac:dyDescent="0.25">
      <c r="A34" s="55"/>
      <c r="B34" s="31" t="s">
        <v>278</v>
      </c>
      <c r="C34" s="14">
        <v>17</v>
      </c>
      <c r="D34" s="14">
        <v>272</v>
      </c>
      <c r="E34" s="25">
        <f t="shared" si="0"/>
        <v>250.58517920694132</v>
      </c>
      <c r="F34" s="26">
        <f t="shared" si="1"/>
        <v>21.414820793058681</v>
      </c>
      <c r="G34" s="25">
        <f t="shared" si="2"/>
        <v>21.414820793058681</v>
      </c>
      <c r="H34" s="25">
        <f t="shared" si="3"/>
        <v>458.59454959881845</v>
      </c>
      <c r="I34" s="24">
        <f t="shared" si="4"/>
        <v>7.8730958798009856E-2</v>
      </c>
      <c r="J34" s="24">
        <f t="shared" si="5"/>
        <v>8.54592472740522E-2</v>
      </c>
    </row>
    <row r="35" spans="1:10" x14ac:dyDescent="0.25">
      <c r="A35" s="55"/>
      <c r="B35" s="31" t="s">
        <v>279</v>
      </c>
      <c r="C35" s="14">
        <v>18</v>
      </c>
      <c r="D35" s="14">
        <v>201</v>
      </c>
      <c r="E35" s="25">
        <f t="shared" si="0"/>
        <v>251.16026149759495</v>
      </c>
      <c r="F35" s="26">
        <f t="shared" si="1"/>
        <v>-50.160261497594945</v>
      </c>
      <c r="G35" s="25">
        <f t="shared" si="2"/>
        <v>50.160261497594945</v>
      </c>
      <c r="H35" s="25">
        <f t="shared" si="3"/>
        <v>2516.051833507106</v>
      </c>
      <c r="I35" s="24">
        <f t="shared" si="4"/>
        <v>0.24955353978902958</v>
      </c>
      <c r="J35" s="24">
        <f t="shared" si="5"/>
        <v>0.19971416337323439</v>
      </c>
    </row>
    <row r="36" spans="1:10" x14ac:dyDescent="0.25">
      <c r="A36" s="55"/>
      <c r="B36" s="31" t="s">
        <v>280</v>
      </c>
      <c r="C36" s="14">
        <v>19</v>
      </c>
      <c r="D36" s="14">
        <v>183</v>
      </c>
      <c r="E36" s="25">
        <f t="shared" si="0"/>
        <v>249.81323747341204</v>
      </c>
      <c r="F36" s="26">
        <f t="shared" si="1"/>
        <v>-66.813237473412045</v>
      </c>
      <c r="G36" s="25">
        <f t="shared" si="2"/>
        <v>66.813237473412045</v>
      </c>
      <c r="H36" s="25">
        <f t="shared" si="3"/>
        <v>4464.0087016785519</v>
      </c>
      <c r="I36" s="24">
        <f t="shared" si="4"/>
        <v>0.36509965832465596</v>
      </c>
      <c r="J36" s="24">
        <f t="shared" si="5"/>
        <v>0.2674527504993528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248.01900767230865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332.74518750490063</v>
      </c>
      <c r="G38" s="18">
        <f t="shared" ref="G38:H38" si="6">SUM(G18:G36)</f>
        <v>1235.2843790915952</v>
      </c>
      <c r="H38" s="18">
        <f t="shared" si="6"/>
        <v>110005.51287011702</v>
      </c>
      <c r="I38" s="17">
        <f>SUM(I21:I36)</f>
        <v>4.1173366142563097</v>
      </c>
      <c r="J38" s="17">
        <f>SUM(J21:J36)</f>
        <v>3.916821189537651</v>
      </c>
    </row>
    <row r="39" spans="1:10" x14ac:dyDescent="0.25">
      <c r="B39" s="14"/>
      <c r="C39" s="14"/>
      <c r="D39" s="14"/>
      <c r="E39" s="14"/>
      <c r="F39" s="14"/>
      <c r="G39" s="16">
        <f>G38/C36</f>
        <v>65.014967320610268</v>
      </c>
      <c r="H39" s="16">
        <f>H38/C36</f>
        <v>5789.7638352693166</v>
      </c>
      <c r="I39" s="15">
        <f>I38/C36</f>
        <v>0.21670192706612157</v>
      </c>
      <c r="J39" s="15">
        <f>J38/C36</f>
        <v>0.20614848365987637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81.484272952696784</v>
      </c>
      <c r="H42" s="12">
        <f>H39^0.5</f>
        <v>76.090497667378386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707003</v>
      </c>
    </row>
    <row r="4" spans="2:3" x14ac:dyDescent="0.25">
      <c r="B4" s="5" t="s">
        <v>247</v>
      </c>
      <c r="C4" t="s">
        <v>69</v>
      </c>
    </row>
    <row r="5" spans="2:3" x14ac:dyDescent="0.25">
      <c r="B5" t="s">
        <v>250</v>
      </c>
      <c r="C5" s="4">
        <v>190</v>
      </c>
    </row>
    <row r="6" spans="2:3" x14ac:dyDescent="0.25">
      <c r="B6" t="s">
        <v>251</v>
      </c>
      <c r="C6" s="4">
        <v>351</v>
      </c>
    </row>
    <row r="7" spans="2:3" x14ac:dyDescent="0.25">
      <c r="B7" t="s">
        <v>252</v>
      </c>
      <c r="C7" s="4">
        <v>370</v>
      </c>
    </row>
    <row r="8" spans="2:3" x14ac:dyDescent="0.25">
      <c r="B8" t="s">
        <v>253</v>
      </c>
      <c r="C8" s="4">
        <v>656</v>
      </c>
    </row>
    <row r="9" spans="2:3" x14ac:dyDescent="0.25">
      <c r="B9" t="s">
        <v>254</v>
      </c>
      <c r="C9" s="4">
        <v>244</v>
      </c>
    </row>
    <row r="10" spans="2:3" x14ac:dyDescent="0.25">
      <c r="B10" t="s">
        <v>255</v>
      </c>
      <c r="C10" s="4">
        <v>197</v>
      </c>
    </row>
    <row r="11" spans="2:3" x14ac:dyDescent="0.25">
      <c r="B11" t="s">
        <v>256</v>
      </c>
      <c r="C11" s="4">
        <v>476</v>
      </c>
    </row>
    <row r="12" spans="2:3" x14ac:dyDescent="0.25">
      <c r="B12" t="s">
        <v>257</v>
      </c>
      <c r="C12" s="4">
        <v>227</v>
      </c>
    </row>
    <row r="13" spans="2:3" x14ac:dyDescent="0.25">
      <c r="B13" t="s">
        <v>258</v>
      </c>
      <c r="C13" s="4">
        <v>340</v>
      </c>
    </row>
    <row r="14" spans="2:3" x14ac:dyDescent="0.25">
      <c r="B14" t="s">
        <v>259</v>
      </c>
      <c r="C14" s="4">
        <v>313</v>
      </c>
    </row>
    <row r="15" spans="2:3" x14ac:dyDescent="0.25">
      <c r="B15" t="s">
        <v>260</v>
      </c>
      <c r="C15" s="4">
        <v>193</v>
      </c>
    </row>
    <row r="16" spans="2:3" x14ac:dyDescent="0.25">
      <c r="B16" t="s">
        <v>261</v>
      </c>
      <c r="C16" s="4">
        <v>176</v>
      </c>
    </row>
    <row r="17" spans="2:3" x14ac:dyDescent="0.25">
      <c r="B17" t="s">
        <v>262</v>
      </c>
      <c r="C17" s="4">
        <v>245</v>
      </c>
    </row>
    <row r="18" spans="2:3" x14ac:dyDescent="0.25">
      <c r="B18" t="s">
        <v>263</v>
      </c>
      <c r="C18" s="4">
        <v>172</v>
      </c>
    </row>
    <row r="19" spans="2:3" x14ac:dyDescent="0.25">
      <c r="B19" t="s">
        <v>264</v>
      </c>
      <c r="C19" s="4">
        <v>511</v>
      </c>
    </row>
    <row r="20" spans="2:3" x14ac:dyDescent="0.25">
      <c r="B20" t="s">
        <v>265</v>
      </c>
      <c r="C20" s="4">
        <v>492</v>
      </c>
    </row>
    <row r="21" spans="2:3" x14ac:dyDescent="0.25">
      <c r="B21" t="s">
        <v>266</v>
      </c>
      <c r="C21" s="4">
        <v>283</v>
      </c>
    </row>
    <row r="22" spans="2:3" x14ac:dyDescent="0.25">
      <c r="B22" t="s">
        <v>267</v>
      </c>
      <c r="C22" s="4">
        <v>281</v>
      </c>
    </row>
    <row r="23" spans="2:3" x14ac:dyDescent="0.25">
      <c r="B23" t="s">
        <v>268</v>
      </c>
      <c r="C23" s="4">
        <v>701</v>
      </c>
    </row>
    <row r="24" spans="2:3" x14ac:dyDescent="0.25">
      <c r="B24" t="s">
        <v>269</v>
      </c>
      <c r="C24" s="4">
        <v>447</v>
      </c>
    </row>
    <row r="25" spans="2:3" x14ac:dyDescent="0.25">
      <c r="B25" t="s">
        <v>270</v>
      </c>
      <c r="C25" s="4">
        <v>365</v>
      </c>
    </row>
    <row r="26" spans="2:3" x14ac:dyDescent="0.25">
      <c r="B26" t="s">
        <v>271</v>
      </c>
      <c r="C26" s="4">
        <v>486</v>
      </c>
    </row>
    <row r="27" spans="2:3" x14ac:dyDescent="0.25">
      <c r="B27" t="s">
        <v>272</v>
      </c>
      <c r="C27" s="4">
        <v>564</v>
      </c>
    </row>
    <row r="28" spans="2:3" x14ac:dyDescent="0.25">
      <c r="B28" t="s">
        <v>273</v>
      </c>
      <c r="C28" s="4">
        <v>281</v>
      </c>
    </row>
    <row r="29" spans="2:3" x14ac:dyDescent="0.25">
      <c r="B29" t="s">
        <v>274</v>
      </c>
      <c r="C29" s="4">
        <v>389</v>
      </c>
    </row>
    <row r="30" spans="2:3" x14ac:dyDescent="0.25">
      <c r="B30" t="s">
        <v>275</v>
      </c>
      <c r="C30" s="4">
        <v>336</v>
      </c>
    </row>
    <row r="31" spans="2:3" x14ac:dyDescent="0.25">
      <c r="B31" t="s">
        <v>276</v>
      </c>
      <c r="C31" s="4">
        <v>564</v>
      </c>
    </row>
    <row r="32" spans="2:3" x14ac:dyDescent="0.25">
      <c r="B32" t="s">
        <v>277</v>
      </c>
      <c r="C32" s="4">
        <v>542</v>
      </c>
    </row>
    <row r="33" spans="2:3" x14ac:dyDescent="0.25">
      <c r="B33" t="s">
        <v>278</v>
      </c>
      <c r="C33" s="4">
        <v>463</v>
      </c>
    </row>
    <row r="34" spans="2:3" x14ac:dyDescent="0.25">
      <c r="B34" t="s">
        <v>279</v>
      </c>
      <c r="C34" s="4">
        <v>273</v>
      </c>
    </row>
    <row r="35" spans="2:3" x14ac:dyDescent="0.25">
      <c r="B35" t="s">
        <v>280</v>
      </c>
      <c r="C35" s="4">
        <v>172</v>
      </c>
    </row>
    <row r="36" spans="2:3" x14ac:dyDescent="0.25">
      <c r="C36" s="4">
        <v>11300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0.13796159747563547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190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351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370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656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244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197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476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227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340</v>
      </c>
      <c r="E14" s="14" t="s">
        <v>293</v>
      </c>
      <c r="F14" s="27">
        <f>AVERAGE(D6:D17)</f>
        <v>311.08333333333331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313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193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176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245</v>
      </c>
      <c r="E18" s="27">
        <f>F14</f>
        <v>311.08333333333331</v>
      </c>
      <c r="F18" s="26">
        <f>D18-E18</f>
        <v>-66.083333333333314</v>
      </c>
      <c r="G18" s="25">
        <f>ABS(F18)</f>
        <v>66.083333333333314</v>
      </c>
      <c r="H18" s="25">
        <f>G18^2</f>
        <v>4367.0069444444416</v>
      </c>
      <c r="I18" s="24">
        <f>G18/D18</f>
        <v>0.26972789115646251</v>
      </c>
      <c r="J18" s="24">
        <f>G18/E18</f>
        <v>0.2124296812215376</v>
      </c>
    </row>
    <row r="19" spans="1:10" x14ac:dyDescent="0.25">
      <c r="A19" s="55"/>
      <c r="B19" s="31" t="s">
        <v>263</v>
      </c>
      <c r="C19" s="14">
        <v>2</v>
      </c>
      <c r="D19" s="34">
        <v>172</v>
      </c>
      <c r="E19" s="25">
        <f>$F$1*D18+(1-$F$1)*E18</f>
        <v>301.96637110015178</v>
      </c>
      <c r="F19" s="26">
        <f>D19-E19</f>
        <v>-129.96637110015178</v>
      </c>
      <c r="G19" s="25">
        <f>ABS(F19)</f>
        <v>129.96637110015178</v>
      </c>
      <c r="H19" s="25">
        <f>G19^2</f>
        <v>16891.257616942366</v>
      </c>
      <c r="I19" s="24">
        <f>G19/D19</f>
        <v>0.75561843662878936</v>
      </c>
      <c r="J19" s="24">
        <f>G19/E19</f>
        <v>0.43040014895250184</v>
      </c>
    </row>
    <row r="20" spans="1:10" x14ac:dyDescent="0.25">
      <c r="A20" s="55"/>
      <c r="B20" s="31" t="s">
        <v>264</v>
      </c>
      <c r="C20" s="14">
        <v>3</v>
      </c>
      <c r="D20" s="34">
        <v>511</v>
      </c>
      <c r="E20" s="25">
        <f t="shared" ref="E20:E36" si="0">$F$1*D19+(1-$F$1)*E19</f>
        <v>284.03600292506354</v>
      </c>
      <c r="F20" s="26">
        <f t="shared" ref="F20:F36" si="1">D20-E20</f>
        <v>226.96399707493646</v>
      </c>
      <c r="G20" s="25">
        <f t="shared" ref="G20:G36" si="2">ABS(F20)</f>
        <v>226.96399707493646</v>
      </c>
      <c r="H20" s="25">
        <f t="shared" ref="H20:H36" si="3">G20^2</f>
        <v>51512.655968231767</v>
      </c>
      <c r="I20" s="24">
        <f t="shared" ref="I20:I36" si="4">G20/D20</f>
        <v>0.44415655004879934</v>
      </c>
      <c r="J20" s="24">
        <f t="shared" ref="J20:J36" si="5">G20/E20</f>
        <v>0.79906770528247351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492</v>
      </c>
      <c r="E21" s="25">
        <f t="shared" si="0"/>
        <v>315.34831853097722</v>
      </c>
      <c r="F21" s="26">
        <f t="shared" si="1"/>
        <v>176.65168146902278</v>
      </c>
      <c r="G21" s="25">
        <f t="shared" si="2"/>
        <v>176.65168146902278</v>
      </c>
      <c r="H21" s="25">
        <f t="shared" si="3"/>
        <v>31205.816565833084</v>
      </c>
      <c r="I21" s="24">
        <f t="shared" si="4"/>
        <v>0.35904813306711947</v>
      </c>
      <c r="J21" s="24">
        <f t="shared" si="5"/>
        <v>0.56017955729695756</v>
      </c>
    </row>
    <row r="22" spans="1:10" x14ac:dyDescent="0.25">
      <c r="A22" s="55"/>
      <c r="B22" s="31" t="s">
        <v>266</v>
      </c>
      <c r="C22" s="14">
        <v>5</v>
      </c>
      <c r="D22" s="14">
        <v>283</v>
      </c>
      <c r="E22" s="25">
        <f t="shared" si="0"/>
        <v>339.71946670320074</v>
      </c>
      <c r="F22" s="26">
        <f t="shared" si="1"/>
        <v>-56.719466703200737</v>
      </c>
      <c r="G22" s="25">
        <f t="shared" si="2"/>
        <v>56.719466703200737</v>
      </c>
      <c r="H22" s="25">
        <f t="shared" si="3"/>
        <v>3217.0979030954973</v>
      </c>
      <c r="I22" s="24">
        <f t="shared" si="4"/>
        <v>0.20042214382756443</v>
      </c>
      <c r="J22" s="24">
        <f t="shared" si="5"/>
        <v>0.16695971901061019</v>
      </c>
    </row>
    <row r="23" spans="1:10" x14ac:dyDescent="0.25">
      <c r="A23" s="55"/>
      <c r="B23" s="31" t="s">
        <v>267</v>
      </c>
      <c r="C23" s="14">
        <v>6</v>
      </c>
      <c r="D23" s="14">
        <v>281</v>
      </c>
      <c r="E23" s="25">
        <f t="shared" si="0"/>
        <v>331.89435846886107</v>
      </c>
      <c r="F23" s="26">
        <f t="shared" si="1"/>
        <v>-50.894358468861071</v>
      </c>
      <c r="G23" s="25">
        <f t="shared" si="2"/>
        <v>50.894358468861071</v>
      </c>
      <c r="H23" s="25">
        <f t="shared" si="3"/>
        <v>2590.2357239569305</v>
      </c>
      <c r="I23" s="24">
        <f t="shared" si="4"/>
        <v>0.18111871341231697</v>
      </c>
      <c r="J23" s="24">
        <f t="shared" si="5"/>
        <v>0.15334505444338872</v>
      </c>
    </row>
    <row r="24" spans="1:10" x14ac:dyDescent="0.25">
      <c r="A24" s="55"/>
      <c r="B24" s="31" t="s">
        <v>268</v>
      </c>
      <c r="C24" s="14">
        <v>7</v>
      </c>
      <c r="D24" s="14">
        <v>701</v>
      </c>
      <c r="E24" s="25">
        <f t="shared" si="0"/>
        <v>324.87289147199942</v>
      </c>
      <c r="F24" s="26">
        <f t="shared" si="1"/>
        <v>376.12710852800058</v>
      </c>
      <c r="G24" s="25">
        <f t="shared" si="2"/>
        <v>376.12710852800058</v>
      </c>
      <c r="H24" s="25">
        <f t="shared" si="3"/>
        <v>141471.60176963432</v>
      </c>
      <c r="I24" s="24">
        <f t="shared" si="4"/>
        <v>0.53655792942653435</v>
      </c>
      <c r="J24" s="24">
        <f t="shared" si="5"/>
        <v>1.1577669864166513</v>
      </c>
    </row>
    <row r="25" spans="1:10" x14ac:dyDescent="0.25">
      <c r="A25" s="55"/>
      <c r="B25" s="31" t="s">
        <v>269</v>
      </c>
      <c r="C25" s="14">
        <v>8</v>
      </c>
      <c r="D25" s="14">
        <v>447</v>
      </c>
      <c r="E25" s="25">
        <f t="shared" si="0"/>
        <v>376.76398821841406</v>
      </c>
      <c r="F25" s="26">
        <f t="shared" si="1"/>
        <v>70.236011781585944</v>
      </c>
      <c r="G25" s="25">
        <f t="shared" si="2"/>
        <v>70.236011781585944</v>
      </c>
      <c r="H25" s="25">
        <f t="shared" si="3"/>
        <v>4933.0973509830792</v>
      </c>
      <c r="I25" s="24">
        <f t="shared" si="4"/>
        <v>0.15712754313553903</v>
      </c>
      <c r="J25" s="24">
        <f t="shared" si="5"/>
        <v>0.18641912172579878</v>
      </c>
    </row>
    <row r="26" spans="1:10" x14ac:dyDescent="0.25">
      <c r="A26" s="55"/>
      <c r="B26" s="31" t="s">
        <v>270</v>
      </c>
      <c r="C26" s="14">
        <v>9</v>
      </c>
      <c r="D26" s="14">
        <v>365</v>
      </c>
      <c r="E26" s="25">
        <f t="shared" si="0"/>
        <v>386.45386060411926</v>
      </c>
      <c r="F26" s="26">
        <f t="shared" si="1"/>
        <v>-21.453860604119257</v>
      </c>
      <c r="G26" s="25">
        <f t="shared" si="2"/>
        <v>21.453860604119257</v>
      </c>
      <c r="H26" s="25">
        <f t="shared" si="3"/>
        <v>460.26813482098026</v>
      </c>
      <c r="I26" s="24">
        <f t="shared" si="4"/>
        <v>5.8777700285258236E-2</v>
      </c>
      <c r="J26" s="24">
        <f t="shared" si="5"/>
        <v>5.5514675336874035E-2</v>
      </c>
    </row>
    <row r="27" spans="1:10" x14ac:dyDescent="0.25">
      <c r="A27" s="55"/>
      <c r="B27" s="31" t="s">
        <v>271</v>
      </c>
      <c r="C27" s="14">
        <v>10</v>
      </c>
      <c r="D27" s="14">
        <v>486</v>
      </c>
      <c r="E27" s="25">
        <f t="shared" si="0"/>
        <v>383.49405172315534</v>
      </c>
      <c r="F27" s="26">
        <f t="shared" si="1"/>
        <v>102.50594827684466</v>
      </c>
      <c r="G27" s="25">
        <f t="shared" si="2"/>
        <v>102.50594827684466</v>
      </c>
      <c r="H27" s="25">
        <f t="shared" si="3"/>
        <v>10507.469432135153</v>
      </c>
      <c r="I27" s="24">
        <f t="shared" si="4"/>
        <v>0.21091758904700547</v>
      </c>
      <c r="J27" s="24">
        <f t="shared" si="5"/>
        <v>0.26729475415916959</v>
      </c>
    </row>
    <row r="28" spans="1:10" x14ac:dyDescent="0.25">
      <c r="A28" s="55"/>
      <c r="B28" s="31" t="s">
        <v>272</v>
      </c>
      <c r="C28" s="14">
        <v>11</v>
      </c>
      <c r="D28" s="14">
        <v>564</v>
      </c>
      <c r="E28" s="25">
        <f t="shared" si="0"/>
        <v>397.63593609818372</v>
      </c>
      <c r="F28" s="26">
        <f t="shared" si="1"/>
        <v>166.36406390181628</v>
      </c>
      <c r="G28" s="25">
        <f t="shared" si="2"/>
        <v>166.36406390181628</v>
      </c>
      <c r="H28" s="25">
        <f t="shared" si="3"/>
        <v>27677.00175792761</v>
      </c>
      <c r="I28" s="24">
        <f t="shared" si="4"/>
        <v>0.29497174450676644</v>
      </c>
      <c r="J28" s="24">
        <f t="shared" si="5"/>
        <v>0.41838286935096808</v>
      </c>
    </row>
    <row r="29" spans="1:10" x14ac:dyDescent="0.25">
      <c r="A29" s="55"/>
      <c r="B29" s="31" t="s">
        <v>273</v>
      </c>
      <c r="C29" s="14">
        <v>12</v>
      </c>
      <c r="D29" s="14">
        <v>281</v>
      </c>
      <c r="E29" s="25">
        <f t="shared" si="0"/>
        <v>420.58778811661705</v>
      </c>
      <c r="F29" s="26">
        <f t="shared" si="1"/>
        <v>-139.58778811661705</v>
      </c>
      <c r="G29" s="25">
        <f t="shared" si="2"/>
        <v>139.58778811661705</v>
      </c>
      <c r="H29" s="25">
        <f t="shared" si="3"/>
        <v>19484.750591289576</v>
      </c>
      <c r="I29" s="24">
        <f t="shared" si="4"/>
        <v>0.49675369436518524</v>
      </c>
      <c r="J29" s="24">
        <f t="shared" si="5"/>
        <v>0.33188740153794793</v>
      </c>
    </row>
    <row r="30" spans="1:10" x14ac:dyDescent="0.25">
      <c r="A30" s="55"/>
      <c r="B30" s="31" t="s">
        <v>274</v>
      </c>
      <c r="C30" s="14">
        <v>13</v>
      </c>
      <c r="D30" s="14">
        <v>389</v>
      </c>
      <c r="E30" s="25">
        <f t="shared" si="0"/>
        <v>401.33003387995802</v>
      </c>
      <c r="F30" s="26">
        <f t="shared" si="1"/>
        <v>-12.330033879958023</v>
      </c>
      <c r="G30" s="25">
        <f t="shared" si="2"/>
        <v>12.330033879958023</v>
      </c>
      <c r="H30" s="25">
        <f t="shared" si="3"/>
        <v>152.02973548091271</v>
      </c>
      <c r="I30" s="24">
        <f t="shared" si="4"/>
        <v>3.1696745192694144E-2</v>
      </c>
      <c r="J30" s="24">
        <f t="shared" si="5"/>
        <v>3.0722928360866368E-2</v>
      </c>
    </row>
    <row r="31" spans="1:10" x14ac:dyDescent="0.25">
      <c r="A31" s="55"/>
      <c r="B31" s="31" t="s">
        <v>275</v>
      </c>
      <c r="C31" s="14">
        <v>14</v>
      </c>
      <c r="D31" s="14">
        <v>336</v>
      </c>
      <c r="E31" s="25">
        <f t="shared" si="0"/>
        <v>399.62896270895033</v>
      </c>
      <c r="F31" s="26">
        <f t="shared" si="1"/>
        <v>-63.628962708950326</v>
      </c>
      <c r="G31" s="25">
        <f t="shared" si="2"/>
        <v>63.628962708950326</v>
      </c>
      <c r="H31" s="25">
        <f t="shared" si="3"/>
        <v>4048.6448954169909</v>
      </c>
      <c r="I31" s="24">
        <f t="shared" si="4"/>
        <v>0.18937191282425692</v>
      </c>
      <c r="J31" s="24">
        <f t="shared" si="5"/>
        <v>0.15922009825722086</v>
      </c>
    </row>
    <row r="32" spans="1:10" x14ac:dyDescent="0.25">
      <c r="A32" s="55"/>
      <c r="B32" s="31" t="s">
        <v>276</v>
      </c>
      <c r="C32" s="14">
        <v>15</v>
      </c>
      <c r="D32" s="14">
        <v>564</v>
      </c>
      <c r="E32" s="25">
        <f t="shared" si="0"/>
        <v>390.85060936790592</v>
      </c>
      <c r="F32" s="26">
        <f t="shared" si="1"/>
        <v>173.14939063209408</v>
      </c>
      <c r="G32" s="25">
        <f t="shared" si="2"/>
        <v>173.14939063209408</v>
      </c>
      <c r="H32" s="25">
        <f t="shared" si="3"/>
        <v>29980.711476265511</v>
      </c>
      <c r="I32" s="24">
        <f t="shared" si="4"/>
        <v>0.30700246565974126</v>
      </c>
      <c r="J32" s="24">
        <f t="shared" si="5"/>
        <v>0.44300657714750891</v>
      </c>
    </row>
    <row r="33" spans="1:10" x14ac:dyDescent="0.25">
      <c r="A33" s="55"/>
      <c r="B33" s="31" t="s">
        <v>277</v>
      </c>
      <c r="C33" s="14">
        <v>16</v>
      </c>
      <c r="D33" s="14">
        <v>542</v>
      </c>
      <c r="E33" s="25">
        <f t="shared" si="0"/>
        <v>414.73857590144246</v>
      </c>
      <c r="F33" s="26">
        <f t="shared" si="1"/>
        <v>127.26142409855754</v>
      </c>
      <c r="G33" s="25">
        <f t="shared" si="2"/>
        <v>127.26142409855754</v>
      </c>
      <c r="H33" s="25">
        <f t="shared" si="3"/>
        <v>16195.470063592922</v>
      </c>
      <c r="I33" s="24">
        <f t="shared" si="4"/>
        <v>0.23479967545859326</v>
      </c>
      <c r="J33" s="24">
        <f t="shared" si="5"/>
        <v>0.30684732863817243</v>
      </c>
    </row>
    <row r="34" spans="1:10" x14ac:dyDescent="0.25">
      <c r="A34" s="55"/>
      <c r="B34" s="31" t="s">
        <v>278</v>
      </c>
      <c r="C34" s="14">
        <v>17</v>
      </c>
      <c r="D34" s="14">
        <v>463</v>
      </c>
      <c r="E34" s="25">
        <f t="shared" si="0"/>
        <v>432.29576526710383</v>
      </c>
      <c r="F34" s="26">
        <f t="shared" si="1"/>
        <v>30.704234732896168</v>
      </c>
      <c r="G34" s="25">
        <f t="shared" si="2"/>
        <v>30.704234732896168</v>
      </c>
      <c r="H34" s="25">
        <f t="shared" si="3"/>
        <v>942.75003053278738</v>
      </c>
      <c r="I34" s="24">
        <f t="shared" si="4"/>
        <v>6.6315841755715269E-2</v>
      </c>
      <c r="J34" s="24">
        <f t="shared" si="5"/>
        <v>7.1025990074006048E-2</v>
      </c>
    </row>
    <row r="35" spans="1:10" x14ac:dyDescent="0.25">
      <c r="A35" s="55"/>
      <c r="B35" s="31" t="s">
        <v>279</v>
      </c>
      <c r="C35" s="14">
        <v>18</v>
      </c>
      <c r="D35" s="14">
        <v>273</v>
      </c>
      <c r="E35" s="25">
        <f t="shared" si="0"/>
        <v>436.5317705401211</v>
      </c>
      <c r="F35" s="26">
        <f t="shared" si="1"/>
        <v>-163.5317705401211</v>
      </c>
      <c r="G35" s="25">
        <f t="shared" si="2"/>
        <v>163.5317705401211</v>
      </c>
      <c r="H35" s="25">
        <f t="shared" si="3"/>
        <v>26742.639975986818</v>
      </c>
      <c r="I35" s="24">
        <f t="shared" si="4"/>
        <v>0.59901747450593812</v>
      </c>
      <c r="J35" s="24">
        <f t="shared" si="5"/>
        <v>0.37461596515136369</v>
      </c>
    </row>
    <row r="36" spans="1:10" x14ac:dyDescent="0.25">
      <c r="A36" s="55"/>
      <c r="B36" s="31" t="s">
        <v>280</v>
      </c>
      <c r="C36" s="14">
        <v>19</v>
      </c>
      <c r="D36" s="14">
        <v>172</v>
      </c>
      <c r="E36" s="25">
        <f t="shared" si="0"/>
        <v>413.97066623838697</v>
      </c>
      <c r="F36" s="26">
        <f t="shared" si="1"/>
        <v>-241.97066623838697</v>
      </c>
      <c r="G36" s="25">
        <f t="shared" si="2"/>
        <v>241.97066623838697</v>
      </c>
      <c r="H36" s="25">
        <f t="shared" si="3"/>
        <v>58549.803319848863</v>
      </c>
      <c r="I36" s="24">
        <f t="shared" si="4"/>
        <v>1.4068061990603893</v>
      </c>
      <c r="J36" s="24">
        <f t="shared" si="5"/>
        <v>0.58451162358215747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380.58800658189529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503.79724880205509</v>
      </c>
      <c r="G38" s="18">
        <f t="shared" ref="G38:H38" si="6">SUM(G18:G36)</f>
        <v>2396.1304721894544</v>
      </c>
      <c r="H38" s="18">
        <f t="shared" si="6"/>
        <v>450930.30925641954</v>
      </c>
      <c r="I38" s="17">
        <f>SUM(I21:I36)</f>
        <v>5.3307055055306174</v>
      </c>
      <c r="J38" s="17">
        <f>SUM(J21:J36)</f>
        <v>5.2677006504896617</v>
      </c>
    </row>
    <row r="39" spans="1:10" x14ac:dyDescent="0.25">
      <c r="B39" s="14"/>
      <c r="C39" s="14"/>
      <c r="D39" s="14"/>
      <c r="E39" s="14"/>
      <c r="F39" s="14"/>
      <c r="G39" s="16">
        <f>G38/C36</f>
        <v>126.11213011523444</v>
      </c>
      <c r="H39" s="16">
        <f>H38/C36</f>
        <v>23733.174171390503</v>
      </c>
      <c r="I39" s="15">
        <f>I38/C36</f>
        <v>0.28056344765950619</v>
      </c>
      <c r="J39" s="15">
        <f>J38/C36</f>
        <v>0.27724740265735059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158.05830036460159</v>
      </c>
      <c r="H42" s="12">
        <f>H39^0.5</f>
        <v>154.05575020553599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706014</v>
      </c>
    </row>
    <row r="4" spans="2:3" x14ac:dyDescent="0.25">
      <c r="B4" s="5" t="s">
        <v>247</v>
      </c>
      <c r="C4" t="s">
        <v>60</v>
      </c>
    </row>
    <row r="5" spans="2:3" x14ac:dyDescent="0.25">
      <c r="B5" t="s">
        <v>250</v>
      </c>
      <c r="C5" s="4">
        <v>93</v>
      </c>
    </row>
    <row r="6" spans="2:3" x14ac:dyDescent="0.25">
      <c r="B6" t="s">
        <v>251</v>
      </c>
      <c r="C6" s="4">
        <v>218</v>
      </c>
    </row>
    <row r="7" spans="2:3" x14ac:dyDescent="0.25">
      <c r="B7" t="s">
        <v>252</v>
      </c>
      <c r="C7" s="4"/>
    </row>
    <row r="8" spans="2:3" x14ac:dyDescent="0.25">
      <c r="B8" t="s">
        <v>253</v>
      </c>
      <c r="C8" s="4"/>
    </row>
    <row r="9" spans="2:3" x14ac:dyDescent="0.25">
      <c r="B9" t="s">
        <v>254</v>
      </c>
      <c r="C9" s="4">
        <v>438</v>
      </c>
    </row>
    <row r="10" spans="2:3" x14ac:dyDescent="0.25">
      <c r="B10" t="s">
        <v>255</v>
      </c>
      <c r="C10" s="4">
        <v>395</v>
      </c>
    </row>
    <row r="11" spans="2:3" x14ac:dyDescent="0.25">
      <c r="B11" t="s">
        <v>256</v>
      </c>
      <c r="C11" s="4">
        <v>294</v>
      </c>
    </row>
    <row r="12" spans="2:3" x14ac:dyDescent="0.25">
      <c r="B12" t="s">
        <v>257</v>
      </c>
      <c r="C12" s="4">
        <v>100</v>
      </c>
    </row>
    <row r="13" spans="2:3" x14ac:dyDescent="0.25">
      <c r="B13" t="s">
        <v>258</v>
      </c>
      <c r="C13" s="4">
        <v>341</v>
      </c>
    </row>
    <row r="14" spans="2:3" x14ac:dyDescent="0.25">
      <c r="B14" t="s">
        <v>259</v>
      </c>
      <c r="C14" s="4">
        <v>197</v>
      </c>
    </row>
    <row r="15" spans="2:3" x14ac:dyDescent="0.25">
      <c r="B15" t="s">
        <v>260</v>
      </c>
      <c r="C15" s="4">
        <v>241</v>
      </c>
    </row>
    <row r="16" spans="2:3" x14ac:dyDescent="0.25">
      <c r="B16" t="s">
        <v>261</v>
      </c>
      <c r="C16" s="4">
        <v>302</v>
      </c>
    </row>
    <row r="17" spans="2:3" x14ac:dyDescent="0.25">
      <c r="B17" t="s">
        <v>262</v>
      </c>
      <c r="C17" s="4">
        <v>197</v>
      </c>
    </row>
    <row r="18" spans="2:3" x14ac:dyDescent="0.25">
      <c r="B18" t="s">
        <v>263</v>
      </c>
      <c r="C18" s="4">
        <v>126</v>
      </c>
    </row>
    <row r="19" spans="2:3" x14ac:dyDescent="0.25">
      <c r="B19" t="s">
        <v>264</v>
      </c>
      <c r="C19" s="4">
        <v>174</v>
      </c>
    </row>
    <row r="20" spans="2:3" x14ac:dyDescent="0.25">
      <c r="B20" t="s">
        <v>265</v>
      </c>
      <c r="C20" s="4">
        <v>176</v>
      </c>
    </row>
    <row r="21" spans="2:3" x14ac:dyDescent="0.25">
      <c r="B21" t="s">
        <v>266</v>
      </c>
      <c r="C21" s="4">
        <v>251</v>
      </c>
    </row>
    <row r="22" spans="2:3" x14ac:dyDescent="0.25">
      <c r="B22" t="s">
        <v>267</v>
      </c>
      <c r="C22" s="4">
        <v>134</v>
      </c>
    </row>
    <row r="23" spans="2:3" x14ac:dyDescent="0.25">
      <c r="B23" t="s">
        <v>268</v>
      </c>
      <c r="C23" s="4">
        <v>565</v>
      </c>
    </row>
    <row r="24" spans="2:3" x14ac:dyDescent="0.25">
      <c r="B24" t="s">
        <v>269</v>
      </c>
      <c r="C24" s="4">
        <v>120</v>
      </c>
    </row>
    <row r="25" spans="2:3" x14ac:dyDescent="0.25">
      <c r="B25" t="s">
        <v>270</v>
      </c>
      <c r="C25" s="4">
        <v>500</v>
      </c>
    </row>
    <row r="26" spans="2:3" x14ac:dyDescent="0.25">
      <c r="B26" t="s">
        <v>271</v>
      </c>
      <c r="C26" s="4">
        <v>229</v>
      </c>
    </row>
    <row r="27" spans="2:3" x14ac:dyDescent="0.25">
      <c r="B27" t="s">
        <v>272</v>
      </c>
      <c r="C27" s="4">
        <v>339</v>
      </c>
    </row>
    <row r="28" spans="2:3" x14ac:dyDescent="0.25">
      <c r="B28" t="s">
        <v>273</v>
      </c>
      <c r="C28" s="4">
        <v>55</v>
      </c>
    </row>
    <row r="29" spans="2:3" x14ac:dyDescent="0.25">
      <c r="B29" t="s">
        <v>274</v>
      </c>
      <c r="C29" s="4">
        <v>312</v>
      </c>
    </row>
    <row r="30" spans="2:3" x14ac:dyDescent="0.25">
      <c r="B30" t="s">
        <v>275</v>
      </c>
      <c r="C30" s="4">
        <v>139</v>
      </c>
    </row>
    <row r="31" spans="2:3" x14ac:dyDescent="0.25">
      <c r="B31" t="s">
        <v>276</v>
      </c>
      <c r="C31" s="4">
        <v>549</v>
      </c>
    </row>
    <row r="32" spans="2:3" x14ac:dyDescent="0.25">
      <c r="B32" t="s">
        <v>277</v>
      </c>
      <c r="C32" s="4">
        <v>550</v>
      </c>
    </row>
    <row r="33" spans="2:3" x14ac:dyDescent="0.25">
      <c r="B33" t="s">
        <v>278</v>
      </c>
      <c r="C33" s="4">
        <v>167</v>
      </c>
    </row>
    <row r="34" spans="2:3" x14ac:dyDescent="0.25">
      <c r="B34" t="s">
        <v>279</v>
      </c>
      <c r="C34" s="4">
        <v>115</v>
      </c>
    </row>
    <row r="35" spans="2:3" x14ac:dyDescent="0.25">
      <c r="B35" t="s">
        <v>280</v>
      </c>
      <c r="C35" s="4">
        <v>478</v>
      </c>
    </row>
    <row r="36" spans="2:3" x14ac:dyDescent="0.25">
      <c r="C36" s="4">
        <v>7795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93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218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/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438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395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294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100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341</v>
      </c>
      <c r="E14" s="14" t="s">
        <v>293</v>
      </c>
      <c r="F14" s="27">
        <f>AVERAGE(D6,D7,D10,D11,D12,D13,D14,D15,D16,D17)</f>
        <v>261.89999999999998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197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241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302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197</v>
      </c>
      <c r="E18" s="27">
        <f>F14</f>
        <v>261.89999999999998</v>
      </c>
      <c r="F18" s="26">
        <f>D18-E18</f>
        <v>-64.899999999999977</v>
      </c>
      <c r="G18" s="25">
        <f>ABS(F18)</f>
        <v>64.899999999999977</v>
      </c>
      <c r="H18" s="25">
        <f>G18^2</f>
        <v>4212.0099999999975</v>
      </c>
      <c r="I18" s="24">
        <f>G18/D18</f>
        <v>0.32944162436548213</v>
      </c>
      <c r="J18" s="24">
        <f>G18/E18</f>
        <v>0.24780450553646424</v>
      </c>
    </row>
    <row r="19" spans="1:10" x14ac:dyDescent="0.25">
      <c r="A19" s="55"/>
      <c r="B19" s="31" t="s">
        <v>263</v>
      </c>
      <c r="C19" s="14">
        <v>2</v>
      </c>
      <c r="D19" s="34">
        <v>126</v>
      </c>
      <c r="E19" s="25">
        <f>$F$1*D18+(1-$F$1)*E18</f>
        <v>261.25099999999998</v>
      </c>
      <c r="F19" s="26">
        <f>D19-E19</f>
        <v>-135.25099999999998</v>
      </c>
      <c r="G19" s="25">
        <f>ABS(F19)</f>
        <v>135.25099999999998</v>
      </c>
      <c r="H19" s="25">
        <f>G19^2</f>
        <v>18292.833000999995</v>
      </c>
      <c r="I19" s="24">
        <f>G19/D19</f>
        <v>1.0734206349206348</v>
      </c>
      <c r="J19" s="24">
        <f>G19/E19</f>
        <v>0.51770519538681192</v>
      </c>
    </row>
    <row r="20" spans="1:10" x14ac:dyDescent="0.25">
      <c r="A20" s="55"/>
      <c r="B20" s="31" t="s">
        <v>264</v>
      </c>
      <c r="C20" s="14">
        <v>3</v>
      </c>
      <c r="D20" s="34">
        <v>174</v>
      </c>
      <c r="E20" s="25">
        <f t="shared" ref="E20:E36" si="0">$F$1*D19+(1-$F$1)*E19</f>
        <v>259.89848999999998</v>
      </c>
      <c r="F20" s="26">
        <f t="shared" ref="F20:F36" si="1">D20-E20</f>
        <v>-85.898489999999981</v>
      </c>
      <c r="G20" s="25">
        <f t="shared" ref="G20:G36" si="2">ABS(F20)</f>
        <v>85.898489999999981</v>
      </c>
      <c r="H20" s="25">
        <f t="shared" ref="H20:H36" si="3">G20^2</f>
        <v>7378.5505842800967</v>
      </c>
      <c r="I20" s="24">
        <f t="shared" ref="I20:I36" si="4">G20/D20</f>
        <v>0.4936694827586206</v>
      </c>
      <c r="J20" s="24">
        <f t="shared" ref="J20:J36" si="5">G20/E20</f>
        <v>0.3305078455823271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176</v>
      </c>
      <c r="E21" s="25">
        <f t="shared" si="0"/>
        <v>259.03950509999999</v>
      </c>
      <c r="F21" s="26">
        <f t="shared" si="1"/>
        <v>-83.039505099999985</v>
      </c>
      <c r="G21" s="25">
        <f t="shared" si="2"/>
        <v>83.039505099999985</v>
      </c>
      <c r="H21" s="25">
        <f t="shared" si="3"/>
        <v>6895.5594072529238</v>
      </c>
      <c r="I21" s="24">
        <f t="shared" si="4"/>
        <v>0.47181536988636358</v>
      </c>
      <c r="J21" s="24">
        <f t="shared" si="5"/>
        <v>0.32056695393987605</v>
      </c>
    </row>
    <row r="22" spans="1:10" x14ac:dyDescent="0.25">
      <c r="A22" s="55"/>
      <c r="B22" s="31" t="s">
        <v>266</v>
      </c>
      <c r="C22" s="14">
        <v>5</v>
      </c>
      <c r="D22" s="14">
        <v>251</v>
      </c>
      <c r="E22" s="25">
        <f t="shared" si="0"/>
        <v>258.20911004899995</v>
      </c>
      <c r="F22" s="26">
        <f t="shared" si="1"/>
        <v>-7.2091100489999462</v>
      </c>
      <c r="G22" s="25">
        <f t="shared" si="2"/>
        <v>7.2091100489999462</v>
      </c>
      <c r="H22" s="25">
        <f t="shared" si="3"/>
        <v>51.971267698592008</v>
      </c>
      <c r="I22" s="24">
        <f t="shared" si="4"/>
        <v>2.8721553980079466E-2</v>
      </c>
      <c r="J22" s="24">
        <f t="shared" si="5"/>
        <v>2.7919658015288014E-2</v>
      </c>
    </row>
    <row r="23" spans="1:10" x14ac:dyDescent="0.25">
      <c r="A23" s="55"/>
      <c r="B23" s="31" t="s">
        <v>267</v>
      </c>
      <c r="C23" s="14">
        <v>6</v>
      </c>
      <c r="D23" s="14">
        <v>134</v>
      </c>
      <c r="E23" s="25">
        <f t="shared" si="0"/>
        <v>258.13701894850993</v>
      </c>
      <c r="F23" s="26">
        <f t="shared" si="1"/>
        <v>-124.13701894850993</v>
      </c>
      <c r="G23" s="25">
        <f t="shared" si="2"/>
        <v>124.13701894850993</v>
      </c>
      <c r="H23" s="25">
        <f t="shared" si="3"/>
        <v>15409.999473422715</v>
      </c>
      <c r="I23" s="24">
        <f t="shared" si="4"/>
        <v>0.92639566379485028</v>
      </c>
      <c r="J23" s="24">
        <f t="shared" si="5"/>
        <v>0.48089584149598974</v>
      </c>
    </row>
    <row r="24" spans="1:10" x14ac:dyDescent="0.25">
      <c r="A24" s="55"/>
      <c r="B24" s="31" t="s">
        <v>268</v>
      </c>
      <c r="C24" s="14">
        <v>7</v>
      </c>
      <c r="D24" s="14">
        <v>565</v>
      </c>
      <c r="E24" s="25">
        <f t="shared" si="0"/>
        <v>256.89564875902482</v>
      </c>
      <c r="F24" s="26">
        <f t="shared" si="1"/>
        <v>308.10435124097518</v>
      </c>
      <c r="G24" s="25">
        <f t="shared" si="2"/>
        <v>308.10435124097518</v>
      </c>
      <c r="H24" s="25">
        <f t="shared" si="3"/>
        <v>94928.291253622199</v>
      </c>
      <c r="I24" s="24">
        <f t="shared" si="4"/>
        <v>0.5453174358247348</v>
      </c>
      <c r="J24" s="24">
        <f t="shared" si="5"/>
        <v>1.1993365895036452</v>
      </c>
    </row>
    <row r="25" spans="1:10" x14ac:dyDescent="0.25">
      <c r="A25" s="55"/>
      <c r="B25" s="31" t="s">
        <v>269</v>
      </c>
      <c r="C25" s="14">
        <v>8</v>
      </c>
      <c r="D25" s="14">
        <v>120</v>
      </c>
      <c r="E25" s="25">
        <f t="shared" si="0"/>
        <v>259.97669227143456</v>
      </c>
      <c r="F25" s="26">
        <f t="shared" si="1"/>
        <v>-139.97669227143456</v>
      </c>
      <c r="G25" s="25">
        <f t="shared" si="2"/>
        <v>139.97669227143456</v>
      </c>
      <c r="H25" s="25">
        <f t="shared" si="3"/>
        <v>19593.474379251886</v>
      </c>
      <c r="I25" s="24">
        <f t="shared" si="4"/>
        <v>1.166472435595288</v>
      </c>
      <c r="J25" s="24">
        <f t="shared" si="5"/>
        <v>0.53842016008607696</v>
      </c>
    </row>
    <row r="26" spans="1:10" x14ac:dyDescent="0.25">
      <c r="A26" s="55"/>
      <c r="B26" s="31" t="s">
        <v>270</v>
      </c>
      <c r="C26" s="14">
        <v>9</v>
      </c>
      <c r="D26" s="14">
        <v>500</v>
      </c>
      <c r="E26" s="25">
        <f t="shared" si="0"/>
        <v>258.57692534872018</v>
      </c>
      <c r="F26" s="26">
        <f t="shared" si="1"/>
        <v>241.42307465127982</v>
      </c>
      <c r="G26" s="25">
        <f t="shared" si="2"/>
        <v>241.42307465127982</v>
      </c>
      <c r="H26" s="25">
        <f t="shared" si="3"/>
        <v>58285.100974077432</v>
      </c>
      <c r="I26" s="24">
        <f t="shared" si="4"/>
        <v>0.48284614930255965</v>
      </c>
      <c r="J26" s="24">
        <f t="shared" si="5"/>
        <v>0.933660551210026</v>
      </c>
    </row>
    <row r="27" spans="1:10" x14ac:dyDescent="0.25">
      <c r="A27" s="55"/>
      <c r="B27" s="31" t="s">
        <v>271</v>
      </c>
      <c r="C27" s="14">
        <v>10</v>
      </c>
      <c r="D27" s="14">
        <v>229</v>
      </c>
      <c r="E27" s="25">
        <f t="shared" si="0"/>
        <v>260.99115609523301</v>
      </c>
      <c r="F27" s="26">
        <f t="shared" si="1"/>
        <v>-31.991156095233009</v>
      </c>
      <c r="G27" s="25">
        <f t="shared" si="2"/>
        <v>31.991156095233009</v>
      </c>
      <c r="H27" s="25">
        <f t="shared" si="3"/>
        <v>1023.4340683095642</v>
      </c>
      <c r="I27" s="24">
        <f t="shared" si="4"/>
        <v>0.13969937159490398</v>
      </c>
      <c r="J27" s="24">
        <f t="shared" si="5"/>
        <v>0.12257563272971504</v>
      </c>
    </row>
    <row r="28" spans="1:10" x14ac:dyDescent="0.25">
      <c r="A28" s="55"/>
      <c r="B28" s="31" t="s">
        <v>272</v>
      </c>
      <c r="C28" s="14">
        <v>11</v>
      </c>
      <c r="D28" s="14">
        <v>339</v>
      </c>
      <c r="E28" s="25">
        <f t="shared" si="0"/>
        <v>260.67124453428067</v>
      </c>
      <c r="F28" s="26">
        <f t="shared" si="1"/>
        <v>78.328755465719325</v>
      </c>
      <c r="G28" s="25">
        <f t="shared" si="2"/>
        <v>78.328755465719325</v>
      </c>
      <c r="H28" s="25">
        <f t="shared" si="3"/>
        <v>6135.3939328084552</v>
      </c>
      <c r="I28" s="24">
        <f t="shared" si="4"/>
        <v>0.2310582757100865</v>
      </c>
      <c r="J28" s="24">
        <f t="shared" si="5"/>
        <v>0.30048866957175391</v>
      </c>
    </row>
    <row r="29" spans="1:10" x14ac:dyDescent="0.25">
      <c r="A29" s="55"/>
      <c r="B29" s="31" t="s">
        <v>273</v>
      </c>
      <c r="C29" s="14">
        <v>12</v>
      </c>
      <c r="D29" s="14">
        <v>55</v>
      </c>
      <c r="E29" s="25">
        <f t="shared" si="0"/>
        <v>261.45453208893787</v>
      </c>
      <c r="F29" s="26">
        <f t="shared" si="1"/>
        <v>-206.45453208893787</v>
      </c>
      <c r="G29" s="25">
        <f t="shared" si="2"/>
        <v>206.45453208893787</v>
      </c>
      <c r="H29" s="25">
        <f t="shared" si="3"/>
        <v>42623.473820062274</v>
      </c>
      <c r="I29" s="24">
        <f t="shared" si="4"/>
        <v>3.7537187652534159</v>
      </c>
      <c r="J29" s="24">
        <f t="shared" si="5"/>
        <v>0.78963837589439501</v>
      </c>
    </row>
    <row r="30" spans="1:10" x14ac:dyDescent="0.25">
      <c r="A30" s="55"/>
      <c r="B30" s="31" t="s">
        <v>274</v>
      </c>
      <c r="C30" s="14">
        <v>13</v>
      </c>
      <c r="D30" s="14">
        <v>312</v>
      </c>
      <c r="E30" s="25">
        <f t="shared" si="0"/>
        <v>259.38998676804852</v>
      </c>
      <c r="F30" s="26">
        <f t="shared" si="1"/>
        <v>52.610013231951484</v>
      </c>
      <c r="G30" s="25">
        <f t="shared" si="2"/>
        <v>52.610013231951484</v>
      </c>
      <c r="H30" s="25">
        <f t="shared" si="3"/>
        <v>2767.8134922661102</v>
      </c>
      <c r="I30" s="24">
        <f t="shared" si="4"/>
        <v>0.16862183728189578</v>
      </c>
      <c r="J30" s="24">
        <f t="shared" si="5"/>
        <v>0.20282206683250409</v>
      </c>
    </row>
    <row r="31" spans="1:10" x14ac:dyDescent="0.25">
      <c r="A31" s="55"/>
      <c r="B31" s="31" t="s">
        <v>275</v>
      </c>
      <c r="C31" s="14">
        <v>14</v>
      </c>
      <c r="D31" s="14">
        <v>139</v>
      </c>
      <c r="E31" s="25">
        <f t="shared" si="0"/>
        <v>259.91608690036804</v>
      </c>
      <c r="F31" s="26">
        <f t="shared" si="1"/>
        <v>-120.91608690036804</v>
      </c>
      <c r="G31" s="25">
        <f t="shared" si="2"/>
        <v>120.91608690036804</v>
      </c>
      <c r="H31" s="25">
        <f t="shared" si="3"/>
        <v>14620.700071297357</v>
      </c>
      <c r="I31" s="24">
        <f t="shared" si="4"/>
        <v>0.86989990575804343</v>
      </c>
      <c r="J31" s="24">
        <f t="shared" si="5"/>
        <v>0.4652120164717547</v>
      </c>
    </row>
    <row r="32" spans="1:10" x14ac:dyDescent="0.25">
      <c r="A32" s="55"/>
      <c r="B32" s="31" t="s">
        <v>276</v>
      </c>
      <c r="C32" s="14">
        <v>15</v>
      </c>
      <c r="D32" s="14">
        <v>549</v>
      </c>
      <c r="E32" s="25">
        <f t="shared" si="0"/>
        <v>258.70692603136433</v>
      </c>
      <c r="F32" s="26">
        <f t="shared" si="1"/>
        <v>290.29307396863567</v>
      </c>
      <c r="G32" s="25">
        <f t="shared" si="2"/>
        <v>290.29307396863567</v>
      </c>
      <c r="H32" s="25">
        <f t="shared" si="3"/>
        <v>84270.068794159786</v>
      </c>
      <c r="I32" s="24">
        <f t="shared" si="4"/>
        <v>0.52876698354942742</v>
      </c>
      <c r="J32" s="24">
        <f t="shared" si="5"/>
        <v>1.1220923939757299</v>
      </c>
    </row>
    <row r="33" spans="1:10" x14ac:dyDescent="0.25">
      <c r="A33" s="55"/>
      <c r="B33" s="31" t="s">
        <v>277</v>
      </c>
      <c r="C33" s="14">
        <v>16</v>
      </c>
      <c r="D33" s="14">
        <v>550</v>
      </c>
      <c r="E33" s="25">
        <f t="shared" si="0"/>
        <v>261.60985677105072</v>
      </c>
      <c r="F33" s="26">
        <f t="shared" si="1"/>
        <v>288.39014322894928</v>
      </c>
      <c r="G33" s="25">
        <f t="shared" si="2"/>
        <v>288.39014322894928</v>
      </c>
      <c r="H33" s="25">
        <f t="shared" si="3"/>
        <v>83168.874711613884</v>
      </c>
      <c r="I33" s="24">
        <f t="shared" si="4"/>
        <v>0.52434571496172599</v>
      </c>
      <c r="J33" s="24">
        <f t="shared" si="5"/>
        <v>1.1023672685289359</v>
      </c>
    </row>
    <row r="34" spans="1:10" x14ac:dyDescent="0.25">
      <c r="A34" s="55"/>
      <c r="B34" s="31" t="s">
        <v>278</v>
      </c>
      <c r="C34" s="14">
        <v>17</v>
      </c>
      <c r="D34" s="14">
        <v>167</v>
      </c>
      <c r="E34" s="25">
        <f t="shared" si="0"/>
        <v>264.49375820334018</v>
      </c>
      <c r="F34" s="26">
        <f t="shared" si="1"/>
        <v>-97.493758203340178</v>
      </c>
      <c r="G34" s="25">
        <f t="shared" si="2"/>
        <v>97.493758203340178</v>
      </c>
      <c r="H34" s="25">
        <f t="shared" si="3"/>
        <v>9505.0328886113602</v>
      </c>
      <c r="I34" s="24">
        <f t="shared" si="4"/>
        <v>0.58379495930143821</v>
      </c>
      <c r="J34" s="24">
        <f t="shared" si="5"/>
        <v>0.36860513785126053</v>
      </c>
    </row>
    <row r="35" spans="1:10" x14ac:dyDescent="0.25">
      <c r="A35" s="55"/>
      <c r="B35" s="31" t="s">
        <v>279</v>
      </c>
      <c r="C35" s="14">
        <v>18</v>
      </c>
      <c r="D35" s="14">
        <v>115</v>
      </c>
      <c r="E35" s="25">
        <f t="shared" si="0"/>
        <v>263.51882062130682</v>
      </c>
      <c r="F35" s="26">
        <f t="shared" si="1"/>
        <v>-148.51882062130682</v>
      </c>
      <c r="G35" s="25">
        <f t="shared" si="2"/>
        <v>148.51882062130682</v>
      </c>
      <c r="H35" s="25">
        <f t="shared" si="3"/>
        <v>22057.84007874391</v>
      </c>
      <c r="I35" s="24">
        <f t="shared" si="4"/>
        <v>1.2914680054026679</v>
      </c>
      <c r="J35" s="24">
        <f t="shared" si="5"/>
        <v>0.56359853262525694</v>
      </c>
    </row>
    <row r="36" spans="1:10" x14ac:dyDescent="0.25">
      <c r="A36" s="55"/>
      <c r="B36" s="31" t="s">
        <v>280</v>
      </c>
      <c r="C36" s="14">
        <v>19</v>
      </c>
      <c r="D36" s="14">
        <v>478</v>
      </c>
      <c r="E36" s="25">
        <f t="shared" si="0"/>
        <v>262.03363241509373</v>
      </c>
      <c r="F36" s="26">
        <f t="shared" si="1"/>
        <v>215.96636758490627</v>
      </c>
      <c r="G36" s="25">
        <f t="shared" si="2"/>
        <v>215.96636758490627</v>
      </c>
      <c r="H36" s="25">
        <f t="shared" si="3"/>
        <v>46641.47192781885</v>
      </c>
      <c r="I36" s="24">
        <f t="shared" si="4"/>
        <v>0.45181248448725159</v>
      </c>
      <c r="J36" s="24">
        <f t="shared" si="5"/>
        <v>0.82419331287515329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264.19329609094285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229.32960909428675</v>
      </c>
      <c r="G38" s="18">
        <f t="shared" ref="G38:H38" si="6">SUM(G18:G36)</f>
        <v>2720.901949650548</v>
      </c>
      <c r="H38" s="18">
        <f t="shared" si="6"/>
        <v>537861.89412629744</v>
      </c>
      <c r="I38" s="17">
        <f>SUM(I21:I36)</f>
        <v>12.164754911684733</v>
      </c>
      <c r="J38" s="17">
        <f>SUM(J21:J36)</f>
        <v>9.3623931616073612</v>
      </c>
    </row>
    <row r="39" spans="1:10" x14ac:dyDescent="0.25">
      <c r="B39" s="14"/>
      <c r="C39" s="14"/>
      <c r="D39" s="14"/>
      <c r="E39" s="14"/>
      <c r="F39" s="14"/>
      <c r="G39" s="16">
        <f>G38/C36</f>
        <v>143.20536577108146</v>
      </c>
      <c r="H39" s="16">
        <f>H38/C36</f>
        <v>28308.520743489338</v>
      </c>
      <c r="I39" s="15">
        <f>I38/C36</f>
        <v>0.64025025850972284</v>
      </c>
      <c r="J39" s="15">
        <f>J38/C36</f>
        <v>0.49275753482144008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179.4815193128986</v>
      </c>
      <c r="H42" s="12">
        <f>H39^0.5</f>
        <v>168.25136178791939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2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703003</v>
      </c>
    </row>
    <row r="4" spans="2:3" x14ac:dyDescent="0.25">
      <c r="B4" s="5" t="s">
        <v>247</v>
      </c>
      <c r="C4" t="s">
        <v>47</v>
      </c>
    </row>
    <row r="5" spans="2:3" x14ac:dyDescent="0.25">
      <c r="B5" t="s">
        <v>250</v>
      </c>
      <c r="C5" s="4">
        <v>124</v>
      </c>
    </row>
    <row r="6" spans="2:3" x14ac:dyDescent="0.25">
      <c r="B6" t="s">
        <v>251</v>
      </c>
      <c r="C6" s="4">
        <v>1508</v>
      </c>
    </row>
    <row r="7" spans="2:3" x14ac:dyDescent="0.25">
      <c r="B7" t="s">
        <v>252</v>
      </c>
      <c r="C7" s="4">
        <v>1580</v>
      </c>
    </row>
    <row r="8" spans="2:3" x14ac:dyDescent="0.25">
      <c r="B8" t="s">
        <v>253</v>
      </c>
      <c r="C8" s="4">
        <v>1308</v>
      </c>
    </row>
    <row r="9" spans="2:3" x14ac:dyDescent="0.25">
      <c r="B9" t="s">
        <v>254</v>
      </c>
      <c r="C9" s="4">
        <v>1335</v>
      </c>
    </row>
    <row r="10" spans="2:3" x14ac:dyDescent="0.25">
      <c r="B10" t="s">
        <v>255</v>
      </c>
      <c r="C10" s="4">
        <v>1373</v>
      </c>
    </row>
    <row r="11" spans="2:3" x14ac:dyDescent="0.25">
      <c r="B11" t="s">
        <v>256</v>
      </c>
      <c r="C11" s="4">
        <v>1474</v>
      </c>
    </row>
    <row r="12" spans="2:3" x14ac:dyDescent="0.25">
      <c r="B12" t="s">
        <v>257</v>
      </c>
      <c r="C12" s="4">
        <v>1312</v>
      </c>
    </row>
    <row r="13" spans="2:3" x14ac:dyDescent="0.25">
      <c r="B13" t="s">
        <v>258</v>
      </c>
      <c r="C13" s="4">
        <v>1323</v>
      </c>
    </row>
    <row r="14" spans="2:3" x14ac:dyDescent="0.25">
      <c r="B14" t="s">
        <v>259</v>
      </c>
      <c r="C14" s="4">
        <v>1325</v>
      </c>
    </row>
    <row r="15" spans="2:3" x14ac:dyDescent="0.25">
      <c r="B15" t="s">
        <v>260</v>
      </c>
      <c r="C15" s="4">
        <v>1279</v>
      </c>
    </row>
    <row r="16" spans="2:3" x14ac:dyDescent="0.25">
      <c r="B16" t="s">
        <v>261</v>
      </c>
      <c r="C16" s="4">
        <v>1816</v>
      </c>
    </row>
    <row r="17" spans="2:3" x14ac:dyDescent="0.25">
      <c r="B17" t="s">
        <v>262</v>
      </c>
      <c r="C17" s="4">
        <v>2260</v>
      </c>
    </row>
    <row r="18" spans="2:3" x14ac:dyDescent="0.25">
      <c r="B18" t="s">
        <v>263</v>
      </c>
      <c r="C18" s="4">
        <v>1253</v>
      </c>
    </row>
    <row r="19" spans="2:3" x14ac:dyDescent="0.25">
      <c r="B19" t="s">
        <v>264</v>
      </c>
      <c r="C19" s="4">
        <v>1280</v>
      </c>
    </row>
    <row r="20" spans="2:3" x14ac:dyDescent="0.25">
      <c r="B20" t="s">
        <v>265</v>
      </c>
      <c r="C20" s="4">
        <v>1224</v>
      </c>
    </row>
    <row r="21" spans="2:3" x14ac:dyDescent="0.25">
      <c r="B21" t="s">
        <v>266</v>
      </c>
      <c r="C21" s="4">
        <v>1324</v>
      </c>
    </row>
    <row r="22" spans="2:3" x14ac:dyDescent="0.25">
      <c r="B22" t="s">
        <v>267</v>
      </c>
      <c r="C22" s="4">
        <v>1274</v>
      </c>
    </row>
    <row r="23" spans="2:3" x14ac:dyDescent="0.25">
      <c r="B23" t="s">
        <v>268</v>
      </c>
      <c r="C23" s="4">
        <v>1270</v>
      </c>
    </row>
    <row r="24" spans="2:3" x14ac:dyDescent="0.25">
      <c r="B24" t="s">
        <v>269</v>
      </c>
      <c r="C24" s="4">
        <v>1142</v>
      </c>
    </row>
    <row r="25" spans="2:3" x14ac:dyDescent="0.25">
      <c r="B25" t="s">
        <v>270</v>
      </c>
      <c r="C25" s="4">
        <v>1320</v>
      </c>
    </row>
    <row r="26" spans="2:3" x14ac:dyDescent="0.25">
      <c r="B26" t="s">
        <v>271</v>
      </c>
      <c r="C26" s="4">
        <v>1422</v>
      </c>
    </row>
    <row r="27" spans="2:3" x14ac:dyDescent="0.25">
      <c r="B27" t="s">
        <v>272</v>
      </c>
      <c r="C27" s="4">
        <v>1145</v>
      </c>
    </row>
    <row r="28" spans="2:3" x14ac:dyDescent="0.25">
      <c r="B28" t="s">
        <v>273</v>
      </c>
      <c r="C28" s="4">
        <v>1234</v>
      </c>
    </row>
    <row r="29" spans="2:3" x14ac:dyDescent="0.25">
      <c r="B29" t="s">
        <v>274</v>
      </c>
      <c r="C29" s="4">
        <v>1378</v>
      </c>
    </row>
    <row r="30" spans="2:3" x14ac:dyDescent="0.25">
      <c r="B30" t="s">
        <v>275</v>
      </c>
      <c r="C30" s="4">
        <v>1356</v>
      </c>
    </row>
    <row r="31" spans="2:3" x14ac:dyDescent="0.25">
      <c r="B31" t="s">
        <v>276</v>
      </c>
      <c r="C31" s="4">
        <v>1444</v>
      </c>
    </row>
    <row r="32" spans="2:3" x14ac:dyDescent="0.25">
      <c r="B32" t="s">
        <v>277</v>
      </c>
      <c r="C32" s="4">
        <v>1328</v>
      </c>
    </row>
    <row r="33" spans="2:3" x14ac:dyDescent="0.25">
      <c r="B33" t="s">
        <v>278</v>
      </c>
      <c r="C33" s="4">
        <v>1558</v>
      </c>
    </row>
    <row r="34" spans="2:3" x14ac:dyDescent="0.25">
      <c r="B34" t="s">
        <v>279</v>
      </c>
      <c r="C34" s="4">
        <v>1260</v>
      </c>
    </row>
    <row r="35" spans="2:3" x14ac:dyDescent="0.25">
      <c r="B35" t="s">
        <v>280</v>
      </c>
      <c r="C35" s="4">
        <v>1480</v>
      </c>
    </row>
    <row r="36" spans="2:3" x14ac:dyDescent="0.25">
      <c r="C36" s="4">
        <v>41709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124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1508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1580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1308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1335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1373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1474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1312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1323</v>
      </c>
      <c r="E14" s="14" t="s">
        <v>293</v>
      </c>
      <c r="F14" s="27">
        <f>AVERAGE(D6:D17)</f>
        <v>1313.0833333333333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1325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1279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1816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2260</v>
      </c>
      <c r="E18" s="27">
        <f>F14</f>
        <v>1313.0833333333333</v>
      </c>
      <c r="F18" s="26">
        <f>D18-E18</f>
        <v>946.91666666666674</v>
      </c>
      <c r="G18" s="25">
        <f>ABS(F18)</f>
        <v>946.91666666666674</v>
      </c>
      <c r="H18" s="25">
        <f>G18^2</f>
        <v>896651.17361111124</v>
      </c>
      <c r="I18" s="24">
        <f>G18/D18</f>
        <v>0.41898967551622424</v>
      </c>
      <c r="J18" s="24">
        <f>G18/E18</f>
        <v>0.72113981087770529</v>
      </c>
    </row>
    <row r="19" spans="1:10" x14ac:dyDescent="0.25">
      <c r="A19" s="55"/>
      <c r="B19" s="31" t="s">
        <v>263</v>
      </c>
      <c r="C19" s="14">
        <v>2</v>
      </c>
      <c r="D19" s="34">
        <v>1253</v>
      </c>
      <c r="E19" s="25">
        <f>$F$1*D18+(1-$F$1)*E18</f>
        <v>1322.5524999999998</v>
      </c>
      <c r="F19" s="26">
        <f>D19-E19</f>
        <v>-69.552499999999782</v>
      </c>
      <c r="G19" s="25">
        <f>ABS(F19)</f>
        <v>69.552499999999782</v>
      </c>
      <c r="H19" s="25">
        <f>G19^2</f>
        <v>4837.5502562499696</v>
      </c>
      <c r="I19" s="24">
        <f>G19/D19</f>
        <v>5.5508778930566466E-2</v>
      </c>
      <c r="J19" s="24">
        <f>G19/E19</f>
        <v>5.2589594741985511E-2</v>
      </c>
    </row>
    <row r="20" spans="1:10" x14ac:dyDescent="0.25">
      <c r="A20" s="55"/>
      <c r="B20" s="31" t="s">
        <v>264</v>
      </c>
      <c r="C20" s="14">
        <v>3</v>
      </c>
      <c r="D20" s="34">
        <v>1280</v>
      </c>
      <c r="E20" s="25">
        <f t="shared" ref="E20:E36" si="0">$F$1*D19+(1-$F$1)*E19</f>
        <v>1321.8569749999997</v>
      </c>
      <c r="F20" s="26">
        <f t="shared" ref="F20:F36" si="1">D20-E20</f>
        <v>-41.856974999999693</v>
      </c>
      <c r="G20" s="25">
        <f t="shared" ref="G20:G36" si="2">ABS(F20)</f>
        <v>41.856974999999693</v>
      </c>
      <c r="H20" s="25">
        <f t="shared" ref="H20:H36" si="3">G20^2</f>
        <v>1752.0063561505992</v>
      </c>
      <c r="I20" s="24">
        <f t="shared" ref="I20:I36" si="4">G20/D20</f>
        <v>3.2700761718749763E-2</v>
      </c>
      <c r="J20" s="24">
        <f t="shared" ref="J20:J36" si="5">G20/E20</f>
        <v>3.1665282849530449E-2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1224</v>
      </c>
      <c r="E21" s="25">
        <f t="shared" si="0"/>
        <v>1321.4384052499997</v>
      </c>
      <c r="F21" s="26">
        <f t="shared" si="1"/>
        <v>-97.438405249999732</v>
      </c>
      <c r="G21" s="25">
        <f t="shared" si="2"/>
        <v>97.438405249999732</v>
      </c>
      <c r="H21" s="25">
        <f t="shared" si="3"/>
        <v>9494.2428176631747</v>
      </c>
      <c r="I21" s="24">
        <f t="shared" si="4"/>
        <v>7.9606540236927884E-2</v>
      </c>
      <c r="J21" s="24">
        <f t="shared" si="5"/>
        <v>7.3736622806543597E-2</v>
      </c>
    </row>
    <row r="22" spans="1:10" x14ac:dyDescent="0.25">
      <c r="A22" s="55"/>
      <c r="B22" s="31" t="s">
        <v>266</v>
      </c>
      <c r="C22" s="14">
        <v>5</v>
      </c>
      <c r="D22" s="14">
        <v>1324</v>
      </c>
      <c r="E22" s="25">
        <f t="shared" si="0"/>
        <v>1320.4640211974997</v>
      </c>
      <c r="F22" s="26">
        <f t="shared" si="1"/>
        <v>3.5359788025002672</v>
      </c>
      <c r="G22" s="25">
        <f t="shared" si="2"/>
        <v>3.5359788025002672</v>
      </c>
      <c r="H22" s="25">
        <f t="shared" si="3"/>
        <v>12.503146091731223</v>
      </c>
      <c r="I22" s="24">
        <f t="shared" si="4"/>
        <v>2.6706788538521657E-3</v>
      </c>
      <c r="J22" s="24">
        <f t="shared" si="5"/>
        <v>2.6778304790868635E-3</v>
      </c>
    </row>
    <row r="23" spans="1:10" x14ac:dyDescent="0.25">
      <c r="A23" s="55"/>
      <c r="B23" s="31" t="s">
        <v>267</v>
      </c>
      <c r="C23" s="14">
        <v>6</v>
      </c>
      <c r="D23" s="14">
        <v>1274</v>
      </c>
      <c r="E23" s="25">
        <f t="shared" si="0"/>
        <v>1320.4993809855248</v>
      </c>
      <c r="F23" s="26">
        <f t="shared" si="1"/>
        <v>-46.499380985524795</v>
      </c>
      <c r="G23" s="25">
        <f t="shared" si="2"/>
        <v>46.499380985524795</v>
      </c>
      <c r="H23" s="25">
        <f t="shared" si="3"/>
        <v>2162.1924320369849</v>
      </c>
      <c r="I23" s="24">
        <f t="shared" si="4"/>
        <v>3.6498729188010046E-2</v>
      </c>
      <c r="J23" s="24">
        <f t="shared" si="5"/>
        <v>3.5213481850192942E-2</v>
      </c>
    </row>
    <row r="24" spans="1:10" x14ac:dyDescent="0.25">
      <c r="A24" s="55"/>
      <c r="B24" s="31" t="s">
        <v>268</v>
      </c>
      <c r="C24" s="14">
        <v>7</v>
      </c>
      <c r="D24" s="14">
        <v>1270</v>
      </c>
      <c r="E24" s="25">
        <f t="shared" si="0"/>
        <v>1320.0343871756695</v>
      </c>
      <c r="F24" s="26">
        <f t="shared" si="1"/>
        <v>-50.034387175669508</v>
      </c>
      <c r="G24" s="25">
        <f t="shared" si="2"/>
        <v>50.034387175669508</v>
      </c>
      <c r="H24" s="25">
        <f t="shared" si="3"/>
        <v>2503.4399000448011</v>
      </c>
      <c r="I24" s="24">
        <f t="shared" si="4"/>
        <v>3.9397155256432684E-2</v>
      </c>
      <c r="J24" s="24">
        <f t="shared" si="5"/>
        <v>3.7903851340359784E-2</v>
      </c>
    </row>
    <row r="25" spans="1:10" x14ac:dyDescent="0.25">
      <c r="A25" s="55"/>
      <c r="B25" s="31" t="s">
        <v>269</v>
      </c>
      <c r="C25" s="14">
        <v>8</v>
      </c>
      <c r="D25" s="14">
        <v>1142</v>
      </c>
      <c r="E25" s="25">
        <f t="shared" si="0"/>
        <v>1319.5340433039128</v>
      </c>
      <c r="F25" s="26">
        <f t="shared" si="1"/>
        <v>-177.53404330391277</v>
      </c>
      <c r="G25" s="25">
        <f t="shared" si="2"/>
        <v>177.53404330391277</v>
      </c>
      <c r="H25" s="25">
        <f t="shared" si="3"/>
        <v>31518.336531835575</v>
      </c>
      <c r="I25" s="24">
        <f t="shared" si="4"/>
        <v>0.15545888205246303</v>
      </c>
      <c r="J25" s="24">
        <f t="shared" si="5"/>
        <v>0.13454298068687526</v>
      </c>
    </row>
    <row r="26" spans="1:10" x14ac:dyDescent="0.25">
      <c r="A26" s="55"/>
      <c r="B26" s="31" t="s">
        <v>270</v>
      </c>
      <c r="C26" s="14">
        <v>9</v>
      </c>
      <c r="D26" s="14">
        <v>1320</v>
      </c>
      <c r="E26" s="25">
        <f t="shared" si="0"/>
        <v>1317.7587028708738</v>
      </c>
      <c r="F26" s="26">
        <f t="shared" si="1"/>
        <v>2.2412971291262238</v>
      </c>
      <c r="G26" s="25">
        <f t="shared" si="2"/>
        <v>2.2412971291262238</v>
      </c>
      <c r="H26" s="25">
        <f t="shared" si="3"/>
        <v>5.0234128210294529</v>
      </c>
      <c r="I26" s="24">
        <f t="shared" si="4"/>
        <v>1.6979523705501695E-3</v>
      </c>
      <c r="J26" s="24">
        <f t="shared" si="5"/>
        <v>1.7008403163973236E-3</v>
      </c>
    </row>
    <row r="27" spans="1:10" x14ac:dyDescent="0.25">
      <c r="A27" s="55"/>
      <c r="B27" s="31" t="s">
        <v>271</v>
      </c>
      <c r="C27" s="14">
        <v>10</v>
      </c>
      <c r="D27" s="14">
        <v>1422</v>
      </c>
      <c r="E27" s="25">
        <f t="shared" si="0"/>
        <v>1317.781115842165</v>
      </c>
      <c r="F27" s="26">
        <f t="shared" si="1"/>
        <v>104.21888415783496</v>
      </c>
      <c r="G27" s="25">
        <f t="shared" si="2"/>
        <v>104.21888415783496</v>
      </c>
      <c r="H27" s="25">
        <f t="shared" si="3"/>
        <v>10861.575815104223</v>
      </c>
      <c r="I27" s="24">
        <f t="shared" si="4"/>
        <v>7.3290354541374794E-2</v>
      </c>
      <c r="J27" s="24">
        <f t="shared" si="5"/>
        <v>7.9086642618361513E-2</v>
      </c>
    </row>
    <row r="28" spans="1:10" x14ac:dyDescent="0.25">
      <c r="A28" s="55"/>
      <c r="B28" s="31" t="s">
        <v>272</v>
      </c>
      <c r="C28" s="14">
        <v>11</v>
      </c>
      <c r="D28" s="14">
        <v>1145</v>
      </c>
      <c r="E28" s="25">
        <f t="shared" si="0"/>
        <v>1318.8233046837433</v>
      </c>
      <c r="F28" s="26">
        <f t="shared" si="1"/>
        <v>-173.82330468374334</v>
      </c>
      <c r="G28" s="25">
        <f t="shared" si="2"/>
        <v>173.82330468374334</v>
      </c>
      <c r="H28" s="25">
        <f t="shared" si="3"/>
        <v>30214.54125117747</v>
      </c>
      <c r="I28" s="24">
        <f t="shared" si="4"/>
        <v>0.15181074644868414</v>
      </c>
      <c r="J28" s="24">
        <f t="shared" si="5"/>
        <v>0.13180181459215762</v>
      </c>
    </row>
    <row r="29" spans="1:10" x14ac:dyDescent="0.25">
      <c r="A29" s="55"/>
      <c r="B29" s="31" t="s">
        <v>273</v>
      </c>
      <c r="C29" s="14">
        <v>12</v>
      </c>
      <c r="D29" s="14">
        <v>1234</v>
      </c>
      <c r="E29" s="25">
        <f t="shared" si="0"/>
        <v>1317.0850716369059</v>
      </c>
      <c r="F29" s="26">
        <f t="shared" si="1"/>
        <v>-83.085071636905923</v>
      </c>
      <c r="G29" s="25">
        <f t="shared" si="2"/>
        <v>83.085071636905923</v>
      </c>
      <c r="H29" s="25">
        <f t="shared" si="3"/>
        <v>6903.129128909789</v>
      </c>
      <c r="I29" s="24">
        <f t="shared" si="4"/>
        <v>6.7329879770588269E-2</v>
      </c>
      <c r="J29" s="24">
        <f t="shared" si="5"/>
        <v>6.3082539940753968E-2</v>
      </c>
    </row>
    <row r="30" spans="1:10" x14ac:dyDescent="0.25">
      <c r="A30" s="55"/>
      <c r="B30" s="31" t="s">
        <v>274</v>
      </c>
      <c r="C30" s="14">
        <v>13</v>
      </c>
      <c r="D30" s="14">
        <v>1378</v>
      </c>
      <c r="E30" s="25">
        <f t="shared" si="0"/>
        <v>1316.2542209205367</v>
      </c>
      <c r="F30" s="26">
        <f t="shared" si="1"/>
        <v>61.745779079463318</v>
      </c>
      <c r="G30" s="25">
        <f t="shared" si="2"/>
        <v>61.745779079463318</v>
      </c>
      <c r="H30" s="25">
        <f t="shared" si="3"/>
        <v>3812.5412341298902</v>
      </c>
      <c r="I30" s="24">
        <f t="shared" si="4"/>
        <v>4.4808257677404442E-2</v>
      </c>
      <c r="J30" s="24">
        <f t="shared" si="5"/>
        <v>4.6910223039042367E-2</v>
      </c>
    </row>
    <row r="31" spans="1:10" x14ac:dyDescent="0.25">
      <c r="A31" s="55"/>
      <c r="B31" s="31" t="s">
        <v>275</v>
      </c>
      <c r="C31" s="14">
        <v>14</v>
      </c>
      <c r="D31" s="14">
        <v>1356</v>
      </c>
      <c r="E31" s="25">
        <f t="shared" si="0"/>
        <v>1316.8716787113312</v>
      </c>
      <c r="F31" s="26">
        <f t="shared" si="1"/>
        <v>39.128321288668758</v>
      </c>
      <c r="G31" s="25">
        <f t="shared" si="2"/>
        <v>39.128321288668758</v>
      </c>
      <c r="H31" s="25">
        <f t="shared" si="3"/>
        <v>1531.0255268692888</v>
      </c>
      <c r="I31" s="24">
        <f t="shared" si="4"/>
        <v>2.8855694165684925E-2</v>
      </c>
      <c r="J31" s="24">
        <f t="shared" si="5"/>
        <v>2.9713085884692337E-2</v>
      </c>
    </row>
    <row r="32" spans="1:10" x14ac:dyDescent="0.25">
      <c r="A32" s="55"/>
      <c r="B32" s="31" t="s">
        <v>276</v>
      </c>
      <c r="C32" s="14">
        <v>15</v>
      </c>
      <c r="D32" s="14">
        <v>1444</v>
      </c>
      <c r="E32" s="25">
        <f t="shared" si="0"/>
        <v>1317.262961924218</v>
      </c>
      <c r="F32" s="26">
        <f t="shared" si="1"/>
        <v>126.73703807578204</v>
      </c>
      <c r="G32" s="25">
        <f t="shared" si="2"/>
        <v>126.73703807578204</v>
      </c>
      <c r="H32" s="25">
        <f t="shared" si="3"/>
        <v>16062.276820222227</v>
      </c>
      <c r="I32" s="24">
        <f t="shared" si="4"/>
        <v>8.7768031908436309E-2</v>
      </c>
      <c r="J32" s="24">
        <f t="shared" si="5"/>
        <v>9.6212405373220539E-2</v>
      </c>
    </row>
    <row r="33" spans="1:10" x14ac:dyDescent="0.25">
      <c r="A33" s="55"/>
      <c r="B33" s="31" t="s">
        <v>277</v>
      </c>
      <c r="C33" s="14">
        <v>16</v>
      </c>
      <c r="D33" s="14">
        <v>1328</v>
      </c>
      <c r="E33" s="25">
        <f t="shared" si="0"/>
        <v>1318.5303323049759</v>
      </c>
      <c r="F33" s="26">
        <f t="shared" si="1"/>
        <v>9.4696676950240999</v>
      </c>
      <c r="G33" s="25">
        <f t="shared" si="2"/>
        <v>9.4696676950240999</v>
      </c>
      <c r="H33" s="25">
        <f t="shared" si="3"/>
        <v>89.674606254183047</v>
      </c>
      <c r="I33" s="24">
        <f t="shared" si="4"/>
        <v>7.1307738667350153E-3</v>
      </c>
      <c r="J33" s="24">
        <f t="shared" si="5"/>
        <v>7.181986991888001E-3</v>
      </c>
    </row>
    <row r="34" spans="1:10" x14ac:dyDescent="0.25">
      <c r="A34" s="55"/>
      <c r="B34" s="31" t="s">
        <v>278</v>
      </c>
      <c r="C34" s="14">
        <v>17</v>
      </c>
      <c r="D34" s="14">
        <v>1558</v>
      </c>
      <c r="E34" s="25">
        <f t="shared" si="0"/>
        <v>1318.6250289819261</v>
      </c>
      <c r="F34" s="26">
        <f t="shared" si="1"/>
        <v>239.37497101807389</v>
      </c>
      <c r="G34" s="25">
        <f t="shared" si="2"/>
        <v>239.37497101807389</v>
      </c>
      <c r="H34" s="25">
        <f t="shared" si="3"/>
        <v>57300.376749903713</v>
      </c>
      <c r="I34" s="24">
        <f t="shared" si="4"/>
        <v>0.15364247177026566</v>
      </c>
      <c r="J34" s="24">
        <f t="shared" si="5"/>
        <v>0.18153376870366908</v>
      </c>
    </row>
    <row r="35" spans="1:10" x14ac:dyDescent="0.25">
      <c r="A35" s="55"/>
      <c r="B35" s="31" t="s">
        <v>279</v>
      </c>
      <c r="C35" s="14">
        <v>18</v>
      </c>
      <c r="D35" s="14">
        <v>1260</v>
      </c>
      <c r="E35" s="25">
        <f t="shared" si="0"/>
        <v>1321.0187786921067</v>
      </c>
      <c r="F35" s="26">
        <f t="shared" si="1"/>
        <v>-61.018778692106707</v>
      </c>
      <c r="G35" s="25">
        <f t="shared" si="2"/>
        <v>61.018778692106707</v>
      </c>
      <c r="H35" s="25">
        <f t="shared" si="3"/>
        <v>3723.2913530762953</v>
      </c>
      <c r="I35" s="24">
        <f t="shared" si="4"/>
        <v>4.8427602136592626E-2</v>
      </c>
      <c r="J35" s="24">
        <f t="shared" si="5"/>
        <v>4.6190697419547067E-2</v>
      </c>
    </row>
    <row r="36" spans="1:10" x14ac:dyDescent="0.25">
      <c r="A36" s="55"/>
      <c r="B36" s="31" t="s">
        <v>280</v>
      </c>
      <c r="C36" s="14">
        <v>19</v>
      </c>
      <c r="D36" s="14">
        <v>1480</v>
      </c>
      <c r="E36" s="25">
        <f t="shared" si="0"/>
        <v>1320.4085909051855</v>
      </c>
      <c r="F36" s="26">
        <f t="shared" si="1"/>
        <v>159.59140909481448</v>
      </c>
      <c r="G36" s="25">
        <f t="shared" si="2"/>
        <v>159.59140909481448</v>
      </c>
      <c r="H36" s="25">
        <f t="shared" si="3"/>
        <v>25469.417856868433</v>
      </c>
      <c r="I36" s="24">
        <f t="shared" si="4"/>
        <v>0.10783203317217195</v>
      </c>
      <c r="J36" s="24">
        <f t="shared" si="5"/>
        <v>0.12086517021629575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1322.0045049961336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892.11716628009253</v>
      </c>
      <c r="G38" s="18">
        <f t="shared" ref="G38:H38" si="6">SUM(G18:G36)</f>
        <v>2493.802859735817</v>
      </c>
      <c r="H38" s="18">
        <f t="shared" si="6"/>
        <v>1104904.3188065204</v>
      </c>
      <c r="I38" s="17">
        <f>SUM(I21:I36)</f>
        <v>1.0862257834161742</v>
      </c>
      <c r="J38" s="17">
        <f>SUM(J21:J36)</f>
        <v>1.088353942259084</v>
      </c>
    </row>
    <row r="39" spans="1:10" x14ac:dyDescent="0.25">
      <c r="B39" s="14"/>
      <c r="C39" s="14"/>
      <c r="D39" s="14"/>
      <c r="E39" s="14"/>
      <c r="F39" s="14"/>
      <c r="G39" s="16">
        <f>G38/C36</f>
        <v>131.2527820913588</v>
      </c>
      <c r="H39" s="16">
        <f>H38/C36</f>
        <v>58152.858884553709</v>
      </c>
      <c r="I39" s="15">
        <f>I38/C36</f>
        <v>5.7169778074535479E-2</v>
      </c>
      <c r="J39" s="15">
        <f>J38/C36</f>
        <v>5.7281786434688634E-2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164.50115969438778</v>
      </c>
      <c r="H42" s="12">
        <f>H39^0.5</f>
        <v>241.14903873860604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6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708018</v>
      </c>
    </row>
    <row r="4" spans="2:3" x14ac:dyDescent="0.25">
      <c r="B4" s="5" t="s">
        <v>247</v>
      </c>
      <c r="C4" t="s">
        <v>95</v>
      </c>
    </row>
    <row r="5" spans="2:3" x14ac:dyDescent="0.25">
      <c r="B5" t="s">
        <v>250</v>
      </c>
      <c r="C5" s="4">
        <v>71</v>
      </c>
    </row>
    <row r="6" spans="2:3" x14ac:dyDescent="0.25">
      <c r="B6" t="s">
        <v>251</v>
      </c>
      <c r="C6" s="4">
        <v>121</v>
      </c>
    </row>
    <row r="7" spans="2:3" x14ac:dyDescent="0.25">
      <c r="B7" t="s">
        <v>252</v>
      </c>
      <c r="C7" s="4">
        <v>303</v>
      </c>
    </row>
    <row r="8" spans="2:3" x14ac:dyDescent="0.25">
      <c r="B8" t="s">
        <v>253</v>
      </c>
      <c r="C8" s="4">
        <v>725</v>
      </c>
    </row>
    <row r="9" spans="2:3" x14ac:dyDescent="0.25">
      <c r="B9" t="s">
        <v>254</v>
      </c>
      <c r="C9" s="4">
        <v>76</v>
      </c>
    </row>
    <row r="10" spans="2:3" x14ac:dyDescent="0.25">
      <c r="B10" t="s">
        <v>255</v>
      </c>
      <c r="C10" s="4">
        <v>553</v>
      </c>
    </row>
    <row r="11" spans="2:3" x14ac:dyDescent="0.25">
      <c r="B11" t="s">
        <v>256</v>
      </c>
      <c r="C11" s="4">
        <v>572</v>
      </c>
    </row>
    <row r="12" spans="2:3" x14ac:dyDescent="0.25">
      <c r="B12" t="s">
        <v>257</v>
      </c>
      <c r="C12" s="4">
        <v>478</v>
      </c>
    </row>
    <row r="13" spans="2:3" x14ac:dyDescent="0.25">
      <c r="B13" t="s">
        <v>258</v>
      </c>
      <c r="C13" s="4">
        <v>531</v>
      </c>
    </row>
    <row r="14" spans="2:3" x14ac:dyDescent="0.25">
      <c r="B14" t="s">
        <v>259</v>
      </c>
      <c r="C14" s="4">
        <v>242</v>
      </c>
    </row>
    <row r="15" spans="2:3" x14ac:dyDescent="0.25">
      <c r="B15" t="s">
        <v>260</v>
      </c>
      <c r="C15" s="4">
        <v>721</v>
      </c>
    </row>
    <row r="16" spans="2:3" x14ac:dyDescent="0.25">
      <c r="B16" t="s">
        <v>261</v>
      </c>
      <c r="C16" s="4">
        <v>363</v>
      </c>
    </row>
    <row r="17" spans="2:3" x14ac:dyDescent="0.25">
      <c r="B17" t="s">
        <v>262</v>
      </c>
      <c r="C17" s="4">
        <v>235</v>
      </c>
    </row>
    <row r="18" spans="2:3" x14ac:dyDescent="0.25">
      <c r="B18" t="s">
        <v>263</v>
      </c>
      <c r="C18" s="4">
        <v>409</v>
      </c>
    </row>
    <row r="19" spans="2:3" x14ac:dyDescent="0.25">
      <c r="B19" t="s">
        <v>264</v>
      </c>
      <c r="C19" s="4">
        <v>461</v>
      </c>
    </row>
    <row r="20" spans="2:3" x14ac:dyDescent="0.25">
      <c r="B20" t="s">
        <v>265</v>
      </c>
      <c r="C20" s="4">
        <v>435</v>
      </c>
    </row>
    <row r="21" spans="2:3" x14ac:dyDescent="0.25">
      <c r="B21" t="s">
        <v>266</v>
      </c>
      <c r="C21" s="4">
        <v>391</v>
      </c>
    </row>
    <row r="22" spans="2:3" x14ac:dyDescent="0.25">
      <c r="B22" t="s">
        <v>267</v>
      </c>
      <c r="C22" s="4">
        <v>422</v>
      </c>
    </row>
    <row r="23" spans="2:3" x14ac:dyDescent="0.25">
      <c r="B23" t="s">
        <v>268</v>
      </c>
      <c r="C23" s="4">
        <v>533</v>
      </c>
    </row>
    <row r="24" spans="2:3" x14ac:dyDescent="0.25">
      <c r="B24" t="s">
        <v>269</v>
      </c>
      <c r="C24" s="4">
        <v>322</v>
      </c>
    </row>
    <row r="25" spans="2:3" x14ac:dyDescent="0.25">
      <c r="B25" t="s">
        <v>270</v>
      </c>
      <c r="C25" s="4">
        <v>394</v>
      </c>
    </row>
    <row r="26" spans="2:3" x14ac:dyDescent="0.25">
      <c r="B26" t="s">
        <v>271</v>
      </c>
      <c r="C26" s="4">
        <v>267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>
        <v>1217</v>
      </c>
    </row>
    <row r="29" spans="2:3" x14ac:dyDescent="0.25">
      <c r="B29" t="s">
        <v>274</v>
      </c>
      <c r="C29" s="4">
        <v>518</v>
      </c>
    </row>
    <row r="30" spans="2:3" x14ac:dyDescent="0.25">
      <c r="B30" t="s">
        <v>275</v>
      </c>
      <c r="C30" s="4">
        <v>433</v>
      </c>
    </row>
    <row r="31" spans="2:3" x14ac:dyDescent="0.25">
      <c r="B31" t="s">
        <v>276</v>
      </c>
      <c r="C31" s="4">
        <v>316</v>
      </c>
    </row>
    <row r="32" spans="2:3" x14ac:dyDescent="0.25">
      <c r="B32" t="s">
        <v>277</v>
      </c>
      <c r="C32" s="4">
        <v>1165</v>
      </c>
    </row>
    <row r="33" spans="2:3" x14ac:dyDescent="0.25">
      <c r="B33" t="s">
        <v>278</v>
      </c>
      <c r="C33" s="4">
        <v>543</v>
      </c>
    </row>
    <row r="34" spans="2:3" x14ac:dyDescent="0.25">
      <c r="B34" t="s">
        <v>279</v>
      </c>
      <c r="C34" s="4">
        <v>1085</v>
      </c>
    </row>
    <row r="35" spans="2:3" x14ac:dyDescent="0.25">
      <c r="B35" t="s">
        <v>280</v>
      </c>
      <c r="C35" s="4">
        <v>442</v>
      </c>
    </row>
    <row r="36" spans="2:3" x14ac:dyDescent="0.25">
      <c r="C36" s="4">
        <v>14344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0.12195074903074535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71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121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303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725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76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553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572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478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531</v>
      </c>
      <c r="E14" s="14" t="s">
        <v>293</v>
      </c>
      <c r="F14" s="27">
        <f>AVERAGE(D6:D17)</f>
        <v>396.33333333333331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242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721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363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235</v>
      </c>
      <c r="E18" s="27">
        <f>F14</f>
        <v>396.33333333333331</v>
      </c>
      <c r="F18" s="26">
        <f>D18-E18</f>
        <v>-161.33333333333331</v>
      </c>
      <c r="G18" s="25">
        <f>ABS(F18)</f>
        <v>161.33333333333331</v>
      </c>
      <c r="H18" s="25">
        <f>G18^2</f>
        <v>26028.444444444438</v>
      </c>
      <c r="I18" s="24">
        <f>G18/D18</f>
        <v>0.68652482269503534</v>
      </c>
      <c r="J18" s="24">
        <f>G18/E18</f>
        <v>0.40706476030277539</v>
      </c>
    </row>
    <row r="19" spans="1:10" x14ac:dyDescent="0.25">
      <c r="A19" s="55"/>
      <c r="B19" s="31" t="s">
        <v>263</v>
      </c>
      <c r="C19" s="14">
        <v>2</v>
      </c>
      <c r="D19" s="34">
        <v>409</v>
      </c>
      <c r="E19" s="25">
        <f>$F$1*D18+(1-$F$1)*E18</f>
        <v>376.6586124897064</v>
      </c>
      <c r="F19" s="26">
        <f>D19-E19</f>
        <v>32.3413875102936</v>
      </c>
      <c r="G19" s="25">
        <f>ABS(F19)</f>
        <v>32.3413875102936</v>
      </c>
      <c r="H19" s="25">
        <f>G19^2</f>
        <v>1045.9653460909749</v>
      </c>
      <c r="I19" s="24">
        <f>G19/D19</f>
        <v>7.9074297091182397E-2</v>
      </c>
      <c r="J19" s="24">
        <f>G19/E19</f>
        <v>8.5863926743948937E-2</v>
      </c>
    </row>
    <row r="20" spans="1:10" x14ac:dyDescent="0.25">
      <c r="A20" s="55"/>
      <c r="B20" s="31" t="s">
        <v>264</v>
      </c>
      <c r="C20" s="14">
        <v>3</v>
      </c>
      <c r="D20" s="34">
        <v>461</v>
      </c>
      <c r="E20" s="25">
        <f t="shared" ref="E20:E36" si="0">$F$1*D19+(1-$F$1)*E19</f>
        <v>380.60266892128027</v>
      </c>
      <c r="F20" s="26">
        <f t="shared" ref="F20:F36" si="1">D20-E20</f>
        <v>80.397331078719731</v>
      </c>
      <c r="G20" s="25">
        <f t="shared" ref="G20:G36" si="2">ABS(F20)</f>
        <v>80.397331078719731</v>
      </c>
      <c r="H20" s="25">
        <f t="shared" ref="H20:H36" si="3">G20^2</f>
        <v>6463.7308445812732</v>
      </c>
      <c r="I20" s="24">
        <f t="shared" ref="I20:I36" si="4">G20/D20</f>
        <v>0.17439768129874128</v>
      </c>
      <c r="J20" s="24">
        <f t="shared" ref="J20:J36" si="5">G20/E20</f>
        <v>0.21123690831329467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435</v>
      </c>
      <c r="E21" s="25">
        <f t="shared" si="0"/>
        <v>390.407183666403</v>
      </c>
      <c r="F21" s="26">
        <f t="shared" si="1"/>
        <v>44.592816333597</v>
      </c>
      <c r="G21" s="25">
        <f t="shared" si="2"/>
        <v>44.592816333597</v>
      </c>
      <c r="H21" s="25">
        <f t="shared" si="3"/>
        <v>1988.5192685619154</v>
      </c>
      <c r="I21" s="24">
        <f t="shared" si="4"/>
        <v>0.10251222145654483</v>
      </c>
      <c r="J21" s="24">
        <f t="shared" si="5"/>
        <v>0.11422130073226543</v>
      </c>
    </row>
    <row r="22" spans="1:10" x14ac:dyDescent="0.25">
      <c r="A22" s="55"/>
      <c r="B22" s="31" t="s">
        <v>266</v>
      </c>
      <c r="C22" s="14">
        <v>5</v>
      </c>
      <c r="D22" s="14">
        <v>391</v>
      </c>
      <c r="E22" s="25">
        <f t="shared" si="0"/>
        <v>395.84531101967565</v>
      </c>
      <c r="F22" s="26">
        <f t="shared" si="1"/>
        <v>-4.8453110196756484</v>
      </c>
      <c r="G22" s="25">
        <f t="shared" si="2"/>
        <v>4.8453110196756484</v>
      </c>
      <c r="H22" s="25">
        <f t="shared" si="3"/>
        <v>23.477038877390271</v>
      </c>
      <c r="I22" s="24">
        <f t="shared" si="4"/>
        <v>1.2392099794566876E-2</v>
      </c>
      <c r="J22" s="24">
        <f t="shared" si="5"/>
        <v>1.224041534607141E-2</v>
      </c>
    </row>
    <row r="23" spans="1:10" x14ac:dyDescent="0.25">
      <c r="A23" s="55"/>
      <c r="B23" s="31" t="s">
        <v>267</v>
      </c>
      <c r="C23" s="14">
        <v>6</v>
      </c>
      <c r="D23" s="14">
        <v>422</v>
      </c>
      <c r="E23" s="25">
        <f t="shared" si="0"/>
        <v>395.25442171153929</v>
      </c>
      <c r="F23" s="26">
        <f t="shared" si="1"/>
        <v>26.745578288460706</v>
      </c>
      <c r="G23" s="25">
        <f t="shared" si="2"/>
        <v>26.745578288460706</v>
      </c>
      <c r="H23" s="25">
        <f t="shared" si="3"/>
        <v>715.32595798418072</v>
      </c>
      <c r="I23" s="24">
        <f t="shared" si="4"/>
        <v>6.3378147602987461E-2</v>
      </c>
      <c r="J23" s="24">
        <f t="shared" si="5"/>
        <v>6.7666740254660324E-2</v>
      </c>
    </row>
    <row r="24" spans="1:10" x14ac:dyDescent="0.25">
      <c r="A24" s="55"/>
      <c r="B24" s="31" t="s">
        <v>268</v>
      </c>
      <c r="C24" s="14">
        <v>7</v>
      </c>
      <c r="D24" s="14">
        <v>533</v>
      </c>
      <c r="E24" s="25">
        <f t="shared" si="0"/>
        <v>398.51606501707749</v>
      </c>
      <c r="F24" s="26">
        <f t="shared" si="1"/>
        <v>134.48393498292251</v>
      </c>
      <c r="G24" s="25">
        <f t="shared" si="2"/>
        <v>134.48393498292251</v>
      </c>
      <c r="H24" s="25">
        <f t="shared" si="3"/>
        <v>18085.928768490929</v>
      </c>
      <c r="I24" s="24">
        <f t="shared" si="4"/>
        <v>0.252315075014864</v>
      </c>
      <c r="J24" s="24">
        <f t="shared" si="5"/>
        <v>0.33746176575631776</v>
      </c>
    </row>
    <row r="25" spans="1:10" x14ac:dyDescent="0.25">
      <c r="A25" s="55"/>
      <c r="B25" s="31" t="s">
        <v>269</v>
      </c>
      <c r="C25" s="14">
        <v>8</v>
      </c>
      <c r="D25" s="14">
        <v>322</v>
      </c>
      <c r="E25" s="25">
        <f t="shared" si="0"/>
        <v>414.91648162084698</v>
      </c>
      <c r="F25" s="26">
        <f t="shared" si="1"/>
        <v>-92.91648162084698</v>
      </c>
      <c r="G25" s="25">
        <f t="shared" si="2"/>
        <v>92.91648162084698</v>
      </c>
      <c r="H25" s="25">
        <f t="shared" si="3"/>
        <v>8633.4725567971946</v>
      </c>
      <c r="I25" s="24">
        <f t="shared" si="4"/>
        <v>0.28856050192809624</v>
      </c>
      <c r="J25" s="24">
        <f t="shared" si="5"/>
        <v>0.22394020420175689</v>
      </c>
    </row>
    <row r="26" spans="1:10" x14ac:dyDescent="0.25">
      <c r="A26" s="55"/>
      <c r="B26" s="31" t="s">
        <v>270</v>
      </c>
      <c r="C26" s="14">
        <v>9</v>
      </c>
      <c r="D26" s="14">
        <v>394</v>
      </c>
      <c r="E26" s="25">
        <f t="shared" si="0"/>
        <v>403.58524708988318</v>
      </c>
      <c r="F26" s="26">
        <f t="shared" si="1"/>
        <v>-9.5852470898831825</v>
      </c>
      <c r="G26" s="25">
        <f t="shared" si="2"/>
        <v>9.5852470898831825</v>
      </c>
      <c r="H26" s="25">
        <f t="shared" si="3"/>
        <v>91.876961774114022</v>
      </c>
      <c r="I26" s="24">
        <f t="shared" si="4"/>
        <v>2.4328038299195894E-2</v>
      </c>
      <c r="J26" s="24">
        <f t="shared" si="5"/>
        <v>2.3750241514027482E-2</v>
      </c>
    </row>
    <row r="27" spans="1:10" x14ac:dyDescent="0.25">
      <c r="A27" s="55"/>
      <c r="B27" s="31" t="s">
        <v>271</v>
      </c>
      <c r="C27" s="14">
        <v>10</v>
      </c>
      <c r="D27" s="14">
        <v>267</v>
      </c>
      <c r="E27" s="25">
        <f t="shared" si="0"/>
        <v>402.41631902762714</v>
      </c>
      <c r="F27" s="26">
        <f t="shared" si="1"/>
        <v>-135.41631902762714</v>
      </c>
      <c r="G27" s="25">
        <f t="shared" si="2"/>
        <v>135.41631902762714</v>
      </c>
      <c r="H27" s="25">
        <f t="shared" si="3"/>
        <v>18337.579458992092</v>
      </c>
      <c r="I27" s="24">
        <f t="shared" si="4"/>
        <v>0.50717722482257355</v>
      </c>
      <c r="J27" s="24">
        <f t="shared" si="5"/>
        <v>0.3365080207354374</v>
      </c>
    </row>
    <row r="28" spans="1:10" x14ac:dyDescent="0.25">
      <c r="A28" s="55"/>
      <c r="B28" s="31" t="s">
        <v>272</v>
      </c>
      <c r="C28" s="14">
        <v>11</v>
      </c>
      <c r="D28" s="14"/>
      <c r="E28" s="25">
        <f t="shared" si="0"/>
        <v>385.90219749122167</v>
      </c>
      <c r="F28" s="26">
        <f t="shared" si="1"/>
        <v>-385.90219749122167</v>
      </c>
      <c r="G28" s="25">
        <f t="shared" si="2"/>
        <v>385.90219749122167</v>
      </c>
      <c r="H28" s="25">
        <f t="shared" si="3"/>
        <v>148920.50602855385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5"/>
      <c r="B29" s="31" t="s">
        <v>273</v>
      </c>
      <c r="C29" s="14">
        <v>12</v>
      </c>
      <c r="D29" s="14">
        <v>1217</v>
      </c>
      <c r="E29" s="25">
        <f t="shared" si="0"/>
        <v>338.84113545455659</v>
      </c>
      <c r="F29" s="26">
        <f t="shared" si="1"/>
        <v>878.15886454544341</v>
      </c>
      <c r="G29" s="25">
        <f t="shared" si="2"/>
        <v>878.15886454544341</v>
      </c>
      <c r="H29" s="25">
        <f t="shared" si="3"/>
        <v>771162.99137974239</v>
      </c>
      <c r="I29" s="24">
        <f t="shared" si="4"/>
        <v>0.72157671696420989</v>
      </c>
      <c r="J29" s="24">
        <f t="shared" si="5"/>
        <v>2.591653647268624</v>
      </c>
    </row>
    <row r="30" spans="1:10" x14ac:dyDescent="0.25">
      <c r="A30" s="55"/>
      <c r="B30" s="31" t="s">
        <v>274</v>
      </c>
      <c r="C30" s="14">
        <v>13</v>
      </c>
      <c r="D30" s="14">
        <v>518</v>
      </c>
      <c r="E30" s="25">
        <f t="shared" si="0"/>
        <v>445.93326675386231</v>
      </c>
      <c r="F30" s="26">
        <f t="shared" si="1"/>
        <v>72.066733246137687</v>
      </c>
      <c r="G30" s="25">
        <f t="shared" si="2"/>
        <v>72.066733246137687</v>
      </c>
      <c r="H30" s="25">
        <f t="shared" si="3"/>
        <v>5193.6140407699668</v>
      </c>
      <c r="I30" s="24">
        <f t="shared" si="4"/>
        <v>0.13912496765663646</v>
      </c>
      <c r="J30" s="24">
        <f t="shared" si="5"/>
        <v>0.16160878458506148</v>
      </c>
    </row>
    <row r="31" spans="1:10" x14ac:dyDescent="0.25">
      <c r="A31" s="55"/>
      <c r="B31" s="31" t="s">
        <v>275</v>
      </c>
      <c r="C31" s="14">
        <v>14</v>
      </c>
      <c r="D31" s="14">
        <v>433</v>
      </c>
      <c r="E31" s="25">
        <f t="shared" si="0"/>
        <v>454.72185885342776</v>
      </c>
      <c r="F31" s="26">
        <f t="shared" si="1"/>
        <v>-21.721858853427761</v>
      </c>
      <c r="G31" s="25">
        <f t="shared" si="2"/>
        <v>21.721858853427761</v>
      </c>
      <c r="H31" s="25">
        <f t="shared" si="3"/>
        <v>471.83915204823802</v>
      </c>
      <c r="I31" s="24">
        <f t="shared" si="4"/>
        <v>5.0165955781588362E-2</v>
      </c>
      <c r="J31" s="24">
        <f t="shared" si="5"/>
        <v>4.7769550617599521E-2</v>
      </c>
    </row>
    <row r="32" spans="1:10" x14ac:dyDescent="0.25">
      <c r="A32" s="55"/>
      <c r="B32" s="31" t="s">
        <v>276</v>
      </c>
      <c r="C32" s="14">
        <v>15</v>
      </c>
      <c r="D32" s="14">
        <v>316</v>
      </c>
      <c r="E32" s="25">
        <f t="shared" si="0"/>
        <v>452.07286189591218</v>
      </c>
      <c r="F32" s="26">
        <f t="shared" si="1"/>
        <v>-136.07286189591218</v>
      </c>
      <c r="G32" s="25">
        <f t="shared" si="2"/>
        <v>136.07286189591218</v>
      </c>
      <c r="H32" s="25">
        <f t="shared" si="3"/>
        <v>18515.823744543988</v>
      </c>
      <c r="I32" s="24">
        <f t="shared" si="4"/>
        <v>0.4306103224554183</v>
      </c>
      <c r="J32" s="24">
        <f t="shared" si="5"/>
        <v>0.30099763415403241</v>
      </c>
    </row>
    <row r="33" spans="1:10" x14ac:dyDescent="0.25">
      <c r="A33" s="55"/>
      <c r="B33" s="31" t="s">
        <v>277</v>
      </c>
      <c r="C33" s="14">
        <v>16</v>
      </c>
      <c r="D33" s="14">
        <v>1165</v>
      </c>
      <c r="E33" s="25">
        <f t="shared" si="0"/>
        <v>435.47867446494854</v>
      </c>
      <c r="F33" s="26">
        <f t="shared" si="1"/>
        <v>729.52132553505146</v>
      </c>
      <c r="G33" s="25">
        <f t="shared" si="2"/>
        <v>729.52132553505146</v>
      </c>
      <c r="H33" s="25">
        <f t="shared" si="3"/>
        <v>532201.36441041855</v>
      </c>
      <c r="I33" s="24">
        <f t="shared" si="4"/>
        <v>0.62619856269103125</v>
      </c>
      <c r="J33" s="24">
        <f t="shared" si="5"/>
        <v>1.6752171077754354</v>
      </c>
    </row>
    <row r="34" spans="1:10" x14ac:dyDescent="0.25">
      <c r="A34" s="55"/>
      <c r="B34" s="31" t="s">
        <v>278</v>
      </c>
      <c r="C34" s="14">
        <v>17</v>
      </c>
      <c r="D34" s="14">
        <v>543</v>
      </c>
      <c r="E34" s="25">
        <f t="shared" si="0"/>
        <v>524.44434654785027</v>
      </c>
      <c r="F34" s="26">
        <f t="shared" si="1"/>
        <v>18.555653452149727</v>
      </c>
      <c r="G34" s="25">
        <f t="shared" si="2"/>
        <v>18.555653452149727</v>
      </c>
      <c r="H34" s="25">
        <f t="shared" si="3"/>
        <v>344.31227503627611</v>
      </c>
      <c r="I34" s="24">
        <f t="shared" si="4"/>
        <v>3.4172474129189181E-2</v>
      </c>
      <c r="J34" s="24">
        <f t="shared" si="5"/>
        <v>3.5381549204013985E-2</v>
      </c>
    </row>
    <row r="35" spans="1:10" x14ac:dyDescent="0.25">
      <c r="A35" s="55"/>
      <c r="B35" s="31" t="s">
        <v>279</v>
      </c>
      <c r="C35" s="14">
        <v>18</v>
      </c>
      <c r="D35" s="14">
        <v>1085</v>
      </c>
      <c r="E35" s="25">
        <f t="shared" si="0"/>
        <v>526.70722238509484</v>
      </c>
      <c r="F35" s="26">
        <f t="shared" si="1"/>
        <v>558.29277761490516</v>
      </c>
      <c r="G35" s="25">
        <f t="shared" si="2"/>
        <v>558.29277761490516</v>
      </c>
      <c r="H35" s="25">
        <f t="shared" si="3"/>
        <v>311690.82553696597</v>
      </c>
      <c r="I35" s="24">
        <f t="shared" si="4"/>
        <v>0.51455555540544251</v>
      </c>
      <c r="J35" s="24">
        <f t="shared" si="5"/>
        <v>1.0599679554170172</v>
      </c>
    </row>
    <row r="36" spans="1:10" x14ac:dyDescent="0.25">
      <c r="A36" s="55"/>
      <c r="B36" s="31" t="s">
        <v>280</v>
      </c>
      <c r="C36" s="14">
        <v>19</v>
      </c>
      <c r="D36" s="14">
        <v>442</v>
      </c>
      <c r="E36" s="25">
        <f t="shared" si="0"/>
        <v>594.7914447936879</v>
      </c>
      <c r="F36" s="26">
        <f t="shared" si="1"/>
        <v>-152.7914447936879</v>
      </c>
      <c r="G36" s="25">
        <f t="shared" si="2"/>
        <v>152.7914447936879</v>
      </c>
      <c r="H36" s="25">
        <f t="shared" si="3"/>
        <v>23345.225602142578</v>
      </c>
      <c r="I36" s="24">
        <f t="shared" si="4"/>
        <v>0.34568200179567399</v>
      </c>
      <c r="J36" s="24">
        <f t="shared" si="5"/>
        <v>0.25688238479402786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576.15841365560789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1474.5713474620652</v>
      </c>
      <c r="G38" s="18">
        <f t="shared" ref="G38:H38" si="6">SUM(G18:G36)</f>
        <v>3675.7414577132963</v>
      </c>
      <c r="H38" s="18">
        <f t="shared" si="6"/>
        <v>1893260.8228168162</v>
      </c>
      <c r="I38" s="17" t="e">
        <f>SUM(I21:I36)</f>
        <v>#DIV/0!</v>
      </c>
      <c r="J38" s="17">
        <f>SUM(J21:J36)</f>
        <v>8.2452673023563481</v>
      </c>
    </row>
    <row r="39" spans="1:10" x14ac:dyDescent="0.25">
      <c r="B39" s="14"/>
      <c r="C39" s="14"/>
      <c r="D39" s="14"/>
      <c r="E39" s="14"/>
      <c r="F39" s="14"/>
      <c r="G39" s="16">
        <f>G38/C36</f>
        <v>193.46007672175244</v>
      </c>
      <c r="H39" s="16">
        <f>H38/C36</f>
        <v>99645.306464042951</v>
      </c>
      <c r="I39" s="15" t="e">
        <f>I38/C36</f>
        <v>#DIV/0!</v>
      </c>
      <c r="J39" s="15">
        <f>J38/C36</f>
        <v>0.4339614369661236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242.46653265712919</v>
      </c>
      <c r="H42" s="12">
        <f>H39^0.5</f>
        <v>315.66644811262876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6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710003</v>
      </c>
    </row>
    <row r="4" spans="2:3" x14ac:dyDescent="0.25">
      <c r="B4" s="5" t="s">
        <v>247</v>
      </c>
      <c r="C4" t="s">
        <v>108</v>
      </c>
    </row>
    <row r="5" spans="2:3" x14ac:dyDescent="0.25">
      <c r="B5" t="s">
        <v>250</v>
      </c>
      <c r="C5" s="4">
        <v>285</v>
      </c>
    </row>
    <row r="6" spans="2:3" x14ac:dyDescent="0.25">
      <c r="B6" t="s">
        <v>251</v>
      </c>
      <c r="C6" s="4">
        <v>393</v>
      </c>
    </row>
    <row r="7" spans="2:3" x14ac:dyDescent="0.25">
      <c r="B7" t="s">
        <v>252</v>
      </c>
      <c r="C7" s="4">
        <v>732</v>
      </c>
    </row>
    <row r="8" spans="2:3" x14ac:dyDescent="0.25">
      <c r="B8" t="s">
        <v>253</v>
      </c>
      <c r="C8" s="4">
        <v>71</v>
      </c>
    </row>
    <row r="9" spans="2:3" x14ac:dyDescent="0.25">
      <c r="B9" t="s">
        <v>254</v>
      </c>
      <c r="C9" s="4">
        <v>449</v>
      </c>
    </row>
    <row r="10" spans="2:3" x14ac:dyDescent="0.25">
      <c r="B10" t="s">
        <v>255</v>
      </c>
      <c r="C10" s="4">
        <v>421</v>
      </c>
    </row>
    <row r="11" spans="2:3" x14ac:dyDescent="0.25">
      <c r="B11" t="s">
        <v>256</v>
      </c>
      <c r="C11" s="4">
        <v>468</v>
      </c>
    </row>
    <row r="12" spans="2:3" x14ac:dyDescent="0.25">
      <c r="B12" t="s">
        <v>257</v>
      </c>
      <c r="C12" s="4">
        <v>418</v>
      </c>
    </row>
    <row r="13" spans="2:3" x14ac:dyDescent="0.25">
      <c r="B13" t="s">
        <v>258</v>
      </c>
      <c r="C13" s="4">
        <v>256</v>
      </c>
    </row>
    <row r="14" spans="2:3" x14ac:dyDescent="0.25">
      <c r="B14" t="s">
        <v>259</v>
      </c>
      <c r="C14" s="4">
        <v>683</v>
      </c>
    </row>
    <row r="15" spans="2:3" x14ac:dyDescent="0.25">
      <c r="B15" t="s">
        <v>260</v>
      </c>
      <c r="C15" s="4">
        <v>278</v>
      </c>
    </row>
    <row r="16" spans="2:3" x14ac:dyDescent="0.25">
      <c r="B16" t="s">
        <v>261</v>
      </c>
      <c r="C16" s="4">
        <v>307</v>
      </c>
    </row>
    <row r="17" spans="2:3" x14ac:dyDescent="0.25">
      <c r="B17" t="s">
        <v>262</v>
      </c>
      <c r="C17" s="4">
        <v>298</v>
      </c>
    </row>
    <row r="18" spans="2:3" x14ac:dyDescent="0.25">
      <c r="B18" t="s">
        <v>263</v>
      </c>
      <c r="C18" s="4">
        <v>513</v>
      </c>
    </row>
    <row r="19" spans="2:3" x14ac:dyDescent="0.25">
      <c r="B19" t="s">
        <v>264</v>
      </c>
      <c r="C19" s="4">
        <v>507</v>
      </c>
    </row>
    <row r="20" spans="2:3" x14ac:dyDescent="0.25">
      <c r="B20" t="s">
        <v>265</v>
      </c>
      <c r="C20" s="4">
        <v>190</v>
      </c>
    </row>
    <row r="21" spans="2:3" x14ac:dyDescent="0.25">
      <c r="B21" t="s">
        <v>266</v>
      </c>
      <c r="C21" s="4">
        <v>331</v>
      </c>
    </row>
    <row r="22" spans="2:3" x14ac:dyDescent="0.25">
      <c r="B22" t="s">
        <v>267</v>
      </c>
      <c r="C22" s="4">
        <v>304</v>
      </c>
    </row>
    <row r="23" spans="2:3" x14ac:dyDescent="0.25">
      <c r="B23" t="s">
        <v>268</v>
      </c>
      <c r="C23" s="4">
        <v>406</v>
      </c>
    </row>
    <row r="24" spans="2:3" x14ac:dyDescent="0.25">
      <c r="B24" t="s">
        <v>269</v>
      </c>
      <c r="C24" s="4">
        <v>194</v>
      </c>
    </row>
    <row r="25" spans="2:3" x14ac:dyDescent="0.25">
      <c r="B25" t="s">
        <v>270</v>
      </c>
      <c r="C25" s="4">
        <v>47</v>
      </c>
    </row>
    <row r="26" spans="2:3" x14ac:dyDescent="0.25">
      <c r="B26" t="s">
        <v>271</v>
      </c>
      <c r="C26" s="4">
        <v>351</v>
      </c>
    </row>
    <row r="27" spans="2:3" x14ac:dyDescent="0.25">
      <c r="B27" t="s">
        <v>272</v>
      </c>
      <c r="C27" s="4">
        <v>276</v>
      </c>
    </row>
    <row r="28" spans="2:3" x14ac:dyDescent="0.25">
      <c r="B28" t="s">
        <v>273</v>
      </c>
      <c r="C28" s="4">
        <v>410</v>
      </c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>
        <v>7</v>
      </c>
    </row>
    <row r="32" spans="2:3" x14ac:dyDescent="0.25">
      <c r="B32" t="s">
        <v>277</v>
      </c>
      <c r="C32" s="4">
        <v>51</v>
      </c>
    </row>
    <row r="33" spans="2:3" x14ac:dyDescent="0.25">
      <c r="B33" t="s">
        <v>278</v>
      </c>
      <c r="C33" s="4">
        <v>897</v>
      </c>
    </row>
    <row r="34" spans="2:3" x14ac:dyDescent="0.25">
      <c r="B34" t="s">
        <v>279</v>
      </c>
      <c r="C34" s="4">
        <v>488</v>
      </c>
    </row>
    <row r="35" spans="2:3" x14ac:dyDescent="0.25">
      <c r="B35" t="s">
        <v>280</v>
      </c>
      <c r="C35" s="4">
        <v>389</v>
      </c>
    </row>
    <row r="36" spans="2:3" x14ac:dyDescent="0.25">
      <c r="C36" s="4">
        <v>10420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I38" sqref="I38:I39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9.3196199306272209E-2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285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393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732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71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449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421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468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418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256</v>
      </c>
      <c r="E14" s="14" t="s">
        <v>293</v>
      </c>
      <c r="F14" s="27">
        <f>AVERAGE(D6:D17)</f>
        <v>396.75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683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278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307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298</v>
      </c>
      <c r="E18" s="27">
        <f>F14</f>
        <v>396.75</v>
      </c>
      <c r="F18" s="26">
        <f>D18-E18</f>
        <v>-98.75</v>
      </c>
      <c r="G18" s="25">
        <f>ABS(F18)</f>
        <v>98.75</v>
      </c>
      <c r="H18" s="25">
        <f>G18^2</f>
        <v>9751.5625</v>
      </c>
      <c r="I18" s="24">
        <f>G18/D18</f>
        <v>0.3313758389261745</v>
      </c>
      <c r="J18" s="24">
        <f>G18/E18</f>
        <v>0.24889729048519219</v>
      </c>
    </row>
    <row r="19" spans="1:10" x14ac:dyDescent="0.25">
      <c r="A19" s="55"/>
      <c r="B19" s="31" t="s">
        <v>263</v>
      </c>
      <c r="C19" s="14">
        <v>2</v>
      </c>
      <c r="D19" s="34">
        <v>513</v>
      </c>
      <c r="E19" s="25">
        <f>$F$1*D18+(1-$F$1)*E18</f>
        <v>387.54687531850561</v>
      </c>
      <c r="F19" s="26">
        <f>D19-E19</f>
        <v>125.45312468149439</v>
      </c>
      <c r="G19" s="25">
        <f>ABS(F19)</f>
        <v>125.45312468149439</v>
      </c>
      <c r="H19" s="25">
        <f>G19^2</f>
        <v>15738.486492350576</v>
      </c>
      <c r="I19" s="24">
        <f>G19/D19</f>
        <v>0.24454800132844909</v>
      </c>
      <c r="J19" s="24">
        <f>G19/E19</f>
        <v>0.32371084034257963</v>
      </c>
    </row>
    <row r="20" spans="1:10" x14ac:dyDescent="0.25">
      <c r="A20" s="55"/>
      <c r="B20" s="31" t="s">
        <v>264</v>
      </c>
      <c r="C20" s="14">
        <v>3</v>
      </c>
      <c r="D20" s="34">
        <v>507</v>
      </c>
      <c r="E20" s="25">
        <f t="shared" ref="E20:E36" si="0">$F$1*D19+(1-$F$1)*E19</f>
        <v>399.23862972991674</v>
      </c>
      <c r="F20" s="26">
        <f t="shared" ref="F20:F36" si="1">D20-E20</f>
        <v>107.76137027008326</v>
      </c>
      <c r="G20" s="25">
        <f t="shared" ref="G20:G36" si="2">ABS(F20)</f>
        <v>107.76137027008326</v>
      </c>
      <c r="H20" s="25">
        <f t="shared" ref="H20:H36" si="3">G20^2</f>
        <v>11612.512922485985</v>
      </c>
      <c r="I20" s="24">
        <f t="shared" ref="I20:I36" si="4">G20/D20</f>
        <v>0.2125470814005587</v>
      </c>
      <c r="J20" s="24">
        <f t="shared" ref="J20:J36" si="5">G20/E20</f>
        <v>0.26991719299052641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190</v>
      </c>
      <c r="E21" s="25">
        <f t="shared" si="0"/>
        <v>409.28157987112439</v>
      </c>
      <c r="F21" s="26">
        <f t="shared" si="1"/>
        <v>-219.28157987112439</v>
      </c>
      <c r="G21" s="25">
        <f t="shared" si="2"/>
        <v>219.28157987112439</v>
      </c>
      <c r="H21" s="25">
        <f t="shared" si="3"/>
        <v>48084.411270776305</v>
      </c>
      <c r="I21" s="24">
        <f t="shared" si="4"/>
        <v>1.1541135782690757</v>
      </c>
      <c r="J21" s="24">
        <f t="shared" si="5"/>
        <v>0.53577192489379155</v>
      </c>
    </row>
    <row r="22" spans="1:10" x14ac:dyDescent="0.25">
      <c r="A22" s="55"/>
      <c r="B22" s="31" t="s">
        <v>266</v>
      </c>
      <c r="C22" s="14">
        <v>5</v>
      </c>
      <c r="D22" s="14">
        <v>331</v>
      </c>
      <c r="E22" s="25">
        <f t="shared" si="0"/>
        <v>388.84537004926085</v>
      </c>
      <c r="F22" s="26">
        <f t="shared" si="1"/>
        <v>-57.84537004926085</v>
      </c>
      <c r="G22" s="25">
        <f t="shared" si="2"/>
        <v>57.84537004926085</v>
      </c>
      <c r="H22" s="25">
        <f t="shared" si="3"/>
        <v>3346.0868361359244</v>
      </c>
      <c r="I22" s="24">
        <f t="shared" si="4"/>
        <v>0.17475942613069742</v>
      </c>
      <c r="J22" s="24">
        <f t="shared" si="5"/>
        <v>0.1487618845556338</v>
      </c>
    </row>
    <row r="23" spans="1:10" x14ac:dyDescent="0.25">
      <c r="A23" s="55"/>
      <c r="B23" s="31" t="s">
        <v>267</v>
      </c>
      <c r="C23" s="14">
        <v>6</v>
      </c>
      <c r="D23" s="14">
        <v>304</v>
      </c>
      <c r="E23" s="25">
        <f t="shared" si="0"/>
        <v>383.45440141320489</v>
      </c>
      <c r="F23" s="26">
        <f t="shared" si="1"/>
        <v>-79.454401413204891</v>
      </c>
      <c r="G23" s="25">
        <f t="shared" si="2"/>
        <v>79.454401413204891</v>
      </c>
      <c r="H23" s="25">
        <f t="shared" si="3"/>
        <v>6313.0019039306953</v>
      </c>
      <c r="I23" s="24">
        <f t="shared" si="4"/>
        <v>0.26136316254343717</v>
      </c>
      <c r="J23" s="24">
        <f t="shared" si="5"/>
        <v>0.20720690940142836</v>
      </c>
    </row>
    <row r="24" spans="1:10" x14ac:dyDescent="0.25">
      <c r="A24" s="55"/>
      <c r="B24" s="31" t="s">
        <v>268</v>
      </c>
      <c r="C24" s="14">
        <v>7</v>
      </c>
      <c r="D24" s="14">
        <v>406</v>
      </c>
      <c r="E24" s="25">
        <f t="shared" si="0"/>
        <v>376.0495531833393</v>
      </c>
      <c r="F24" s="26">
        <f t="shared" si="1"/>
        <v>29.950446816660701</v>
      </c>
      <c r="G24" s="25">
        <f t="shared" si="2"/>
        <v>29.950446816660701</v>
      </c>
      <c r="H24" s="25">
        <f t="shared" si="3"/>
        <v>897.02926451762119</v>
      </c>
      <c r="I24" s="24">
        <f t="shared" si="4"/>
        <v>7.3769573440050987E-2</v>
      </c>
      <c r="J24" s="24">
        <f t="shared" si="5"/>
        <v>7.9644947223374715E-2</v>
      </c>
    </row>
    <row r="25" spans="1:10" x14ac:dyDescent="0.25">
      <c r="A25" s="55"/>
      <c r="B25" s="31" t="s">
        <v>269</v>
      </c>
      <c r="C25" s="14">
        <v>8</v>
      </c>
      <c r="D25" s="14">
        <v>194</v>
      </c>
      <c r="E25" s="25">
        <f t="shared" si="0"/>
        <v>378.84082099417668</v>
      </c>
      <c r="F25" s="26">
        <f t="shared" si="1"/>
        <v>-184.84082099417668</v>
      </c>
      <c r="G25" s="25">
        <f t="shared" si="2"/>
        <v>184.84082099417668</v>
      </c>
      <c r="H25" s="25">
        <f t="shared" si="3"/>
        <v>34166.129105801265</v>
      </c>
      <c r="I25" s="24">
        <f t="shared" si="4"/>
        <v>0.95278773708338493</v>
      </c>
      <c r="J25" s="24">
        <f t="shared" si="5"/>
        <v>0.4879115732805836</v>
      </c>
    </row>
    <row r="26" spans="1:10" x14ac:dyDescent="0.25">
      <c r="A26" s="55"/>
      <c r="B26" s="31" t="s">
        <v>270</v>
      </c>
      <c r="C26" s="14">
        <v>9</v>
      </c>
      <c r="D26" s="14">
        <v>47</v>
      </c>
      <c r="E26" s="25">
        <f t="shared" si="0"/>
        <v>361.61435900086838</v>
      </c>
      <c r="F26" s="26">
        <f t="shared" si="1"/>
        <v>-314.61435900086838</v>
      </c>
      <c r="G26" s="25">
        <f t="shared" si="2"/>
        <v>314.61435900086838</v>
      </c>
      <c r="H26" s="25">
        <f t="shared" si="3"/>
        <v>98982.194889527294</v>
      </c>
      <c r="I26" s="24">
        <f t="shared" si="4"/>
        <v>6.6939225319333699</v>
      </c>
      <c r="J26" s="24">
        <f t="shared" si="5"/>
        <v>0.87002728506174409</v>
      </c>
    </row>
    <row r="27" spans="1:10" x14ac:dyDescent="0.25">
      <c r="A27" s="55"/>
      <c r="B27" s="31" t="s">
        <v>271</v>
      </c>
      <c r="C27" s="14">
        <v>10</v>
      </c>
      <c r="D27" s="14">
        <v>351</v>
      </c>
      <c r="E27" s="25">
        <f t="shared" si="0"/>
        <v>332.29349649480832</v>
      </c>
      <c r="F27" s="26">
        <f t="shared" si="1"/>
        <v>18.706503505191677</v>
      </c>
      <c r="G27" s="25">
        <f t="shared" si="2"/>
        <v>18.706503505191677</v>
      </c>
      <c r="H27" s="25">
        <f t="shared" si="3"/>
        <v>349.93327338974848</v>
      </c>
      <c r="I27" s="24">
        <f t="shared" si="4"/>
        <v>5.3294881781172865E-2</v>
      </c>
      <c r="J27" s="24">
        <f t="shared" si="5"/>
        <v>5.6295123746076516E-2</v>
      </c>
    </row>
    <row r="28" spans="1:10" x14ac:dyDescent="0.25">
      <c r="A28" s="55"/>
      <c r="B28" s="31" t="s">
        <v>272</v>
      </c>
      <c r="C28" s="14">
        <v>11</v>
      </c>
      <c r="D28" s="14">
        <v>276</v>
      </c>
      <c r="E28" s="25">
        <f t="shared" si="0"/>
        <v>334.03687152380161</v>
      </c>
      <c r="F28" s="26">
        <f t="shared" si="1"/>
        <v>-58.036871523801608</v>
      </c>
      <c r="G28" s="25">
        <f t="shared" si="2"/>
        <v>58.036871523801608</v>
      </c>
      <c r="H28" s="25">
        <f t="shared" si="3"/>
        <v>3368.2784562702541</v>
      </c>
      <c r="I28" s="24">
        <f t="shared" si="4"/>
        <v>0.21027852001377395</v>
      </c>
      <c r="J28" s="24">
        <f t="shared" si="5"/>
        <v>0.17374390814717658</v>
      </c>
    </row>
    <row r="29" spans="1:10" x14ac:dyDescent="0.25">
      <c r="A29" s="55"/>
      <c r="B29" s="31" t="s">
        <v>273</v>
      </c>
      <c r="C29" s="14">
        <v>12</v>
      </c>
      <c r="D29" s="14">
        <v>410</v>
      </c>
      <c r="E29" s="25">
        <f t="shared" si="0"/>
        <v>328.62805567815684</v>
      </c>
      <c r="F29" s="26">
        <f t="shared" si="1"/>
        <v>81.371944321843159</v>
      </c>
      <c r="G29" s="25">
        <f t="shared" si="2"/>
        <v>81.371944321843159</v>
      </c>
      <c r="H29" s="25">
        <f t="shared" si="3"/>
        <v>6621.3933227171428</v>
      </c>
      <c r="I29" s="24">
        <f t="shared" si="4"/>
        <v>0.19846815688254429</v>
      </c>
      <c r="J29" s="24">
        <f t="shared" si="5"/>
        <v>0.24761106946247793</v>
      </c>
    </row>
    <row r="30" spans="1:10" x14ac:dyDescent="0.25">
      <c r="A30" s="55"/>
      <c r="B30" s="31" t="s">
        <v>274</v>
      </c>
      <c r="C30" s="14">
        <v>13</v>
      </c>
      <c r="D30" s="14"/>
      <c r="E30" s="25">
        <f t="shared" si="0"/>
        <v>336.21161161911425</v>
      </c>
      <c r="F30" s="26">
        <f t="shared" si="1"/>
        <v>-336.21161161911425</v>
      </c>
      <c r="G30" s="25">
        <f t="shared" si="2"/>
        <v>336.21161161911425</v>
      </c>
      <c r="H30" s="25">
        <f t="shared" si="3"/>
        <v>113038.24778752212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5"/>
      <c r="B31" s="31" t="s">
        <v>275</v>
      </c>
      <c r="C31" s="14">
        <v>14</v>
      </c>
      <c r="D31" s="14"/>
      <c r="E31" s="25">
        <f t="shared" si="0"/>
        <v>304.87796725357629</v>
      </c>
      <c r="F31" s="26">
        <f t="shared" si="1"/>
        <v>-304.87796725357629</v>
      </c>
      <c r="G31" s="25">
        <f t="shared" si="2"/>
        <v>304.87796725357629</v>
      </c>
      <c r="H31" s="25">
        <f t="shared" si="3"/>
        <v>92950.574916672733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5"/>
      <c r="B32" s="31" t="s">
        <v>276</v>
      </c>
      <c r="C32" s="14">
        <v>15</v>
      </c>
      <c r="D32" s="14">
        <v>7</v>
      </c>
      <c r="E32" s="25">
        <f t="shared" si="0"/>
        <v>276.46449945332085</v>
      </c>
      <c r="F32" s="26">
        <f t="shared" si="1"/>
        <v>-269.46449945332085</v>
      </c>
      <c r="G32" s="25">
        <f t="shared" si="2"/>
        <v>269.46449945332085</v>
      </c>
      <c r="H32" s="25">
        <f t="shared" si="3"/>
        <v>72611.116465628758</v>
      </c>
      <c r="I32" s="24">
        <f t="shared" si="4"/>
        <v>38.49492849333155</v>
      </c>
      <c r="J32" s="24">
        <f t="shared" si="5"/>
        <v>0.97468029344150242</v>
      </c>
    </row>
    <row r="33" spans="1:10" x14ac:dyDescent="0.25">
      <c r="A33" s="55"/>
      <c r="B33" s="31" t="s">
        <v>277</v>
      </c>
      <c r="C33" s="14">
        <v>16</v>
      </c>
      <c r="D33" s="14">
        <v>51</v>
      </c>
      <c r="E33" s="25">
        <f t="shared" si="0"/>
        <v>251.35143225630429</v>
      </c>
      <c r="F33" s="26">
        <f t="shared" si="1"/>
        <v>-200.35143225630429</v>
      </c>
      <c r="G33" s="25">
        <f t="shared" si="2"/>
        <v>200.35143225630429</v>
      </c>
      <c r="H33" s="25">
        <f t="shared" si="3"/>
        <v>40140.696407152485</v>
      </c>
      <c r="I33" s="24">
        <f t="shared" si="4"/>
        <v>3.9284594560059665</v>
      </c>
      <c r="J33" s="24">
        <f t="shared" si="5"/>
        <v>0.79709683950400156</v>
      </c>
    </row>
    <row r="34" spans="1:10" x14ac:dyDescent="0.25">
      <c r="A34" s="55"/>
      <c r="B34" s="31" t="s">
        <v>278</v>
      </c>
      <c r="C34" s="14">
        <v>17</v>
      </c>
      <c r="D34" s="14">
        <v>897</v>
      </c>
      <c r="E34" s="25">
        <f t="shared" si="0"/>
        <v>232.67944024444864</v>
      </c>
      <c r="F34" s="26">
        <f t="shared" si="1"/>
        <v>664.32055975555136</v>
      </c>
      <c r="G34" s="25">
        <f t="shared" si="2"/>
        <v>664.32055975555136</v>
      </c>
      <c r="H34" s="25">
        <f t="shared" si="3"/>
        <v>441321.80611392908</v>
      </c>
      <c r="I34" s="24">
        <f t="shared" si="4"/>
        <v>0.74060263071967825</v>
      </c>
      <c r="J34" s="24">
        <f t="shared" si="5"/>
        <v>2.8550892122554048</v>
      </c>
    </row>
    <row r="35" spans="1:10" x14ac:dyDescent="0.25">
      <c r="A35" s="55"/>
      <c r="B35" s="31" t="s">
        <v>279</v>
      </c>
      <c r="C35" s="14">
        <v>18</v>
      </c>
      <c r="D35" s="14">
        <v>488</v>
      </c>
      <c r="E35" s="25">
        <f t="shared" si="0"/>
        <v>294.59159153468136</v>
      </c>
      <c r="F35" s="26">
        <f t="shared" si="1"/>
        <v>193.40840846531864</v>
      </c>
      <c r="G35" s="25">
        <f t="shared" si="2"/>
        <v>193.40840846531864</v>
      </c>
      <c r="H35" s="25">
        <f t="shared" si="3"/>
        <v>37406.81246508754</v>
      </c>
      <c r="I35" s="24">
        <f t="shared" si="4"/>
        <v>0.39632870587155461</v>
      </c>
      <c r="J35" s="24">
        <f t="shared" si="5"/>
        <v>0.65653064793110116</v>
      </c>
    </row>
    <row r="36" spans="1:10" x14ac:dyDescent="0.25">
      <c r="A36" s="55"/>
      <c r="B36" s="31" t="s">
        <v>280</v>
      </c>
      <c r="C36" s="14">
        <v>19</v>
      </c>
      <c r="D36" s="14">
        <v>389</v>
      </c>
      <c r="E36" s="25">
        <f t="shared" si="0"/>
        <v>312.61652011752409</v>
      </c>
      <c r="F36" s="26">
        <f t="shared" si="1"/>
        <v>76.38347988247591</v>
      </c>
      <c r="G36" s="25">
        <f t="shared" si="2"/>
        <v>76.38347988247591</v>
      </c>
      <c r="H36" s="25">
        <f t="shared" si="3"/>
        <v>5834.4359989566019</v>
      </c>
      <c r="I36" s="24">
        <f t="shared" si="4"/>
        <v>0.19635856010919256</v>
      </c>
      <c r="J36" s="24">
        <f t="shared" si="5"/>
        <v>0.2443360314220136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319.73517013235795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-826.37307573613339</v>
      </c>
      <c r="G38" s="18">
        <f t="shared" ref="G38:H38" si="6">SUM(G18:G36)</f>
        <v>3421.0847511333718</v>
      </c>
      <c r="H38" s="18">
        <f t="shared" si="6"/>
        <v>1042534.710392852</v>
      </c>
      <c r="I38" s="17"/>
      <c r="J38" s="17">
        <f>SUM(J21:J36)</f>
        <v>10.334707650326312</v>
      </c>
    </row>
    <row r="39" spans="1:10" x14ac:dyDescent="0.25">
      <c r="B39" s="14"/>
      <c r="C39" s="14"/>
      <c r="D39" s="14"/>
      <c r="E39" s="14"/>
      <c r="F39" s="14"/>
      <c r="G39" s="16">
        <f>G38/C36</f>
        <v>180.05709216491431</v>
      </c>
      <c r="H39" s="16">
        <f>H38/C36</f>
        <v>54870.24791541326</v>
      </c>
      <c r="I39" s="15"/>
      <c r="J39" s="15">
        <f>J38/C36</f>
        <v>0.54393198159612166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225.66836298914316</v>
      </c>
      <c r="H42" s="12">
        <f>H39^0.5</f>
        <v>234.24399227176193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707005</v>
      </c>
    </row>
    <row r="4" spans="2:3" x14ac:dyDescent="0.25">
      <c r="B4" s="5" t="s">
        <v>247</v>
      </c>
      <c r="C4" t="s">
        <v>71</v>
      </c>
    </row>
    <row r="5" spans="2:3" x14ac:dyDescent="0.25">
      <c r="B5" t="s">
        <v>250</v>
      </c>
      <c r="C5" s="4">
        <v>203</v>
      </c>
    </row>
    <row r="6" spans="2:3" x14ac:dyDescent="0.25">
      <c r="B6" t="s">
        <v>251</v>
      </c>
      <c r="C6" s="4">
        <v>759</v>
      </c>
    </row>
    <row r="7" spans="2:3" x14ac:dyDescent="0.25">
      <c r="B7" t="s">
        <v>252</v>
      </c>
      <c r="C7" s="4">
        <v>369</v>
      </c>
    </row>
    <row r="8" spans="2:3" x14ac:dyDescent="0.25">
      <c r="B8" t="s">
        <v>253</v>
      </c>
      <c r="C8" s="4">
        <v>522</v>
      </c>
    </row>
    <row r="9" spans="2:3" x14ac:dyDescent="0.25">
      <c r="B9" t="s">
        <v>254</v>
      </c>
      <c r="C9" s="4">
        <v>205</v>
      </c>
    </row>
    <row r="10" spans="2:3" x14ac:dyDescent="0.25">
      <c r="B10" t="s">
        <v>255</v>
      </c>
      <c r="C10" s="4">
        <v>218</v>
      </c>
    </row>
    <row r="11" spans="2:3" x14ac:dyDescent="0.25">
      <c r="B11" t="s">
        <v>256</v>
      </c>
      <c r="C11" s="4">
        <v>372</v>
      </c>
    </row>
    <row r="12" spans="2:3" x14ac:dyDescent="0.25">
      <c r="B12" t="s">
        <v>257</v>
      </c>
      <c r="C12" s="4">
        <v>107</v>
      </c>
    </row>
    <row r="13" spans="2:3" x14ac:dyDescent="0.25">
      <c r="B13" t="s">
        <v>258</v>
      </c>
      <c r="C13" s="4">
        <v>251</v>
      </c>
    </row>
    <row r="14" spans="2:3" x14ac:dyDescent="0.25">
      <c r="B14" t="s">
        <v>259</v>
      </c>
      <c r="C14" s="4">
        <v>237</v>
      </c>
    </row>
    <row r="15" spans="2:3" x14ac:dyDescent="0.25">
      <c r="B15" t="s">
        <v>260</v>
      </c>
      <c r="C15" s="4">
        <v>167</v>
      </c>
    </row>
    <row r="16" spans="2:3" x14ac:dyDescent="0.25">
      <c r="B16" t="s">
        <v>261</v>
      </c>
      <c r="C16" s="4">
        <v>129</v>
      </c>
    </row>
    <row r="17" spans="2:3" x14ac:dyDescent="0.25">
      <c r="B17" t="s">
        <v>262</v>
      </c>
      <c r="C17" s="4">
        <v>218</v>
      </c>
    </row>
    <row r="18" spans="2:3" x14ac:dyDescent="0.25">
      <c r="B18" t="s">
        <v>263</v>
      </c>
      <c r="C18" s="4">
        <v>100</v>
      </c>
    </row>
    <row r="19" spans="2:3" x14ac:dyDescent="0.25">
      <c r="B19" t="s">
        <v>264</v>
      </c>
      <c r="C19" s="4">
        <v>290</v>
      </c>
    </row>
    <row r="20" spans="2:3" x14ac:dyDescent="0.25">
      <c r="B20" t="s">
        <v>265</v>
      </c>
      <c r="C20" s="4">
        <v>324</v>
      </c>
    </row>
    <row r="21" spans="2:3" x14ac:dyDescent="0.25">
      <c r="B21" t="s">
        <v>266</v>
      </c>
      <c r="C21" s="4">
        <v>274</v>
      </c>
    </row>
    <row r="22" spans="2:3" x14ac:dyDescent="0.25">
      <c r="B22" t="s">
        <v>267</v>
      </c>
      <c r="C22" s="4">
        <v>168</v>
      </c>
    </row>
    <row r="23" spans="2:3" x14ac:dyDescent="0.25">
      <c r="B23" t="s">
        <v>268</v>
      </c>
      <c r="C23" s="4">
        <v>464</v>
      </c>
    </row>
    <row r="24" spans="2:3" x14ac:dyDescent="0.25">
      <c r="B24" t="s">
        <v>269</v>
      </c>
      <c r="C24" s="4">
        <v>110</v>
      </c>
    </row>
    <row r="25" spans="2:3" x14ac:dyDescent="0.25">
      <c r="B25" t="s">
        <v>270</v>
      </c>
      <c r="C25" s="4">
        <v>275</v>
      </c>
    </row>
    <row r="26" spans="2:3" x14ac:dyDescent="0.25">
      <c r="B26" t="s">
        <v>271</v>
      </c>
      <c r="C26" s="4">
        <v>449</v>
      </c>
    </row>
    <row r="27" spans="2:3" x14ac:dyDescent="0.25">
      <c r="B27" t="s">
        <v>272</v>
      </c>
      <c r="C27" s="4">
        <v>206</v>
      </c>
    </row>
    <row r="28" spans="2:3" x14ac:dyDescent="0.25">
      <c r="B28" t="s">
        <v>273</v>
      </c>
      <c r="C28" s="4">
        <v>235</v>
      </c>
    </row>
    <row r="29" spans="2:3" x14ac:dyDescent="0.25">
      <c r="B29" t="s">
        <v>274</v>
      </c>
      <c r="C29" s="4">
        <v>246</v>
      </c>
    </row>
    <row r="30" spans="2:3" x14ac:dyDescent="0.25">
      <c r="B30" t="s">
        <v>275</v>
      </c>
      <c r="C30" s="4">
        <v>415</v>
      </c>
    </row>
    <row r="31" spans="2:3" x14ac:dyDescent="0.25">
      <c r="B31" t="s">
        <v>276</v>
      </c>
      <c r="C31" s="4">
        <v>291</v>
      </c>
    </row>
    <row r="32" spans="2:3" x14ac:dyDescent="0.25">
      <c r="B32" t="s">
        <v>277</v>
      </c>
      <c r="C32" s="4">
        <v>304</v>
      </c>
    </row>
    <row r="33" spans="2:3" x14ac:dyDescent="0.25">
      <c r="B33" t="s">
        <v>278</v>
      </c>
      <c r="C33" s="4">
        <v>476</v>
      </c>
    </row>
    <row r="34" spans="2:3" x14ac:dyDescent="0.25">
      <c r="B34" t="s">
        <v>279</v>
      </c>
      <c r="C34" s="4">
        <v>326</v>
      </c>
    </row>
    <row r="35" spans="2:3" x14ac:dyDescent="0.25">
      <c r="B35" t="s">
        <v>280</v>
      </c>
      <c r="C35" s="4">
        <v>935</v>
      </c>
    </row>
    <row r="36" spans="2:3" x14ac:dyDescent="0.25">
      <c r="C36" s="4">
        <v>9645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7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203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759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369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522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205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218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372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107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251</v>
      </c>
      <c r="E14" s="14" t="s">
        <v>293</v>
      </c>
      <c r="F14" s="27">
        <f>AVERAGE(D6:D17)</f>
        <v>294.91666666666669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237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167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129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218</v>
      </c>
      <c r="E18" s="27">
        <f>F14</f>
        <v>294.91666666666669</v>
      </c>
      <c r="F18" s="26">
        <f>D18-E18</f>
        <v>-76.916666666666686</v>
      </c>
      <c r="G18" s="25">
        <f>ABS(F18)</f>
        <v>76.916666666666686</v>
      </c>
      <c r="H18" s="25">
        <f>G18^2</f>
        <v>5916.173611111114</v>
      </c>
      <c r="I18" s="24">
        <f>G18/D18</f>
        <v>0.35282874617737014</v>
      </c>
      <c r="J18" s="24">
        <f>G18/E18</f>
        <v>0.26080813789205998</v>
      </c>
    </row>
    <row r="19" spans="1:10" x14ac:dyDescent="0.25">
      <c r="A19" s="55"/>
      <c r="B19" s="31" t="s">
        <v>263</v>
      </c>
      <c r="C19" s="14">
        <v>2</v>
      </c>
      <c r="D19" s="34">
        <v>100</v>
      </c>
      <c r="E19" s="25">
        <f>$F$1*D18+(1-$F$1)*E18</f>
        <v>294.14750000000004</v>
      </c>
      <c r="F19" s="26">
        <f>D19-E19</f>
        <v>-194.14750000000004</v>
      </c>
      <c r="G19" s="25">
        <f>ABS(F19)</f>
        <v>194.14750000000004</v>
      </c>
      <c r="H19" s="25">
        <f>G19^2</f>
        <v>37693.251756250014</v>
      </c>
      <c r="I19" s="24">
        <f>G19/D19</f>
        <v>1.9414750000000003</v>
      </c>
      <c r="J19" s="24">
        <f>G19/E19</f>
        <v>0.66003450649759055</v>
      </c>
    </row>
    <row r="20" spans="1:10" x14ac:dyDescent="0.25">
      <c r="A20" s="55"/>
      <c r="B20" s="31" t="s">
        <v>264</v>
      </c>
      <c r="C20" s="14">
        <v>3</v>
      </c>
      <c r="D20" s="34">
        <v>290</v>
      </c>
      <c r="E20" s="25">
        <f t="shared" ref="E20:E36" si="0">$F$1*D19+(1-$F$1)*E19</f>
        <v>292.20602500000001</v>
      </c>
      <c r="F20" s="26">
        <f t="shared" ref="F20:F36" si="1">D20-E20</f>
        <v>-2.206025000000011</v>
      </c>
      <c r="G20" s="25">
        <f t="shared" ref="G20:G36" si="2">ABS(F20)</f>
        <v>2.206025000000011</v>
      </c>
      <c r="H20" s="25">
        <f t="shared" ref="H20:H36" si="3">G20^2</f>
        <v>4.8665463006250489</v>
      </c>
      <c r="I20" s="24">
        <f t="shared" ref="I20:I36" si="4">G20/D20</f>
        <v>7.6069827586207278E-3</v>
      </c>
      <c r="J20" s="24">
        <f t="shared" ref="J20:J36" si="5">G20/E20</f>
        <v>7.5495534357993164E-3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324</v>
      </c>
      <c r="E21" s="25">
        <f t="shared" si="0"/>
        <v>292.18396474999997</v>
      </c>
      <c r="F21" s="26">
        <f t="shared" si="1"/>
        <v>31.816035250000027</v>
      </c>
      <c r="G21" s="25">
        <f t="shared" si="2"/>
        <v>31.816035250000027</v>
      </c>
      <c r="H21" s="25">
        <f t="shared" si="3"/>
        <v>1012.2600990292443</v>
      </c>
      <c r="I21" s="24">
        <f t="shared" si="4"/>
        <v>9.8197639660493913E-2</v>
      </c>
      <c r="J21" s="24">
        <f t="shared" si="5"/>
        <v>0.10889042209151566</v>
      </c>
    </row>
    <row r="22" spans="1:10" x14ac:dyDescent="0.25">
      <c r="A22" s="55"/>
      <c r="B22" s="31" t="s">
        <v>266</v>
      </c>
      <c r="C22" s="14">
        <v>5</v>
      </c>
      <c r="D22" s="14">
        <v>274</v>
      </c>
      <c r="E22" s="25">
        <f t="shared" si="0"/>
        <v>292.50212510249997</v>
      </c>
      <c r="F22" s="26">
        <f t="shared" si="1"/>
        <v>-18.502125102499974</v>
      </c>
      <c r="G22" s="25">
        <f t="shared" si="2"/>
        <v>18.502125102499974</v>
      </c>
      <c r="H22" s="25">
        <f t="shared" si="3"/>
        <v>342.32863330855969</v>
      </c>
      <c r="I22" s="24">
        <f t="shared" si="4"/>
        <v>6.7526004023722538E-2</v>
      </c>
      <c r="J22" s="24">
        <f t="shared" si="5"/>
        <v>6.3254668990922275E-2</v>
      </c>
    </row>
    <row r="23" spans="1:10" x14ac:dyDescent="0.25">
      <c r="A23" s="55"/>
      <c r="B23" s="31" t="s">
        <v>267</v>
      </c>
      <c r="C23" s="14">
        <v>6</v>
      </c>
      <c r="D23" s="14">
        <v>168</v>
      </c>
      <c r="E23" s="25">
        <f t="shared" si="0"/>
        <v>292.317103851475</v>
      </c>
      <c r="F23" s="26">
        <f t="shared" si="1"/>
        <v>-124.317103851475</v>
      </c>
      <c r="G23" s="25">
        <f t="shared" si="2"/>
        <v>124.317103851475</v>
      </c>
      <c r="H23" s="25">
        <f t="shared" si="3"/>
        <v>15454.742310018419</v>
      </c>
      <c r="I23" s="24">
        <f t="shared" si="4"/>
        <v>0.7399827610206845</v>
      </c>
      <c r="J23" s="24">
        <f t="shared" si="5"/>
        <v>0.42528166232325548</v>
      </c>
    </row>
    <row r="24" spans="1:10" x14ac:dyDescent="0.25">
      <c r="A24" s="55"/>
      <c r="B24" s="31" t="s">
        <v>268</v>
      </c>
      <c r="C24" s="14">
        <v>7</v>
      </c>
      <c r="D24" s="14">
        <v>464</v>
      </c>
      <c r="E24" s="25">
        <f t="shared" si="0"/>
        <v>291.07393281296027</v>
      </c>
      <c r="F24" s="26">
        <f t="shared" si="1"/>
        <v>172.92606718703973</v>
      </c>
      <c r="G24" s="25">
        <f t="shared" si="2"/>
        <v>172.92606718703973</v>
      </c>
      <c r="H24" s="25">
        <f t="shared" si="3"/>
        <v>29903.424712776581</v>
      </c>
      <c r="I24" s="24">
        <f t="shared" si="4"/>
        <v>0.3726854896272408</v>
      </c>
      <c r="J24" s="24">
        <f t="shared" si="5"/>
        <v>0.59409671459023927</v>
      </c>
    </row>
    <row r="25" spans="1:10" x14ac:dyDescent="0.25">
      <c r="A25" s="55"/>
      <c r="B25" s="31" t="s">
        <v>269</v>
      </c>
      <c r="C25" s="14">
        <v>8</v>
      </c>
      <c r="D25" s="14">
        <v>110</v>
      </c>
      <c r="E25" s="25">
        <f t="shared" si="0"/>
        <v>292.80319348483067</v>
      </c>
      <c r="F25" s="26">
        <f t="shared" si="1"/>
        <v>-182.80319348483067</v>
      </c>
      <c r="G25" s="25">
        <f t="shared" si="2"/>
        <v>182.80319348483067</v>
      </c>
      <c r="H25" s="25">
        <f t="shared" si="3"/>
        <v>33417.007548252441</v>
      </c>
      <c r="I25" s="24">
        <f t="shared" si="4"/>
        <v>1.6618472134984608</v>
      </c>
      <c r="J25" s="24">
        <f t="shared" si="5"/>
        <v>0.62432103731239252</v>
      </c>
    </row>
    <row r="26" spans="1:10" x14ac:dyDescent="0.25">
      <c r="A26" s="55"/>
      <c r="B26" s="31" t="s">
        <v>270</v>
      </c>
      <c r="C26" s="14">
        <v>9</v>
      </c>
      <c r="D26" s="14">
        <v>275</v>
      </c>
      <c r="E26" s="25">
        <f t="shared" si="0"/>
        <v>290.97516154998237</v>
      </c>
      <c r="F26" s="26">
        <f t="shared" si="1"/>
        <v>-15.975161549982374</v>
      </c>
      <c r="G26" s="25">
        <f t="shared" si="2"/>
        <v>15.975161549982374</v>
      </c>
      <c r="H26" s="25">
        <f t="shared" si="3"/>
        <v>255.20578654803526</v>
      </c>
      <c r="I26" s="24">
        <f t="shared" si="4"/>
        <v>5.8091496545390454E-2</v>
      </c>
      <c r="J26" s="24">
        <f t="shared" si="5"/>
        <v>5.4902148571324826E-2</v>
      </c>
    </row>
    <row r="27" spans="1:10" x14ac:dyDescent="0.25">
      <c r="A27" s="55"/>
      <c r="B27" s="31" t="s">
        <v>271</v>
      </c>
      <c r="C27" s="14">
        <v>10</v>
      </c>
      <c r="D27" s="14">
        <v>449</v>
      </c>
      <c r="E27" s="25">
        <f t="shared" si="0"/>
        <v>290.81540993448255</v>
      </c>
      <c r="F27" s="26">
        <f t="shared" si="1"/>
        <v>158.18459006551745</v>
      </c>
      <c r="G27" s="25">
        <f t="shared" si="2"/>
        <v>158.18459006551745</v>
      </c>
      <c r="H27" s="25">
        <f t="shared" si="3"/>
        <v>25022.364534195804</v>
      </c>
      <c r="I27" s="24">
        <f t="shared" si="4"/>
        <v>0.35230420950003888</v>
      </c>
      <c r="J27" s="24">
        <f t="shared" si="5"/>
        <v>0.54393469074130107</v>
      </c>
    </row>
    <row r="28" spans="1:10" x14ac:dyDescent="0.25">
      <c r="A28" s="55"/>
      <c r="B28" s="31" t="s">
        <v>272</v>
      </c>
      <c r="C28" s="14">
        <v>11</v>
      </c>
      <c r="D28" s="14">
        <v>206</v>
      </c>
      <c r="E28" s="25">
        <f t="shared" si="0"/>
        <v>292.39725583513774</v>
      </c>
      <c r="F28" s="26">
        <f t="shared" si="1"/>
        <v>-86.397255835137742</v>
      </c>
      <c r="G28" s="25">
        <f t="shared" si="2"/>
        <v>86.397255835137742</v>
      </c>
      <c r="H28" s="25">
        <f t="shared" si="3"/>
        <v>7464.4858158422421</v>
      </c>
      <c r="I28" s="24">
        <f t="shared" si="4"/>
        <v>0.41940415453950358</v>
      </c>
      <c r="J28" s="24">
        <f t="shared" si="5"/>
        <v>0.29547902420757011</v>
      </c>
    </row>
    <row r="29" spans="1:10" x14ac:dyDescent="0.25">
      <c r="A29" s="55"/>
      <c r="B29" s="31" t="s">
        <v>273</v>
      </c>
      <c r="C29" s="14">
        <v>12</v>
      </c>
      <c r="D29" s="14">
        <v>235</v>
      </c>
      <c r="E29" s="25">
        <f t="shared" si="0"/>
        <v>291.53328327678639</v>
      </c>
      <c r="F29" s="26">
        <f t="shared" si="1"/>
        <v>-56.533283276786392</v>
      </c>
      <c r="G29" s="25">
        <f t="shared" si="2"/>
        <v>56.533283276786392</v>
      </c>
      <c r="H29" s="25">
        <f t="shared" si="3"/>
        <v>3196.0121180533761</v>
      </c>
      <c r="I29" s="24">
        <f t="shared" si="4"/>
        <v>0.24056716287994209</v>
      </c>
      <c r="J29" s="24">
        <f t="shared" si="5"/>
        <v>0.19391708089505783</v>
      </c>
    </row>
    <row r="30" spans="1:10" x14ac:dyDescent="0.25">
      <c r="A30" s="55"/>
      <c r="B30" s="31" t="s">
        <v>274</v>
      </c>
      <c r="C30" s="14">
        <v>13</v>
      </c>
      <c r="D30" s="14">
        <v>246</v>
      </c>
      <c r="E30" s="25">
        <f t="shared" si="0"/>
        <v>290.96795044401853</v>
      </c>
      <c r="F30" s="26">
        <f t="shared" si="1"/>
        <v>-44.967950444018527</v>
      </c>
      <c r="G30" s="25">
        <f t="shared" si="2"/>
        <v>44.967950444018527</v>
      </c>
      <c r="H30" s="25">
        <f t="shared" si="3"/>
        <v>2022.116567135706</v>
      </c>
      <c r="I30" s="24">
        <f t="shared" si="4"/>
        <v>0.1827965465204005</v>
      </c>
      <c r="J30" s="24">
        <f t="shared" si="5"/>
        <v>0.15454606040080088</v>
      </c>
    </row>
    <row r="31" spans="1:10" x14ac:dyDescent="0.25">
      <c r="A31" s="55"/>
      <c r="B31" s="31" t="s">
        <v>275</v>
      </c>
      <c r="C31" s="14">
        <v>14</v>
      </c>
      <c r="D31" s="14">
        <v>415</v>
      </c>
      <c r="E31" s="25">
        <f t="shared" si="0"/>
        <v>290.51827093957831</v>
      </c>
      <c r="F31" s="26">
        <f t="shared" si="1"/>
        <v>124.48172906042169</v>
      </c>
      <c r="G31" s="25">
        <f t="shared" si="2"/>
        <v>124.48172906042169</v>
      </c>
      <c r="H31" s="25">
        <f t="shared" si="3"/>
        <v>15495.700869872233</v>
      </c>
      <c r="I31" s="24">
        <f t="shared" si="4"/>
        <v>0.29995597363957033</v>
      </c>
      <c r="J31" s="24">
        <f t="shared" si="5"/>
        <v>0.42848158450699048</v>
      </c>
    </row>
    <row r="32" spans="1:10" x14ac:dyDescent="0.25">
      <c r="A32" s="55"/>
      <c r="B32" s="31" t="s">
        <v>276</v>
      </c>
      <c r="C32" s="14">
        <v>15</v>
      </c>
      <c r="D32" s="14">
        <v>291</v>
      </c>
      <c r="E32" s="25">
        <f t="shared" si="0"/>
        <v>291.76308823018252</v>
      </c>
      <c r="F32" s="26">
        <f t="shared" si="1"/>
        <v>-0.76308823018251815</v>
      </c>
      <c r="G32" s="25">
        <f t="shared" si="2"/>
        <v>0.76308823018251815</v>
      </c>
      <c r="H32" s="25">
        <f t="shared" si="3"/>
        <v>0.58230364704308779</v>
      </c>
      <c r="I32" s="24">
        <f t="shared" si="4"/>
        <v>2.6222963236512652E-3</v>
      </c>
      <c r="J32" s="24">
        <f t="shared" si="5"/>
        <v>2.6154378705386134E-3</v>
      </c>
    </row>
    <row r="33" spans="1:10" x14ac:dyDescent="0.25">
      <c r="A33" s="55"/>
      <c r="B33" s="31" t="s">
        <v>277</v>
      </c>
      <c r="C33" s="14">
        <v>16</v>
      </c>
      <c r="D33" s="14">
        <v>304</v>
      </c>
      <c r="E33" s="25">
        <f t="shared" si="0"/>
        <v>291.75545734788074</v>
      </c>
      <c r="F33" s="26">
        <f t="shared" si="1"/>
        <v>12.244542652119264</v>
      </c>
      <c r="G33" s="25">
        <f t="shared" si="2"/>
        <v>12.244542652119264</v>
      </c>
      <c r="H33" s="25">
        <f t="shared" si="3"/>
        <v>149.92882475956787</v>
      </c>
      <c r="I33" s="24">
        <f t="shared" si="4"/>
        <v>4.0278100829339684E-2</v>
      </c>
      <c r="J33" s="24">
        <f t="shared" si="5"/>
        <v>4.1968512820376232E-2</v>
      </c>
    </row>
    <row r="34" spans="1:10" x14ac:dyDescent="0.25">
      <c r="A34" s="55"/>
      <c r="B34" s="31" t="s">
        <v>278</v>
      </c>
      <c r="C34" s="14">
        <v>17</v>
      </c>
      <c r="D34" s="14">
        <v>476</v>
      </c>
      <c r="E34" s="25">
        <f t="shared" si="0"/>
        <v>291.87790277440195</v>
      </c>
      <c r="F34" s="26">
        <f t="shared" si="1"/>
        <v>184.12209722559805</v>
      </c>
      <c r="G34" s="25">
        <f t="shared" si="2"/>
        <v>184.12209722559805</v>
      </c>
      <c r="H34" s="25">
        <f t="shared" si="3"/>
        <v>33900.946686752584</v>
      </c>
      <c r="I34" s="24">
        <f t="shared" si="4"/>
        <v>0.386811128625206</v>
      </c>
      <c r="J34" s="24">
        <f t="shared" si="5"/>
        <v>0.63081889884589715</v>
      </c>
    </row>
    <row r="35" spans="1:10" x14ac:dyDescent="0.25">
      <c r="A35" s="55"/>
      <c r="B35" s="31" t="s">
        <v>279</v>
      </c>
      <c r="C35" s="14">
        <v>18</v>
      </c>
      <c r="D35" s="14">
        <v>326</v>
      </c>
      <c r="E35" s="25">
        <f t="shared" si="0"/>
        <v>293.71912374665794</v>
      </c>
      <c r="F35" s="26">
        <f t="shared" si="1"/>
        <v>32.280876253342058</v>
      </c>
      <c r="G35" s="25">
        <f t="shared" si="2"/>
        <v>32.280876253342058</v>
      </c>
      <c r="H35" s="25">
        <f t="shared" si="3"/>
        <v>1042.0549716835831</v>
      </c>
      <c r="I35" s="24">
        <f t="shared" si="4"/>
        <v>9.9021092801662755E-2</v>
      </c>
      <c r="J35" s="24">
        <f t="shared" si="5"/>
        <v>0.10990389676221879</v>
      </c>
    </row>
    <row r="36" spans="1:10" x14ac:dyDescent="0.25">
      <c r="A36" s="55"/>
      <c r="B36" s="31" t="s">
        <v>280</v>
      </c>
      <c r="C36" s="14">
        <v>19</v>
      </c>
      <c r="D36" s="14">
        <v>935</v>
      </c>
      <c r="E36" s="25">
        <f t="shared" si="0"/>
        <v>294.04193250919133</v>
      </c>
      <c r="F36" s="26">
        <f t="shared" si="1"/>
        <v>640.95806749080862</v>
      </c>
      <c r="G36" s="25">
        <f t="shared" si="2"/>
        <v>640.95806749080862</v>
      </c>
      <c r="H36" s="25">
        <f t="shared" si="3"/>
        <v>410827.24428155198</v>
      </c>
      <c r="I36" s="24">
        <f t="shared" si="4"/>
        <v>0.68551664972278992</v>
      </c>
      <c r="J36" s="24">
        <f t="shared" si="5"/>
        <v>2.1798185790075135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300.45151318409944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553.48465174326702</v>
      </c>
      <c r="G38" s="18">
        <f t="shared" ref="G38:H38" si="6">SUM(G18:G36)</f>
        <v>2160.5433586264271</v>
      </c>
      <c r="H38" s="18">
        <f t="shared" si="6"/>
        <v>623120.69797708909</v>
      </c>
      <c r="I38" s="17">
        <f>SUM(I21:I36)</f>
        <v>5.7076079197580976</v>
      </c>
      <c r="J38" s="17">
        <f>SUM(J21:J36)</f>
        <v>6.4522304199379139</v>
      </c>
    </row>
    <row r="39" spans="1:10" x14ac:dyDescent="0.25">
      <c r="B39" s="14"/>
      <c r="C39" s="14"/>
      <c r="D39" s="14"/>
      <c r="E39" s="14"/>
      <c r="F39" s="14"/>
      <c r="G39" s="16">
        <f>G38/C36</f>
        <v>113.71280834875932</v>
      </c>
      <c r="H39" s="16">
        <f>H38/C36</f>
        <v>32795.826209320476</v>
      </c>
      <c r="I39" s="15">
        <f>I38/C36</f>
        <v>0.30040041682937357</v>
      </c>
      <c r="J39" s="15">
        <f>J38/C36</f>
        <v>0.33959107473357442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142.51803693163848</v>
      </c>
      <c r="H42" s="12">
        <f>H39^0.5</f>
        <v>181.0961794442955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707010</v>
      </c>
    </row>
    <row r="4" spans="2:3" x14ac:dyDescent="0.25">
      <c r="B4" s="5" t="s">
        <v>247</v>
      </c>
      <c r="C4" t="s">
        <v>76</v>
      </c>
    </row>
    <row r="5" spans="2:3" x14ac:dyDescent="0.25">
      <c r="B5" t="s">
        <v>250</v>
      </c>
      <c r="C5" s="4">
        <v>229</v>
      </c>
    </row>
    <row r="6" spans="2:3" x14ac:dyDescent="0.25">
      <c r="B6" t="s">
        <v>251</v>
      </c>
      <c r="C6" s="4">
        <v>322</v>
      </c>
    </row>
    <row r="7" spans="2:3" x14ac:dyDescent="0.25">
      <c r="B7" t="s">
        <v>252</v>
      </c>
      <c r="C7" s="4">
        <v>300</v>
      </c>
    </row>
    <row r="8" spans="2:3" x14ac:dyDescent="0.25">
      <c r="B8" t="s">
        <v>253</v>
      </c>
      <c r="C8" s="4">
        <v>115</v>
      </c>
    </row>
    <row r="9" spans="2:3" x14ac:dyDescent="0.25">
      <c r="B9" t="s">
        <v>254</v>
      </c>
      <c r="C9" s="4">
        <v>182</v>
      </c>
    </row>
    <row r="10" spans="2:3" x14ac:dyDescent="0.25">
      <c r="B10" t="s">
        <v>255</v>
      </c>
      <c r="C10" s="4">
        <v>135</v>
      </c>
    </row>
    <row r="11" spans="2:3" x14ac:dyDescent="0.25">
      <c r="B11" t="s">
        <v>256</v>
      </c>
      <c r="C11" s="4">
        <v>424</v>
      </c>
    </row>
    <row r="12" spans="2:3" x14ac:dyDescent="0.25">
      <c r="B12" t="s">
        <v>257</v>
      </c>
      <c r="C12" s="4">
        <v>223</v>
      </c>
    </row>
    <row r="13" spans="2:3" x14ac:dyDescent="0.25">
      <c r="B13" t="s">
        <v>258</v>
      </c>
      <c r="C13" s="4">
        <v>285</v>
      </c>
    </row>
    <row r="14" spans="2:3" x14ac:dyDescent="0.25">
      <c r="B14" t="s">
        <v>259</v>
      </c>
      <c r="C14" s="4">
        <v>241</v>
      </c>
    </row>
    <row r="15" spans="2:3" x14ac:dyDescent="0.25">
      <c r="B15" t="s">
        <v>260</v>
      </c>
      <c r="C15" s="4">
        <v>70</v>
      </c>
    </row>
    <row r="16" spans="2:3" x14ac:dyDescent="0.25">
      <c r="B16" t="s">
        <v>261</v>
      </c>
      <c r="C16" s="4">
        <v>86</v>
      </c>
    </row>
    <row r="17" spans="2:3" x14ac:dyDescent="0.25">
      <c r="B17" t="s">
        <v>262</v>
      </c>
      <c r="C17" s="4">
        <v>203</v>
      </c>
    </row>
    <row r="18" spans="2:3" x14ac:dyDescent="0.25">
      <c r="B18" t="s">
        <v>263</v>
      </c>
      <c r="C18" s="4">
        <v>151</v>
      </c>
    </row>
    <row r="19" spans="2:3" x14ac:dyDescent="0.25">
      <c r="B19" t="s">
        <v>264</v>
      </c>
      <c r="C19" s="4">
        <v>476</v>
      </c>
    </row>
    <row r="20" spans="2:3" x14ac:dyDescent="0.25">
      <c r="B20" t="s">
        <v>265</v>
      </c>
      <c r="C20" s="4">
        <v>498</v>
      </c>
    </row>
    <row r="21" spans="2:3" x14ac:dyDescent="0.25">
      <c r="B21" t="s">
        <v>266</v>
      </c>
      <c r="C21" s="4">
        <v>208</v>
      </c>
    </row>
    <row r="22" spans="2:3" x14ac:dyDescent="0.25">
      <c r="B22" t="s">
        <v>267</v>
      </c>
      <c r="C22" s="4">
        <v>241</v>
      </c>
    </row>
    <row r="23" spans="2:3" x14ac:dyDescent="0.25">
      <c r="B23" t="s">
        <v>268</v>
      </c>
      <c r="C23" s="4">
        <v>436</v>
      </c>
    </row>
    <row r="24" spans="2:3" x14ac:dyDescent="0.25">
      <c r="B24" t="s">
        <v>269</v>
      </c>
      <c r="C24" s="4">
        <v>670</v>
      </c>
    </row>
    <row r="25" spans="2:3" x14ac:dyDescent="0.25">
      <c r="B25" t="s">
        <v>270</v>
      </c>
      <c r="C25" s="4">
        <v>409</v>
      </c>
    </row>
    <row r="26" spans="2:3" x14ac:dyDescent="0.25">
      <c r="B26" t="s">
        <v>271</v>
      </c>
      <c r="C26" s="4">
        <v>94</v>
      </c>
    </row>
    <row r="27" spans="2:3" x14ac:dyDescent="0.25">
      <c r="B27" t="s">
        <v>272</v>
      </c>
      <c r="C27" s="4">
        <v>145</v>
      </c>
    </row>
    <row r="28" spans="2:3" x14ac:dyDescent="0.25">
      <c r="B28" t="s">
        <v>273</v>
      </c>
      <c r="C28" s="4">
        <v>423</v>
      </c>
    </row>
    <row r="29" spans="2:3" x14ac:dyDescent="0.25">
      <c r="B29" t="s">
        <v>274</v>
      </c>
      <c r="C29" s="4">
        <v>408</v>
      </c>
    </row>
    <row r="30" spans="2:3" x14ac:dyDescent="0.25">
      <c r="B30" t="s">
        <v>275</v>
      </c>
      <c r="C30" s="4">
        <v>368</v>
      </c>
    </row>
    <row r="31" spans="2:3" x14ac:dyDescent="0.25">
      <c r="B31" t="s">
        <v>276</v>
      </c>
      <c r="C31" s="4">
        <v>253</v>
      </c>
    </row>
    <row r="32" spans="2:3" x14ac:dyDescent="0.25">
      <c r="B32" t="s">
        <v>277</v>
      </c>
      <c r="C32" s="4">
        <v>166</v>
      </c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>
        <v>1822</v>
      </c>
    </row>
    <row r="36" spans="2:3" x14ac:dyDescent="0.25">
      <c r="C36" s="4">
        <v>9583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7" workbookViewId="0">
      <selection activeCell="I38" sqref="I38:I40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5.9422008810110137E-2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229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322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300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115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182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135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424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223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285</v>
      </c>
      <c r="E14" s="14" t="s">
        <v>293</v>
      </c>
      <c r="F14" s="27">
        <f>AVERAGE(D6:D17)</f>
        <v>217.66666666666666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241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70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86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203</v>
      </c>
      <c r="E18" s="27">
        <f>F14</f>
        <v>217.66666666666666</v>
      </c>
      <c r="F18" s="26">
        <f>D18-E18</f>
        <v>-14.666666666666657</v>
      </c>
      <c r="G18" s="25">
        <f>ABS(F18)</f>
        <v>14.666666666666657</v>
      </c>
      <c r="H18" s="25">
        <f>G18^2</f>
        <v>215.11111111111083</v>
      </c>
      <c r="I18" s="24">
        <f>G18/D18</f>
        <v>7.2249589490968755E-2</v>
      </c>
      <c r="J18" s="24">
        <f>G18/E18</f>
        <v>6.7381316998468568E-2</v>
      </c>
    </row>
    <row r="19" spans="1:10" x14ac:dyDescent="0.25">
      <c r="A19" s="55"/>
      <c r="B19" s="31" t="s">
        <v>263</v>
      </c>
      <c r="C19" s="14">
        <v>2</v>
      </c>
      <c r="D19" s="34">
        <v>151</v>
      </c>
      <c r="E19" s="25">
        <f>$F$1*D18+(1-$F$1)*E18</f>
        <v>216.79514387078504</v>
      </c>
      <c r="F19" s="26">
        <f>D19-E19</f>
        <v>-65.79514387078504</v>
      </c>
      <c r="G19" s="25">
        <f>ABS(F19)</f>
        <v>65.79514387078504</v>
      </c>
      <c r="H19" s="25">
        <f>G19^2</f>
        <v>4329.0009569773019</v>
      </c>
      <c r="I19" s="24">
        <f>G19/D19</f>
        <v>0.43572942960784794</v>
      </c>
      <c r="J19" s="24">
        <f>G19/E19</f>
        <v>0.30348993384280082</v>
      </c>
    </row>
    <row r="20" spans="1:10" x14ac:dyDescent="0.25">
      <c r="A20" s="55"/>
      <c r="B20" s="31" t="s">
        <v>264</v>
      </c>
      <c r="C20" s="14">
        <v>3</v>
      </c>
      <c r="D20" s="34">
        <v>476</v>
      </c>
      <c r="E20" s="25">
        <f t="shared" ref="E20:E36" si="0">$F$1*D19+(1-$F$1)*E19</f>
        <v>212.88546425203279</v>
      </c>
      <c r="F20" s="26">
        <f t="shared" ref="F20:F36" si="1">D20-E20</f>
        <v>263.11453574796724</v>
      </c>
      <c r="G20" s="25">
        <f t="shared" ref="G20:G36" si="2">ABS(F20)</f>
        <v>263.11453574796724</v>
      </c>
      <c r="H20" s="25">
        <f t="shared" ref="H20:H36" si="3">G20^2</f>
        <v>69229.258921868328</v>
      </c>
      <c r="I20" s="24">
        <f t="shared" ref="I20:I36" si="4">G20/D20</f>
        <v>0.55276162972262022</v>
      </c>
      <c r="J20" s="24">
        <f t="shared" ref="J20:J36" si="5">G20/E20</f>
        <v>1.2359441104746767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498</v>
      </c>
      <c r="E21" s="25">
        <f t="shared" si="0"/>
        <v>228.52025851331655</v>
      </c>
      <c r="F21" s="26">
        <f t="shared" si="1"/>
        <v>269.47974148668345</v>
      </c>
      <c r="G21" s="25">
        <f t="shared" si="2"/>
        <v>269.47974148668345</v>
      </c>
      <c r="H21" s="25">
        <f t="shared" si="3"/>
        <v>72619.331071729743</v>
      </c>
      <c r="I21" s="24">
        <f t="shared" si="4"/>
        <v>0.54112397888892261</v>
      </c>
      <c r="J21" s="24">
        <f t="shared" si="5"/>
        <v>1.1792378638105736</v>
      </c>
    </row>
    <row r="22" spans="1:10" x14ac:dyDescent="0.25">
      <c r="A22" s="55"/>
      <c r="B22" s="31" t="s">
        <v>266</v>
      </c>
      <c r="C22" s="14">
        <v>5</v>
      </c>
      <c r="D22" s="14">
        <v>208</v>
      </c>
      <c r="E22" s="25">
        <f t="shared" si="0"/>
        <v>244.53328608608444</v>
      </c>
      <c r="F22" s="26">
        <f t="shared" si="1"/>
        <v>-36.533286086084445</v>
      </c>
      <c r="G22" s="25">
        <f t="shared" si="2"/>
        <v>36.533286086084445</v>
      </c>
      <c r="H22" s="25">
        <f t="shared" si="3"/>
        <v>1334.6809922476914</v>
      </c>
      <c r="I22" s="24">
        <f t="shared" si="4"/>
        <v>0.17564079849079059</v>
      </c>
      <c r="J22" s="24">
        <f t="shared" si="5"/>
        <v>0.14940005375474089</v>
      </c>
    </row>
    <row r="23" spans="1:10" x14ac:dyDescent="0.25">
      <c r="A23" s="55"/>
      <c r="B23" s="31" t="s">
        <v>267</v>
      </c>
      <c r="C23" s="14">
        <v>6</v>
      </c>
      <c r="D23" s="14">
        <v>241</v>
      </c>
      <c r="E23" s="25">
        <f t="shared" si="0"/>
        <v>242.36240483841485</v>
      </c>
      <c r="F23" s="26">
        <f t="shared" si="1"/>
        <v>-1.3624048384148466</v>
      </c>
      <c r="G23" s="25">
        <f t="shared" si="2"/>
        <v>1.3624048384148466</v>
      </c>
      <c r="H23" s="25">
        <f t="shared" si="3"/>
        <v>1.8561469437361844</v>
      </c>
      <c r="I23" s="24">
        <f t="shared" si="4"/>
        <v>5.653132109605173E-3</v>
      </c>
      <c r="J23" s="24">
        <f t="shared" si="5"/>
        <v>5.6213538536357315E-3</v>
      </c>
    </row>
    <row r="24" spans="1:10" x14ac:dyDescent="0.25">
      <c r="A24" s="55"/>
      <c r="B24" s="31" t="s">
        <v>268</v>
      </c>
      <c r="C24" s="14">
        <v>7</v>
      </c>
      <c r="D24" s="14">
        <v>436</v>
      </c>
      <c r="E24" s="25">
        <f t="shared" si="0"/>
        <v>242.2814480061036</v>
      </c>
      <c r="F24" s="26">
        <f t="shared" si="1"/>
        <v>193.7185519938964</v>
      </c>
      <c r="G24" s="25">
        <f t="shared" si="2"/>
        <v>193.7185519938964</v>
      </c>
      <c r="H24" s="25">
        <f t="shared" si="3"/>
        <v>37526.877386611945</v>
      </c>
      <c r="I24" s="24">
        <f t="shared" si="4"/>
        <v>0.44430860549058809</v>
      </c>
      <c r="J24" s="24">
        <f t="shared" si="5"/>
        <v>0.79955998937655437</v>
      </c>
    </row>
    <row r="25" spans="1:10" x14ac:dyDescent="0.25">
      <c r="A25" s="55"/>
      <c r="B25" s="31" t="s">
        <v>269</v>
      </c>
      <c r="C25" s="14">
        <v>8</v>
      </c>
      <c r="D25" s="14">
        <v>670</v>
      </c>
      <c r="E25" s="25">
        <f t="shared" si="0"/>
        <v>253.7925935093667</v>
      </c>
      <c r="F25" s="26">
        <f t="shared" si="1"/>
        <v>416.20740649063328</v>
      </c>
      <c r="G25" s="25">
        <f t="shared" si="2"/>
        <v>416.20740649063328</v>
      </c>
      <c r="H25" s="25">
        <f t="shared" si="3"/>
        <v>173228.60521765923</v>
      </c>
      <c r="I25" s="24">
        <f t="shared" si="4"/>
        <v>0.62120508431437804</v>
      </c>
      <c r="J25" s="24">
        <f t="shared" si="5"/>
        <v>1.6399509565485895</v>
      </c>
    </row>
    <row r="26" spans="1:10" x14ac:dyDescent="0.25">
      <c r="A26" s="55"/>
      <c r="B26" s="31" t="s">
        <v>270</v>
      </c>
      <c r="C26" s="14">
        <v>9</v>
      </c>
      <c r="D26" s="14">
        <v>409</v>
      </c>
      <c r="E26" s="25">
        <f t="shared" si="0"/>
        <v>278.5244736846862</v>
      </c>
      <c r="F26" s="26">
        <f t="shared" si="1"/>
        <v>130.4755263153138</v>
      </c>
      <c r="G26" s="25">
        <f t="shared" si="2"/>
        <v>130.4755263153138</v>
      </c>
      <c r="H26" s="25">
        <f t="shared" si="3"/>
        <v>17023.862967258145</v>
      </c>
      <c r="I26" s="24">
        <f t="shared" si="4"/>
        <v>0.31901106678560831</v>
      </c>
      <c r="J26" s="24">
        <f t="shared" si="5"/>
        <v>0.46845264471453013</v>
      </c>
    </row>
    <row r="27" spans="1:10" x14ac:dyDescent="0.25">
      <c r="A27" s="55"/>
      <c r="B27" s="31" t="s">
        <v>271</v>
      </c>
      <c r="C27" s="14">
        <v>10</v>
      </c>
      <c r="D27" s="14">
        <v>94</v>
      </c>
      <c r="E27" s="25">
        <f t="shared" si="0"/>
        <v>286.27759155889851</v>
      </c>
      <c r="F27" s="26">
        <f t="shared" si="1"/>
        <v>-192.27759155889851</v>
      </c>
      <c r="G27" s="25">
        <f t="shared" si="2"/>
        <v>192.27759155889851</v>
      </c>
      <c r="H27" s="25">
        <f t="shared" si="3"/>
        <v>36970.672215690596</v>
      </c>
      <c r="I27" s="24">
        <f t="shared" si="4"/>
        <v>2.0455062931797712</v>
      </c>
      <c r="J27" s="24">
        <f t="shared" si="5"/>
        <v>0.6716473703438276</v>
      </c>
    </row>
    <row r="28" spans="1:10" x14ac:dyDescent="0.25">
      <c r="A28" s="55"/>
      <c r="B28" s="31" t="s">
        <v>272</v>
      </c>
      <c r="C28" s="14">
        <v>11</v>
      </c>
      <c r="D28" s="14">
        <v>145</v>
      </c>
      <c r="E28" s="25">
        <f t="shared" si="0"/>
        <v>274.85207081929889</v>
      </c>
      <c r="F28" s="26">
        <f t="shared" si="1"/>
        <v>-129.85207081929889</v>
      </c>
      <c r="G28" s="25">
        <f t="shared" si="2"/>
        <v>129.85207081929889</v>
      </c>
      <c r="H28" s="25">
        <f t="shared" si="3"/>
        <v>16861.560296060215</v>
      </c>
      <c r="I28" s="24">
        <f t="shared" si="4"/>
        <v>0.89553152289171645</v>
      </c>
      <c r="J28" s="24">
        <f t="shared" si="5"/>
        <v>0.47244348726289914</v>
      </c>
    </row>
    <row r="29" spans="1:10" x14ac:dyDescent="0.25">
      <c r="A29" s="55"/>
      <c r="B29" s="31" t="s">
        <v>273</v>
      </c>
      <c r="C29" s="14">
        <v>12</v>
      </c>
      <c r="D29" s="14">
        <v>423</v>
      </c>
      <c r="E29" s="25">
        <f t="shared" si="0"/>
        <v>267.13599992306348</v>
      </c>
      <c r="F29" s="26">
        <f t="shared" si="1"/>
        <v>155.86400007693652</v>
      </c>
      <c r="G29" s="25">
        <f t="shared" si="2"/>
        <v>155.86400007693652</v>
      </c>
      <c r="H29" s="25">
        <f t="shared" si="3"/>
        <v>24293.586519983266</v>
      </c>
      <c r="I29" s="24">
        <f t="shared" si="4"/>
        <v>0.36847281342065369</v>
      </c>
      <c r="J29" s="24">
        <f t="shared" si="5"/>
        <v>0.58346310539135926</v>
      </c>
    </row>
    <row r="30" spans="1:10" x14ac:dyDescent="0.25">
      <c r="A30" s="55"/>
      <c r="B30" s="31" t="s">
        <v>274</v>
      </c>
      <c r="C30" s="14">
        <v>13</v>
      </c>
      <c r="D30" s="14">
        <v>408</v>
      </c>
      <c r="E30" s="25">
        <f t="shared" si="0"/>
        <v>276.3977519088142</v>
      </c>
      <c r="F30" s="26">
        <f t="shared" si="1"/>
        <v>131.6022480911858</v>
      </c>
      <c r="G30" s="25">
        <f t="shared" si="2"/>
        <v>131.6022480911858</v>
      </c>
      <c r="H30" s="25">
        <f t="shared" si="3"/>
        <v>17319.151702654017</v>
      </c>
      <c r="I30" s="24">
        <f t="shared" si="4"/>
        <v>0.32255452963525932</v>
      </c>
      <c r="J30" s="24">
        <f t="shared" si="5"/>
        <v>0.47613356904075843</v>
      </c>
    </row>
    <row r="31" spans="1:10" x14ac:dyDescent="0.25">
      <c r="A31" s="55"/>
      <c r="B31" s="31" t="s">
        <v>275</v>
      </c>
      <c r="C31" s="14">
        <v>14</v>
      </c>
      <c r="D31" s="14">
        <v>368</v>
      </c>
      <c r="E31" s="25">
        <f t="shared" si="0"/>
        <v>284.21782185431897</v>
      </c>
      <c r="F31" s="26">
        <f t="shared" si="1"/>
        <v>83.78217814568103</v>
      </c>
      <c r="G31" s="25">
        <f t="shared" si="2"/>
        <v>83.78217814568103</v>
      </c>
      <c r="H31" s="25">
        <f t="shared" si="3"/>
        <v>7019.4533748346321</v>
      </c>
      <c r="I31" s="24">
        <f t="shared" si="4"/>
        <v>0.22766896235239412</v>
      </c>
      <c r="J31" s="24">
        <f t="shared" si="5"/>
        <v>0.29478157843537733</v>
      </c>
    </row>
    <row r="32" spans="1:10" x14ac:dyDescent="0.25">
      <c r="A32" s="55"/>
      <c r="B32" s="31" t="s">
        <v>276</v>
      </c>
      <c r="C32" s="14">
        <v>15</v>
      </c>
      <c r="D32" s="14">
        <v>253</v>
      </c>
      <c r="E32" s="25">
        <f t="shared" si="0"/>
        <v>289.19632718222181</v>
      </c>
      <c r="F32" s="26">
        <f t="shared" si="1"/>
        <v>-36.196327182221808</v>
      </c>
      <c r="G32" s="25">
        <f t="shared" si="2"/>
        <v>36.196327182221808</v>
      </c>
      <c r="H32" s="25">
        <f t="shared" si="3"/>
        <v>1310.1741014824493</v>
      </c>
      <c r="I32" s="24">
        <f t="shared" si="4"/>
        <v>0.14306848688625221</v>
      </c>
      <c r="J32" s="24">
        <f t="shared" si="5"/>
        <v>0.12516178035488881</v>
      </c>
    </row>
    <row r="33" spans="1:10" x14ac:dyDescent="0.25">
      <c r="A33" s="55"/>
      <c r="B33" s="31" t="s">
        <v>277</v>
      </c>
      <c r="C33" s="14">
        <v>16</v>
      </c>
      <c r="D33" s="14">
        <v>166</v>
      </c>
      <c r="E33" s="25">
        <f t="shared" si="0"/>
        <v>287.04546870950617</v>
      </c>
      <c r="F33" s="26">
        <f t="shared" si="1"/>
        <v>-121.04546870950617</v>
      </c>
      <c r="G33" s="25">
        <f t="shared" si="2"/>
        <v>121.04546870950617</v>
      </c>
      <c r="H33" s="25">
        <f t="shared" si="3"/>
        <v>14652.005495104037</v>
      </c>
      <c r="I33" s="24">
        <f t="shared" si="4"/>
        <v>0.72918957053919375</v>
      </c>
      <c r="J33" s="24">
        <f t="shared" si="5"/>
        <v>0.42169440700004845</v>
      </c>
    </row>
    <row r="34" spans="1:10" x14ac:dyDescent="0.25">
      <c r="A34" s="55"/>
      <c r="B34" s="31" t="s">
        <v>278</v>
      </c>
      <c r="C34" s="14">
        <v>17</v>
      </c>
      <c r="D34" s="14"/>
      <c r="E34" s="25">
        <f t="shared" si="0"/>
        <v>279.852703801426</v>
      </c>
      <c r="F34" s="26">
        <f t="shared" si="1"/>
        <v>-279.852703801426</v>
      </c>
      <c r="G34" s="25">
        <f t="shared" si="2"/>
        <v>279.852703801426</v>
      </c>
      <c r="H34" s="25">
        <f t="shared" si="3"/>
        <v>78317.535824968669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5"/>
      <c r="B35" s="31" t="s">
        <v>279</v>
      </c>
      <c r="C35" s="14">
        <v>18</v>
      </c>
      <c r="D35" s="14"/>
      <c r="E35" s="25">
        <f t="shared" si="0"/>
        <v>263.22329397060452</v>
      </c>
      <c r="F35" s="26">
        <f t="shared" si="1"/>
        <v>-263.22329397060452</v>
      </c>
      <c r="G35" s="25">
        <f t="shared" si="2"/>
        <v>263.22329397060452</v>
      </c>
      <c r="H35" s="25">
        <f t="shared" si="3"/>
        <v>69286.502488735277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5"/>
      <c r="B36" s="31" t="s">
        <v>280</v>
      </c>
      <c r="C36" s="14">
        <v>19</v>
      </c>
      <c r="D36" s="14">
        <v>1822</v>
      </c>
      <c r="E36" s="25">
        <f t="shared" si="0"/>
        <v>247.58203707725704</v>
      </c>
      <c r="F36" s="26">
        <f t="shared" si="1"/>
        <v>1574.4179629227428</v>
      </c>
      <c r="G36" s="25">
        <f t="shared" si="2"/>
        <v>1574.4179629227428</v>
      </c>
      <c r="H36" s="25">
        <f t="shared" si="3"/>
        <v>2478791.9219737994</v>
      </c>
      <c r="I36" s="24">
        <f t="shared" si="4"/>
        <v>0.8641152376085306</v>
      </c>
      <c r="J36" s="24">
        <f t="shared" si="5"/>
        <v>6.359176867227454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341.13711514084792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2077.8571937671336</v>
      </c>
      <c r="G38" s="18">
        <f t="shared" ref="G38:H38" si="6">SUM(G18:G36)</f>
        <v>4359.4671087749466</v>
      </c>
      <c r="H38" s="18">
        <f t="shared" si="6"/>
        <v>3120331.1487657195</v>
      </c>
      <c r="I38" s="17"/>
      <c r="J38" s="17">
        <f>SUM(J21:J36)</f>
        <v>15.646725027115238</v>
      </c>
    </row>
    <row r="39" spans="1:10" x14ac:dyDescent="0.25">
      <c r="B39" s="14"/>
      <c r="C39" s="14"/>
      <c r="D39" s="14"/>
      <c r="E39" s="14"/>
      <c r="F39" s="14"/>
      <c r="G39" s="16">
        <f>G38/C36</f>
        <v>229.44563730394455</v>
      </c>
      <c r="H39" s="16">
        <f>H38/C36</f>
        <v>164227.95519819576</v>
      </c>
      <c r="I39" s="15"/>
      <c r="J39" s="15">
        <f>J38/C36</f>
        <v>0.82351184353238094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 t="s">
        <v>285</v>
      </c>
    </row>
    <row r="42" spans="1:10" x14ac:dyDescent="0.25">
      <c r="E42" s="5" t="s">
        <v>284</v>
      </c>
      <c r="G42" s="12">
        <f>((3.1416/2)^0.5)*G39</f>
        <v>287.56779720710921</v>
      </c>
      <c r="H42" s="12">
        <f>H39^0.5</f>
        <v>405.25048451321533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706019</v>
      </c>
    </row>
    <row r="4" spans="2:3" x14ac:dyDescent="0.25">
      <c r="B4" s="5" t="s">
        <v>247</v>
      </c>
      <c r="C4" t="s">
        <v>65</v>
      </c>
    </row>
    <row r="5" spans="2:3" x14ac:dyDescent="0.25">
      <c r="B5" t="s">
        <v>250</v>
      </c>
      <c r="C5" s="4">
        <v>42</v>
      </c>
    </row>
    <row r="6" spans="2:3" x14ac:dyDescent="0.25">
      <c r="B6" t="s">
        <v>251</v>
      </c>
      <c r="C6" s="4">
        <v>95</v>
      </c>
    </row>
    <row r="7" spans="2:3" x14ac:dyDescent="0.25">
      <c r="B7" t="s">
        <v>252</v>
      </c>
      <c r="C7" s="4">
        <v>144</v>
      </c>
    </row>
    <row r="8" spans="2:3" x14ac:dyDescent="0.25">
      <c r="B8" t="s">
        <v>253</v>
      </c>
      <c r="C8" s="4">
        <v>83</v>
      </c>
    </row>
    <row r="9" spans="2:3" x14ac:dyDescent="0.25">
      <c r="B9" t="s">
        <v>254</v>
      </c>
      <c r="C9" s="4">
        <v>173</v>
      </c>
    </row>
    <row r="10" spans="2:3" x14ac:dyDescent="0.25">
      <c r="B10" t="s">
        <v>255</v>
      </c>
      <c r="C10" s="4">
        <v>659</v>
      </c>
    </row>
    <row r="11" spans="2:3" x14ac:dyDescent="0.25">
      <c r="B11" t="s">
        <v>256</v>
      </c>
      <c r="C11" s="4">
        <v>638</v>
      </c>
    </row>
    <row r="12" spans="2:3" x14ac:dyDescent="0.25">
      <c r="B12" t="s">
        <v>257</v>
      </c>
      <c r="C12" s="4">
        <v>385</v>
      </c>
    </row>
    <row r="13" spans="2:3" x14ac:dyDescent="0.25">
      <c r="B13" t="s">
        <v>258</v>
      </c>
      <c r="C13" s="4"/>
    </row>
    <row r="14" spans="2:3" x14ac:dyDescent="0.25">
      <c r="B14" t="s">
        <v>259</v>
      </c>
      <c r="C14" s="4"/>
    </row>
    <row r="15" spans="2:3" x14ac:dyDescent="0.25">
      <c r="B15" t="s">
        <v>260</v>
      </c>
      <c r="C15" s="4">
        <v>10</v>
      </c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>
        <v>55</v>
      </c>
    </row>
    <row r="18" spans="2:3" x14ac:dyDescent="0.25">
      <c r="B18" t="s">
        <v>263</v>
      </c>
      <c r="C18" s="4">
        <v>226</v>
      </c>
    </row>
    <row r="19" spans="2:3" x14ac:dyDescent="0.25">
      <c r="B19" t="s">
        <v>264</v>
      </c>
      <c r="C19" s="4">
        <v>407</v>
      </c>
    </row>
    <row r="20" spans="2:3" x14ac:dyDescent="0.25">
      <c r="B20" t="s">
        <v>265</v>
      </c>
      <c r="C20" s="4">
        <v>136</v>
      </c>
    </row>
    <row r="21" spans="2:3" x14ac:dyDescent="0.25">
      <c r="B21" t="s">
        <v>266</v>
      </c>
      <c r="C21" s="4">
        <v>200</v>
      </c>
    </row>
    <row r="22" spans="2:3" x14ac:dyDescent="0.25">
      <c r="B22" t="s">
        <v>267</v>
      </c>
      <c r="C22" s="4">
        <v>281</v>
      </c>
    </row>
    <row r="23" spans="2:3" x14ac:dyDescent="0.25">
      <c r="B23" t="s">
        <v>268</v>
      </c>
      <c r="C23" s="4">
        <v>565</v>
      </c>
    </row>
    <row r="24" spans="2:3" x14ac:dyDescent="0.25">
      <c r="B24" t="s">
        <v>269</v>
      </c>
      <c r="C24" s="4">
        <v>47</v>
      </c>
    </row>
    <row r="25" spans="2:3" x14ac:dyDescent="0.25">
      <c r="B25" t="s">
        <v>270</v>
      </c>
      <c r="C25" s="4">
        <v>180</v>
      </c>
    </row>
    <row r="26" spans="2:3" x14ac:dyDescent="0.25">
      <c r="B26" t="s">
        <v>271</v>
      </c>
      <c r="C26" s="4">
        <v>183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>
        <v>319</v>
      </c>
    </row>
    <row r="29" spans="2:3" x14ac:dyDescent="0.25">
      <c r="B29" t="s">
        <v>274</v>
      </c>
      <c r="C29" s="4">
        <v>298</v>
      </c>
    </row>
    <row r="30" spans="2:3" x14ac:dyDescent="0.25">
      <c r="B30" t="s">
        <v>275</v>
      </c>
      <c r="C30" s="4">
        <v>191</v>
      </c>
    </row>
    <row r="31" spans="2:3" x14ac:dyDescent="0.25">
      <c r="B31" t="s">
        <v>276</v>
      </c>
      <c r="C31" s="4">
        <v>313</v>
      </c>
    </row>
    <row r="32" spans="2:3" x14ac:dyDescent="0.25">
      <c r="B32" t="s">
        <v>277</v>
      </c>
      <c r="C32" s="4">
        <v>259</v>
      </c>
    </row>
    <row r="33" spans="2:3" x14ac:dyDescent="0.25">
      <c r="B33" t="s">
        <v>278</v>
      </c>
      <c r="C33" s="4">
        <v>234</v>
      </c>
    </row>
    <row r="34" spans="2:3" x14ac:dyDescent="0.25">
      <c r="B34" t="s">
        <v>279</v>
      </c>
      <c r="C34" s="4">
        <v>236</v>
      </c>
    </row>
    <row r="35" spans="2:3" x14ac:dyDescent="0.25">
      <c r="B35" t="s">
        <v>280</v>
      </c>
      <c r="C35" s="4">
        <v>200</v>
      </c>
    </row>
    <row r="36" spans="2:3" x14ac:dyDescent="0.25">
      <c r="C36" s="4">
        <v>6559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24"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42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95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144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83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173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659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638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385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/>
      <c r="E14" s="14" t="s">
        <v>293</v>
      </c>
      <c r="F14" s="27">
        <f>AVERAGE(D6:D13,D16)</f>
        <v>247.66666666666666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/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10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55</v>
      </c>
      <c r="E18" s="27">
        <f>F14</f>
        <v>247.66666666666666</v>
      </c>
      <c r="F18" s="26">
        <f>D18-E18</f>
        <v>-192.66666666666666</v>
      </c>
      <c r="G18" s="25">
        <f>ABS(F18)</f>
        <v>192.66666666666666</v>
      </c>
      <c r="H18" s="25">
        <f>G18^2</f>
        <v>37120.444444444438</v>
      </c>
      <c r="I18" s="24">
        <f>G18/D18</f>
        <v>3.5030303030303029</v>
      </c>
      <c r="J18" s="24">
        <f>G18/E18</f>
        <v>0.77792732166890977</v>
      </c>
    </row>
    <row r="19" spans="1:10" x14ac:dyDescent="0.25">
      <c r="A19" s="55"/>
      <c r="B19" s="31" t="s">
        <v>263</v>
      </c>
      <c r="C19" s="14">
        <v>2</v>
      </c>
      <c r="D19" s="34">
        <v>226</v>
      </c>
      <c r="E19" s="25">
        <f>$F$1*D18+(1-$F$1)*E18</f>
        <v>245.74</v>
      </c>
      <c r="F19" s="26">
        <f>D19-E19</f>
        <v>-19.740000000000009</v>
      </c>
      <c r="G19" s="25">
        <f>ABS(F19)</f>
        <v>19.740000000000009</v>
      </c>
      <c r="H19" s="25">
        <f>G19^2</f>
        <v>389.66760000000033</v>
      </c>
      <c r="I19" s="24">
        <f>G19/D19</f>
        <v>8.7345132743362877E-2</v>
      </c>
      <c r="J19" s="24">
        <f>G19/E19</f>
        <v>8.0328802799707041E-2</v>
      </c>
    </row>
    <row r="20" spans="1:10" x14ac:dyDescent="0.25">
      <c r="A20" s="55"/>
      <c r="B20" s="31" t="s">
        <v>264</v>
      </c>
      <c r="C20" s="14">
        <v>3</v>
      </c>
      <c r="D20" s="34">
        <v>407</v>
      </c>
      <c r="E20" s="25">
        <f t="shared" ref="E20:E36" si="0">$F$1*D19+(1-$F$1)*E19</f>
        <v>245.54259999999999</v>
      </c>
      <c r="F20" s="26">
        <f t="shared" ref="F20:F36" si="1">D20-E20</f>
        <v>161.45740000000001</v>
      </c>
      <c r="G20" s="25">
        <f t="shared" ref="G20:G36" si="2">ABS(F20)</f>
        <v>161.45740000000001</v>
      </c>
      <c r="H20" s="25">
        <f t="shared" ref="H20:H36" si="3">G20^2</f>
        <v>26068.492014760002</v>
      </c>
      <c r="I20" s="24">
        <f t="shared" ref="I20:I36" si="4">G20/D20</f>
        <v>0.39670122850122852</v>
      </c>
      <c r="J20" s="24">
        <f t="shared" ref="J20:J36" si="5">G20/E20</f>
        <v>0.65755351617193925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136</v>
      </c>
      <c r="E21" s="25">
        <f t="shared" si="0"/>
        <v>247.157174</v>
      </c>
      <c r="F21" s="26">
        <f t="shared" si="1"/>
        <v>-111.157174</v>
      </c>
      <c r="G21" s="25">
        <f t="shared" si="2"/>
        <v>111.157174</v>
      </c>
      <c r="H21" s="25">
        <f t="shared" si="3"/>
        <v>12355.917331666276</v>
      </c>
      <c r="I21" s="24">
        <f t="shared" si="4"/>
        <v>0.81733216176470591</v>
      </c>
      <c r="J21" s="24">
        <f t="shared" si="5"/>
        <v>0.44974285876889009</v>
      </c>
    </row>
    <row r="22" spans="1:10" x14ac:dyDescent="0.25">
      <c r="A22" s="55"/>
      <c r="B22" s="31" t="s">
        <v>266</v>
      </c>
      <c r="C22" s="14">
        <v>5</v>
      </c>
      <c r="D22" s="14">
        <v>200</v>
      </c>
      <c r="E22" s="25">
        <f t="shared" si="0"/>
        <v>246.04560226000001</v>
      </c>
      <c r="F22" s="26">
        <f t="shared" si="1"/>
        <v>-46.04560226000001</v>
      </c>
      <c r="G22" s="25">
        <f t="shared" si="2"/>
        <v>46.04560226000001</v>
      </c>
      <c r="H22" s="25">
        <f t="shared" si="3"/>
        <v>2120.197487486118</v>
      </c>
      <c r="I22" s="24">
        <f t="shared" si="4"/>
        <v>0.23022801130000003</v>
      </c>
      <c r="J22" s="24">
        <f t="shared" si="5"/>
        <v>0.18714255340090552</v>
      </c>
    </row>
    <row r="23" spans="1:10" x14ac:dyDescent="0.25">
      <c r="A23" s="55"/>
      <c r="B23" s="31" t="s">
        <v>267</v>
      </c>
      <c r="C23" s="14">
        <v>6</v>
      </c>
      <c r="D23" s="14">
        <v>281</v>
      </c>
      <c r="E23" s="25">
        <f t="shared" si="0"/>
        <v>245.58514623740001</v>
      </c>
      <c r="F23" s="26">
        <f t="shared" si="1"/>
        <v>35.414853762599989</v>
      </c>
      <c r="G23" s="25">
        <f t="shared" si="2"/>
        <v>35.414853762599989</v>
      </c>
      <c r="H23" s="25">
        <f t="shared" si="3"/>
        <v>1254.2118670263426</v>
      </c>
      <c r="I23" s="24">
        <f t="shared" si="4"/>
        <v>0.12603150805195726</v>
      </c>
      <c r="J23" s="24">
        <f t="shared" si="5"/>
        <v>0.14420600881278658</v>
      </c>
    </row>
    <row r="24" spans="1:10" x14ac:dyDescent="0.25">
      <c r="A24" s="55"/>
      <c r="B24" s="31" t="s">
        <v>268</v>
      </c>
      <c r="C24" s="14">
        <v>7</v>
      </c>
      <c r="D24" s="14">
        <v>565</v>
      </c>
      <c r="E24" s="25">
        <f t="shared" si="0"/>
        <v>245.93929477502601</v>
      </c>
      <c r="F24" s="26">
        <f t="shared" si="1"/>
        <v>319.06070522497396</v>
      </c>
      <c r="G24" s="25">
        <f t="shared" si="2"/>
        <v>319.06070522497396</v>
      </c>
      <c r="H24" s="25">
        <f t="shared" si="3"/>
        <v>101799.73361865773</v>
      </c>
      <c r="I24" s="24">
        <f t="shared" si="4"/>
        <v>0.56470921278756447</v>
      </c>
      <c r="J24" s="24">
        <f t="shared" si="5"/>
        <v>1.2973148740498588</v>
      </c>
    </row>
    <row r="25" spans="1:10" x14ac:dyDescent="0.25">
      <c r="A25" s="55"/>
      <c r="B25" s="31" t="s">
        <v>269</v>
      </c>
      <c r="C25" s="14">
        <v>8</v>
      </c>
      <c r="D25" s="14">
        <v>47</v>
      </c>
      <c r="E25" s="25">
        <f t="shared" si="0"/>
        <v>249.12990182727575</v>
      </c>
      <c r="F25" s="26">
        <f t="shared" si="1"/>
        <v>-202.12990182727575</v>
      </c>
      <c r="G25" s="25">
        <f t="shared" si="2"/>
        <v>202.12990182727575</v>
      </c>
      <c r="H25" s="25">
        <f t="shared" si="3"/>
        <v>40856.497212704133</v>
      </c>
      <c r="I25" s="24">
        <f t="shared" si="4"/>
        <v>4.3006362090909729</v>
      </c>
      <c r="J25" s="24">
        <f t="shared" si="5"/>
        <v>0.81134340095158242</v>
      </c>
    </row>
    <row r="26" spans="1:10" x14ac:dyDescent="0.25">
      <c r="A26" s="55"/>
      <c r="B26" s="31" t="s">
        <v>270</v>
      </c>
      <c r="C26" s="14">
        <v>9</v>
      </c>
      <c r="D26" s="14">
        <v>180</v>
      </c>
      <c r="E26" s="25">
        <f t="shared" si="0"/>
        <v>247.10860280900297</v>
      </c>
      <c r="F26" s="26">
        <f t="shared" si="1"/>
        <v>-67.108602809002974</v>
      </c>
      <c r="G26" s="25">
        <f t="shared" si="2"/>
        <v>67.108602809002974</v>
      </c>
      <c r="H26" s="25">
        <f t="shared" si="3"/>
        <v>4503.5645709765222</v>
      </c>
      <c r="I26" s="24">
        <f t="shared" si="4"/>
        <v>0.37282557116112763</v>
      </c>
      <c r="J26" s="24">
        <f t="shared" si="5"/>
        <v>0.27157533993615374</v>
      </c>
    </row>
    <row r="27" spans="1:10" x14ac:dyDescent="0.25">
      <c r="A27" s="55"/>
      <c r="B27" s="31" t="s">
        <v>271</v>
      </c>
      <c r="C27" s="14">
        <v>10</v>
      </c>
      <c r="D27" s="14">
        <v>183</v>
      </c>
      <c r="E27" s="25">
        <f t="shared" si="0"/>
        <v>246.43751678091294</v>
      </c>
      <c r="F27" s="26">
        <f t="shared" si="1"/>
        <v>-63.437516780912944</v>
      </c>
      <c r="G27" s="25">
        <f t="shared" si="2"/>
        <v>63.437516780912944</v>
      </c>
      <c r="H27" s="25">
        <f t="shared" si="3"/>
        <v>4024.3185353286112</v>
      </c>
      <c r="I27" s="24">
        <f t="shared" si="4"/>
        <v>0.34665309716345871</v>
      </c>
      <c r="J27" s="24">
        <f t="shared" si="5"/>
        <v>0.25741826005051799</v>
      </c>
    </row>
    <row r="28" spans="1:10" x14ac:dyDescent="0.25">
      <c r="A28" s="55"/>
      <c r="B28" s="31" t="s">
        <v>272</v>
      </c>
      <c r="C28" s="14">
        <v>11</v>
      </c>
      <c r="D28" s="14"/>
      <c r="E28" s="25">
        <f t="shared" si="0"/>
        <v>245.80314161310383</v>
      </c>
      <c r="F28" s="26">
        <f t="shared" si="1"/>
        <v>-245.80314161310383</v>
      </c>
      <c r="G28" s="25">
        <f t="shared" si="2"/>
        <v>245.80314161310383</v>
      </c>
      <c r="H28" s="25">
        <f t="shared" si="3"/>
        <v>60419.184426871579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5"/>
      <c r="B29" s="31" t="s">
        <v>273</v>
      </c>
      <c r="C29" s="14">
        <v>12</v>
      </c>
      <c r="D29" s="14">
        <v>319</v>
      </c>
      <c r="E29" s="25">
        <f t="shared" si="0"/>
        <v>243.3451101969728</v>
      </c>
      <c r="F29" s="26">
        <f t="shared" si="1"/>
        <v>75.654889803027203</v>
      </c>
      <c r="G29" s="25">
        <f t="shared" si="2"/>
        <v>75.654889803027203</v>
      </c>
      <c r="H29" s="25">
        <f t="shared" si="3"/>
        <v>5723.6623511081898</v>
      </c>
      <c r="I29" s="24">
        <f t="shared" si="4"/>
        <v>0.23716266395933291</v>
      </c>
      <c r="J29" s="24">
        <f t="shared" si="5"/>
        <v>0.31089545929971329</v>
      </c>
    </row>
    <row r="30" spans="1:10" x14ac:dyDescent="0.25">
      <c r="A30" s="55"/>
      <c r="B30" s="31" t="s">
        <v>274</v>
      </c>
      <c r="C30" s="14">
        <v>13</v>
      </c>
      <c r="D30" s="14">
        <v>298</v>
      </c>
      <c r="E30" s="25">
        <f t="shared" si="0"/>
        <v>244.10165909500307</v>
      </c>
      <c r="F30" s="26">
        <f t="shared" si="1"/>
        <v>53.898340904996928</v>
      </c>
      <c r="G30" s="25">
        <f t="shared" si="2"/>
        <v>53.898340904996928</v>
      </c>
      <c r="H30" s="25">
        <f t="shared" si="3"/>
        <v>2905.031152311265</v>
      </c>
      <c r="I30" s="24">
        <f t="shared" si="4"/>
        <v>0.1808669157885803</v>
      </c>
      <c r="J30" s="24">
        <f t="shared" si="5"/>
        <v>0.22080284544080048</v>
      </c>
    </row>
    <row r="31" spans="1:10" x14ac:dyDescent="0.25">
      <c r="A31" s="55"/>
      <c r="B31" s="31" t="s">
        <v>275</v>
      </c>
      <c r="C31" s="14">
        <v>14</v>
      </c>
      <c r="D31" s="14">
        <v>191</v>
      </c>
      <c r="E31" s="25">
        <f t="shared" si="0"/>
        <v>244.64064250405303</v>
      </c>
      <c r="F31" s="26">
        <f t="shared" si="1"/>
        <v>-53.640642504053034</v>
      </c>
      <c r="G31" s="25">
        <f t="shared" si="2"/>
        <v>53.640642504053034</v>
      </c>
      <c r="H31" s="25">
        <f t="shared" si="3"/>
        <v>2877.3185282476211</v>
      </c>
      <c r="I31" s="24">
        <f t="shared" si="4"/>
        <v>0.28084106023064415</v>
      </c>
      <c r="J31" s="24">
        <f t="shared" si="5"/>
        <v>0.21926300534125009</v>
      </c>
    </row>
    <row r="32" spans="1:10" x14ac:dyDescent="0.25">
      <c r="A32" s="55"/>
      <c r="B32" s="31" t="s">
        <v>276</v>
      </c>
      <c r="C32" s="14">
        <v>15</v>
      </c>
      <c r="D32" s="14">
        <v>313</v>
      </c>
      <c r="E32" s="25">
        <f t="shared" si="0"/>
        <v>244.10423607901251</v>
      </c>
      <c r="F32" s="26">
        <f t="shared" si="1"/>
        <v>68.895763920987491</v>
      </c>
      <c r="G32" s="25">
        <f t="shared" si="2"/>
        <v>68.895763920987491</v>
      </c>
      <c r="H32" s="25">
        <f t="shared" si="3"/>
        <v>4746.6262862564417</v>
      </c>
      <c r="I32" s="24">
        <f t="shared" si="4"/>
        <v>0.22011426172839454</v>
      </c>
      <c r="J32" s="24">
        <f t="shared" si="5"/>
        <v>0.28223911648418537</v>
      </c>
    </row>
    <row r="33" spans="1:10" x14ac:dyDescent="0.25">
      <c r="A33" s="55"/>
      <c r="B33" s="31" t="s">
        <v>277</v>
      </c>
      <c r="C33" s="14">
        <v>16</v>
      </c>
      <c r="D33" s="14">
        <v>259</v>
      </c>
      <c r="E33" s="25">
        <f t="shared" si="0"/>
        <v>244.79319371822237</v>
      </c>
      <c r="F33" s="26">
        <f t="shared" si="1"/>
        <v>14.206806281777631</v>
      </c>
      <c r="G33" s="25">
        <f t="shared" si="2"/>
        <v>14.206806281777631</v>
      </c>
      <c r="H33" s="25">
        <f t="shared" si="3"/>
        <v>201.83334472795636</v>
      </c>
      <c r="I33" s="24">
        <f t="shared" si="4"/>
        <v>5.485253390647734E-2</v>
      </c>
      <c r="J33" s="24">
        <f t="shared" si="5"/>
        <v>5.8035952985403934E-2</v>
      </c>
    </row>
    <row r="34" spans="1:10" x14ac:dyDescent="0.25">
      <c r="A34" s="55"/>
      <c r="B34" s="31" t="s">
        <v>278</v>
      </c>
      <c r="C34" s="14">
        <v>17</v>
      </c>
      <c r="D34" s="14">
        <v>234</v>
      </c>
      <c r="E34" s="25">
        <f t="shared" si="0"/>
        <v>244.93526178104014</v>
      </c>
      <c r="F34" s="26">
        <f t="shared" si="1"/>
        <v>-10.93526178104014</v>
      </c>
      <c r="G34" s="25">
        <f t="shared" si="2"/>
        <v>10.93526178104014</v>
      </c>
      <c r="H34" s="25">
        <f t="shared" si="3"/>
        <v>119.57995021987718</v>
      </c>
      <c r="I34" s="24">
        <f t="shared" si="4"/>
        <v>4.6731887953162993E-2</v>
      </c>
      <c r="J34" s="24">
        <f t="shared" si="5"/>
        <v>4.4645518581214801E-2</v>
      </c>
    </row>
    <row r="35" spans="1:10" x14ac:dyDescent="0.25">
      <c r="A35" s="55"/>
      <c r="B35" s="31" t="s">
        <v>279</v>
      </c>
      <c r="C35" s="14">
        <v>18</v>
      </c>
      <c r="D35" s="14">
        <v>236</v>
      </c>
      <c r="E35" s="25">
        <f t="shared" si="0"/>
        <v>244.82590916322974</v>
      </c>
      <c r="F35" s="26">
        <f t="shared" si="1"/>
        <v>-8.8259091632297384</v>
      </c>
      <c r="G35" s="25">
        <f t="shared" si="2"/>
        <v>8.8259091632297384</v>
      </c>
      <c r="H35" s="25">
        <f t="shared" si="3"/>
        <v>77.896672557582662</v>
      </c>
      <c r="I35" s="24">
        <f t="shared" si="4"/>
        <v>3.7397920183176857E-2</v>
      </c>
      <c r="J35" s="24">
        <f t="shared" si="5"/>
        <v>3.6049735068461847E-2</v>
      </c>
    </row>
    <row r="36" spans="1:10" x14ac:dyDescent="0.25">
      <c r="A36" s="55"/>
      <c r="B36" s="31" t="s">
        <v>280</v>
      </c>
      <c r="C36" s="14">
        <v>19</v>
      </c>
      <c r="D36" s="14">
        <v>200</v>
      </c>
      <c r="E36" s="25">
        <f t="shared" si="0"/>
        <v>244.73765007159744</v>
      </c>
      <c r="F36" s="26">
        <f t="shared" si="1"/>
        <v>-44.737650071597443</v>
      </c>
      <c r="G36" s="25">
        <f t="shared" si="2"/>
        <v>44.737650071597443</v>
      </c>
      <c r="H36" s="25">
        <f t="shared" si="3"/>
        <v>2001.4573339287026</v>
      </c>
      <c r="I36" s="24">
        <f t="shared" si="4"/>
        <v>0.22368825035798723</v>
      </c>
      <c r="J36" s="24">
        <f t="shared" si="5"/>
        <v>0.18279839680780438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244.29027357088145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-337.63930957851932</v>
      </c>
      <c r="G38" s="18">
        <f t="shared" ref="G38:H38" si="6">SUM(G18:G36)</f>
        <v>1794.8168293752456</v>
      </c>
      <c r="H38" s="18">
        <f t="shared" si="6"/>
        <v>309565.63472927938</v>
      </c>
      <c r="I38" s="17" t="e">
        <f>SUM(I21:I36)</f>
        <v>#DIV/0!</v>
      </c>
      <c r="J38" s="17">
        <f>SUM(J21:J36)</f>
        <v>5.7734733259795288</v>
      </c>
    </row>
    <row r="39" spans="1:10" x14ac:dyDescent="0.25">
      <c r="B39" s="14"/>
      <c r="C39" s="14"/>
      <c r="D39" s="14"/>
      <c r="E39" s="14"/>
      <c r="F39" s="14"/>
      <c r="G39" s="16">
        <f>G38/C36</f>
        <v>94.464043651328709</v>
      </c>
      <c r="H39" s="16">
        <f>H38/C36</f>
        <v>16292.928143646282</v>
      </c>
      <c r="I39" s="15" t="e">
        <f>I38/C36</f>
        <v>#DIV/0!</v>
      </c>
      <c r="J39" s="15">
        <f>J38/C36</f>
        <v>0.3038670171568173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118.39325980342707</v>
      </c>
      <c r="H42" s="12">
        <f>H39^0.5</f>
        <v>127.64375481646677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707016</v>
      </c>
    </row>
    <row r="4" spans="2:3" x14ac:dyDescent="0.25">
      <c r="B4" s="5" t="s">
        <v>247</v>
      </c>
      <c r="C4" t="s">
        <v>81</v>
      </c>
    </row>
    <row r="5" spans="2:3" x14ac:dyDescent="0.25">
      <c r="B5" t="s">
        <v>250</v>
      </c>
      <c r="C5" s="4">
        <v>228</v>
      </c>
    </row>
    <row r="6" spans="2:3" x14ac:dyDescent="0.25">
      <c r="B6" t="s">
        <v>251</v>
      </c>
      <c r="C6" s="4">
        <v>440</v>
      </c>
    </row>
    <row r="7" spans="2:3" x14ac:dyDescent="0.25">
      <c r="B7" t="s">
        <v>252</v>
      </c>
      <c r="C7" s="4">
        <v>240</v>
      </c>
    </row>
    <row r="8" spans="2:3" x14ac:dyDescent="0.25">
      <c r="B8" t="s">
        <v>253</v>
      </c>
      <c r="C8" s="4">
        <v>16</v>
      </c>
    </row>
    <row r="9" spans="2:3" x14ac:dyDescent="0.25">
      <c r="B9" t="s">
        <v>254</v>
      </c>
      <c r="C9" s="4">
        <v>199</v>
      </c>
    </row>
    <row r="10" spans="2:3" x14ac:dyDescent="0.25">
      <c r="B10" t="s">
        <v>255</v>
      </c>
      <c r="C10" s="4">
        <v>338</v>
      </c>
    </row>
    <row r="11" spans="2:3" x14ac:dyDescent="0.25">
      <c r="B11" t="s">
        <v>256</v>
      </c>
      <c r="C11" s="4">
        <v>338</v>
      </c>
    </row>
    <row r="12" spans="2:3" x14ac:dyDescent="0.25">
      <c r="B12" t="s">
        <v>257</v>
      </c>
      <c r="C12" s="4">
        <v>271</v>
      </c>
    </row>
    <row r="13" spans="2:3" x14ac:dyDescent="0.25">
      <c r="B13" t="s">
        <v>258</v>
      </c>
      <c r="C13" s="4">
        <v>379</v>
      </c>
    </row>
    <row r="14" spans="2:3" x14ac:dyDescent="0.25">
      <c r="B14" t="s">
        <v>259</v>
      </c>
      <c r="C14" s="4">
        <v>242</v>
      </c>
    </row>
    <row r="15" spans="2:3" x14ac:dyDescent="0.25">
      <c r="B15" t="s">
        <v>260</v>
      </c>
      <c r="C15" s="4">
        <v>248</v>
      </c>
    </row>
    <row r="16" spans="2:3" x14ac:dyDescent="0.25">
      <c r="B16" t="s">
        <v>261</v>
      </c>
      <c r="C16" s="4">
        <v>201</v>
      </c>
    </row>
    <row r="17" spans="2:3" x14ac:dyDescent="0.25">
      <c r="B17" t="s">
        <v>262</v>
      </c>
      <c r="C17" s="4">
        <v>84</v>
      </c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/>
    </row>
    <row r="21" spans="2:3" x14ac:dyDescent="0.25">
      <c r="B21" t="s">
        <v>266</v>
      </c>
      <c r="C21" s="4">
        <v>788</v>
      </c>
    </row>
    <row r="22" spans="2:3" x14ac:dyDescent="0.25">
      <c r="B22" t="s">
        <v>267</v>
      </c>
      <c r="C22" s="4">
        <v>266</v>
      </c>
    </row>
    <row r="23" spans="2:3" x14ac:dyDescent="0.25">
      <c r="B23" t="s">
        <v>268</v>
      </c>
      <c r="C23" s="4">
        <v>535</v>
      </c>
    </row>
    <row r="24" spans="2:3" x14ac:dyDescent="0.25">
      <c r="B24" t="s">
        <v>269</v>
      </c>
      <c r="C24" s="4">
        <v>194</v>
      </c>
    </row>
    <row r="25" spans="2:3" x14ac:dyDescent="0.25">
      <c r="B25" t="s">
        <v>270</v>
      </c>
      <c r="C25" s="4">
        <v>387</v>
      </c>
    </row>
    <row r="26" spans="2:3" x14ac:dyDescent="0.25">
      <c r="B26" t="s">
        <v>271</v>
      </c>
      <c r="C26" s="4">
        <v>210</v>
      </c>
    </row>
    <row r="27" spans="2:3" x14ac:dyDescent="0.25">
      <c r="B27" t="s">
        <v>272</v>
      </c>
      <c r="C27" s="4">
        <v>383</v>
      </c>
    </row>
    <row r="28" spans="2:3" x14ac:dyDescent="0.25">
      <c r="B28" t="s">
        <v>273</v>
      </c>
      <c r="C28" s="4">
        <v>384</v>
      </c>
    </row>
    <row r="29" spans="2:3" x14ac:dyDescent="0.25">
      <c r="B29" t="s">
        <v>274</v>
      </c>
      <c r="C29" s="4">
        <v>10</v>
      </c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>
        <v>59</v>
      </c>
    </row>
    <row r="32" spans="2:3" x14ac:dyDescent="0.25">
      <c r="B32" t="s">
        <v>277</v>
      </c>
      <c r="C32" s="4">
        <v>427</v>
      </c>
    </row>
    <row r="33" spans="2:3" x14ac:dyDescent="0.25">
      <c r="B33" t="s">
        <v>278</v>
      </c>
      <c r="C33" s="4">
        <v>256</v>
      </c>
    </row>
    <row r="34" spans="2:3" x14ac:dyDescent="0.25">
      <c r="B34" t="s">
        <v>279</v>
      </c>
      <c r="C34" s="4">
        <v>403</v>
      </c>
    </row>
    <row r="35" spans="2:3" x14ac:dyDescent="0.25">
      <c r="B35" t="s">
        <v>280</v>
      </c>
      <c r="C35" s="4">
        <v>1793</v>
      </c>
    </row>
    <row r="36" spans="2:3" x14ac:dyDescent="0.25">
      <c r="C36" s="4">
        <v>9319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228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440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240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16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199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338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338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271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379</v>
      </c>
      <c r="E14" s="14" t="s">
        <v>293</v>
      </c>
      <c r="F14" s="27">
        <f>AVERAGE(D6:D17)</f>
        <v>261.66666666666669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242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248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201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84</v>
      </c>
      <c r="E18" s="27">
        <f>F14</f>
        <v>261.66666666666669</v>
      </c>
      <c r="F18" s="26">
        <f>D18-E18</f>
        <v>-177.66666666666669</v>
      </c>
      <c r="G18" s="25">
        <f>ABS(F18)</f>
        <v>177.66666666666669</v>
      </c>
      <c r="H18" s="25">
        <f>G18^2</f>
        <v>31565.444444444453</v>
      </c>
      <c r="I18" s="24">
        <f>G18/D18</f>
        <v>2.1150793650793651</v>
      </c>
      <c r="J18" s="24">
        <f>G18/E18</f>
        <v>0.67898089171974529</v>
      </c>
    </row>
    <row r="19" spans="1:10" x14ac:dyDescent="0.25">
      <c r="A19" s="55"/>
      <c r="B19" s="31" t="s">
        <v>263</v>
      </c>
      <c r="C19" s="14">
        <v>2</v>
      </c>
      <c r="D19" s="34"/>
      <c r="E19" s="25">
        <f>$F$1*D18+(1-$F$1)*E18</f>
        <v>259.89</v>
      </c>
      <c r="F19" s="26">
        <f>D19-E19</f>
        <v>-259.89</v>
      </c>
      <c r="G19" s="25">
        <f>ABS(F19)</f>
        <v>259.89</v>
      </c>
      <c r="H19" s="25">
        <f>G19^2</f>
        <v>67542.812099999996</v>
      </c>
      <c r="I19" s="24" t="e">
        <f>G19/D19</f>
        <v>#DIV/0!</v>
      </c>
      <c r="J19" s="24">
        <f>G19/E19</f>
        <v>1</v>
      </c>
    </row>
    <row r="20" spans="1:10" x14ac:dyDescent="0.25">
      <c r="A20" s="55"/>
      <c r="B20" s="31" t="s">
        <v>264</v>
      </c>
      <c r="C20" s="14">
        <v>3</v>
      </c>
      <c r="D20" s="34"/>
      <c r="E20" s="25">
        <f t="shared" ref="E20:E36" si="0">$F$1*D19+(1-$F$1)*E19</f>
        <v>257.29109999999997</v>
      </c>
      <c r="F20" s="26">
        <f t="shared" ref="F20:F36" si="1">D20-E20</f>
        <v>-257.29109999999997</v>
      </c>
      <c r="G20" s="25">
        <f t="shared" ref="G20:G36" si="2">ABS(F20)</f>
        <v>257.29109999999997</v>
      </c>
      <c r="H20" s="25">
        <f t="shared" ref="H20:H36" si="3">G20^2</f>
        <v>66198.710139209987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5" t="s">
        <v>291</v>
      </c>
      <c r="B21" s="31" t="s">
        <v>265</v>
      </c>
      <c r="C21" s="14">
        <v>4</v>
      </c>
      <c r="D21" s="14"/>
      <c r="E21" s="25">
        <f t="shared" si="0"/>
        <v>254.71818899999997</v>
      </c>
      <c r="F21" s="26">
        <f t="shared" si="1"/>
        <v>-254.71818899999997</v>
      </c>
      <c r="G21" s="25">
        <f t="shared" si="2"/>
        <v>254.71818899999997</v>
      </c>
      <c r="H21" s="25">
        <f t="shared" si="3"/>
        <v>64881.355807439701</v>
      </c>
      <c r="I21" s="24" t="e">
        <f t="shared" si="4"/>
        <v>#DIV/0!</v>
      </c>
      <c r="J21" s="24">
        <f t="shared" si="5"/>
        <v>1</v>
      </c>
    </row>
    <row r="22" spans="1:10" x14ac:dyDescent="0.25">
      <c r="A22" s="55"/>
      <c r="B22" s="31" t="s">
        <v>266</v>
      </c>
      <c r="C22" s="14">
        <v>5</v>
      </c>
      <c r="D22" s="14">
        <v>788</v>
      </c>
      <c r="E22" s="25">
        <f t="shared" si="0"/>
        <v>252.17100710999998</v>
      </c>
      <c r="F22" s="26">
        <f t="shared" si="1"/>
        <v>535.82899288999999</v>
      </c>
      <c r="G22" s="25">
        <f t="shared" si="2"/>
        <v>535.82899288999999</v>
      </c>
      <c r="H22" s="25">
        <f t="shared" si="3"/>
        <v>287112.70962151169</v>
      </c>
      <c r="I22" s="24">
        <f t="shared" si="4"/>
        <v>0.67998603158629445</v>
      </c>
      <c r="J22" s="24">
        <f t="shared" si="5"/>
        <v>2.1248635956641322</v>
      </c>
    </row>
    <row r="23" spans="1:10" x14ac:dyDescent="0.25">
      <c r="A23" s="55"/>
      <c r="B23" s="31" t="s">
        <v>267</v>
      </c>
      <c r="C23" s="14">
        <v>6</v>
      </c>
      <c r="D23" s="14">
        <v>266</v>
      </c>
      <c r="E23" s="25">
        <f t="shared" si="0"/>
        <v>257.52929703889998</v>
      </c>
      <c r="F23" s="26">
        <f t="shared" si="1"/>
        <v>8.4707029611000166</v>
      </c>
      <c r="G23" s="25">
        <f t="shared" si="2"/>
        <v>8.4707029611000166</v>
      </c>
      <c r="H23" s="25">
        <f t="shared" si="3"/>
        <v>71.752808655188588</v>
      </c>
      <c r="I23" s="24">
        <f t="shared" si="4"/>
        <v>3.1844747974060214E-2</v>
      </c>
      <c r="J23" s="24">
        <f t="shared" si="5"/>
        <v>3.2892191523438634E-2</v>
      </c>
    </row>
    <row r="24" spans="1:10" x14ac:dyDescent="0.25">
      <c r="A24" s="55"/>
      <c r="B24" s="31" t="s">
        <v>268</v>
      </c>
      <c r="C24" s="14">
        <v>7</v>
      </c>
      <c r="D24" s="14">
        <v>535</v>
      </c>
      <c r="E24" s="25">
        <f t="shared" si="0"/>
        <v>257.61400406851101</v>
      </c>
      <c r="F24" s="26">
        <f t="shared" si="1"/>
        <v>277.38599593148899</v>
      </c>
      <c r="G24" s="25">
        <f t="shared" si="2"/>
        <v>277.38599593148899</v>
      </c>
      <c r="H24" s="25">
        <f t="shared" si="3"/>
        <v>76942.990738904031</v>
      </c>
      <c r="I24" s="24">
        <f t="shared" si="4"/>
        <v>0.5184784970682037</v>
      </c>
      <c r="J24" s="24">
        <f t="shared" si="5"/>
        <v>1.0767504543647393</v>
      </c>
    </row>
    <row r="25" spans="1:10" x14ac:dyDescent="0.25">
      <c r="A25" s="55"/>
      <c r="B25" s="31" t="s">
        <v>269</v>
      </c>
      <c r="C25" s="14">
        <v>8</v>
      </c>
      <c r="D25" s="14">
        <v>194</v>
      </c>
      <c r="E25" s="25">
        <f t="shared" si="0"/>
        <v>260.38786402782591</v>
      </c>
      <c r="F25" s="26">
        <f t="shared" si="1"/>
        <v>-66.387864027825913</v>
      </c>
      <c r="G25" s="25">
        <f t="shared" si="2"/>
        <v>66.387864027825913</v>
      </c>
      <c r="H25" s="25">
        <f t="shared" si="3"/>
        <v>4407.3484901771017</v>
      </c>
      <c r="I25" s="24">
        <f t="shared" si="4"/>
        <v>0.342205484679515</v>
      </c>
      <c r="J25" s="24">
        <f t="shared" si="5"/>
        <v>0.25495759672091123</v>
      </c>
    </row>
    <row r="26" spans="1:10" x14ac:dyDescent="0.25">
      <c r="A26" s="55"/>
      <c r="B26" s="31" t="s">
        <v>270</v>
      </c>
      <c r="C26" s="14">
        <v>9</v>
      </c>
      <c r="D26" s="14">
        <v>387</v>
      </c>
      <c r="E26" s="25">
        <f t="shared" si="0"/>
        <v>259.72398538754766</v>
      </c>
      <c r="F26" s="26">
        <f t="shared" si="1"/>
        <v>127.27601461245234</v>
      </c>
      <c r="G26" s="25">
        <f t="shared" si="2"/>
        <v>127.27601461245234</v>
      </c>
      <c r="H26" s="25">
        <f t="shared" si="3"/>
        <v>16199.183895629183</v>
      </c>
      <c r="I26" s="24">
        <f t="shared" si="4"/>
        <v>0.32887859072985104</v>
      </c>
      <c r="J26" s="24">
        <f t="shared" si="5"/>
        <v>0.49004336054114211</v>
      </c>
    </row>
    <row r="27" spans="1:10" x14ac:dyDescent="0.25">
      <c r="A27" s="55"/>
      <c r="B27" s="31" t="s">
        <v>271</v>
      </c>
      <c r="C27" s="14">
        <v>10</v>
      </c>
      <c r="D27" s="14">
        <v>210</v>
      </c>
      <c r="E27" s="25">
        <f t="shared" si="0"/>
        <v>260.9967455336722</v>
      </c>
      <c r="F27" s="26">
        <f t="shared" si="1"/>
        <v>-50.996745533672197</v>
      </c>
      <c r="G27" s="25">
        <f t="shared" si="2"/>
        <v>50.996745533672197</v>
      </c>
      <c r="H27" s="25">
        <f t="shared" si="3"/>
        <v>2600.6680550261153</v>
      </c>
      <c r="I27" s="24">
        <f t="shared" si="4"/>
        <v>0.24284164539843903</v>
      </c>
      <c r="J27" s="24">
        <f t="shared" si="5"/>
        <v>0.19539226602001022</v>
      </c>
    </row>
    <row r="28" spans="1:10" x14ac:dyDescent="0.25">
      <c r="A28" s="55"/>
      <c r="B28" s="31" t="s">
        <v>272</v>
      </c>
      <c r="C28" s="14">
        <v>11</v>
      </c>
      <c r="D28" s="14">
        <v>383</v>
      </c>
      <c r="E28" s="25">
        <f t="shared" si="0"/>
        <v>260.48677807833548</v>
      </c>
      <c r="F28" s="26">
        <f t="shared" si="1"/>
        <v>122.51322192166452</v>
      </c>
      <c r="G28" s="25">
        <f t="shared" si="2"/>
        <v>122.51322192166452</v>
      </c>
      <c r="H28" s="25">
        <f t="shared" si="3"/>
        <v>15009.489545627021</v>
      </c>
      <c r="I28" s="24">
        <f t="shared" si="4"/>
        <v>0.31987786402523377</v>
      </c>
      <c r="J28" s="24">
        <f t="shared" si="5"/>
        <v>0.470324147833797</v>
      </c>
    </row>
    <row r="29" spans="1:10" x14ac:dyDescent="0.25">
      <c r="A29" s="55"/>
      <c r="B29" s="31" t="s">
        <v>273</v>
      </c>
      <c r="C29" s="14">
        <v>12</v>
      </c>
      <c r="D29" s="14">
        <v>384</v>
      </c>
      <c r="E29" s="25">
        <f t="shared" si="0"/>
        <v>261.71191029755209</v>
      </c>
      <c r="F29" s="26">
        <f t="shared" si="1"/>
        <v>122.28808970244791</v>
      </c>
      <c r="G29" s="25">
        <f t="shared" si="2"/>
        <v>122.28808970244791</v>
      </c>
      <c r="H29" s="25">
        <f t="shared" si="3"/>
        <v>14954.376883073945</v>
      </c>
      <c r="I29" s="24">
        <f t="shared" si="4"/>
        <v>0.31845856693345809</v>
      </c>
      <c r="J29" s="24">
        <f t="shared" si="5"/>
        <v>0.46726222571763376</v>
      </c>
    </row>
    <row r="30" spans="1:10" x14ac:dyDescent="0.25">
      <c r="A30" s="55"/>
      <c r="B30" s="31" t="s">
        <v>274</v>
      </c>
      <c r="C30" s="14">
        <v>13</v>
      </c>
      <c r="D30" s="14">
        <v>10</v>
      </c>
      <c r="E30" s="25">
        <f t="shared" si="0"/>
        <v>262.93479119457652</v>
      </c>
      <c r="F30" s="26">
        <f t="shared" si="1"/>
        <v>-252.93479119457652</v>
      </c>
      <c r="G30" s="25">
        <f t="shared" si="2"/>
        <v>252.93479119457652</v>
      </c>
      <c r="H30" s="25">
        <f t="shared" si="3"/>
        <v>63976.008596644024</v>
      </c>
      <c r="I30" s="24">
        <f t="shared" si="4"/>
        <v>25.29347911945765</v>
      </c>
      <c r="J30" s="24">
        <f t="shared" si="5"/>
        <v>0.96196775651267918</v>
      </c>
    </row>
    <row r="31" spans="1:10" x14ac:dyDescent="0.25">
      <c r="A31" s="55"/>
      <c r="B31" s="31" t="s">
        <v>275</v>
      </c>
      <c r="C31" s="14">
        <v>14</v>
      </c>
      <c r="D31" s="14"/>
      <c r="E31" s="25">
        <f t="shared" si="0"/>
        <v>260.40544328263076</v>
      </c>
      <c r="F31" s="26">
        <f t="shared" si="1"/>
        <v>-260.40544328263076</v>
      </c>
      <c r="G31" s="25">
        <f t="shared" si="2"/>
        <v>260.40544328263076</v>
      </c>
      <c r="H31" s="25">
        <f t="shared" si="3"/>
        <v>67810.994891223425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5"/>
      <c r="B32" s="31" t="s">
        <v>276</v>
      </c>
      <c r="C32" s="14">
        <v>15</v>
      </c>
      <c r="D32" s="14">
        <v>59</v>
      </c>
      <c r="E32" s="25">
        <f t="shared" si="0"/>
        <v>257.80138884980443</v>
      </c>
      <c r="F32" s="26">
        <f t="shared" si="1"/>
        <v>-198.80138884980443</v>
      </c>
      <c r="G32" s="25">
        <f t="shared" si="2"/>
        <v>198.80138884980443</v>
      </c>
      <c r="H32" s="25">
        <f t="shared" si="3"/>
        <v>39521.99220861114</v>
      </c>
      <c r="I32" s="24">
        <f t="shared" si="4"/>
        <v>3.3695150652509223</v>
      </c>
      <c r="J32" s="24">
        <f t="shared" si="5"/>
        <v>0.77114165186141215</v>
      </c>
    </row>
    <row r="33" spans="1:10" x14ac:dyDescent="0.25">
      <c r="A33" s="55"/>
      <c r="B33" s="31" t="s">
        <v>277</v>
      </c>
      <c r="C33" s="14">
        <v>16</v>
      </c>
      <c r="D33" s="14">
        <v>427</v>
      </c>
      <c r="E33" s="25">
        <f t="shared" si="0"/>
        <v>255.81337496130638</v>
      </c>
      <c r="F33" s="26">
        <f t="shared" si="1"/>
        <v>171.18662503869362</v>
      </c>
      <c r="G33" s="25">
        <f t="shared" si="2"/>
        <v>171.18662503869362</v>
      </c>
      <c r="H33" s="25">
        <f t="shared" si="3"/>
        <v>29304.860592138284</v>
      </c>
      <c r="I33" s="24">
        <f t="shared" si="4"/>
        <v>0.40090544505548859</v>
      </c>
      <c r="J33" s="24">
        <f t="shared" si="5"/>
        <v>0.66918559306989644</v>
      </c>
    </row>
    <row r="34" spans="1:10" x14ac:dyDescent="0.25">
      <c r="A34" s="55"/>
      <c r="B34" s="31" t="s">
        <v>278</v>
      </c>
      <c r="C34" s="14">
        <v>17</v>
      </c>
      <c r="D34" s="14">
        <v>256</v>
      </c>
      <c r="E34" s="25">
        <f t="shared" si="0"/>
        <v>257.5252412116933</v>
      </c>
      <c r="F34" s="26">
        <f t="shared" si="1"/>
        <v>-1.5252412116932987</v>
      </c>
      <c r="G34" s="25">
        <f t="shared" si="2"/>
        <v>1.5252412116932987</v>
      </c>
      <c r="H34" s="25">
        <f t="shared" si="3"/>
        <v>2.3263607538476423</v>
      </c>
      <c r="I34" s="24">
        <f t="shared" si="4"/>
        <v>5.9579734831769482E-3</v>
      </c>
      <c r="J34" s="24">
        <f t="shared" si="5"/>
        <v>5.9226862753989449E-3</v>
      </c>
    </row>
    <row r="35" spans="1:10" x14ac:dyDescent="0.25">
      <c r="A35" s="55"/>
      <c r="B35" s="31" t="s">
        <v>279</v>
      </c>
      <c r="C35" s="14">
        <v>18</v>
      </c>
      <c r="D35" s="14">
        <v>403</v>
      </c>
      <c r="E35" s="25">
        <f t="shared" si="0"/>
        <v>257.50998879957638</v>
      </c>
      <c r="F35" s="26">
        <f t="shared" si="1"/>
        <v>145.49001120042362</v>
      </c>
      <c r="G35" s="25">
        <f t="shared" si="2"/>
        <v>145.49001120042362</v>
      </c>
      <c r="H35" s="25">
        <f t="shared" si="3"/>
        <v>21167.343359099392</v>
      </c>
      <c r="I35" s="24">
        <f t="shared" si="4"/>
        <v>0.36101739751966161</v>
      </c>
      <c r="J35" s="24">
        <f t="shared" si="5"/>
        <v>0.56498783553464615</v>
      </c>
    </row>
    <row r="36" spans="1:10" x14ac:dyDescent="0.25">
      <c r="A36" s="55"/>
      <c r="B36" s="31" t="s">
        <v>280</v>
      </c>
      <c r="C36" s="14">
        <v>19</v>
      </c>
      <c r="D36" s="14">
        <v>1793</v>
      </c>
      <c r="E36" s="25">
        <f t="shared" si="0"/>
        <v>258.9648889115806</v>
      </c>
      <c r="F36" s="26">
        <f t="shared" si="1"/>
        <v>1534.0351110884194</v>
      </c>
      <c r="G36" s="25">
        <f t="shared" si="2"/>
        <v>1534.0351110884194</v>
      </c>
      <c r="H36" s="25">
        <f t="shared" si="3"/>
        <v>2353263.7220520591</v>
      </c>
      <c r="I36" s="24">
        <f t="shared" si="4"/>
        <v>0.85556894093051838</v>
      </c>
      <c r="J36" s="24">
        <f t="shared" si="5"/>
        <v>5.9237185300907376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274.30524002246477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1263.8573355798208</v>
      </c>
      <c r="G38" s="18">
        <f t="shared" ref="G38:H38" si="6">SUM(G18:G36)</f>
        <v>4825.0921951135597</v>
      </c>
      <c r="H38" s="18">
        <f t="shared" si="6"/>
        <v>3222534.0905902274</v>
      </c>
      <c r="I38" s="17"/>
      <c r="J38" s="17">
        <f>SUM(J21:J36)</f>
        <v>16.009409891730577</v>
      </c>
    </row>
    <row r="39" spans="1:10" x14ac:dyDescent="0.25">
      <c r="B39" s="14"/>
      <c r="C39" s="14"/>
      <c r="D39" s="14"/>
      <c r="E39" s="14"/>
      <c r="F39" s="14"/>
      <c r="G39" s="16">
        <f>G38/C36</f>
        <v>253.9522207954505</v>
      </c>
      <c r="H39" s="16">
        <f>H38/C36</f>
        <v>169607.05739948564</v>
      </c>
      <c r="I39" s="15"/>
      <c r="J39" s="15">
        <f>J38/C36</f>
        <v>0.84260052061739876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 t="s">
        <v>285</v>
      </c>
    </row>
    <row r="42" spans="1:10" x14ac:dyDescent="0.25">
      <c r="E42" s="5" t="s">
        <v>284</v>
      </c>
      <c r="G42" s="12">
        <f>((3.1416/2)^0.5)*G39</f>
        <v>318.28228066616475</v>
      </c>
      <c r="H42" s="12">
        <f>H39^0.5</f>
        <v>411.83377399077608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706008</v>
      </c>
    </row>
    <row r="4" spans="2:3" x14ac:dyDescent="0.25">
      <c r="B4" s="5" t="s">
        <v>247</v>
      </c>
      <c r="C4" t="s">
        <v>56</v>
      </c>
    </row>
    <row r="5" spans="2:3" x14ac:dyDescent="0.25">
      <c r="B5" t="s">
        <v>250</v>
      </c>
      <c r="C5" s="4">
        <v>112</v>
      </c>
    </row>
    <row r="6" spans="2:3" x14ac:dyDescent="0.25">
      <c r="B6" t="s">
        <v>251</v>
      </c>
      <c r="C6" s="4">
        <v>1</v>
      </c>
    </row>
    <row r="7" spans="2:3" x14ac:dyDescent="0.25">
      <c r="B7" t="s">
        <v>252</v>
      </c>
      <c r="C7" s="4">
        <v>339</v>
      </c>
    </row>
    <row r="8" spans="2:3" x14ac:dyDescent="0.25">
      <c r="B8" t="s">
        <v>253</v>
      </c>
      <c r="C8" s="4">
        <v>637</v>
      </c>
    </row>
    <row r="9" spans="2:3" x14ac:dyDescent="0.25">
      <c r="B9" t="s">
        <v>254</v>
      </c>
      <c r="C9" s="4">
        <v>271</v>
      </c>
    </row>
    <row r="10" spans="2:3" x14ac:dyDescent="0.25">
      <c r="B10" t="s">
        <v>255</v>
      </c>
      <c r="C10" s="4">
        <v>228</v>
      </c>
    </row>
    <row r="11" spans="2:3" x14ac:dyDescent="0.25">
      <c r="B11" t="s">
        <v>256</v>
      </c>
      <c r="C11" s="4">
        <v>544</v>
      </c>
    </row>
    <row r="12" spans="2:3" x14ac:dyDescent="0.25">
      <c r="B12" t="s">
        <v>257</v>
      </c>
      <c r="C12" s="4">
        <v>135</v>
      </c>
    </row>
    <row r="13" spans="2:3" x14ac:dyDescent="0.25">
      <c r="B13" t="s">
        <v>258</v>
      </c>
      <c r="C13" s="4">
        <v>332</v>
      </c>
    </row>
    <row r="14" spans="2:3" x14ac:dyDescent="0.25">
      <c r="B14" t="s">
        <v>259</v>
      </c>
      <c r="C14" s="4">
        <v>180</v>
      </c>
    </row>
    <row r="15" spans="2:3" x14ac:dyDescent="0.25">
      <c r="B15" t="s">
        <v>260</v>
      </c>
      <c r="C15" s="4">
        <v>157</v>
      </c>
    </row>
    <row r="16" spans="2:3" x14ac:dyDescent="0.25">
      <c r="B16" t="s">
        <v>261</v>
      </c>
      <c r="C16" s="4">
        <v>122</v>
      </c>
    </row>
    <row r="17" spans="2:3" x14ac:dyDescent="0.25">
      <c r="B17" t="s">
        <v>262</v>
      </c>
      <c r="C17" s="4">
        <v>299</v>
      </c>
    </row>
    <row r="18" spans="2:3" x14ac:dyDescent="0.25">
      <c r="B18" t="s">
        <v>263</v>
      </c>
      <c r="C18" s="4">
        <v>483</v>
      </c>
    </row>
    <row r="19" spans="2:3" x14ac:dyDescent="0.25">
      <c r="B19" t="s">
        <v>264</v>
      </c>
      <c r="C19" s="4">
        <v>516</v>
      </c>
    </row>
    <row r="20" spans="2:3" x14ac:dyDescent="0.25">
      <c r="B20" t="s">
        <v>265</v>
      </c>
      <c r="C20" s="4">
        <v>296</v>
      </c>
    </row>
    <row r="21" spans="2:3" x14ac:dyDescent="0.25">
      <c r="B21" t="s">
        <v>266</v>
      </c>
      <c r="C21" s="4">
        <v>523</v>
      </c>
    </row>
    <row r="22" spans="2:3" x14ac:dyDescent="0.25">
      <c r="B22" t="s">
        <v>267</v>
      </c>
      <c r="C22" s="4">
        <v>201</v>
      </c>
    </row>
    <row r="23" spans="2:3" x14ac:dyDescent="0.25">
      <c r="B23" t="s">
        <v>268</v>
      </c>
      <c r="C23" s="4">
        <v>367</v>
      </c>
    </row>
    <row r="24" spans="2:3" x14ac:dyDescent="0.25">
      <c r="B24" t="s">
        <v>269</v>
      </c>
      <c r="C24" s="4">
        <v>169</v>
      </c>
    </row>
    <row r="25" spans="2:3" x14ac:dyDescent="0.25">
      <c r="B25" t="s">
        <v>270</v>
      </c>
      <c r="C25" s="4">
        <v>277</v>
      </c>
    </row>
    <row r="26" spans="2:3" x14ac:dyDescent="0.25">
      <c r="B26" t="s">
        <v>271</v>
      </c>
      <c r="C26" s="4">
        <v>196</v>
      </c>
    </row>
    <row r="27" spans="2:3" x14ac:dyDescent="0.25">
      <c r="B27" t="s">
        <v>272</v>
      </c>
      <c r="C27" s="4">
        <v>194</v>
      </c>
    </row>
    <row r="28" spans="2:3" x14ac:dyDescent="0.25">
      <c r="B28" t="s">
        <v>273</v>
      </c>
      <c r="C28" s="4">
        <v>264</v>
      </c>
    </row>
    <row r="29" spans="2:3" x14ac:dyDescent="0.25">
      <c r="B29" t="s">
        <v>274</v>
      </c>
      <c r="C29" s="4">
        <v>569</v>
      </c>
    </row>
    <row r="30" spans="2:3" x14ac:dyDescent="0.25">
      <c r="B30" t="s">
        <v>275</v>
      </c>
      <c r="C30" s="4">
        <v>487</v>
      </c>
    </row>
    <row r="31" spans="2:3" x14ac:dyDescent="0.25">
      <c r="B31" t="s">
        <v>276</v>
      </c>
      <c r="C31" s="4">
        <v>371</v>
      </c>
    </row>
    <row r="32" spans="2:3" x14ac:dyDescent="0.25">
      <c r="B32" t="s">
        <v>277</v>
      </c>
      <c r="C32" s="4">
        <v>446</v>
      </c>
    </row>
    <row r="33" spans="2:3" x14ac:dyDescent="0.25">
      <c r="B33" t="s">
        <v>278</v>
      </c>
      <c r="C33" s="4">
        <v>269</v>
      </c>
    </row>
    <row r="34" spans="2:3" x14ac:dyDescent="0.25">
      <c r="B34" t="s">
        <v>279</v>
      </c>
      <c r="C34" s="4">
        <v>326</v>
      </c>
    </row>
    <row r="35" spans="2:3" x14ac:dyDescent="0.25">
      <c r="B35" t="s">
        <v>280</v>
      </c>
      <c r="C35" s="4"/>
    </row>
    <row r="36" spans="2:3" x14ac:dyDescent="0.25">
      <c r="C36" s="4">
        <v>9311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7.3995514514736002E-2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112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339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637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271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228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544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135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332</v>
      </c>
      <c r="E14" s="14" t="s">
        <v>293</v>
      </c>
      <c r="F14" s="27">
        <f>AVERAGE(D6:D17)</f>
        <v>254.83333333333334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180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157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122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299</v>
      </c>
      <c r="E18" s="27">
        <f>F14</f>
        <v>254.83333333333334</v>
      </c>
      <c r="F18" s="26">
        <f>D18-E18</f>
        <v>44.166666666666657</v>
      </c>
      <c r="G18" s="25">
        <f>ABS(F18)</f>
        <v>44.166666666666657</v>
      </c>
      <c r="H18" s="25">
        <f>G18^2</f>
        <v>1950.6944444444437</v>
      </c>
      <c r="I18" s="24">
        <f>G18/D18</f>
        <v>0.14771460423634333</v>
      </c>
      <c r="J18" s="24">
        <f>G18/E18</f>
        <v>0.17331589274035314</v>
      </c>
    </row>
    <row r="19" spans="1:10" x14ac:dyDescent="0.25">
      <c r="A19" s="55"/>
      <c r="B19" s="31" t="s">
        <v>263</v>
      </c>
      <c r="C19" s="14">
        <v>2</v>
      </c>
      <c r="D19" s="34">
        <v>483</v>
      </c>
      <c r="E19" s="25">
        <f>$F$1*D18+(1-$F$1)*E18</f>
        <v>258.10146855773422</v>
      </c>
      <c r="F19" s="26">
        <f>D19-E19</f>
        <v>224.89853144226578</v>
      </c>
      <c r="G19" s="25">
        <f>ABS(F19)</f>
        <v>224.89853144226578</v>
      </c>
      <c r="H19" s="25">
        <f>G19^2</f>
        <v>50579.349444887812</v>
      </c>
      <c r="I19" s="24">
        <f>G19/D19</f>
        <v>0.46562842948709271</v>
      </c>
      <c r="J19" s="24">
        <f>G19/E19</f>
        <v>0.87135703914818541</v>
      </c>
    </row>
    <row r="20" spans="1:10" x14ac:dyDescent="0.25">
      <c r="A20" s="55"/>
      <c r="B20" s="31" t="s">
        <v>264</v>
      </c>
      <c r="C20" s="14">
        <v>3</v>
      </c>
      <c r="D20" s="34">
        <v>516</v>
      </c>
      <c r="E20" s="25">
        <f t="shared" ref="E20:E36" si="0">$F$1*D19+(1-$F$1)*E19</f>
        <v>274.74295110541323</v>
      </c>
      <c r="F20" s="26">
        <f t="shared" ref="F20:F36" si="1">D20-E20</f>
        <v>241.25704889458677</v>
      </c>
      <c r="G20" s="25">
        <f t="shared" ref="G20:G36" si="2">ABS(F20)</f>
        <v>241.25704889458677</v>
      </c>
      <c r="H20" s="25">
        <f t="shared" ref="H20:H36" si="3">G20^2</f>
        <v>58204.963641325034</v>
      </c>
      <c r="I20" s="24">
        <f t="shared" ref="I20:I36" si="4">G20/D20</f>
        <v>0.46755242033834649</v>
      </c>
      <c r="J20" s="24">
        <f t="shared" ref="J20:J36" si="5">G20/E20</f>
        <v>0.87811915801261597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296</v>
      </c>
      <c r="E21" s="25">
        <f t="shared" si="0"/>
        <v>292.594890568675</v>
      </c>
      <c r="F21" s="26">
        <f t="shared" si="1"/>
        <v>3.4051094313250019</v>
      </c>
      <c r="G21" s="25">
        <f t="shared" si="2"/>
        <v>3.4051094313250019</v>
      </c>
      <c r="H21" s="25">
        <f t="shared" si="3"/>
        <v>11.594770239298478</v>
      </c>
      <c r="I21" s="24">
        <f t="shared" si="4"/>
        <v>1.1503748078800682E-2</v>
      </c>
      <c r="J21" s="24">
        <f t="shared" si="5"/>
        <v>1.1637624377879517E-2</v>
      </c>
    </row>
    <row r="22" spans="1:10" x14ac:dyDescent="0.25">
      <c r="A22" s="55"/>
      <c r="B22" s="31" t="s">
        <v>266</v>
      </c>
      <c r="C22" s="14">
        <v>5</v>
      </c>
      <c r="D22" s="14">
        <v>523</v>
      </c>
      <c r="E22" s="25">
        <f t="shared" si="0"/>
        <v>292.8468533930249</v>
      </c>
      <c r="F22" s="26">
        <f t="shared" si="1"/>
        <v>230.1531466069751</v>
      </c>
      <c r="G22" s="25">
        <f t="shared" si="2"/>
        <v>230.1531466069751</v>
      </c>
      <c r="H22" s="25">
        <f t="shared" si="3"/>
        <v>52970.470893091777</v>
      </c>
      <c r="I22" s="24">
        <f t="shared" si="4"/>
        <v>0.44006337783360439</v>
      </c>
      <c r="J22" s="24">
        <f t="shared" si="5"/>
        <v>0.78591640627290738</v>
      </c>
    </row>
    <row r="23" spans="1:10" x14ac:dyDescent="0.25">
      <c r="A23" s="55"/>
      <c r="B23" s="31" t="s">
        <v>267</v>
      </c>
      <c r="C23" s="14">
        <v>6</v>
      </c>
      <c r="D23" s="14">
        <v>201</v>
      </c>
      <c r="E23" s="25">
        <f t="shared" si="0"/>
        <v>309.87715389339348</v>
      </c>
      <c r="F23" s="26">
        <f t="shared" si="1"/>
        <v>-108.87715389339348</v>
      </c>
      <c r="G23" s="25">
        <f t="shared" si="2"/>
        <v>108.87715389339348</v>
      </c>
      <c r="H23" s="25">
        <f t="shared" si="3"/>
        <v>11854.234639925688</v>
      </c>
      <c r="I23" s="24">
        <f t="shared" si="4"/>
        <v>0.5416773825541964</v>
      </c>
      <c r="J23" s="24">
        <f t="shared" si="5"/>
        <v>0.35135585997685492</v>
      </c>
    </row>
    <row r="24" spans="1:10" x14ac:dyDescent="0.25">
      <c r="A24" s="55"/>
      <c r="B24" s="31" t="s">
        <v>268</v>
      </c>
      <c r="C24" s="14">
        <v>7</v>
      </c>
      <c r="D24" s="14">
        <v>367</v>
      </c>
      <c r="E24" s="25">
        <f t="shared" si="0"/>
        <v>301.82073287215178</v>
      </c>
      <c r="F24" s="26">
        <f t="shared" si="1"/>
        <v>65.17926712784822</v>
      </c>
      <c r="G24" s="25">
        <f t="shared" si="2"/>
        <v>65.17926712784822</v>
      </c>
      <c r="H24" s="25">
        <f t="shared" si="3"/>
        <v>4248.3368633233958</v>
      </c>
      <c r="I24" s="24">
        <f t="shared" si="4"/>
        <v>0.17760018290966817</v>
      </c>
      <c r="J24" s="24">
        <f t="shared" si="5"/>
        <v>0.21595357783276439</v>
      </c>
    </row>
    <row r="25" spans="1:10" x14ac:dyDescent="0.25">
      <c r="A25" s="55"/>
      <c r="B25" s="31" t="s">
        <v>269</v>
      </c>
      <c r="C25" s="14">
        <v>8</v>
      </c>
      <c r="D25" s="14">
        <v>169</v>
      </c>
      <c r="E25" s="25">
        <f t="shared" si="0"/>
        <v>306.64370627897034</v>
      </c>
      <c r="F25" s="26">
        <f t="shared" si="1"/>
        <v>-137.64370627897034</v>
      </c>
      <c r="G25" s="25">
        <f t="shared" si="2"/>
        <v>137.64370627897034</v>
      </c>
      <c r="H25" s="25">
        <f t="shared" si="3"/>
        <v>18945.789878211461</v>
      </c>
      <c r="I25" s="24">
        <f t="shared" si="4"/>
        <v>0.81445980046728017</v>
      </c>
      <c r="J25" s="24">
        <f t="shared" si="5"/>
        <v>0.44887178005130302</v>
      </c>
    </row>
    <row r="26" spans="1:10" x14ac:dyDescent="0.25">
      <c r="A26" s="55"/>
      <c r="B26" s="31" t="s">
        <v>270</v>
      </c>
      <c r="C26" s="14">
        <v>9</v>
      </c>
      <c r="D26" s="14">
        <v>277</v>
      </c>
      <c r="E26" s="25">
        <f t="shared" si="0"/>
        <v>296.45868941314274</v>
      </c>
      <c r="F26" s="26">
        <f t="shared" si="1"/>
        <v>-19.458689413142736</v>
      </c>
      <c r="G26" s="25">
        <f t="shared" si="2"/>
        <v>19.458689413142736</v>
      </c>
      <c r="H26" s="25">
        <f t="shared" si="3"/>
        <v>378.64059367715316</v>
      </c>
      <c r="I26" s="24">
        <f t="shared" si="4"/>
        <v>7.0247976220731895E-2</v>
      </c>
      <c r="J26" s="24">
        <f t="shared" si="5"/>
        <v>6.5637102598214772E-2</v>
      </c>
    </row>
    <row r="27" spans="1:10" x14ac:dyDescent="0.25">
      <c r="A27" s="55"/>
      <c r="B27" s="31" t="s">
        <v>271</v>
      </c>
      <c r="C27" s="14">
        <v>10</v>
      </c>
      <c r="D27" s="14">
        <v>196</v>
      </c>
      <c r="E27" s="25">
        <f t="shared" si="0"/>
        <v>295.01883367823478</v>
      </c>
      <c r="F27" s="26">
        <f t="shared" si="1"/>
        <v>-99.018833678234785</v>
      </c>
      <c r="G27" s="25">
        <f t="shared" si="2"/>
        <v>99.018833678234785</v>
      </c>
      <c r="H27" s="25">
        <f t="shared" si="3"/>
        <v>9804.7294229979234</v>
      </c>
      <c r="I27" s="24">
        <f t="shared" si="4"/>
        <v>0.50519813101140199</v>
      </c>
      <c r="J27" s="24">
        <f t="shared" si="5"/>
        <v>0.33563563533788038</v>
      </c>
    </row>
    <row r="28" spans="1:10" x14ac:dyDescent="0.25">
      <c r="A28" s="55"/>
      <c r="B28" s="31" t="s">
        <v>272</v>
      </c>
      <c r="C28" s="14">
        <v>11</v>
      </c>
      <c r="D28" s="14">
        <v>194</v>
      </c>
      <c r="E28" s="25">
        <f t="shared" si="0"/>
        <v>287.69188413356477</v>
      </c>
      <c r="F28" s="26">
        <f t="shared" si="1"/>
        <v>-93.69188413356477</v>
      </c>
      <c r="G28" s="25">
        <f t="shared" si="2"/>
        <v>93.69188413356477</v>
      </c>
      <c r="H28" s="25">
        <f t="shared" si="3"/>
        <v>8778.1691524973266</v>
      </c>
      <c r="I28" s="24">
        <f t="shared" si="4"/>
        <v>0.48294785635858128</v>
      </c>
      <c r="J28" s="24">
        <f t="shared" si="5"/>
        <v>0.32566745640300049</v>
      </c>
    </row>
    <row r="29" spans="1:10" x14ac:dyDescent="0.25">
      <c r="A29" s="55"/>
      <c r="B29" s="31" t="s">
        <v>273</v>
      </c>
      <c r="C29" s="14">
        <v>12</v>
      </c>
      <c r="D29" s="14">
        <v>264</v>
      </c>
      <c r="E29" s="25">
        <f t="shared" si="0"/>
        <v>280.75910496124663</v>
      </c>
      <c r="F29" s="26">
        <f t="shared" si="1"/>
        <v>-16.759104961246635</v>
      </c>
      <c r="G29" s="25">
        <f t="shared" si="2"/>
        <v>16.759104961246635</v>
      </c>
      <c r="H29" s="25">
        <f t="shared" si="3"/>
        <v>280.86759910208156</v>
      </c>
      <c r="I29" s="24">
        <f t="shared" si="4"/>
        <v>6.3481458186540288E-2</v>
      </c>
      <c r="J29" s="24">
        <f t="shared" si="5"/>
        <v>5.969211564326616E-2</v>
      </c>
    </row>
    <row r="30" spans="1:10" x14ac:dyDescent="0.25">
      <c r="A30" s="55"/>
      <c r="B30" s="31" t="s">
        <v>274</v>
      </c>
      <c r="C30" s="14">
        <v>13</v>
      </c>
      <c r="D30" s="14">
        <v>569</v>
      </c>
      <c r="E30" s="25">
        <f t="shared" si="0"/>
        <v>279.51900636683274</v>
      </c>
      <c r="F30" s="26">
        <f t="shared" si="1"/>
        <v>289.48099363316726</v>
      </c>
      <c r="G30" s="25">
        <f t="shared" si="2"/>
        <v>289.48099363316726</v>
      </c>
      <c r="H30" s="25">
        <f t="shared" si="3"/>
        <v>83799.245674845821</v>
      </c>
      <c r="I30" s="24">
        <f t="shared" si="4"/>
        <v>0.50875394311628697</v>
      </c>
      <c r="J30" s="24">
        <f t="shared" si="5"/>
        <v>1.0356397491384206</v>
      </c>
    </row>
    <row r="31" spans="1:10" x14ac:dyDescent="0.25">
      <c r="A31" s="55"/>
      <c r="B31" s="31" t="s">
        <v>275</v>
      </c>
      <c r="C31" s="14">
        <v>14</v>
      </c>
      <c r="D31" s="14">
        <v>487</v>
      </c>
      <c r="E31" s="25">
        <f t="shared" si="0"/>
        <v>300.93930143295597</v>
      </c>
      <c r="F31" s="26">
        <f t="shared" si="1"/>
        <v>186.06069856704403</v>
      </c>
      <c r="G31" s="25">
        <f t="shared" si="2"/>
        <v>186.06069856704403</v>
      </c>
      <c r="H31" s="25">
        <f t="shared" si="3"/>
        <v>34618.583551256423</v>
      </c>
      <c r="I31" s="24">
        <f t="shared" si="4"/>
        <v>0.3820548225195976</v>
      </c>
      <c r="J31" s="24">
        <f t="shared" si="5"/>
        <v>0.61826653308855073</v>
      </c>
    </row>
    <row r="32" spans="1:10" x14ac:dyDescent="0.25">
      <c r="A32" s="55"/>
      <c r="B32" s="31" t="s">
        <v>276</v>
      </c>
      <c r="C32" s="14">
        <v>15</v>
      </c>
      <c r="D32" s="14">
        <v>371</v>
      </c>
      <c r="E32" s="25">
        <f t="shared" si="0"/>
        <v>314.70695855439561</v>
      </c>
      <c r="F32" s="26">
        <f t="shared" si="1"/>
        <v>56.293041445604388</v>
      </c>
      <c r="G32" s="25">
        <f t="shared" si="2"/>
        <v>56.293041445604388</v>
      </c>
      <c r="H32" s="25">
        <f t="shared" si="3"/>
        <v>3168.9065151965333</v>
      </c>
      <c r="I32" s="24">
        <f t="shared" si="4"/>
        <v>0.15173326535203338</v>
      </c>
      <c r="J32" s="24">
        <f t="shared" si="5"/>
        <v>0.17887447326931094</v>
      </c>
    </row>
    <row r="33" spans="1:10" x14ac:dyDescent="0.25">
      <c r="A33" s="55"/>
      <c r="B33" s="31" t="s">
        <v>277</v>
      </c>
      <c r="C33" s="14">
        <v>16</v>
      </c>
      <c r="D33" s="14">
        <v>446</v>
      </c>
      <c r="E33" s="25">
        <f t="shared" si="0"/>
        <v>318.87239111976248</v>
      </c>
      <c r="F33" s="26">
        <f t="shared" si="1"/>
        <v>127.12760888023752</v>
      </c>
      <c r="G33" s="25">
        <f t="shared" si="2"/>
        <v>127.12760888023752</v>
      </c>
      <c r="H33" s="25">
        <f t="shared" si="3"/>
        <v>16161.428939606645</v>
      </c>
      <c r="I33" s="24">
        <f t="shared" si="4"/>
        <v>0.28503948179425453</v>
      </c>
      <c r="J33" s="24">
        <f t="shared" si="5"/>
        <v>0.39867863264615711</v>
      </c>
    </row>
    <row r="34" spans="1:10" x14ac:dyDescent="0.25">
      <c r="A34" s="55"/>
      <c r="B34" s="31" t="s">
        <v>278</v>
      </c>
      <c r="C34" s="14">
        <v>17</v>
      </c>
      <c r="D34" s="14">
        <v>269</v>
      </c>
      <c r="E34" s="25">
        <f t="shared" si="0"/>
        <v>328.27926394788381</v>
      </c>
      <c r="F34" s="26">
        <f t="shared" si="1"/>
        <v>-59.279263947883805</v>
      </c>
      <c r="G34" s="25">
        <f t="shared" si="2"/>
        <v>59.279263947883805</v>
      </c>
      <c r="H34" s="25">
        <f t="shared" si="3"/>
        <v>3514.0311342028767</v>
      </c>
      <c r="I34" s="24">
        <f t="shared" si="4"/>
        <v>0.22036901095867586</v>
      </c>
      <c r="J34" s="24">
        <f t="shared" si="5"/>
        <v>0.18057571847515391</v>
      </c>
    </row>
    <row r="35" spans="1:10" x14ac:dyDescent="0.25">
      <c r="A35" s="55"/>
      <c r="B35" s="31" t="s">
        <v>279</v>
      </c>
      <c r="C35" s="14">
        <v>18</v>
      </c>
      <c r="D35" s="14">
        <v>326</v>
      </c>
      <c r="E35" s="25">
        <f t="shared" si="0"/>
        <v>323.89286431200532</v>
      </c>
      <c r="F35" s="26">
        <f t="shared" si="1"/>
        <v>2.1071356879946848</v>
      </c>
      <c r="G35" s="25">
        <f t="shared" si="2"/>
        <v>2.1071356879946848</v>
      </c>
      <c r="H35" s="25">
        <f t="shared" si="3"/>
        <v>4.4400208076208338</v>
      </c>
      <c r="I35" s="24">
        <f t="shared" si="4"/>
        <v>6.4636064048916708E-3</v>
      </c>
      <c r="J35" s="24">
        <f t="shared" si="5"/>
        <v>6.5056564073140101E-3</v>
      </c>
    </row>
    <row r="36" spans="1:10" x14ac:dyDescent="0.25">
      <c r="A36" s="55"/>
      <c r="B36" s="31" t="s">
        <v>280</v>
      </c>
      <c r="C36" s="14">
        <v>19</v>
      </c>
      <c r="D36" s="14"/>
      <c r="E36" s="25">
        <f t="shared" si="0"/>
        <v>324.04878290139089</v>
      </c>
      <c r="F36" s="26">
        <f t="shared" si="1"/>
        <v>-324.04878290139089</v>
      </c>
      <c r="G36" s="25">
        <f t="shared" si="2"/>
        <v>324.04878290139089</v>
      </c>
      <c r="H36" s="25">
        <f t="shared" si="3"/>
        <v>105007.61369987277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300.07062648272853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611.35182917588804</v>
      </c>
      <c r="G38" s="18">
        <f t="shared" ref="G38:H38" si="6">SUM(G18:G36)</f>
        <v>2328.9066675915428</v>
      </c>
      <c r="H38" s="18">
        <f t="shared" si="6"/>
        <v>464282.09087951202</v>
      </c>
      <c r="I38" s="17" t="e">
        <f>SUM(I21:I36)</f>
        <v>#DIV/0!</v>
      </c>
      <c r="J38" s="17">
        <f>SUM(J21:J36)</f>
        <v>6.0189083215189783</v>
      </c>
    </row>
    <row r="39" spans="1:10" x14ac:dyDescent="0.25">
      <c r="B39" s="14"/>
      <c r="C39" s="14"/>
      <c r="D39" s="14"/>
      <c r="E39" s="14"/>
      <c r="F39" s="14"/>
      <c r="G39" s="16">
        <f>G38/C36</f>
        <v>122.57403513639699</v>
      </c>
      <c r="H39" s="16">
        <f>H38/C36</f>
        <v>24435.899519974319</v>
      </c>
      <c r="I39" s="15" t="e">
        <f>I38/C36</f>
        <v>#DIV/0!</v>
      </c>
      <c r="J39" s="15">
        <f>J38/C36</f>
        <v>0.31678464850099886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153.62395072374954</v>
      </c>
      <c r="H42" s="12">
        <f>H39^0.5</f>
        <v>156.31986284530294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2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708014</v>
      </c>
    </row>
    <row r="4" spans="2:3" x14ac:dyDescent="0.25">
      <c r="B4" s="5" t="s">
        <v>247</v>
      </c>
      <c r="C4" t="s">
        <v>92</v>
      </c>
    </row>
    <row r="5" spans="2:3" x14ac:dyDescent="0.25">
      <c r="B5" t="s">
        <v>250</v>
      </c>
      <c r="C5" s="4">
        <v>92</v>
      </c>
    </row>
    <row r="6" spans="2:3" x14ac:dyDescent="0.25">
      <c r="B6" t="s">
        <v>251</v>
      </c>
      <c r="C6" s="4">
        <v>259</v>
      </c>
    </row>
    <row r="7" spans="2:3" x14ac:dyDescent="0.25">
      <c r="B7" t="s">
        <v>252</v>
      </c>
      <c r="C7" s="4">
        <v>199</v>
      </c>
    </row>
    <row r="8" spans="2:3" x14ac:dyDescent="0.25">
      <c r="B8" t="s">
        <v>253</v>
      </c>
      <c r="C8" s="4">
        <v>6</v>
      </c>
    </row>
    <row r="9" spans="2:3" x14ac:dyDescent="0.25">
      <c r="B9" t="s">
        <v>254</v>
      </c>
      <c r="C9" s="4">
        <v>336</v>
      </c>
    </row>
    <row r="10" spans="2:3" x14ac:dyDescent="0.25">
      <c r="B10" t="s">
        <v>255</v>
      </c>
      <c r="C10" s="4">
        <v>487</v>
      </c>
    </row>
    <row r="11" spans="2:3" x14ac:dyDescent="0.25">
      <c r="B11" t="s">
        <v>256</v>
      </c>
      <c r="C11" s="4">
        <v>149</v>
      </c>
    </row>
    <row r="12" spans="2:3" x14ac:dyDescent="0.25">
      <c r="B12" t="s">
        <v>257</v>
      </c>
      <c r="C12" s="4">
        <v>358</v>
      </c>
    </row>
    <row r="13" spans="2:3" x14ac:dyDescent="0.25">
      <c r="B13" t="s">
        <v>258</v>
      </c>
      <c r="C13" s="4">
        <v>232</v>
      </c>
    </row>
    <row r="14" spans="2:3" x14ac:dyDescent="0.25">
      <c r="B14" t="s">
        <v>259</v>
      </c>
      <c r="C14" s="4">
        <v>244</v>
      </c>
    </row>
    <row r="15" spans="2:3" x14ac:dyDescent="0.25">
      <c r="B15" t="s">
        <v>260</v>
      </c>
      <c r="C15" s="4">
        <v>395</v>
      </c>
    </row>
    <row r="16" spans="2:3" x14ac:dyDescent="0.25">
      <c r="B16" t="s">
        <v>261</v>
      </c>
      <c r="C16" s="4">
        <v>357</v>
      </c>
    </row>
    <row r="17" spans="2:3" x14ac:dyDescent="0.25">
      <c r="B17" t="s">
        <v>262</v>
      </c>
      <c r="C17" s="4">
        <v>126</v>
      </c>
    </row>
    <row r="18" spans="2:3" x14ac:dyDescent="0.25">
      <c r="B18" t="s">
        <v>263</v>
      </c>
      <c r="C18" s="4">
        <v>273</v>
      </c>
    </row>
    <row r="19" spans="2:3" x14ac:dyDescent="0.25">
      <c r="B19" t="s">
        <v>264</v>
      </c>
      <c r="C19" s="4">
        <v>282</v>
      </c>
    </row>
    <row r="20" spans="2:3" x14ac:dyDescent="0.25">
      <c r="B20" t="s">
        <v>265</v>
      </c>
      <c r="C20" s="4">
        <v>334</v>
      </c>
    </row>
    <row r="21" spans="2:3" x14ac:dyDescent="0.25">
      <c r="B21" t="s">
        <v>266</v>
      </c>
      <c r="C21" s="4">
        <v>272</v>
      </c>
    </row>
    <row r="22" spans="2:3" x14ac:dyDescent="0.25">
      <c r="B22" t="s">
        <v>267</v>
      </c>
      <c r="C22" s="4">
        <v>226</v>
      </c>
    </row>
    <row r="23" spans="2:3" x14ac:dyDescent="0.25">
      <c r="B23" t="s">
        <v>268</v>
      </c>
      <c r="C23" s="4">
        <v>468</v>
      </c>
    </row>
    <row r="24" spans="2:3" x14ac:dyDescent="0.25">
      <c r="B24" t="s">
        <v>269</v>
      </c>
      <c r="C24" s="4">
        <v>242</v>
      </c>
    </row>
    <row r="25" spans="2:3" x14ac:dyDescent="0.25">
      <c r="B25" t="s">
        <v>270</v>
      </c>
      <c r="C25" s="4">
        <v>270</v>
      </c>
    </row>
    <row r="26" spans="2:3" x14ac:dyDescent="0.25">
      <c r="B26" t="s">
        <v>271</v>
      </c>
      <c r="C26" s="4"/>
    </row>
    <row r="27" spans="2:3" x14ac:dyDescent="0.25">
      <c r="B27" t="s">
        <v>272</v>
      </c>
      <c r="C27" s="4">
        <v>355</v>
      </c>
    </row>
    <row r="28" spans="2:3" x14ac:dyDescent="0.25">
      <c r="B28" t="s">
        <v>273</v>
      </c>
      <c r="C28" s="4">
        <v>655</v>
      </c>
    </row>
    <row r="29" spans="2:3" x14ac:dyDescent="0.25">
      <c r="B29" t="s">
        <v>274</v>
      </c>
      <c r="C29" s="4">
        <v>196</v>
      </c>
    </row>
    <row r="30" spans="2:3" x14ac:dyDescent="0.25">
      <c r="B30" t="s">
        <v>275</v>
      </c>
      <c r="C30" s="4">
        <v>595</v>
      </c>
    </row>
    <row r="31" spans="2:3" x14ac:dyDescent="0.25">
      <c r="B31" t="s">
        <v>276</v>
      </c>
      <c r="C31" s="4">
        <v>383</v>
      </c>
    </row>
    <row r="32" spans="2:3" x14ac:dyDescent="0.25">
      <c r="B32" t="s">
        <v>277</v>
      </c>
      <c r="C32" s="4">
        <v>654</v>
      </c>
    </row>
    <row r="33" spans="2:3" x14ac:dyDescent="0.25">
      <c r="B33" t="s">
        <v>278</v>
      </c>
      <c r="C33" s="4">
        <v>350</v>
      </c>
    </row>
    <row r="34" spans="2:3" x14ac:dyDescent="0.25">
      <c r="B34" t="s">
        <v>279</v>
      </c>
      <c r="C34" s="4">
        <v>524</v>
      </c>
    </row>
    <row r="35" spans="2:3" x14ac:dyDescent="0.25">
      <c r="B35" t="s">
        <v>280</v>
      </c>
      <c r="C35" s="4">
        <v>491</v>
      </c>
    </row>
    <row r="36" spans="2:3" x14ac:dyDescent="0.25">
      <c r="C36" s="4">
        <v>9810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0.2149445885748065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92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259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199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6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336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487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149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358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232</v>
      </c>
      <c r="E14" s="14" t="s">
        <v>293</v>
      </c>
      <c r="F14" s="27">
        <f>AVERAGE(D6:D17)</f>
        <v>259.5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244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395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357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126</v>
      </c>
      <c r="E18" s="27">
        <f>F14</f>
        <v>259.5</v>
      </c>
      <c r="F18" s="26">
        <f>D18-E18</f>
        <v>-133.5</v>
      </c>
      <c r="G18" s="25">
        <f>ABS(F18)</f>
        <v>133.5</v>
      </c>
      <c r="H18" s="25">
        <f>G18^2</f>
        <v>17822.25</v>
      </c>
      <c r="I18" s="24">
        <f>G18/D18</f>
        <v>1.0595238095238095</v>
      </c>
      <c r="J18" s="24">
        <f>G18/E18</f>
        <v>0.51445086705202314</v>
      </c>
    </row>
    <row r="19" spans="1:10" x14ac:dyDescent="0.25">
      <c r="A19" s="55"/>
      <c r="B19" s="31" t="s">
        <v>263</v>
      </c>
      <c r="C19" s="14">
        <v>2</v>
      </c>
      <c r="D19" s="34">
        <v>273</v>
      </c>
      <c r="E19" s="25">
        <f>$F$1*D18+(1-$F$1)*E18</f>
        <v>230.80489742526333</v>
      </c>
      <c r="F19" s="26">
        <f>D19-E19</f>
        <v>42.195102574736666</v>
      </c>
      <c r="G19" s="25">
        <f>ABS(F19)</f>
        <v>42.195102574736666</v>
      </c>
      <c r="H19" s="25">
        <f>G19^2</f>
        <v>1780.4266812925489</v>
      </c>
      <c r="I19" s="24">
        <f>G19/D19</f>
        <v>0.15456081529207569</v>
      </c>
      <c r="J19" s="24">
        <f>G19/E19</f>
        <v>0.18281718908672556</v>
      </c>
    </row>
    <row r="20" spans="1:10" x14ac:dyDescent="0.25">
      <c r="A20" s="55"/>
      <c r="B20" s="31" t="s">
        <v>264</v>
      </c>
      <c r="C20" s="14">
        <v>3</v>
      </c>
      <c r="D20" s="34">
        <v>282</v>
      </c>
      <c r="E20" s="25">
        <f t="shared" ref="E20:E36" si="0">$F$1*D19+(1-$F$1)*E19</f>
        <v>239.87450638806189</v>
      </c>
      <c r="F20" s="26">
        <f t="shared" ref="F20:F36" si="1">D20-E20</f>
        <v>42.125493611938111</v>
      </c>
      <c r="G20" s="25">
        <f t="shared" ref="G20:G36" si="2">ABS(F20)</f>
        <v>42.125493611938111</v>
      </c>
      <c r="H20" s="25">
        <f t="shared" ref="H20:H36" si="3">G20^2</f>
        <v>1774.5572120494387</v>
      </c>
      <c r="I20" s="24">
        <f t="shared" ref="I20:I36" si="4">G20/D20</f>
        <v>0.14938118302105713</v>
      </c>
      <c r="J20" s="24">
        <f t="shared" ref="J20:J36" si="5">G20/E20</f>
        <v>0.17561471723797414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334</v>
      </c>
      <c r="E21" s="25">
        <f t="shared" si="0"/>
        <v>248.92915328099059</v>
      </c>
      <c r="F21" s="26">
        <f t="shared" si="1"/>
        <v>85.07084671900941</v>
      </c>
      <c r="G21" s="25">
        <f t="shared" si="2"/>
        <v>85.07084671900941</v>
      </c>
      <c r="H21" s="25">
        <f t="shared" si="3"/>
        <v>7237.048961489194</v>
      </c>
      <c r="I21" s="24">
        <f t="shared" si="4"/>
        <v>0.25470313388924976</v>
      </c>
      <c r="J21" s="24">
        <f t="shared" si="5"/>
        <v>0.34174722244357475</v>
      </c>
    </row>
    <row r="22" spans="1:10" x14ac:dyDescent="0.25">
      <c r="A22" s="55"/>
      <c r="B22" s="31" t="s">
        <v>266</v>
      </c>
      <c r="C22" s="14">
        <v>5</v>
      </c>
      <c r="D22" s="14">
        <v>272</v>
      </c>
      <c r="E22" s="25">
        <f t="shared" si="0"/>
        <v>267.21467142871853</v>
      </c>
      <c r="F22" s="26">
        <f t="shared" si="1"/>
        <v>4.7853285712814682</v>
      </c>
      <c r="G22" s="25">
        <f t="shared" si="2"/>
        <v>4.7853285712814682</v>
      </c>
      <c r="H22" s="25">
        <f t="shared" si="3"/>
        <v>22.899369535122737</v>
      </c>
      <c r="I22" s="24">
        <f t="shared" si="4"/>
        <v>1.7593119747358339E-2</v>
      </c>
      <c r="J22" s="24">
        <f t="shared" si="5"/>
        <v>1.7908180511555443E-2</v>
      </c>
    </row>
    <row r="23" spans="1:10" x14ac:dyDescent="0.25">
      <c r="A23" s="55"/>
      <c r="B23" s="31" t="s">
        <v>267</v>
      </c>
      <c r="C23" s="14">
        <v>6</v>
      </c>
      <c r="D23" s="14">
        <v>226</v>
      </c>
      <c r="E23" s="25">
        <f t="shared" si="0"/>
        <v>268.24325190966789</v>
      </c>
      <c r="F23" s="26">
        <f t="shared" si="1"/>
        <v>-42.24325190966789</v>
      </c>
      <c r="G23" s="25">
        <f t="shared" si="2"/>
        <v>42.24325190966789</v>
      </c>
      <c r="H23" s="25">
        <f t="shared" si="3"/>
        <v>1784.4923319036598</v>
      </c>
      <c r="I23" s="24">
        <f t="shared" si="4"/>
        <v>0.18691704384808802</v>
      </c>
      <c r="J23" s="24">
        <f t="shared" si="5"/>
        <v>0.15748113553251097</v>
      </c>
    </row>
    <row r="24" spans="1:10" x14ac:dyDescent="0.25">
      <c r="A24" s="55"/>
      <c r="B24" s="31" t="s">
        <v>268</v>
      </c>
      <c r="C24" s="14">
        <v>7</v>
      </c>
      <c r="D24" s="14">
        <v>468</v>
      </c>
      <c r="E24" s="25">
        <f t="shared" si="0"/>
        <v>259.16329350788243</v>
      </c>
      <c r="F24" s="26">
        <f t="shared" si="1"/>
        <v>208.83670649211757</v>
      </c>
      <c r="G24" s="25">
        <f t="shared" si="2"/>
        <v>208.83670649211757</v>
      </c>
      <c r="H24" s="25">
        <f t="shared" si="3"/>
        <v>43612.769978474862</v>
      </c>
      <c r="I24" s="24">
        <f t="shared" si="4"/>
        <v>0.44623227882931105</v>
      </c>
      <c r="J24" s="24">
        <f t="shared" si="5"/>
        <v>0.8058112847133031</v>
      </c>
    </row>
    <row r="25" spans="1:10" x14ac:dyDescent="0.25">
      <c r="A25" s="55"/>
      <c r="B25" s="31" t="s">
        <v>269</v>
      </c>
      <c r="C25" s="14">
        <v>8</v>
      </c>
      <c r="D25" s="14">
        <v>242</v>
      </c>
      <c r="E25" s="25">
        <f t="shared" si="0"/>
        <v>304.05161346414826</v>
      </c>
      <c r="F25" s="26">
        <f t="shared" si="1"/>
        <v>-62.051613464148261</v>
      </c>
      <c r="G25" s="25">
        <f t="shared" si="2"/>
        <v>62.051613464148261</v>
      </c>
      <c r="H25" s="25">
        <f t="shared" si="3"/>
        <v>3850.4027335040655</v>
      </c>
      <c r="I25" s="24">
        <f t="shared" si="4"/>
        <v>0.25641162588491018</v>
      </c>
      <c r="J25" s="24">
        <f t="shared" si="5"/>
        <v>0.20408250019520113</v>
      </c>
    </row>
    <row r="26" spans="1:10" x14ac:dyDescent="0.25">
      <c r="A26" s="55"/>
      <c r="B26" s="31" t="s">
        <v>270</v>
      </c>
      <c r="C26" s="14">
        <v>9</v>
      </c>
      <c r="D26" s="14">
        <v>270</v>
      </c>
      <c r="E26" s="25">
        <f t="shared" si="0"/>
        <v>290.71395493769398</v>
      </c>
      <c r="F26" s="26">
        <f t="shared" si="1"/>
        <v>-20.713954937693984</v>
      </c>
      <c r="G26" s="25">
        <f t="shared" si="2"/>
        <v>20.713954937693984</v>
      </c>
      <c r="H26" s="25">
        <f t="shared" si="3"/>
        <v>429.06792916081696</v>
      </c>
      <c r="I26" s="24">
        <f t="shared" si="4"/>
        <v>7.6718351621088823E-2</v>
      </c>
      <c r="J26" s="24">
        <f t="shared" si="5"/>
        <v>7.1252014517615481E-2</v>
      </c>
    </row>
    <row r="27" spans="1:10" x14ac:dyDescent="0.25">
      <c r="A27" s="55"/>
      <c r="B27" s="31" t="s">
        <v>271</v>
      </c>
      <c r="C27" s="14">
        <v>10</v>
      </c>
      <c r="D27" s="14"/>
      <c r="E27" s="25">
        <f t="shared" si="0"/>
        <v>286.26160241585427</v>
      </c>
      <c r="F27" s="26">
        <f t="shared" si="1"/>
        <v>-286.26160241585427</v>
      </c>
      <c r="G27" s="25">
        <f t="shared" si="2"/>
        <v>286.26160241585427</v>
      </c>
      <c r="H27" s="25">
        <f t="shared" si="3"/>
        <v>81945.705017692628</v>
      </c>
      <c r="I27" s="24" t="e">
        <f t="shared" si="4"/>
        <v>#DIV/0!</v>
      </c>
      <c r="J27" s="24">
        <f t="shared" si="5"/>
        <v>1</v>
      </c>
    </row>
    <row r="28" spans="1:10" x14ac:dyDescent="0.25">
      <c r="A28" s="55"/>
      <c r="B28" s="31" t="s">
        <v>272</v>
      </c>
      <c r="C28" s="14">
        <v>11</v>
      </c>
      <c r="D28" s="14">
        <v>355</v>
      </c>
      <c r="E28" s="25">
        <f t="shared" si="0"/>
        <v>224.73122005981364</v>
      </c>
      <c r="F28" s="26">
        <f t="shared" si="1"/>
        <v>130.26877994018636</v>
      </c>
      <c r="G28" s="25">
        <f t="shared" si="2"/>
        <v>130.26877994018636</v>
      </c>
      <c r="H28" s="25">
        <f t="shared" si="3"/>
        <v>16969.955027104701</v>
      </c>
      <c r="I28" s="24">
        <f t="shared" si="4"/>
        <v>0.36695430969066584</v>
      </c>
      <c r="J28" s="24">
        <f t="shared" si="5"/>
        <v>0.57966480983600988</v>
      </c>
    </row>
    <row r="29" spans="1:10" x14ac:dyDescent="0.25">
      <c r="A29" s="55"/>
      <c r="B29" s="31" t="s">
        <v>273</v>
      </c>
      <c r="C29" s="14">
        <v>12</v>
      </c>
      <c r="D29" s="14">
        <v>655</v>
      </c>
      <c r="E29" s="25">
        <f t="shared" si="0"/>
        <v>252.73178936819903</v>
      </c>
      <c r="F29" s="26">
        <f t="shared" si="1"/>
        <v>402.26821063180097</v>
      </c>
      <c r="G29" s="25">
        <f t="shared" si="2"/>
        <v>402.26821063180097</v>
      </c>
      <c r="H29" s="25">
        <f t="shared" si="3"/>
        <v>161819.71328491098</v>
      </c>
      <c r="I29" s="24">
        <f t="shared" si="4"/>
        <v>0.61414993989587929</v>
      </c>
      <c r="J29" s="24">
        <f t="shared" si="5"/>
        <v>1.5916803012293235</v>
      </c>
    </row>
    <row r="30" spans="1:10" x14ac:dyDescent="0.25">
      <c r="A30" s="55"/>
      <c r="B30" s="31" t="s">
        <v>274</v>
      </c>
      <c r="C30" s="14">
        <v>13</v>
      </c>
      <c r="D30" s="14">
        <v>196</v>
      </c>
      <c r="E30" s="25">
        <f t="shared" si="0"/>
        <v>339.19716439917511</v>
      </c>
      <c r="F30" s="26">
        <f t="shared" si="1"/>
        <v>-143.19716439917511</v>
      </c>
      <c r="G30" s="25">
        <f t="shared" si="2"/>
        <v>143.19716439917511</v>
      </c>
      <c r="H30" s="25">
        <f t="shared" si="3"/>
        <v>20505.427891964384</v>
      </c>
      <c r="I30" s="24">
        <f t="shared" si="4"/>
        <v>0.73059777754681177</v>
      </c>
      <c r="J30" s="24">
        <f t="shared" si="5"/>
        <v>0.42216498080938364</v>
      </c>
    </row>
    <row r="31" spans="1:10" x14ac:dyDescent="0.25">
      <c r="A31" s="55"/>
      <c r="B31" s="31" t="s">
        <v>275</v>
      </c>
      <c r="C31" s="14">
        <v>14</v>
      </c>
      <c r="D31" s="14">
        <v>595</v>
      </c>
      <c r="E31" s="25">
        <f t="shared" si="0"/>
        <v>308.41770881231548</v>
      </c>
      <c r="F31" s="26">
        <f t="shared" si="1"/>
        <v>286.58229118768452</v>
      </c>
      <c r="G31" s="25">
        <f t="shared" si="2"/>
        <v>286.58229118768452</v>
      </c>
      <c r="H31" s="25">
        <f t="shared" si="3"/>
        <v>82129.409622382795</v>
      </c>
      <c r="I31" s="24">
        <f t="shared" si="4"/>
        <v>0.48165090955913364</v>
      </c>
      <c r="J31" s="24">
        <f t="shared" si="5"/>
        <v>0.92920180326636592</v>
      </c>
    </row>
    <row r="32" spans="1:10" x14ac:dyDescent="0.25">
      <c r="A32" s="55"/>
      <c r="B32" s="31" t="s">
        <v>276</v>
      </c>
      <c r="C32" s="14">
        <v>15</v>
      </c>
      <c r="D32" s="14">
        <v>383</v>
      </c>
      <c r="E32" s="25">
        <f t="shared" si="0"/>
        <v>370.01702148447771</v>
      </c>
      <c r="F32" s="26">
        <f t="shared" si="1"/>
        <v>12.982978515522291</v>
      </c>
      <c r="G32" s="25">
        <f t="shared" si="2"/>
        <v>12.982978515522291</v>
      </c>
      <c r="H32" s="25">
        <f t="shared" si="3"/>
        <v>168.55773113451338</v>
      </c>
      <c r="I32" s="24">
        <f t="shared" si="4"/>
        <v>3.3898116228517731E-2</v>
      </c>
      <c r="J32" s="24">
        <f t="shared" si="5"/>
        <v>3.5087516956478527E-2</v>
      </c>
    </row>
    <row r="33" spans="1:10" x14ac:dyDescent="0.25">
      <c r="A33" s="55"/>
      <c r="B33" s="31" t="s">
        <v>277</v>
      </c>
      <c r="C33" s="14">
        <v>16</v>
      </c>
      <c r="D33" s="14">
        <v>654</v>
      </c>
      <c r="E33" s="25">
        <f t="shared" si="0"/>
        <v>372.80764245997221</v>
      </c>
      <c r="F33" s="26">
        <f t="shared" si="1"/>
        <v>281.19235754002779</v>
      </c>
      <c r="G33" s="25">
        <f t="shared" si="2"/>
        <v>281.19235754002779</v>
      </c>
      <c r="H33" s="25">
        <f t="shared" si="3"/>
        <v>79069.141938918823</v>
      </c>
      <c r="I33" s="24">
        <f t="shared" si="4"/>
        <v>0.42995773324163272</v>
      </c>
      <c r="J33" s="24">
        <f t="shared" si="5"/>
        <v>0.75425588296575485</v>
      </c>
    </row>
    <row r="34" spans="1:10" x14ac:dyDescent="0.25">
      <c r="A34" s="55"/>
      <c r="B34" s="31" t="s">
        <v>278</v>
      </c>
      <c r="C34" s="14">
        <v>17</v>
      </c>
      <c r="D34" s="14">
        <v>350</v>
      </c>
      <c r="E34" s="25">
        <f t="shared" si="0"/>
        <v>433.24841806179336</v>
      </c>
      <c r="F34" s="26">
        <f t="shared" si="1"/>
        <v>-83.248418061793359</v>
      </c>
      <c r="G34" s="25">
        <f t="shared" si="2"/>
        <v>83.248418061793359</v>
      </c>
      <c r="H34" s="25">
        <f t="shared" si="3"/>
        <v>6930.2991097911226</v>
      </c>
      <c r="I34" s="24">
        <f t="shared" si="4"/>
        <v>0.23785262303369531</v>
      </c>
      <c r="J34" s="24">
        <f t="shared" si="5"/>
        <v>0.19214938725966635</v>
      </c>
    </row>
    <row r="35" spans="1:10" x14ac:dyDescent="0.25">
      <c r="A35" s="55"/>
      <c r="B35" s="31" t="s">
        <v>279</v>
      </c>
      <c r="C35" s="14">
        <v>18</v>
      </c>
      <c r="D35" s="14">
        <v>524</v>
      </c>
      <c r="E35" s="25">
        <f t="shared" si="0"/>
        <v>415.35462109199773</v>
      </c>
      <c r="F35" s="26">
        <f t="shared" si="1"/>
        <v>108.64537890800227</v>
      </c>
      <c r="G35" s="25">
        <f t="shared" si="2"/>
        <v>108.64537890800227</v>
      </c>
      <c r="H35" s="25">
        <f t="shared" si="3"/>
        <v>11803.818358063385</v>
      </c>
      <c r="I35" s="24">
        <f t="shared" si="4"/>
        <v>0.20733850936641654</v>
      </c>
      <c r="J35" s="24">
        <f t="shared" si="5"/>
        <v>0.26157257772253889</v>
      </c>
    </row>
    <row r="36" spans="1:10" x14ac:dyDescent="0.25">
      <c r="A36" s="55"/>
      <c r="B36" s="31" t="s">
        <v>280</v>
      </c>
      <c r="C36" s="14">
        <v>19</v>
      </c>
      <c r="D36" s="14">
        <v>491</v>
      </c>
      <c r="E36" s="25">
        <f t="shared" si="0"/>
        <v>438.70735736193228</v>
      </c>
      <c r="F36" s="26">
        <f t="shared" si="1"/>
        <v>52.292642638067719</v>
      </c>
      <c r="G36" s="25">
        <f t="shared" si="2"/>
        <v>52.292642638067719</v>
      </c>
      <c r="H36" s="25">
        <f t="shared" si="3"/>
        <v>2734.5204740726581</v>
      </c>
      <c r="I36" s="24">
        <f t="shared" si="4"/>
        <v>0.10650232716510737</v>
      </c>
      <c r="J36" s="24">
        <f t="shared" si="5"/>
        <v>0.11919709519465943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449.94737791926116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886.0301121420423</v>
      </c>
      <c r="G38" s="18">
        <f t="shared" ref="G38:H38" si="6">SUM(G18:G36)</f>
        <v>2428.4621225187079</v>
      </c>
      <c r="H38" s="18">
        <f t="shared" si="6"/>
        <v>542390.46365344571</v>
      </c>
      <c r="I38" s="17" t="e">
        <f>SUM(I21:I36)</f>
        <v>#DIV/0!</v>
      </c>
      <c r="J38" s="17">
        <f>SUM(J21:J36)</f>
        <v>7.4832566931539422</v>
      </c>
    </row>
    <row r="39" spans="1:10" x14ac:dyDescent="0.25">
      <c r="B39" s="14"/>
      <c r="C39" s="14"/>
      <c r="D39" s="14"/>
      <c r="E39" s="14"/>
      <c r="F39" s="14"/>
      <c r="G39" s="16">
        <f>G38/C36</f>
        <v>127.81379592203726</v>
      </c>
      <c r="H39" s="16">
        <f>H38/C36</f>
        <v>28546.866508076091</v>
      </c>
      <c r="I39" s="15" t="e">
        <f>I38/C36</f>
        <v>#DIV/0!</v>
      </c>
      <c r="J39" s="15">
        <f>J38/C36</f>
        <v>0.39385561542915487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160.19102467086816</v>
      </c>
      <c r="H42" s="12">
        <f>H39^0.5</f>
        <v>168.95817976078013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29" workbookViewId="0">
      <selection activeCell="E28" sqref="E28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706017</v>
      </c>
    </row>
    <row r="4" spans="2:3" x14ac:dyDescent="0.25">
      <c r="B4" s="5" t="s">
        <v>247</v>
      </c>
      <c r="C4" t="s">
        <v>63</v>
      </c>
    </row>
    <row r="5" spans="2:3" x14ac:dyDescent="0.25">
      <c r="B5" t="s">
        <v>250</v>
      </c>
      <c r="C5" s="4">
        <v>71</v>
      </c>
    </row>
    <row r="6" spans="2:3" x14ac:dyDescent="0.25">
      <c r="B6" t="s">
        <v>251</v>
      </c>
      <c r="C6" s="4">
        <v>158</v>
      </c>
    </row>
    <row r="7" spans="2:3" x14ac:dyDescent="0.25">
      <c r="B7" t="s">
        <v>252</v>
      </c>
      <c r="C7" s="4">
        <v>187</v>
      </c>
    </row>
    <row r="8" spans="2:3" x14ac:dyDescent="0.25">
      <c r="B8" t="s">
        <v>253</v>
      </c>
      <c r="C8" s="4">
        <v>335</v>
      </c>
    </row>
    <row r="9" spans="2:3" x14ac:dyDescent="0.25">
      <c r="B9" t="s">
        <v>254</v>
      </c>
      <c r="C9" s="4">
        <v>212</v>
      </c>
    </row>
    <row r="10" spans="2:3" x14ac:dyDescent="0.25">
      <c r="B10" t="s">
        <v>255</v>
      </c>
      <c r="C10" s="4">
        <v>145</v>
      </c>
    </row>
    <row r="11" spans="2:3" x14ac:dyDescent="0.25">
      <c r="B11" t="s">
        <v>256</v>
      </c>
      <c r="C11" s="4">
        <v>216</v>
      </c>
    </row>
    <row r="12" spans="2:3" x14ac:dyDescent="0.25">
      <c r="B12" t="s">
        <v>257</v>
      </c>
      <c r="C12" s="4">
        <v>193</v>
      </c>
    </row>
    <row r="13" spans="2:3" x14ac:dyDescent="0.25">
      <c r="B13" t="s">
        <v>258</v>
      </c>
      <c r="C13" s="4">
        <v>201</v>
      </c>
    </row>
    <row r="14" spans="2:3" x14ac:dyDescent="0.25">
      <c r="B14" t="s">
        <v>259</v>
      </c>
      <c r="C14" s="4">
        <v>31</v>
      </c>
    </row>
    <row r="15" spans="2:3" x14ac:dyDescent="0.25">
      <c r="B15" t="s">
        <v>260</v>
      </c>
      <c r="C15" s="4">
        <v>224</v>
      </c>
    </row>
    <row r="16" spans="2:3" x14ac:dyDescent="0.25">
      <c r="B16" t="s">
        <v>261</v>
      </c>
      <c r="C16" s="4">
        <v>109</v>
      </c>
    </row>
    <row r="17" spans="2:3" x14ac:dyDescent="0.25">
      <c r="B17" t="s">
        <v>262</v>
      </c>
      <c r="C17" s="4">
        <v>273</v>
      </c>
    </row>
    <row r="18" spans="2:3" x14ac:dyDescent="0.25">
      <c r="B18" t="s">
        <v>263</v>
      </c>
      <c r="C18" s="4">
        <v>191</v>
      </c>
    </row>
    <row r="19" spans="2:3" x14ac:dyDescent="0.25">
      <c r="B19" t="s">
        <v>264</v>
      </c>
      <c r="C19" s="4">
        <v>243</v>
      </c>
    </row>
    <row r="20" spans="2:3" x14ac:dyDescent="0.25">
      <c r="B20" t="s">
        <v>265</v>
      </c>
      <c r="C20" s="4">
        <v>161</v>
      </c>
    </row>
    <row r="21" spans="2:3" x14ac:dyDescent="0.25">
      <c r="B21" t="s">
        <v>266</v>
      </c>
      <c r="C21" s="4">
        <v>223</v>
      </c>
    </row>
    <row r="22" spans="2:3" x14ac:dyDescent="0.25">
      <c r="B22" t="s">
        <v>267</v>
      </c>
      <c r="C22" s="4">
        <v>252</v>
      </c>
    </row>
    <row r="23" spans="2:3" x14ac:dyDescent="0.25">
      <c r="B23" t="s">
        <v>268</v>
      </c>
      <c r="C23" s="4">
        <v>383</v>
      </c>
    </row>
    <row r="24" spans="2:3" x14ac:dyDescent="0.25">
      <c r="B24" t="s">
        <v>269</v>
      </c>
      <c r="C24" s="4">
        <v>124</v>
      </c>
    </row>
    <row r="25" spans="2:3" x14ac:dyDescent="0.25">
      <c r="B25" t="s">
        <v>270</v>
      </c>
      <c r="C25" s="4">
        <v>418</v>
      </c>
    </row>
    <row r="26" spans="2:3" x14ac:dyDescent="0.25">
      <c r="B26" t="s">
        <v>271</v>
      </c>
      <c r="C26" s="4">
        <v>147</v>
      </c>
    </row>
    <row r="27" spans="2:3" x14ac:dyDescent="0.25">
      <c r="B27" t="s">
        <v>272</v>
      </c>
      <c r="C27" s="4">
        <v>159</v>
      </c>
    </row>
    <row r="28" spans="2:3" x14ac:dyDescent="0.25">
      <c r="B28" t="s">
        <v>273</v>
      </c>
      <c r="C28" s="4">
        <v>358</v>
      </c>
    </row>
    <row r="29" spans="2:3" x14ac:dyDescent="0.25">
      <c r="B29" t="s">
        <v>274</v>
      </c>
      <c r="C29" s="4">
        <v>250</v>
      </c>
    </row>
    <row r="30" spans="2:3" x14ac:dyDescent="0.25">
      <c r="B30" t="s">
        <v>275</v>
      </c>
      <c r="C30" s="4">
        <v>256</v>
      </c>
    </row>
    <row r="31" spans="2:3" x14ac:dyDescent="0.25">
      <c r="B31" t="s">
        <v>276</v>
      </c>
      <c r="C31" s="4">
        <v>135</v>
      </c>
    </row>
    <row r="32" spans="2:3" x14ac:dyDescent="0.25">
      <c r="B32" t="s">
        <v>277</v>
      </c>
      <c r="C32" s="4">
        <v>350</v>
      </c>
    </row>
    <row r="33" spans="2:3" x14ac:dyDescent="0.25">
      <c r="B33" t="s">
        <v>278</v>
      </c>
      <c r="C33" s="4">
        <v>220</v>
      </c>
    </row>
    <row r="34" spans="2:3" x14ac:dyDescent="0.25">
      <c r="B34" t="s">
        <v>279</v>
      </c>
      <c r="C34" s="4">
        <v>140</v>
      </c>
    </row>
    <row r="35" spans="2:3" x14ac:dyDescent="0.25">
      <c r="B35" t="s">
        <v>280</v>
      </c>
      <c r="C35" s="4">
        <v>256</v>
      </c>
    </row>
    <row r="36" spans="2:3" x14ac:dyDescent="0.25">
      <c r="C36" s="4">
        <v>6621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0.11742023129292824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71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158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187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335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212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145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216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193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201</v>
      </c>
      <c r="E14" s="14" t="s">
        <v>293</v>
      </c>
      <c r="F14" s="27">
        <f>AVERAGE(D6:D17)</f>
        <v>173.5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31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224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109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273</v>
      </c>
      <c r="E18" s="27">
        <f>F14</f>
        <v>173.5</v>
      </c>
      <c r="F18" s="26">
        <f>D18-E18</f>
        <v>99.5</v>
      </c>
      <c r="G18" s="25">
        <f>ABS(F18)</f>
        <v>99.5</v>
      </c>
      <c r="H18" s="25">
        <f>G18^2</f>
        <v>9900.25</v>
      </c>
      <c r="I18" s="24">
        <f>G18/D18</f>
        <v>0.36446886446886445</v>
      </c>
      <c r="J18" s="24">
        <f>G18/E18</f>
        <v>0.57348703170028814</v>
      </c>
    </row>
    <row r="19" spans="1:10" x14ac:dyDescent="0.25">
      <c r="A19" s="55"/>
      <c r="B19" s="31" t="s">
        <v>263</v>
      </c>
      <c r="C19" s="14">
        <v>2</v>
      </c>
      <c r="D19" s="34">
        <v>191</v>
      </c>
      <c r="E19" s="25">
        <f>$F$1*D18+(1-$F$1)*E18</f>
        <v>185.18331301364637</v>
      </c>
      <c r="F19" s="26">
        <f>D19-E19</f>
        <v>5.8166869863536306</v>
      </c>
      <c r="G19" s="25">
        <f>ABS(F19)</f>
        <v>5.8166869863536306</v>
      </c>
      <c r="H19" s="25">
        <f>G19^2</f>
        <v>33.833847497215679</v>
      </c>
      <c r="I19" s="24">
        <f>G19/D19</f>
        <v>3.0453858567296495E-2</v>
      </c>
      <c r="J19" s="24">
        <f>G19/E19</f>
        <v>3.1410427277132648E-2</v>
      </c>
    </row>
    <row r="20" spans="1:10" x14ac:dyDescent="0.25">
      <c r="A20" s="55"/>
      <c r="B20" s="31" t="s">
        <v>264</v>
      </c>
      <c r="C20" s="14">
        <v>3</v>
      </c>
      <c r="D20" s="34">
        <v>243</v>
      </c>
      <c r="E20" s="25">
        <f t="shared" ref="E20:E36" si="0">$F$1*D19+(1-$F$1)*E19</f>
        <v>185.86630974494255</v>
      </c>
      <c r="F20" s="26">
        <f t="shared" ref="F20:F36" si="1">D20-E20</f>
        <v>57.133690255057445</v>
      </c>
      <c r="G20" s="25">
        <f t="shared" ref="G20:G36" si="2">ABS(F20)</f>
        <v>57.133690255057445</v>
      </c>
      <c r="H20" s="25">
        <f t="shared" ref="H20:H36" si="3">G20^2</f>
        <v>3264.2585621608459</v>
      </c>
      <c r="I20" s="24">
        <f t="shared" ref="I20:I36" si="4">G20/D20</f>
        <v>0.23511806689324052</v>
      </c>
      <c r="J20" s="24">
        <f t="shared" ref="J20:J36" si="5">G20/E20</f>
        <v>0.30739131977957646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161</v>
      </c>
      <c r="E21" s="25">
        <f t="shared" si="0"/>
        <v>192.57496086930993</v>
      </c>
      <c r="F21" s="26">
        <f t="shared" si="1"/>
        <v>-31.574960869309933</v>
      </c>
      <c r="G21" s="25">
        <f t="shared" si="2"/>
        <v>31.574960869309933</v>
      </c>
      <c r="H21" s="25">
        <f t="shared" si="3"/>
        <v>996.97815389845346</v>
      </c>
      <c r="I21" s="24">
        <f t="shared" si="4"/>
        <v>0.19611776937459585</v>
      </c>
      <c r="J21" s="24">
        <f t="shared" si="5"/>
        <v>0.16396192281060945</v>
      </c>
    </row>
    <row r="22" spans="1:10" x14ac:dyDescent="0.25">
      <c r="A22" s="55"/>
      <c r="B22" s="31" t="s">
        <v>266</v>
      </c>
      <c r="C22" s="14">
        <v>5</v>
      </c>
      <c r="D22" s="14">
        <v>223</v>
      </c>
      <c r="E22" s="25">
        <f t="shared" si="0"/>
        <v>188.86742166097039</v>
      </c>
      <c r="F22" s="26">
        <f t="shared" si="1"/>
        <v>34.132578339029607</v>
      </c>
      <c r="G22" s="25">
        <f t="shared" si="2"/>
        <v>34.132578339029607</v>
      </c>
      <c r="H22" s="25">
        <f t="shared" si="3"/>
        <v>1165.032904069993</v>
      </c>
      <c r="I22" s="24">
        <f t="shared" si="4"/>
        <v>0.15306088941268883</v>
      </c>
      <c r="J22" s="24">
        <f t="shared" si="5"/>
        <v>0.18072242443326123</v>
      </c>
    </row>
    <row r="23" spans="1:10" x14ac:dyDescent="0.25">
      <c r="A23" s="55"/>
      <c r="B23" s="31" t="s">
        <v>267</v>
      </c>
      <c r="C23" s="14">
        <v>6</v>
      </c>
      <c r="D23" s="14">
        <v>252</v>
      </c>
      <c r="E23" s="25">
        <f t="shared" si="0"/>
        <v>192.87527690416326</v>
      </c>
      <c r="F23" s="26">
        <f t="shared" si="1"/>
        <v>59.124723095836742</v>
      </c>
      <c r="G23" s="25">
        <f t="shared" si="2"/>
        <v>59.124723095836742</v>
      </c>
      <c r="H23" s="25">
        <f t="shared" si="3"/>
        <v>3495.7328811593707</v>
      </c>
      <c r="I23" s="24">
        <f t="shared" si="4"/>
        <v>0.23462191704697119</v>
      </c>
      <c r="J23" s="24">
        <f t="shared" si="5"/>
        <v>0.30654381445277146</v>
      </c>
    </row>
    <row r="24" spans="1:10" x14ac:dyDescent="0.25">
      <c r="A24" s="55"/>
      <c r="B24" s="31" t="s">
        <v>268</v>
      </c>
      <c r="C24" s="14">
        <v>7</v>
      </c>
      <c r="D24" s="14">
        <v>383</v>
      </c>
      <c r="E24" s="25">
        <f t="shared" si="0"/>
        <v>199.81771556520675</v>
      </c>
      <c r="F24" s="26">
        <f t="shared" si="1"/>
        <v>183.18228443479325</v>
      </c>
      <c r="G24" s="25">
        <f t="shared" si="2"/>
        <v>183.18228443479325</v>
      </c>
      <c r="H24" s="25">
        <f t="shared" si="3"/>
        <v>33555.749330749495</v>
      </c>
      <c r="I24" s="24">
        <f t="shared" si="4"/>
        <v>0.47828272698379437</v>
      </c>
      <c r="J24" s="24">
        <f t="shared" si="5"/>
        <v>0.91674696568640912</v>
      </c>
    </row>
    <row r="25" spans="1:10" x14ac:dyDescent="0.25">
      <c r="A25" s="55"/>
      <c r="B25" s="31" t="s">
        <v>269</v>
      </c>
      <c r="C25" s="14">
        <v>8</v>
      </c>
      <c r="D25" s="14">
        <v>124</v>
      </c>
      <c r="E25" s="25">
        <f t="shared" si="0"/>
        <v>221.32702177230715</v>
      </c>
      <c r="F25" s="26">
        <f t="shared" si="1"/>
        <v>-97.327021772307148</v>
      </c>
      <c r="G25" s="25">
        <f t="shared" si="2"/>
        <v>97.327021772307148</v>
      </c>
      <c r="H25" s="25">
        <f t="shared" si="3"/>
        <v>9472.549167067149</v>
      </c>
      <c r="I25" s="24">
        <f t="shared" si="4"/>
        <v>0.7848953368734447</v>
      </c>
      <c r="J25" s="24">
        <f t="shared" si="5"/>
        <v>0.43974305980782363</v>
      </c>
    </row>
    <row r="26" spans="1:10" x14ac:dyDescent="0.25">
      <c r="A26" s="55"/>
      <c r="B26" s="31" t="s">
        <v>270</v>
      </c>
      <c r="C26" s="14">
        <v>9</v>
      </c>
      <c r="D26" s="14">
        <v>418</v>
      </c>
      <c r="E26" s="25">
        <f t="shared" si="0"/>
        <v>209.89886036475099</v>
      </c>
      <c r="F26" s="26">
        <f t="shared" si="1"/>
        <v>208.10113963524901</v>
      </c>
      <c r="G26" s="25">
        <f t="shared" si="2"/>
        <v>208.10113963524901</v>
      </c>
      <c r="H26" s="25">
        <f t="shared" si="3"/>
        <v>43306.084317489411</v>
      </c>
      <c r="I26" s="24">
        <f t="shared" si="4"/>
        <v>0.49784961635227037</v>
      </c>
      <c r="J26" s="24">
        <f t="shared" si="5"/>
        <v>0.9914353001899201</v>
      </c>
    </row>
    <row r="27" spans="1:10" x14ac:dyDescent="0.25">
      <c r="A27" s="55"/>
      <c r="B27" s="31" t="s">
        <v>271</v>
      </c>
      <c r="C27" s="14">
        <v>10</v>
      </c>
      <c r="D27" s="14">
        <v>147</v>
      </c>
      <c r="E27" s="25">
        <f t="shared" si="0"/>
        <v>234.33414431304391</v>
      </c>
      <c r="F27" s="26">
        <f t="shared" si="1"/>
        <v>-87.334144313043907</v>
      </c>
      <c r="G27" s="25">
        <f t="shared" si="2"/>
        <v>87.334144313043907</v>
      </c>
      <c r="H27" s="25">
        <f t="shared" si="3"/>
        <v>7627.2527628915796</v>
      </c>
      <c r="I27" s="24">
        <f t="shared" si="4"/>
        <v>0.59410982525880207</v>
      </c>
      <c r="J27" s="24">
        <f t="shared" si="5"/>
        <v>0.37269064894092158</v>
      </c>
    </row>
    <row r="28" spans="1:10" x14ac:dyDescent="0.25">
      <c r="A28" s="55"/>
      <c r="B28" s="31" t="s">
        <v>272</v>
      </c>
      <c r="C28" s="14">
        <v>11</v>
      </c>
      <c r="D28" s="14">
        <v>159</v>
      </c>
      <c r="E28" s="25">
        <f t="shared" si="0"/>
        <v>224.07934888803632</v>
      </c>
      <c r="F28" s="26">
        <f t="shared" si="1"/>
        <v>-65.079348888036321</v>
      </c>
      <c r="G28" s="25">
        <f t="shared" si="2"/>
        <v>65.079348888036321</v>
      </c>
      <c r="H28" s="25">
        <f t="shared" si="3"/>
        <v>4235.3216516907542</v>
      </c>
      <c r="I28" s="24">
        <f t="shared" si="4"/>
        <v>0.40930408105683219</v>
      </c>
      <c r="J28" s="24">
        <f t="shared" si="5"/>
        <v>0.29042992676917284</v>
      </c>
    </row>
    <row r="29" spans="1:10" x14ac:dyDescent="0.25">
      <c r="A29" s="55"/>
      <c r="B29" s="31" t="s">
        <v>273</v>
      </c>
      <c r="C29" s="14">
        <v>12</v>
      </c>
      <c r="D29" s="14">
        <v>358</v>
      </c>
      <c r="E29" s="25">
        <f t="shared" si="0"/>
        <v>216.43771668920991</v>
      </c>
      <c r="F29" s="26">
        <f t="shared" si="1"/>
        <v>141.56228331079009</v>
      </c>
      <c r="G29" s="25">
        <f t="shared" si="2"/>
        <v>141.56228331079009</v>
      </c>
      <c r="H29" s="25">
        <f t="shared" si="3"/>
        <v>20039.880056164398</v>
      </c>
      <c r="I29" s="24">
        <f t="shared" si="4"/>
        <v>0.39542537237650865</v>
      </c>
      <c r="J29" s="24">
        <f t="shared" si="5"/>
        <v>0.65405551987994803</v>
      </c>
    </row>
    <row r="30" spans="1:10" x14ac:dyDescent="0.25">
      <c r="A30" s="55"/>
      <c r="B30" s="31" t="s">
        <v>274</v>
      </c>
      <c r="C30" s="14">
        <v>13</v>
      </c>
      <c r="D30" s="14">
        <v>250</v>
      </c>
      <c r="E30" s="25">
        <f t="shared" si="0"/>
        <v>233.05999273791792</v>
      </c>
      <c r="F30" s="26">
        <f t="shared" si="1"/>
        <v>16.940007262082077</v>
      </c>
      <c r="G30" s="25">
        <f t="shared" si="2"/>
        <v>16.940007262082077</v>
      </c>
      <c r="H30" s="25">
        <f t="shared" si="3"/>
        <v>286.9638460393935</v>
      </c>
      <c r="I30" s="24">
        <f t="shared" si="4"/>
        <v>6.7760029048328313E-2</v>
      </c>
      <c r="J30" s="24">
        <f t="shared" si="5"/>
        <v>7.2685178880665113E-2</v>
      </c>
    </row>
    <row r="31" spans="1:10" x14ac:dyDescent="0.25">
      <c r="A31" s="55"/>
      <c r="B31" s="31" t="s">
        <v>275</v>
      </c>
      <c r="C31" s="14">
        <v>14</v>
      </c>
      <c r="D31" s="14">
        <v>256</v>
      </c>
      <c r="E31" s="25">
        <f t="shared" si="0"/>
        <v>235.04909230873551</v>
      </c>
      <c r="F31" s="26">
        <f t="shared" si="1"/>
        <v>20.95090769126449</v>
      </c>
      <c r="G31" s="25">
        <f t="shared" si="2"/>
        <v>20.95090769126449</v>
      </c>
      <c r="H31" s="25">
        <f t="shared" si="3"/>
        <v>438.94053308788557</v>
      </c>
      <c r="I31" s="24">
        <f t="shared" si="4"/>
        <v>8.1839483169001914E-2</v>
      </c>
      <c r="J31" s="24">
        <f t="shared" si="5"/>
        <v>8.9134178249646687E-2</v>
      </c>
    </row>
    <row r="32" spans="1:10" x14ac:dyDescent="0.25">
      <c r="A32" s="55"/>
      <c r="B32" s="31" t="s">
        <v>276</v>
      </c>
      <c r="C32" s="14">
        <v>15</v>
      </c>
      <c r="D32" s="14">
        <v>135</v>
      </c>
      <c r="E32" s="25">
        <f t="shared" si="0"/>
        <v>237.50915273564058</v>
      </c>
      <c r="F32" s="26">
        <f t="shared" si="1"/>
        <v>-102.50915273564058</v>
      </c>
      <c r="G32" s="25">
        <f t="shared" si="2"/>
        <v>102.50915273564058</v>
      </c>
      <c r="H32" s="25">
        <f t="shared" si="3"/>
        <v>10508.126394578889</v>
      </c>
      <c r="I32" s="24">
        <f t="shared" si="4"/>
        <v>0.75932705730104133</v>
      </c>
      <c r="J32" s="24">
        <f t="shared" si="5"/>
        <v>0.43160085224058009</v>
      </c>
    </row>
    <row r="33" spans="1:10" x14ac:dyDescent="0.25">
      <c r="A33" s="55"/>
      <c r="B33" s="31" t="s">
        <v>277</v>
      </c>
      <c r="C33" s="14">
        <v>16</v>
      </c>
      <c r="D33" s="14">
        <v>350</v>
      </c>
      <c r="E33" s="25">
        <f t="shared" si="0"/>
        <v>225.47250431177957</v>
      </c>
      <c r="F33" s="26">
        <f t="shared" si="1"/>
        <v>124.52749568822043</v>
      </c>
      <c r="G33" s="25">
        <f t="shared" si="2"/>
        <v>124.52749568822043</v>
      </c>
      <c r="H33" s="25">
        <f t="shared" si="3"/>
        <v>15507.097182379757</v>
      </c>
      <c r="I33" s="24">
        <f t="shared" si="4"/>
        <v>0.35579284482348694</v>
      </c>
      <c r="J33" s="24">
        <f t="shared" si="5"/>
        <v>0.55229570482805257</v>
      </c>
    </row>
    <row r="34" spans="1:10" x14ac:dyDescent="0.25">
      <c r="A34" s="55"/>
      <c r="B34" s="31" t="s">
        <v>278</v>
      </c>
      <c r="C34" s="14">
        <v>17</v>
      </c>
      <c r="D34" s="14">
        <v>220</v>
      </c>
      <c r="E34" s="25">
        <f t="shared" si="0"/>
        <v>240.09455165781955</v>
      </c>
      <c r="F34" s="26">
        <f t="shared" si="1"/>
        <v>-20.094551657819551</v>
      </c>
      <c r="G34" s="25">
        <f t="shared" si="2"/>
        <v>20.094551657819551</v>
      </c>
      <c r="H34" s="25">
        <f t="shared" si="3"/>
        <v>403.79100632877845</v>
      </c>
      <c r="I34" s="24">
        <f t="shared" si="4"/>
        <v>9.1338871171907046E-2</v>
      </c>
      <c r="J34" s="24">
        <f t="shared" si="5"/>
        <v>8.3694325918974258E-2</v>
      </c>
    </row>
    <row r="35" spans="1:10" x14ac:dyDescent="0.25">
      <c r="A35" s="55"/>
      <c r="B35" s="31" t="s">
        <v>279</v>
      </c>
      <c r="C35" s="14">
        <v>18</v>
      </c>
      <c r="D35" s="14">
        <v>140</v>
      </c>
      <c r="E35" s="25">
        <f t="shared" si="0"/>
        <v>237.7350447544307</v>
      </c>
      <c r="F35" s="26">
        <f t="shared" si="1"/>
        <v>-97.735044754430703</v>
      </c>
      <c r="G35" s="25">
        <f t="shared" si="2"/>
        <v>97.735044754430703</v>
      </c>
      <c r="H35" s="25">
        <f t="shared" si="3"/>
        <v>9552.1389731505733</v>
      </c>
      <c r="I35" s="24">
        <f t="shared" si="4"/>
        <v>0.6981074625316479</v>
      </c>
      <c r="J35" s="24">
        <f t="shared" si="5"/>
        <v>0.41110911878972861</v>
      </c>
    </row>
    <row r="36" spans="1:10" x14ac:dyDescent="0.25">
      <c r="A36" s="55"/>
      <c r="B36" s="31" t="s">
        <v>280</v>
      </c>
      <c r="C36" s="14">
        <v>19</v>
      </c>
      <c r="D36" s="14">
        <v>256</v>
      </c>
      <c r="E36" s="25">
        <f t="shared" si="0"/>
        <v>226.25897319394076</v>
      </c>
      <c r="F36" s="26">
        <f t="shared" si="1"/>
        <v>29.741026806059239</v>
      </c>
      <c r="G36" s="25">
        <f t="shared" si="2"/>
        <v>29.741026806059239</v>
      </c>
      <c r="H36" s="25">
        <f t="shared" si="3"/>
        <v>884.52867547873416</v>
      </c>
      <c r="I36" s="24">
        <f t="shared" si="4"/>
        <v>0.1161758859611689</v>
      </c>
      <c r="J36" s="24">
        <f t="shared" si="5"/>
        <v>0.13144683893074305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229.75117144039743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479.05859851414777</v>
      </c>
      <c r="G38" s="18">
        <f t="shared" ref="G38:H38" si="6">SUM(G18:G36)</f>
        <v>1482.3670484953238</v>
      </c>
      <c r="H38" s="18">
        <f t="shared" si="6"/>
        <v>174674.51024588267</v>
      </c>
      <c r="I38" s="17">
        <f>SUM(I21:I36)</f>
        <v>5.9140091687424903</v>
      </c>
      <c r="J38" s="17">
        <f>SUM(J21:J36)</f>
        <v>6.0882957808092275</v>
      </c>
    </row>
    <row r="39" spans="1:10" x14ac:dyDescent="0.25">
      <c r="B39" s="14"/>
      <c r="C39" s="14"/>
      <c r="D39" s="14"/>
      <c r="E39" s="14"/>
      <c r="F39" s="14"/>
      <c r="G39" s="16">
        <f>G38/C36</f>
        <v>78.019318341859147</v>
      </c>
      <c r="H39" s="16">
        <f>H38/C36</f>
        <v>9193.3952760990887</v>
      </c>
      <c r="I39" s="15">
        <f>I38/C36</f>
        <v>0.31126364046013105</v>
      </c>
      <c r="J39" s="15">
        <f>J38/C36</f>
        <v>0.32043662004259094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97.782828990764756</v>
      </c>
      <c r="H42" s="12">
        <f>H39^0.5</f>
        <v>95.882194781403953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706012</v>
      </c>
    </row>
    <row r="4" spans="2:3" x14ac:dyDescent="0.25">
      <c r="B4" s="5" t="s">
        <v>247</v>
      </c>
      <c r="C4" t="s">
        <v>58</v>
      </c>
    </row>
    <row r="5" spans="2:3" x14ac:dyDescent="0.25">
      <c r="B5" t="s">
        <v>250</v>
      </c>
      <c r="C5" s="4">
        <v>11</v>
      </c>
    </row>
    <row r="6" spans="2:3" x14ac:dyDescent="0.25">
      <c r="B6" t="s">
        <v>251</v>
      </c>
      <c r="C6" s="4"/>
    </row>
    <row r="7" spans="2:3" x14ac:dyDescent="0.25">
      <c r="B7" t="s">
        <v>252</v>
      </c>
      <c r="C7" s="4"/>
    </row>
    <row r="8" spans="2:3" x14ac:dyDescent="0.25">
      <c r="B8" t="s">
        <v>253</v>
      </c>
      <c r="C8" s="4">
        <v>151</v>
      </c>
    </row>
    <row r="9" spans="2:3" x14ac:dyDescent="0.25">
      <c r="B9" t="s">
        <v>254</v>
      </c>
      <c r="C9" s="4">
        <v>321</v>
      </c>
    </row>
    <row r="10" spans="2:3" x14ac:dyDescent="0.25">
      <c r="B10" t="s">
        <v>255</v>
      </c>
      <c r="C10" s="4">
        <v>362</v>
      </c>
    </row>
    <row r="11" spans="2:3" x14ac:dyDescent="0.25">
      <c r="B11" t="s">
        <v>256</v>
      </c>
      <c r="C11" s="4">
        <v>267</v>
      </c>
    </row>
    <row r="12" spans="2:3" x14ac:dyDescent="0.25">
      <c r="B12" t="s">
        <v>257</v>
      </c>
      <c r="C12" s="4">
        <v>58</v>
      </c>
    </row>
    <row r="13" spans="2:3" x14ac:dyDescent="0.25">
      <c r="B13" t="s">
        <v>258</v>
      </c>
      <c r="C13" s="4">
        <v>348</v>
      </c>
    </row>
    <row r="14" spans="2:3" x14ac:dyDescent="0.25">
      <c r="B14" t="s">
        <v>259</v>
      </c>
      <c r="C14" s="4">
        <v>155</v>
      </c>
    </row>
    <row r="15" spans="2:3" x14ac:dyDescent="0.25">
      <c r="B15" t="s">
        <v>260</v>
      </c>
      <c r="C15" s="4">
        <v>238</v>
      </c>
    </row>
    <row r="16" spans="2:3" x14ac:dyDescent="0.25">
      <c r="B16" t="s">
        <v>261</v>
      </c>
      <c r="C16" s="4">
        <v>250</v>
      </c>
    </row>
    <row r="17" spans="2:3" x14ac:dyDescent="0.25">
      <c r="B17" t="s">
        <v>262</v>
      </c>
      <c r="C17" s="4">
        <v>215</v>
      </c>
    </row>
    <row r="18" spans="2:3" x14ac:dyDescent="0.25">
      <c r="B18" t="s">
        <v>263</v>
      </c>
      <c r="C18" s="4">
        <v>35</v>
      </c>
    </row>
    <row r="19" spans="2:3" x14ac:dyDescent="0.25">
      <c r="B19" t="s">
        <v>264</v>
      </c>
      <c r="C19" s="4">
        <v>212</v>
      </c>
    </row>
    <row r="20" spans="2:3" x14ac:dyDescent="0.25">
      <c r="B20" t="s">
        <v>265</v>
      </c>
      <c r="C20" s="4">
        <v>141</v>
      </c>
    </row>
    <row r="21" spans="2:3" x14ac:dyDescent="0.25">
      <c r="B21" t="s">
        <v>266</v>
      </c>
      <c r="C21" s="4">
        <v>130</v>
      </c>
    </row>
    <row r="22" spans="2:3" x14ac:dyDescent="0.25">
      <c r="B22" t="s">
        <v>267</v>
      </c>
      <c r="C22" s="4">
        <v>267</v>
      </c>
    </row>
    <row r="23" spans="2:3" x14ac:dyDescent="0.25">
      <c r="B23" t="s">
        <v>268</v>
      </c>
      <c r="C23" s="4">
        <v>252</v>
      </c>
    </row>
    <row r="24" spans="2:3" x14ac:dyDescent="0.25">
      <c r="B24" t="s">
        <v>269</v>
      </c>
      <c r="C24" s="4">
        <v>142</v>
      </c>
    </row>
    <row r="25" spans="2:3" x14ac:dyDescent="0.25">
      <c r="B25" t="s">
        <v>270</v>
      </c>
      <c r="C25" s="4">
        <v>347</v>
      </c>
    </row>
    <row r="26" spans="2:3" x14ac:dyDescent="0.25">
      <c r="B26" t="s">
        <v>271</v>
      </c>
      <c r="C26" s="4">
        <v>386</v>
      </c>
    </row>
    <row r="27" spans="2:3" x14ac:dyDescent="0.25">
      <c r="B27" t="s">
        <v>272</v>
      </c>
      <c r="C27" s="4">
        <v>136</v>
      </c>
    </row>
    <row r="28" spans="2:3" x14ac:dyDescent="0.25">
      <c r="B28" t="s">
        <v>273</v>
      </c>
      <c r="C28" s="4">
        <v>428</v>
      </c>
    </row>
    <row r="29" spans="2:3" x14ac:dyDescent="0.25">
      <c r="B29" t="s">
        <v>274</v>
      </c>
      <c r="C29" s="4">
        <v>260</v>
      </c>
    </row>
    <row r="30" spans="2:3" x14ac:dyDescent="0.25">
      <c r="B30" t="s">
        <v>275</v>
      </c>
      <c r="C30" s="4">
        <v>380</v>
      </c>
    </row>
    <row r="31" spans="2:3" x14ac:dyDescent="0.25">
      <c r="B31" t="s">
        <v>276</v>
      </c>
      <c r="C31" s="4">
        <v>429</v>
      </c>
    </row>
    <row r="32" spans="2:3" x14ac:dyDescent="0.25">
      <c r="B32" t="s">
        <v>277</v>
      </c>
      <c r="C32" s="4">
        <v>349</v>
      </c>
    </row>
    <row r="33" spans="2:3" x14ac:dyDescent="0.25">
      <c r="B33" t="s">
        <v>278</v>
      </c>
      <c r="C33" s="4">
        <v>188</v>
      </c>
    </row>
    <row r="34" spans="2:3" x14ac:dyDescent="0.25">
      <c r="B34" t="s">
        <v>279</v>
      </c>
      <c r="C34" s="4">
        <v>133</v>
      </c>
    </row>
    <row r="35" spans="2:3" x14ac:dyDescent="0.25">
      <c r="B35" t="s">
        <v>280</v>
      </c>
      <c r="C35" s="4">
        <v>391</v>
      </c>
    </row>
    <row r="36" spans="2:3" x14ac:dyDescent="0.25">
      <c r="C36" s="4">
        <v>6982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0.18830803085793099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11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/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151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321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362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267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58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348</v>
      </c>
      <c r="E14" s="14" t="s">
        <v>293</v>
      </c>
      <c r="F14" s="27">
        <f>AVERAGE(D6,D9,D10,D11,D12,D13,D14,D15,D16,D17)</f>
        <v>216.1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155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238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250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215</v>
      </c>
      <c r="E18" s="27">
        <f>F14</f>
        <v>216.1</v>
      </c>
      <c r="F18" s="26">
        <f>D18-E18</f>
        <v>-1.0999999999999943</v>
      </c>
      <c r="G18" s="25">
        <f>ABS(F18)</f>
        <v>1.0999999999999943</v>
      </c>
      <c r="H18" s="25">
        <f>G18^2</f>
        <v>1.2099999999999875</v>
      </c>
      <c r="I18" s="24">
        <f>G18/D18</f>
        <v>5.1162790697674154E-3</v>
      </c>
      <c r="J18" s="24">
        <f>G18/E18</f>
        <v>5.0902360018509688E-3</v>
      </c>
    </row>
    <row r="19" spans="1:10" x14ac:dyDescent="0.25">
      <c r="A19" s="55"/>
      <c r="B19" s="31" t="s">
        <v>263</v>
      </c>
      <c r="C19" s="14">
        <v>2</v>
      </c>
      <c r="D19" s="34">
        <v>35</v>
      </c>
      <c r="E19" s="25">
        <f>$F$1*D18+(1-$F$1)*E18</f>
        <v>215.89286116605626</v>
      </c>
      <c r="F19" s="26">
        <f>D19-E19</f>
        <v>-180.89286116605626</v>
      </c>
      <c r="G19" s="25">
        <f>ABS(F19)</f>
        <v>180.89286116605626</v>
      </c>
      <c r="H19" s="25">
        <f>G19^2</f>
        <v>32722.227220842105</v>
      </c>
      <c r="I19" s="24">
        <f>G19/D19</f>
        <v>5.1683674618873221</v>
      </c>
      <c r="J19" s="24">
        <f>G19/E19</f>
        <v>0.83788255058105243</v>
      </c>
    </row>
    <row r="20" spans="1:10" x14ac:dyDescent="0.25">
      <c r="A20" s="55"/>
      <c r="B20" s="31" t="s">
        <v>264</v>
      </c>
      <c r="C20" s="14">
        <v>3</v>
      </c>
      <c r="D20" s="34">
        <v>212</v>
      </c>
      <c r="E20" s="25">
        <f t="shared" ref="E20:E36" si="0">$F$1*D19+(1-$F$1)*E19</f>
        <v>181.82928268361911</v>
      </c>
      <c r="F20" s="26">
        <f t="shared" ref="F20:F36" si="1">D20-E20</f>
        <v>30.170717316380887</v>
      </c>
      <c r="G20" s="25">
        <f t="shared" ref="G20:G36" si="2">ABS(F20)</f>
        <v>30.170717316380887</v>
      </c>
      <c r="H20" s="25">
        <f t="shared" ref="H20:H36" si="3">G20^2</f>
        <v>910.2721833849655</v>
      </c>
      <c r="I20" s="24">
        <f t="shared" ref="I20:I36" si="4">G20/D20</f>
        <v>0.14231470432255136</v>
      </c>
      <c r="J20" s="24">
        <f t="shared" ref="J20:J36" si="5">G20/E20</f>
        <v>0.16592881449616448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141</v>
      </c>
      <c r="E21" s="25">
        <f t="shared" si="0"/>
        <v>187.51067105103809</v>
      </c>
      <c r="F21" s="26">
        <f t="shared" si="1"/>
        <v>-46.510671051038088</v>
      </c>
      <c r="G21" s="25">
        <f t="shared" si="2"/>
        <v>46.510671051038088</v>
      </c>
      <c r="H21" s="25">
        <f t="shared" si="3"/>
        <v>2163.2425216178726</v>
      </c>
      <c r="I21" s="24">
        <f t="shared" si="4"/>
        <v>0.32986291525558925</v>
      </c>
      <c r="J21" s="24">
        <f t="shared" si="5"/>
        <v>0.24804279559310233</v>
      </c>
    </row>
    <row r="22" spans="1:10" x14ac:dyDescent="0.25">
      <c r="A22" s="55"/>
      <c r="B22" s="31" t="s">
        <v>266</v>
      </c>
      <c r="C22" s="14">
        <v>5</v>
      </c>
      <c r="D22" s="14">
        <v>130</v>
      </c>
      <c r="E22" s="25">
        <f t="shared" si="0"/>
        <v>178.75233817153614</v>
      </c>
      <c r="F22" s="26">
        <f t="shared" si="1"/>
        <v>-48.752338171536138</v>
      </c>
      <c r="G22" s="25">
        <f t="shared" si="2"/>
        <v>48.752338171536138</v>
      </c>
      <c r="H22" s="25">
        <f t="shared" si="3"/>
        <v>2376.7904771918197</v>
      </c>
      <c r="I22" s="24">
        <f t="shared" si="4"/>
        <v>0.37501798593489338</v>
      </c>
      <c r="J22" s="24">
        <f t="shared" si="5"/>
        <v>0.27273678582459671</v>
      </c>
    </row>
    <row r="23" spans="1:10" x14ac:dyDescent="0.25">
      <c r="A23" s="55"/>
      <c r="B23" s="31" t="s">
        <v>267</v>
      </c>
      <c r="C23" s="14">
        <v>6</v>
      </c>
      <c r="D23" s="14">
        <v>267</v>
      </c>
      <c r="E23" s="25">
        <f t="shared" si="0"/>
        <v>169.57188137073422</v>
      </c>
      <c r="F23" s="26">
        <f t="shared" si="1"/>
        <v>97.428118629265782</v>
      </c>
      <c r="G23" s="25">
        <f t="shared" si="2"/>
        <v>97.428118629265782</v>
      </c>
      <c r="H23" s="25">
        <f t="shared" si="3"/>
        <v>9492.2382996382858</v>
      </c>
      <c r="I23" s="24">
        <f t="shared" si="4"/>
        <v>0.36489932070886061</v>
      </c>
      <c r="J23" s="24">
        <f t="shared" si="5"/>
        <v>0.57455350404622296</v>
      </c>
    </row>
    <row r="24" spans="1:10" x14ac:dyDescent="0.25">
      <c r="A24" s="55"/>
      <c r="B24" s="31" t="s">
        <v>268</v>
      </c>
      <c r="C24" s="14">
        <v>7</v>
      </c>
      <c r="D24" s="14">
        <v>252</v>
      </c>
      <c r="E24" s="25">
        <f t="shared" si="0"/>
        <v>187.91837854000414</v>
      </c>
      <c r="F24" s="26">
        <f t="shared" si="1"/>
        <v>64.081621459995858</v>
      </c>
      <c r="G24" s="25">
        <f t="shared" si="2"/>
        <v>64.081621459995858</v>
      </c>
      <c r="H24" s="25">
        <f t="shared" si="3"/>
        <v>4106.4542089422021</v>
      </c>
      <c r="I24" s="24">
        <f t="shared" si="4"/>
        <v>0.25429214865077721</v>
      </c>
      <c r="J24" s="24">
        <f t="shared" si="5"/>
        <v>0.34100773941253509</v>
      </c>
    </row>
    <row r="25" spans="1:10" x14ac:dyDescent="0.25">
      <c r="A25" s="55"/>
      <c r="B25" s="31" t="s">
        <v>269</v>
      </c>
      <c r="C25" s="14">
        <v>8</v>
      </c>
      <c r="D25" s="14">
        <v>142</v>
      </c>
      <c r="E25" s="25">
        <f t="shared" si="0"/>
        <v>199.98546249131928</v>
      </c>
      <c r="F25" s="26">
        <f t="shared" si="1"/>
        <v>-57.985462491319282</v>
      </c>
      <c r="G25" s="25">
        <f t="shared" si="2"/>
        <v>57.985462491319282</v>
      </c>
      <c r="H25" s="25">
        <f t="shared" si="3"/>
        <v>3362.3138603321954</v>
      </c>
      <c r="I25" s="24">
        <f t="shared" si="4"/>
        <v>0.4083483274036569</v>
      </c>
      <c r="J25" s="24">
        <f t="shared" si="5"/>
        <v>0.28994838809264067</v>
      </c>
    </row>
    <row r="26" spans="1:10" x14ac:dyDescent="0.25">
      <c r="A26" s="55"/>
      <c r="B26" s="31" t="s">
        <v>270</v>
      </c>
      <c r="C26" s="14">
        <v>9</v>
      </c>
      <c r="D26" s="14">
        <v>347</v>
      </c>
      <c r="E26" s="25">
        <f t="shared" si="0"/>
        <v>189.06633423119254</v>
      </c>
      <c r="F26" s="26">
        <f t="shared" si="1"/>
        <v>157.93366576880746</v>
      </c>
      <c r="G26" s="25">
        <f t="shared" si="2"/>
        <v>157.93366576880746</v>
      </c>
      <c r="H26" s="25">
        <f t="shared" si="3"/>
        <v>24943.042783173383</v>
      </c>
      <c r="I26" s="24">
        <f t="shared" si="4"/>
        <v>0.45514024717235579</v>
      </c>
      <c r="J26" s="24">
        <f t="shared" si="5"/>
        <v>0.83533467981499188</v>
      </c>
    </row>
    <row r="27" spans="1:10" x14ac:dyDescent="0.25">
      <c r="A27" s="55"/>
      <c r="B27" s="31" t="s">
        <v>271</v>
      </c>
      <c r="C27" s="14">
        <v>10</v>
      </c>
      <c r="D27" s="14">
        <v>386</v>
      </c>
      <c r="E27" s="25">
        <f t="shared" si="0"/>
        <v>218.80651183829127</v>
      </c>
      <c r="F27" s="26">
        <f t="shared" si="1"/>
        <v>167.19348816170873</v>
      </c>
      <c r="G27" s="25">
        <f t="shared" si="2"/>
        <v>167.19348816170873</v>
      </c>
      <c r="H27" s="25">
        <f t="shared" si="3"/>
        <v>27953.662483679436</v>
      </c>
      <c r="I27" s="24">
        <f t="shared" si="4"/>
        <v>0.43314375171427133</v>
      </c>
      <c r="J27" s="24">
        <f t="shared" si="5"/>
        <v>0.76411568722083056</v>
      </c>
    </row>
    <row r="28" spans="1:10" x14ac:dyDescent="0.25">
      <c r="A28" s="55"/>
      <c r="B28" s="31" t="s">
        <v>272</v>
      </c>
      <c r="C28" s="14">
        <v>11</v>
      </c>
      <c r="D28" s="14">
        <v>136</v>
      </c>
      <c r="E28" s="25">
        <f t="shared" si="0"/>
        <v>250.29038836629144</v>
      </c>
      <c r="F28" s="26">
        <f t="shared" si="1"/>
        <v>-114.29038836629144</v>
      </c>
      <c r="G28" s="25">
        <f t="shared" si="2"/>
        <v>114.29038836629144</v>
      </c>
      <c r="H28" s="25">
        <f t="shared" si="3"/>
        <v>13062.292872917726</v>
      </c>
      <c r="I28" s="24">
        <f t="shared" si="4"/>
        <v>0.84037050269331937</v>
      </c>
      <c r="J28" s="24">
        <f t="shared" si="5"/>
        <v>0.45663115196829435</v>
      </c>
    </row>
    <row r="29" spans="1:10" x14ac:dyDescent="0.25">
      <c r="A29" s="55"/>
      <c r="B29" s="31" t="s">
        <v>273</v>
      </c>
      <c r="C29" s="14">
        <v>12</v>
      </c>
      <c r="D29" s="14">
        <v>428</v>
      </c>
      <c r="E29" s="25">
        <f t="shared" si="0"/>
        <v>228.76859038704691</v>
      </c>
      <c r="F29" s="26">
        <f t="shared" si="1"/>
        <v>199.23140961295309</v>
      </c>
      <c r="G29" s="25">
        <f t="shared" si="2"/>
        <v>199.23140961295309</v>
      </c>
      <c r="H29" s="25">
        <f t="shared" si="3"/>
        <v>39693.154576364293</v>
      </c>
      <c r="I29" s="24">
        <f t="shared" si="4"/>
        <v>0.46549394769381564</v>
      </c>
      <c r="J29" s="24">
        <f t="shared" si="5"/>
        <v>0.87088620547024953</v>
      </c>
    </row>
    <row r="30" spans="1:10" x14ac:dyDescent="0.25">
      <c r="A30" s="55"/>
      <c r="B30" s="31" t="s">
        <v>274</v>
      </c>
      <c r="C30" s="14">
        <v>13</v>
      </c>
      <c r="D30" s="14">
        <v>260</v>
      </c>
      <c r="E30" s="25">
        <f t="shared" si="0"/>
        <v>266.28546481631196</v>
      </c>
      <c r="F30" s="26">
        <f t="shared" si="1"/>
        <v>-6.2854648163119577</v>
      </c>
      <c r="G30" s="25">
        <f t="shared" si="2"/>
        <v>6.2854648163119577</v>
      </c>
      <c r="H30" s="25">
        <f t="shared" si="3"/>
        <v>39.507067957095515</v>
      </c>
      <c r="I30" s="24">
        <f t="shared" si="4"/>
        <v>2.4174864678122913E-2</v>
      </c>
      <c r="J30" s="24">
        <f t="shared" si="5"/>
        <v>2.3604235479573674E-2</v>
      </c>
    </row>
    <row r="31" spans="1:10" x14ac:dyDescent="0.25">
      <c r="A31" s="55"/>
      <c r="B31" s="31" t="s">
        <v>275</v>
      </c>
      <c r="C31" s="14">
        <v>14</v>
      </c>
      <c r="D31" s="14">
        <v>380</v>
      </c>
      <c r="E31" s="25">
        <f t="shared" si="0"/>
        <v>265.10186131372546</v>
      </c>
      <c r="F31" s="26">
        <f t="shared" si="1"/>
        <v>114.89813868627454</v>
      </c>
      <c r="G31" s="25">
        <f t="shared" si="2"/>
        <v>114.89813868627454</v>
      </c>
      <c r="H31" s="25">
        <f t="shared" si="3"/>
        <v>13201.582273570377</v>
      </c>
      <c r="I31" s="24">
        <f t="shared" si="4"/>
        <v>0.30236352285861717</v>
      </c>
      <c r="J31" s="24">
        <f t="shared" si="5"/>
        <v>0.43341128620105152</v>
      </c>
    </row>
    <row r="32" spans="1:10" x14ac:dyDescent="0.25">
      <c r="A32" s="55"/>
      <c r="B32" s="31" t="s">
        <v>276</v>
      </c>
      <c r="C32" s="14">
        <v>15</v>
      </c>
      <c r="D32" s="14">
        <v>429</v>
      </c>
      <c r="E32" s="25">
        <f t="shared" si="0"/>
        <v>286.73810355897928</v>
      </c>
      <c r="F32" s="26">
        <f t="shared" si="1"/>
        <v>142.26189644102072</v>
      </c>
      <c r="G32" s="25">
        <f t="shared" si="2"/>
        <v>142.26189644102072</v>
      </c>
      <c r="H32" s="25">
        <f t="shared" si="3"/>
        <v>20238.447178995706</v>
      </c>
      <c r="I32" s="24">
        <f t="shared" si="4"/>
        <v>0.33161281221683153</v>
      </c>
      <c r="J32" s="24">
        <f t="shared" si="5"/>
        <v>0.49613879242163161</v>
      </c>
    </row>
    <row r="33" spans="1:10" x14ac:dyDescent="0.25">
      <c r="A33" s="55"/>
      <c r="B33" s="31" t="s">
        <v>277</v>
      </c>
      <c r="C33" s="14">
        <v>16</v>
      </c>
      <c r="D33" s="14">
        <v>349</v>
      </c>
      <c r="E33" s="25">
        <f t="shared" si="0"/>
        <v>313.52716114390279</v>
      </c>
      <c r="F33" s="26">
        <f t="shared" si="1"/>
        <v>35.472838856097212</v>
      </c>
      <c r="G33" s="25">
        <f t="shared" si="2"/>
        <v>35.472838856097212</v>
      </c>
      <c r="H33" s="25">
        <f t="shared" si="3"/>
        <v>1258.3222965106402</v>
      </c>
      <c r="I33" s="24">
        <f t="shared" si="4"/>
        <v>0.10164137208050777</v>
      </c>
      <c r="J33" s="24">
        <f t="shared" si="5"/>
        <v>0.11314119876145556</v>
      </c>
    </row>
    <row r="34" spans="1:10" x14ac:dyDescent="0.25">
      <c r="A34" s="55"/>
      <c r="B34" s="31" t="s">
        <v>278</v>
      </c>
      <c r="C34" s="14">
        <v>17</v>
      </c>
      <c r="D34" s="14">
        <v>188</v>
      </c>
      <c r="E34" s="25">
        <f t="shared" si="0"/>
        <v>320.20698157783511</v>
      </c>
      <c r="F34" s="26">
        <f t="shared" si="1"/>
        <v>-132.20698157783511</v>
      </c>
      <c r="G34" s="25">
        <f t="shared" si="2"/>
        <v>132.20698157783511</v>
      </c>
      <c r="H34" s="25">
        <f t="shared" si="3"/>
        <v>17478.685977922032</v>
      </c>
      <c r="I34" s="24">
        <f t="shared" si="4"/>
        <v>0.70322862541401654</v>
      </c>
      <c r="J34" s="24">
        <f t="shared" si="5"/>
        <v>0.41287975960542439</v>
      </c>
    </row>
    <row r="35" spans="1:10" x14ac:dyDescent="0.25">
      <c r="A35" s="55"/>
      <c r="B35" s="31" t="s">
        <v>279</v>
      </c>
      <c r="C35" s="14">
        <v>18</v>
      </c>
      <c r="D35" s="14">
        <v>133</v>
      </c>
      <c r="E35" s="25">
        <f t="shared" si="0"/>
        <v>295.31134521124221</v>
      </c>
      <c r="F35" s="26">
        <f t="shared" si="1"/>
        <v>-162.31134521124221</v>
      </c>
      <c r="G35" s="25">
        <f t="shared" si="2"/>
        <v>162.31134521124221</v>
      </c>
      <c r="H35" s="25">
        <f t="shared" si="3"/>
        <v>26344.97278428304</v>
      </c>
      <c r="I35" s="24">
        <f t="shared" si="4"/>
        <v>1.2203860542198663</v>
      </c>
      <c r="J35" s="24">
        <f t="shared" si="5"/>
        <v>0.54962786849634104</v>
      </c>
    </row>
    <row r="36" spans="1:10" x14ac:dyDescent="0.25">
      <c r="A36" s="55"/>
      <c r="B36" s="31" t="s">
        <v>280</v>
      </c>
      <c r="C36" s="14">
        <v>19</v>
      </c>
      <c r="D36" s="14">
        <v>391</v>
      </c>
      <c r="E36" s="25">
        <f t="shared" si="0"/>
        <v>264.74681540861133</v>
      </c>
      <c r="F36" s="26">
        <f t="shared" si="1"/>
        <v>126.25318459138867</v>
      </c>
      <c r="G36" s="25">
        <f t="shared" si="2"/>
        <v>126.25318459138867</v>
      </c>
      <c r="H36" s="25">
        <f t="shared" si="3"/>
        <v>15939.866619467262</v>
      </c>
      <c r="I36" s="24">
        <f t="shared" si="4"/>
        <v>0.32289817031045698</v>
      </c>
      <c r="J36" s="24">
        <f t="shared" si="5"/>
        <v>0.47688273189057623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288.5213039885586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384.58956667226244</v>
      </c>
      <c r="G38" s="18">
        <f t="shared" ref="G38:H38" si="6">SUM(G18:G36)</f>
        <v>1885.2605923755234</v>
      </c>
      <c r="H38" s="18">
        <f t="shared" si="6"/>
        <v>255288.28568679048</v>
      </c>
      <c r="I38" s="17">
        <f>SUM(I21:I36)</f>
        <v>6.9328745690059588</v>
      </c>
      <c r="J38" s="17">
        <f>SUM(J21:J36)</f>
        <v>7.1589428102995178</v>
      </c>
    </row>
    <row r="39" spans="1:10" x14ac:dyDescent="0.25">
      <c r="B39" s="14"/>
      <c r="C39" s="14"/>
      <c r="D39" s="14"/>
      <c r="E39" s="14"/>
      <c r="F39" s="14"/>
      <c r="G39" s="16">
        <f>G38/C36</f>
        <v>99.224241703974911</v>
      </c>
      <c r="H39" s="16">
        <f>H38/C36</f>
        <v>13436.225562462656</v>
      </c>
      <c r="I39" s="15">
        <f>I38/C36</f>
        <v>0.36488813521083996</v>
      </c>
      <c r="J39" s="15">
        <f>J38/C36</f>
        <v>0.37678646369997465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124.35929029480528</v>
      </c>
      <c r="H42" s="12">
        <f>H39^0.5</f>
        <v>115.91473401799556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701042</v>
      </c>
    </row>
    <row r="4" spans="2:3" x14ac:dyDescent="0.25">
      <c r="B4" s="5" t="s">
        <v>247</v>
      </c>
      <c r="C4" t="s">
        <v>24</v>
      </c>
    </row>
    <row r="5" spans="2:3" x14ac:dyDescent="0.25">
      <c r="B5" t="s">
        <v>250</v>
      </c>
      <c r="C5" s="4">
        <v>28</v>
      </c>
    </row>
    <row r="6" spans="2:3" x14ac:dyDescent="0.25">
      <c r="B6" t="s">
        <v>251</v>
      </c>
      <c r="C6" s="4">
        <v>32</v>
      </c>
    </row>
    <row r="7" spans="2:3" x14ac:dyDescent="0.25">
      <c r="B7" t="s">
        <v>252</v>
      </c>
      <c r="C7" s="4">
        <v>262</v>
      </c>
    </row>
    <row r="8" spans="2:3" x14ac:dyDescent="0.25">
      <c r="B8" t="s">
        <v>253</v>
      </c>
      <c r="C8" s="4">
        <v>135</v>
      </c>
    </row>
    <row r="9" spans="2:3" x14ac:dyDescent="0.25">
      <c r="B9" t="s">
        <v>254</v>
      </c>
      <c r="C9" s="4">
        <v>21</v>
      </c>
    </row>
    <row r="10" spans="2:3" x14ac:dyDescent="0.25">
      <c r="B10" t="s">
        <v>255</v>
      </c>
      <c r="C10" s="4"/>
    </row>
    <row r="11" spans="2:3" x14ac:dyDescent="0.25">
      <c r="B11" t="s">
        <v>256</v>
      </c>
      <c r="C11" s="4"/>
    </row>
    <row r="12" spans="2:3" x14ac:dyDescent="0.25">
      <c r="B12" t="s">
        <v>257</v>
      </c>
      <c r="C12" s="4"/>
    </row>
    <row r="13" spans="2:3" x14ac:dyDescent="0.25">
      <c r="B13" t="s">
        <v>258</v>
      </c>
      <c r="C13" s="4">
        <v>137</v>
      </c>
    </row>
    <row r="14" spans="2:3" x14ac:dyDescent="0.25">
      <c r="B14" t="s">
        <v>259</v>
      </c>
      <c r="C14" s="4">
        <v>587</v>
      </c>
    </row>
    <row r="15" spans="2:3" x14ac:dyDescent="0.25">
      <c r="B15" t="s">
        <v>260</v>
      </c>
      <c r="C15" s="4">
        <v>51</v>
      </c>
    </row>
    <row r="16" spans="2:3" x14ac:dyDescent="0.25">
      <c r="B16" t="s">
        <v>261</v>
      </c>
      <c r="C16" s="4">
        <v>58</v>
      </c>
    </row>
    <row r="17" spans="2:3" x14ac:dyDescent="0.25">
      <c r="B17" t="s">
        <v>262</v>
      </c>
      <c r="C17" s="4">
        <v>199</v>
      </c>
    </row>
    <row r="18" spans="2:3" x14ac:dyDescent="0.25">
      <c r="B18" t="s">
        <v>263</v>
      </c>
      <c r="C18" s="4">
        <v>143</v>
      </c>
    </row>
    <row r="19" spans="2:3" x14ac:dyDescent="0.25">
      <c r="B19" t="s">
        <v>264</v>
      </c>
      <c r="C19" s="4">
        <v>400</v>
      </c>
    </row>
    <row r="20" spans="2:3" x14ac:dyDescent="0.25">
      <c r="B20" t="s">
        <v>265</v>
      </c>
      <c r="C20" s="4">
        <v>75</v>
      </c>
    </row>
    <row r="21" spans="2:3" x14ac:dyDescent="0.25">
      <c r="B21" t="s">
        <v>266</v>
      </c>
      <c r="C21" s="4">
        <v>56</v>
      </c>
    </row>
    <row r="22" spans="2:3" x14ac:dyDescent="0.25">
      <c r="B22" t="s">
        <v>267</v>
      </c>
      <c r="C22" s="4">
        <v>60</v>
      </c>
    </row>
    <row r="23" spans="2:3" x14ac:dyDescent="0.25">
      <c r="B23" t="s">
        <v>268</v>
      </c>
      <c r="C23" s="4">
        <v>424</v>
      </c>
    </row>
    <row r="24" spans="2:3" x14ac:dyDescent="0.25">
      <c r="B24" t="s">
        <v>269</v>
      </c>
      <c r="C24" s="4">
        <v>80</v>
      </c>
    </row>
    <row r="25" spans="2:3" x14ac:dyDescent="0.25">
      <c r="B25" t="s">
        <v>270</v>
      </c>
      <c r="C25" s="4">
        <v>191</v>
      </c>
    </row>
    <row r="26" spans="2:3" x14ac:dyDescent="0.25">
      <c r="B26" t="s">
        <v>271</v>
      </c>
      <c r="C26" s="4">
        <v>450</v>
      </c>
    </row>
    <row r="27" spans="2:3" x14ac:dyDescent="0.25">
      <c r="B27" t="s">
        <v>272</v>
      </c>
      <c r="C27" s="4">
        <v>38</v>
      </c>
    </row>
    <row r="28" spans="2:3" x14ac:dyDescent="0.25">
      <c r="B28" t="s">
        <v>273</v>
      </c>
      <c r="C28" s="4">
        <v>111</v>
      </c>
    </row>
    <row r="29" spans="2:3" x14ac:dyDescent="0.25">
      <c r="B29" t="s">
        <v>274</v>
      </c>
      <c r="C29" s="4">
        <v>72</v>
      </c>
    </row>
    <row r="30" spans="2:3" x14ac:dyDescent="0.25">
      <c r="B30" t="s">
        <v>275</v>
      </c>
      <c r="C30" s="4">
        <v>91</v>
      </c>
    </row>
    <row r="31" spans="2:3" x14ac:dyDescent="0.25">
      <c r="B31" t="s">
        <v>276</v>
      </c>
      <c r="C31" s="4">
        <v>359</v>
      </c>
    </row>
    <row r="32" spans="2:3" x14ac:dyDescent="0.25">
      <c r="B32" t="s">
        <v>277</v>
      </c>
      <c r="C32" s="4">
        <v>69</v>
      </c>
    </row>
    <row r="33" spans="2:3" x14ac:dyDescent="0.25">
      <c r="B33" t="s">
        <v>278</v>
      </c>
      <c r="C33" s="4">
        <v>67</v>
      </c>
    </row>
    <row r="34" spans="2:3" x14ac:dyDescent="0.25">
      <c r="B34" t="s">
        <v>279</v>
      </c>
      <c r="C34" s="4">
        <v>104</v>
      </c>
    </row>
    <row r="35" spans="2:3" x14ac:dyDescent="0.25">
      <c r="B35" t="s">
        <v>280</v>
      </c>
      <c r="C35" s="4">
        <v>545</v>
      </c>
    </row>
    <row r="36" spans="2:3" x14ac:dyDescent="0.25">
      <c r="C36" s="4">
        <v>4845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0.01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28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32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262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135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21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/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/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/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137</v>
      </c>
      <c r="E14" s="14" t="s">
        <v>293</v>
      </c>
      <c r="F14" s="27">
        <f>AVERAGE(D6,D7,D8,D9,D10,D14,D15,D16,D17)</f>
        <v>145.66666666666666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587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51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58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199</v>
      </c>
      <c r="E18" s="27">
        <f>F14</f>
        <v>145.66666666666666</v>
      </c>
      <c r="F18" s="26">
        <f>D18-E18</f>
        <v>53.333333333333343</v>
      </c>
      <c r="G18" s="25">
        <f>ABS(F18)</f>
        <v>53.333333333333343</v>
      </c>
      <c r="H18" s="25">
        <f>G18^2</f>
        <v>2844.4444444444453</v>
      </c>
      <c r="I18" s="24">
        <f>G18/D18</f>
        <v>0.26800670016750422</v>
      </c>
      <c r="J18" s="24">
        <f>G18/E18</f>
        <v>0.36613272311212824</v>
      </c>
    </row>
    <row r="19" spans="1:10" x14ac:dyDescent="0.25">
      <c r="A19" s="55"/>
      <c r="B19" s="31" t="s">
        <v>263</v>
      </c>
      <c r="C19" s="14">
        <v>2</v>
      </c>
      <c r="D19" s="34">
        <v>143</v>
      </c>
      <c r="E19" s="25">
        <f>$F$1*D18+(1-$F$1)*E18</f>
        <v>146.19999999999999</v>
      </c>
      <c r="F19" s="26">
        <f>D19-E19</f>
        <v>-3.1999999999999886</v>
      </c>
      <c r="G19" s="25">
        <f>ABS(F19)</f>
        <v>3.1999999999999886</v>
      </c>
      <c r="H19" s="25">
        <f>G19^2</f>
        <v>10.239999999999927</v>
      </c>
      <c r="I19" s="24">
        <f>G19/D19</f>
        <v>2.2377622377622298E-2</v>
      </c>
      <c r="J19" s="24">
        <f>G19/E19</f>
        <v>2.1887824897400744E-2</v>
      </c>
    </row>
    <row r="20" spans="1:10" x14ac:dyDescent="0.25">
      <c r="A20" s="55"/>
      <c r="B20" s="31" t="s">
        <v>264</v>
      </c>
      <c r="C20" s="14">
        <v>3</v>
      </c>
      <c r="D20" s="34">
        <v>400</v>
      </c>
      <c r="E20" s="25">
        <f t="shared" ref="E20:E36" si="0">$F$1*D19+(1-$F$1)*E19</f>
        <v>146.16800000000001</v>
      </c>
      <c r="F20" s="26">
        <f t="shared" ref="F20:F36" si="1">D20-E20</f>
        <v>253.83199999999999</v>
      </c>
      <c r="G20" s="25">
        <f t="shared" ref="G20:G36" si="2">ABS(F20)</f>
        <v>253.83199999999999</v>
      </c>
      <c r="H20" s="25">
        <f t="shared" ref="H20:H36" si="3">G20^2</f>
        <v>64430.684223999997</v>
      </c>
      <c r="I20" s="24">
        <f t="shared" ref="I20:I36" si="4">G20/D20</f>
        <v>0.63458000000000003</v>
      </c>
      <c r="J20" s="24">
        <f t="shared" ref="J20:J36" si="5">G20/E20</f>
        <v>1.7365770893766077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75</v>
      </c>
      <c r="E21" s="25">
        <f t="shared" si="0"/>
        <v>148.70632000000001</v>
      </c>
      <c r="F21" s="26">
        <f t="shared" si="1"/>
        <v>-73.706320000000005</v>
      </c>
      <c r="G21" s="25">
        <f t="shared" si="2"/>
        <v>73.706320000000005</v>
      </c>
      <c r="H21" s="25">
        <f t="shared" si="3"/>
        <v>5432.6216079424012</v>
      </c>
      <c r="I21" s="24">
        <f t="shared" si="4"/>
        <v>0.98275093333333341</v>
      </c>
      <c r="J21" s="24">
        <f t="shared" si="5"/>
        <v>0.49565021849777469</v>
      </c>
    </row>
    <row r="22" spans="1:10" x14ac:dyDescent="0.25">
      <c r="A22" s="55"/>
      <c r="B22" s="31" t="s">
        <v>266</v>
      </c>
      <c r="C22" s="14">
        <v>5</v>
      </c>
      <c r="D22" s="14">
        <v>56</v>
      </c>
      <c r="E22" s="25">
        <f t="shared" si="0"/>
        <v>147.96925680000001</v>
      </c>
      <c r="F22" s="26">
        <f t="shared" si="1"/>
        <v>-91.969256800000011</v>
      </c>
      <c r="G22" s="25">
        <f t="shared" si="2"/>
        <v>91.969256800000011</v>
      </c>
      <c r="H22" s="25">
        <f t="shared" si="3"/>
        <v>8458.3441963443474</v>
      </c>
      <c r="I22" s="24">
        <f t="shared" si="4"/>
        <v>1.6423081571428573</v>
      </c>
      <c r="J22" s="24">
        <f t="shared" si="5"/>
        <v>0.62154300689844377</v>
      </c>
    </row>
    <row r="23" spans="1:10" x14ac:dyDescent="0.25">
      <c r="A23" s="55"/>
      <c r="B23" s="31" t="s">
        <v>267</v>
      </c>
      <c r="C23" s="14">
        <v>6</v>
      </c>
      <c r="D23" s="14">
        <v>60</v>
      </c>
      <c r="E23" s="25">
        <f t="shared" si="0"/>
        <v>147.04956423200002</v>
      </c>
      <c r="F23" s="26">
        <f t="shared" si="1"/>
        <v>-87.049564232000023</v>
      </c>
      <c r="G23" s="25">
        <f t="shared" si="2"/>
        <v>87.049564232000023</v>
      </c>
      <c r="H23" s="25">
        <f t="shared" si="3"/>
        <v>7577.6266329810978</v>
      </c>
      <c r="I23" s="24">
        <f t="shared" si="4"/>
        <v>1.4508260705333338</v>
      </c>
      <c r="J23" s="24">
        <f t="shared" si="5"/>
        <v>0.59197430938769713</v>
      </c>
    </row>
    <row r="24" spans="1:10" x14ac:dyDescent="0.25">
      <c r="A24" s="55"/>
      <c r="B24" s="31" t="s">
        <v>268</v>
      </c>
      <c r="C24" s="14">
        <v>7</v>
      </c>
      <c r="D24" s="14">
        <v>424</v>
      </c>
      <c r="E24" s="25">
        <f t="shared" si="0"/>
        <v>146.17906858968001</v>
      </c>
      <c r="F24" s="26">
        <f t="shared" si="1"/>
        <v>277.82093141031999</v>
      </c>
      <c r="G24" s="25">
        <f t="shared" si="2"/>
        <v>277.82093141031999</v>
      </c>
      <c r="H24" s="25">
        <f t="shared" si="3"/>
        <v>77184.46992969772</v>
      </c>
      <c r="I24" s="24">
        <f t="shared" si="4"/>
        <v>0.65523804577905653</v>
      </c>
      <c r="J24" s="24">
        <f t="shared" si="5"/>
        <v>1.9005520700788872</v>
      </c>
    </row>
    <row r="25" spans="1:10" x14ac:dyDescent="0.25">
      <c r="A25" s="55"/>
      <c r="B25" s="31" t="s">
        <v>269</v>
      </c>
      <c r="C25" s="14">
        <v>8</v>
      </c>
      <c r="D25" s="14">
        <v>80</v>
      </c>
      <c r="E25" s="25">
        <f t="shared" si="0"/>
        <v>148.95727790378322</v>
      </c>
      <c r="F25" s="26">
        <f t="shared" si="1"/>
        <v>-68.957277903783222</v>
      </c>
      <c r="G25" s="25">
        <f t="shared" si="2"/>
        <v>68.957277903783222</v>
      </c>
      <c r="H25" s="25">
        <f t="shared" si="3"/>
        <v>4755.1061758995902</v>
      </c>
      <c r="I25" s="24">
        <f t="shared" si="4"/>
        <v>0.86196597379729023</v>
      </c>
      <c r="J25" s="24">
        <f t="shared" si="5"/>
        <v>0.46293325760373499</v>
      </c>
    </row>
    <row r="26" spans="1:10" x14ac:dyDescent="0.25">
      <c r="A26" s="55"/>
      <c r="B26" s="31" t="s">
        <v>270</v>
      </c>
      <c r="C26" s="14">
        <v>9</v>
      </c>
      <c r="D26" s="14">
        <v>191</v>
      </c>
      <c r="E26" s="25">
        <f t="shared" si="0"/>
        <v>148.26770512474539</v>
      </c>
      <c r="F26" s="26">
        <f t="shared" si="1"/>
        <v>42.73229487525461</v>
      </c>
      <c r="G26" s="25">
        <f t="shared" si="2"/>
        <v>42.73229487525461</v>
      </c>
      <c r="H26" s="25">
        <f t="shared" si="3"/>
        <v>1826.0490253057114</v>
      </c>
      <c r="I26" s="24">
        <f t="shared" si="4"/>
        <v>0.22372929254060006</v>
      </c>
      <c r="J26" s="24">
        <f t="shared" si="5"/>
        <v>0.28821040184915314</v>
      </c>
    </row>
    <row r="27" spans="1:10" x14ac:dyDescent="0.25">
      <c r="A27" s="55"/>
      <c r="B27" s="31" t="s">
        <v>271</v>
      </c>
      <c r="C27" s="14">
        <v>10</v>
      </c>
      <c r="D27" s="14">
        <v>450</v>
      </c>
      <c r="E27" s="25">
        <f t="shared" si="0"/>
        <v>148.69502807349792</v>
      </c>
      <c r="F27" s="26">
        <f t="shared" si="1"/>
        <v>301.30497192650205</v>
      </c>
      <c r="G27" s="25">
        <f t="shared" si="2"/>
        <v>301.30497192650205</v>
      </c>
      <c r="H27" s="25">
        <f t="shared" si="3"/>
        <v>90784.686107630187</v>
      </c>
      <c r="I27" s="24">
        <f t="shared" si="4"/>
        <v>0.6695666042811157</v>
      </c>
      <c r="J27" s="24">
        <f t="shared" si="5"/>
        <v>2.0263284914783508</v>
      </c>
    </row>
    <row r="28" spans="1:10" x14ac:dyDescent="0.25">
      <c r="A28" s="55"/>
      <c r="B28" s="31" t="s">
        <v>272</v>
      </c>
      <c r="C28" s="14">
        <v>11</v>
      </c>
      <c r="D28" s="14">
        <v>38</v>
      </c>
      <c r="E28" s="25">
        <f t="shared" si="0"/>
        <v>151.70807779276294</v>
      </c>
      <c r="F28" s="26">
        <f t="shared" si="1"/>
        <v>-113.70807779276294</v>
      </c>
      <c r="G28" s="25">
        <f t="shared" si="2"/>
        <v>113.70807779276294</v>
      </c>
      <c r="H28" s="25">
        <f t="shared" si="3"/>
        <v>12929.526955325027</v>
      </c>
      <c r="I28" s="24">
        <f t="shared" si="4"/>
        <v>2.9923178366516563</v>
      </c>
      <c r="J28" s="24">
        <f t="shared" si="5"/>
        <v>0.74951894089707627</v>
      </c>
    </row>
    <row r="29" spans="1:10" x14ac:dyDescent="0.25">
      <c r="A29" s="55"/>
      <c r="B29" s="31" t="s">
        <v>273</v>
      </c>
      <c r="C29" s="14">
        <v>12</v>
      </c>
      <c r="D29" s="14">
        <v>111</v>
      </c>
      <c r="E29" s="25">
        <f t="shared" si="0"/>
        <v>150.57099701483531</v>
      </c>
      <c r="F29" s="26">
        <f t="shared" si="1"/>
        <v>-39.570997014835314</v>
      </c>
      <c r="G29" s="25">
        <f t="shared" si="2"/>
        <v>39.570997014835314</v>
      </c>
      <c r="H29" s="25">
        <f t="shared" si="3"/>
        <v>1565.8638047481054</v>
      </c>
      <c r="I29" s="24">
        <f t="shared" si="4"/>
        <v>0.35649546860211995</v>
      </c>
      <c r="J29" s="24">
        <f t="shared" si="5"/>
        <v>0.26280623625635219</v>
      </c>
    </row>
    <row r="30" spans="1:10" x14ac:dyDescent="0.25">
      <c r="A30" s="55"/>
      <c r="B30" s="31" t="s">
        <v>274</v>
      </c>
      <c r="C30" s="14">
        <v>13</v>
      </c>
      <c r="D30" s="14">
        <v>72</v>
      </c>
      <c r="E30" s="25">
        <f t="shared" si="0"/>
        <v>150.17528704468697</v>
      </c>
      <c r="F30" s="26">
        <f t="shared" si="1"/>
        <v>-78.175287044686968</v>
      </c>
      <c r="G30" s="25">
        <f t="shared" si="2"/>
        <v>78.175287044686968</v>
      </c>
      <c r="H30" s="25">
        <f t="shared" si="3"/>
        <v>6111.375504519202</v>
      </c>
      <c r="I30" s="24">
        <f t="shared" si="4"/>
        <v>1.0857678756206524</v>
      </c>
      <c r="J30" s="24">
        <f t="shared" si="5"/>
        <v>0.5205602638297252</v>
      </c>
    </row>
    <row r="31" spans="1:10" x14ac:dyDescent="0.25">
      <c r="A31" s="55"/>
      <c r="B31" s="31" t="s">
        <v>275</v>
      </c>
      <c r="C31" s="14">
        <v>14</v>
      </c>
      <c r="D31" s="14">
        <v>91</v>
      </c>
      <c r="E31" s="25">
        <f t="shared" si="0"/>
        <v>149.3935341742401</v>
      </c>
      <c r="F31" s="26">
        <f t="shared" si="1"/>
        <v>-58.393534174240102</v>
      </c>
      <c r="G31" s="25">
        <f t="shared" si="2"/>
        <v>58.393534174240102</v>
      </c>
      <c r="H31" s="25">
        <f t="shared" si="3"/>
        <v>3409.8048333581469</v>
      </c>
      <c r="I31" s="24">
        <f t="shared" si="4"/>
        <v>0.64168718872791319</v>
      </c>
      <c r="J31" s="24">
        <f t="shared" si="5"/>
        <v>0.39087055873606136</v>
      </c>
    </row>
    <row r="32" spans="1:10" x14ac:dyDescent="0.25">
      <c r="A32" s="55"/>
      <c r="B32" s="31" t="s">
        <v>276</v>
      </c>
      <c r="C32" s="14">
        <v>15</v>
      </c>
      <c r="D32" s="14">
        <v>359</v>
      </c>
      <c r="E32" s="25">
        <f t="shared" si="0"/>
        <v>148.8095988324977</v>
      </c>
      <c r="F32" s="26">
        <f t="shared" si="1"/>
        <v>210.1904011675023</v>
      </c>
      <c r="G32" s="25">
        <f t="shared" si="2"/>
        <v>210.1904011675023</v>
      </c>
      <c r="H32" s="25">
        <f t="shared" si="3"/>
        <v>44180.004742955556</v>
      </c>
      <c r="I32" s="24">
        <f t="shared" si="4"/>
        <v>0.58548858263928216</v>
      </c>
      <c r="J32" s="24">
        <f t="shared" si="5"/>
        <v>1.4124787837382435</v>
      </c>
    </row>
    <row r="33" spans="1:10" x14ac:dyDescent="0.25">
      <c r="A33" s="55"/>
      <c r="B33" s="31" t="s">
        <v>277</v>
      </c>
      <c r="C33" s="14">
        <v>16</v>
      </c>
      <c r="D33" s="14">
        <v>69</v>
      </c>
      <c r="E33" s="25">
        <f t="shared" si="0"/>
        <v>150.91150284417273</v>
      </c>
      <c r="F33" s="26">
        <f t="shared" si="1"/>
        <v>-81.91150284417273</v>
      </c>
      <c r="G33" s="25">
        <f t="shared" si="2"/>
        <v>81.91150284417273</v>
      </c>
      <c r="H33" s="25">
        <f t="shared" si="3"/>
        <v>6709.4942981909171</v>
      </c>
      <c r="I33" s="24">
        <f t="shared" si="4"/>
        <v>1.1871232296256917</v>
      </c>
      <c r="J33" s="24">
        <f t="shared" si="5"/>
        <v>0.54277839197421818</v>
      </c>
    </row>
    <row r="34" spans="1:10" x14ac:dyDescent="0.25">
      <c r="A34" s="55"/>
      <c r="B34" s="31" t="s">
        <v>278</v>
      </c>
      <c r="C34" s="14">
        <v>17</v>
      </c>
      <c r="D34" s="14">
        <v>67</v>
      </c>
      <c r="E34" s="25">
        <f t="shared" si="0"/>
        <v>150.092387815731</v>
      </c>
      <c r="F34" s="26">
        <f t="shared" si="1"/>
        <v>-83.092387815731001</v>
      </c>
      <c r="G34" s="25">
        <f t="shared" si="2"/>
        <v>83.092387815731001</v>
      </c>
      <c r="H34" s="25">
        <f t="shared" si="3"/>
        <v>6904.3449129198416</v>
      </c>
      <c r="I34" s="24">
        <f t="shared" si="4"/>
        <v>1.2401848927721044</v>
      </c>
      <c r="J34" s="24">
        <f t="shared" si="5"/>
        <v>0.55360827437660487</v>
      </c>
    </row>
    <row r="35" spans="1:10" x14ac:dyDescent="0.25">
      <c r="A35" s="55"/>
      <c r="B35" s="31" t="s">
        <v>279</v>
      </c>
      <c r="C35" s="14">
        <v>18</v>
      </c>
      <c r="D35" s="14">
        <v>104</v>
      </c>
      <c r="E35" s="25">
        <f t="shared" si="0"/>
        <v>149.26146393757367</v>
      </c>
      <c r="F35" s="26">
        <f t="shared" si="1"/>
        <v>-45.261463937573666</v>
      </c>
      <c r="G35" s="25">
        <f t="shared" si="2"/>
        <v>45.261463937573666</v>
      </c>
      <c r="H35" s="25">
        <f t="shared" si="3"/>
        <v>2048.6001177722815</v>
      </c>
      <c r="I35" s="24">
        <f t="shared" si="4"/>
        <v>0.4352063840151314</v>
      </c>
      <c r="J35" s="24">
        <f t="shared" si="5"/>
        <v>0.30323609821020908</v>
      </c>
    </row>
    <row r="36" spans="1:10" x14ac:dyDescent="0.25">
      <c r="A36" s="55"/>
      <c r="B36" s="31" t="s">
        <v>280</v>
      </c>
      <c r="C36" s="14">
        <v>19</v>
      </c>
      <c r="D36" s="14">
        <v>545</v>
      </c>
      <c r="E36" s="25">
        <f t="shared" si="0"/>
        <v>148.80884929819791</v>
      </c>
      <c r="F36" s="26">
        <f t="shared" si="1"/>
        <v>396.19115070180209</v>
      </c>
      <c r="G36" s="25">
        <f t="shared" si="2"/>
        <v>396.19115070180209</v>
      </c>
      <c r="H36" s="25">
        <f t="shared" si="3"/>
        <v>156967.42789441804</v>
      </c>
      <c r="I36" s="24">
        <f t="shared" si="4"/>
        <v>0.72695623981982038</v>
      </c>
      <c r="J36" s="24">
        <f t="shared" si="5"/>
        <v>2.6624166006947276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152.77076080521593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710.40941385492829</v>
      </c>
      <c r="G38" s="18">
        <f t="shared" ref="G38:H38" si="6">SUM(G18:G36)</f>
        <v>2360.4007529744999</v>
      </c>
      <c r="H38" s="18">
        <f t="shared" si="6"/>
        <v>504130.71540845267</v>
      </c>
      <c r="I38" s="17">
        <f>SUM(I21:I36)</f>
        <v>15.73761277588196</v>
      </c>
      <c r="J38" s="17">
        <f>SUM(J21:J36)</f>
        <v>13.785465904507262</v>
      </c>
    </row>
    <row r="39" spans="1:10" x14ac:dyDescent="0.25">
      <c r="B39" s="14"/>
      <c r="C39" s="14"/>
      <c r="D39" s="14"/>
      <c r="E39" s="14"/>
      <c r="F39" s="14"/>
      <c r="G39" s="16">
        <f>G38/C36</f>
        <v>124.23161857760526</v>
      </c>
      <c r="H39" s="16">
        <f>H38/C36</f>
        <v>26533.195547813299</v>
      </c>
      <c r="I39" s="15">
        <f>I38/C36</f>
        <v>0.82829540925694523</v>
      </c>
      <c r="J39" s="15">
        <f>J38/C36</f>
        <v>0.72555083707932955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155.70142591341201</v>
      </c>
      <c r="H42" s="12">
        <f>H39^0.5</f>
        <v>162.89013336544758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701037</v>
      </c>
    </row>
    <row r="4" spans="2:3" x14ac:dyDescent="0.25">
      <c r="B4" s="5" t="s">
        <v>247</v>
      </c>
      <c r="C4" t="s">
        <v>21</v>
      </c>
    </row>
    <row r="5" spans="2:3" x14ac:dyDescent="0.25">
      <c r="B5" t="s">
        <v>250</v>
      </c>
      <c r="C5" s="4">
        <v>1</v>
      </c>
    </row>
    <row r="6" spans="2:3" x14ac:dyDescent="0.25">
      <c r="B6" t="s">
        <v>251</v>
      </c>
      <c r="C6" s="4"/>
    </row>
    <row r="7" spans="2:3" x14ac:dyDescent="0.25">
      <c r="B7" t="s">
        <v>252</v>
      </c>
      <c r="C7" s="4"/>
    </row>
    <row r="8" spans="2:3" x14ac:dyDescent="0.25">
      <c r="B8" t="s">
        <v>253</v>
      </c>
      <c r="C8" s="4"/>
    </row>
    <row r="9" spans="2:3" x14ac:dyDescent="0.25">
      <c r="B9" t="s">
        <v>254</v>
      </c>
      <c r="C9" s="4"/>
    </row>
    <row r="10" spans="2:3" x14ac:dyDescent="0.25">
      <c r="B10" t="s">
        <v>255</v>
      </c>
      <c r="C10" s="4"/>
    </row>
    <row r="11" spans="2:3" x14ac:dyDescent="0.25">
      <c r="B11" t="s">
        <v>256</v>
      </c>
      <c r="C11" s="4"/>
    </row>
    <row r="12" spans="2:3" x14ac:dyDescent="0.25">
      <c r="B12" t="s">
        <v>257</v>
      </c>
      <c r="C12" s="4"/>
    </row>
    <row r="13" spans="2:3" x14ac:dyDescent="0.25">
      <c r="B13" t="s">
        <v>258</v>
      </c>
      <c r="C13" s="4">
        <v>207</v>
      </c>
    </row>
    <row r="14" spans="2:3" x14ac:dyDescent="0.25">
      <c r="B14" t="s">
        <v>259</v>
      </c>
      <c r="C14" s="4">
        <v>997</v>
      </c>
    </row>
    <row r="15" spans="2:3" x14ac:dyDescent="0.25">
      <c r="B15" t="s">
        <v>260</v>
      </c>
      <c r="C15" s="4">
        <v>61</v>
      </c>
    </row>
    <row r="16" spans="2:3" x14ac:dyDescent="0.25">
      <c r="B16" t="s">
        <v>261</v>
      </c>
      <c r="C16" s="4">
        <v>19</v>
      </c>
    </row>
    <row r="17" spans="2:3" x14ac:dyDescent="0.25">
      <c r="B17" t="s">
        <v>262</v>
      </c>
      <c r="C17" s="4"/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>
        <v>583</v>
      </c>
    </row>
    <row r="20" spans="2:3" x14ac:dyDescent="0.25">
      <c r="B20" t="s">
        <v>265</v>
      </c>
      <c r="C20" s="4">
        <v>114</v>
      </c>
    </row>
    <row r="21" spans="2:3" x14ac:dyDescent="0.25">
      <c r="B21" t="s">
        <v>266</v>
      </c>
      <c r="C21" s="4">
        <v>83</v>
      </c>
    </row>
    <row r="22" spans="2:3" x14ac:dyDescent="0.25">
      <c r="B22" t="s">
        <v>267</v>
      </c>
      <c r="C22" s="4">
        <v>149</v>
      </c>
    </row>
    <row r="23" spans="2:3" x14ac:dyDescent="0.25">
      <c r="B23" t="s">
        <v>268</v>
      </c>
      <c r="C23" s="4">
        <v>390</v>
      </c>
    </row>
    <row r="24" spans="2:3" x14ac:dyDescent="0.25">
      <c r="B24" t="s">
        <v>269</v>
      </c>
      <c r="C24" s="4">
        <v>117</v>
      </c>
    </row>
    <row r="25" spans="2:3" x14ac:dyDescent="0.25">
      <c r="B25" t="s">
        <v>270</v>
      </c>
      <c r="C25" s="4">
        <v>244</v>
      </c>
    </row>
    <row r="26" spans="2:3" x14ac:dyDescent="0.25">
      <c r="B26" t="s">
        <v>271</v>
      </c>
      <c r="C26" s="4">
        <v>522</v>
      </c>
    </row>
    <row r="27" spans="2:3" x14ac:dyDescent="0.25">
      <c r="B27" t="s">
        <v>272</v>
      </c>
      <c r="C27" s="4">
        <v>6</v>
      </c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>
        <v>44</v>
      </c>
    </row>
    <row r="31" spans="2:3" x14ac:dyDescent="0.25">
      <c r="B31" t="s">
        <v>276</v>
      </c>
      <c r="C31" s="4">
        <v>492</v>
      </c>
    </row>
    <row r="32" spans="2:3" x14ac:dyDescent="0.25">
      <c r="B32" t="s">
        <v>277</v>
      </c>
      <c r="C32" s="4">
        <v>27</v>
      </c>
    </row>
    <row r="33" spans="2:3" x14ac:dyDescent="0.25">
      <c r="B33" t="s">
        <v>278</v>
      </c>
      <c r="C33" s="4">
        <v>101</v>
      </c>
    </row>
    <row r="34" spans="2:3" x14ac:dyDescent="0.25">
      <c r="B34" t="s">
        <v>279</v>
      </c>
      <c r="C34" s="4">
        <v>160</v>
      </c>
    </row>
    <row r="35" spans="2:3" x14ac:dyDescent="0.25">
      <c r="B35" t="s">
        <v>280</v>
      </c>
      <c r="C35" s="4">
        <v>389</v>
      </c>
    </row>
    <row r="36" spans="2:3" x14ac:dyDescent="0.25">
      <c r="C36" s="4">
        <v>4706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4.4805663055915788E-2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/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/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/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/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/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/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207</v>
      </c>
      <c r="E14" s="14" t="s">
        <v>293</v>
      </c>
      <c r="F14" s="27">
        <f>AVERAGE(D6:D17)</f>
        <v>257</v>
      </c>
      <c r="G14" s="56" t="s">
        <v>292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997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61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19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/>
      <c r="E18" s="27">
        <f>F14</f>
        <v>257</v>
      </c>
      <c r="F18" s="26">
        <f>D18-E18</f>
        <v>-257</v>
      </c>
      <c r="G18" s="25">
        <f>ABS(F18)</f>
        <v>257</v>
      </c>
      <c r="H18" s="25">
        <f>G18^2</f>
        <v>66049</v>
      </c>
      <c r="I18" s="24" t="e">
        <f>G18/D18</f>
        <v>#DIV/0!</v>
      </c>
      <c r="J18" s="24">
        <f>G18/E18</f>
        <v>1</v>
      </c>
    </row>
    <row r="19" spans="1:10" x14ac:dyDescent="0.25">
      <c r="A19" s="55"/>
      <c r="B19" s="31" t="s">
        <v>263</v>
      </c>
      <c r="C19" s="14">
        <v>2</v>
      </c>
      <c r="D19" s="34"/>
      <c r="E19" s="25">
        <f>$F$1*D18+(1-$F$1)*E18</f>
        <v>245.48494459462964</v>
      </c>
      <c r="F19" s="26">
        <f>D19-E19</f>
        <v>-245.48494459462964</v>
      </c>
      <c r="G19" s="25">
        <f>ABS(F19)</f>
        <v>245.48494459462964</v>
      </c>
      <c r="H19" s="25">
        <f>G19^2</f>
        <v>60262.858022628381</v>
      </c>
      <c r="I19" s="24" t="e">
        <f>G19/D19</f>
        <v>#DIV/0!</v>
      </c>
      <c r="J19" s="24">
        <f>G19/E19</f>
        <v>1</v>
      </c>
    </row>
    <row r="20" spans="1:10" x14ac:dyDescent="0.25">
      <c r="A20" s="55"/>
      <c r="B20" s="31" t="s">
        <v>264</v>
      </c>
      <c r="C20" s="14">
        <v>3</v>
      </c>
      <c r="D20" s="34">
        <v>583</v>
      </c>
      <c r="E20" s="25">
        <f t="shared" ref="E20:E36" si="0">$F$1*D19+(1-$F$1)*E19</f>
        <v>234.4858288818225</v>
      </c>
      <c r="F20" s="26">
        <f t="shared" ref="F20:F36" si="1">D20-E20</f>
        <v>348.5141711181775</v>
      </c>
      <c r="G20" s="25">
        <f t="shared" ref="G20:G36" si="2">ABS(F20)</f>
        <v>348.5141711181775</v>
      </c>
      <c r="H20" s="25">
        <f t="shared" ref="H20:H36" si="3">G20^2</f>
        <v>121462.1274701903</v>
      </c>
      <c r="I20" s="24">
        <f t="shared" ref="I20:I36" si="4">G20/D20</f>
        <v>0.59779446160922389</v>
      </c>
      <c r="J20" s="24">
        <f t="shared" ref="J20:J36" si="5">G20/E20</f>
        <v>1.48629097451268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114</v>
      </c>
      <c r="E21" s="25">
        <f t="shared" si="0"/>
        <v>250.10123740315532</v>
      </c>
      <c r="F21" s="26">
        <f t="shared" si="1"/>
        <v>-136.10123740315532</v>
      </c>
      <c r="G21" s="25">
        <f t="shared" si="2"/>
        <v>136.10123740315532</v>
      </c>
      <c r="H21" s="25">
        <f t="shared" si="3"/>
        <v>18523.546822670047</v>
      </c>
      <c r="I21" s="24">
        <f t="shared" si="4"/>
        <v>1.1938705035364503</v>
      </c>
      <c r="J21" s="24">
        <f t="shared" si="5"/>
        <v>0.54418458227683386</v>
      </c>
    </row>
    <row r="22" spans="1:10" x14ac:dyDescent="0.25">
      <c r="A22" s="55"/>
      <c r="B22" s="31" t="s">
        <v>266</v>
      </c>
      <c r="C22" s="14">
        <v>5</v>
      </c>
      <c r="D22" s="14">
        <v>83</v>
      </c>
      <c r="E22" s="25">
        <f t="shared" si="0"/>
        <v>244.00313121857633</v>
      </c>
      <c r="F22" s="26">
        <f t="shared" si="1"/>
        <v>-161.00313121857633</v>
      </c>
      <c r="G22" s="25">
        <f t="shared" si="2"/>
        <v>161.00313121857633</v>
      </c>
      <c r="H22" s="25">
        <f t="shared" si="3"/>
        <v>25922.008262186107</v>
      </c>
      <c r="I22" s="24">
        <f t="shared" si="4"/>
        <v>1.9397967616695944</v>
      </c>
      <c r="J22" s="24">
        <f t="shared" si="5"/>
        <v>0.65984043079492627</v>
      </c>
    </row>
    <row r="23" spans="1:10" x14ac:dyDescent="0.25">
      <c r="A23" s="55"/>
      <c r="B23" s="31" t="s">
        <v>267</v>
      </c>
      <c r="C23" s="14">
        <v>6</v>
      </c>
      <c r="D23" s="14">
        <v>149</v>
      </c>
      <c r="E23" s="25">
        <f t="shared" si="0"/>
        <v>236.78927917024939</v>
      </c>
      <c r="F23" s="26">
        <f t="shared" si="1"/>
        <v>-87.789279170249387</v>
      </c>
      <c r="G23" s="25">
        <f t="shared" si="2"/>
        <v>87.789279170249387</v>
      </c>
      <c r="H23" s="25">
        <f t="shared" si="3"/>
        <v>7706.9575372319832</v>
      </c>
      <c r="I23" s="24">
        <f t="shared" si="4"/>
        <v>0.58918979308892205</v>
      </c>
      <c r="J23" s="24">
        <f t="shared" si="5"/>
        <v>0.37074853843838795</v>
      </c>
    </row>
    <row r="24" spans="1:10" x14ac:dyDescent="0.25">
      <c r="A24" s="55"/>
      <c r="B24" s="31" t="s">
        <v>268</v>
      </c>
      <c r="C24" s="14">
        <v>7</v>
      </c>
      <c r="D24" s="14">
        <v>390</v>
      </c>
      <c r="E24" s="25">
        <f t="shared" si="0"/>
        <v>232.85582230782546</v>
      </c>
      <c r="F24" s="26">
        <f t="shared" si="1"/>
        <v>157.14417769217454</v>
      </c>
      <c r="G24" s="25">
        <f t="shared" si="2"/>
        <v>157.14417769217454</v>
      </c>
      <c r="H24" s="25">
        <f t="shared" si="3"/>
        <v>24694.292582549726</v>
      </c>
      <c r="I24" s="24">
        <f t="shared" si="4"/>
        <v>0.40293378895429366</v>
      </c>
      <c r="J24" s="24">
        <f t="shared" si="5"/>
        <v>0.67485612399434292</v>
      </c>
    </row>
    <row r="25" spans="1:10" x14ac:dyDescent="0.25">
      <c r="A25" s="55"/>
      <c r="B25" s="31" t="s">
        <v>269</v>
      </c>
      <c r="C25" s="14">
        <v>8</v>
      </c>
      <c r="D25" s="14">
        <v>117</v>
      </c>
      <c r="E25" s="25">
        <f t="shared" si="0"/>
        <v>239.89677138469997</v>
      </c>
      <c r="F25" s="26">
        <f t="shared" si="1"/>
        <v>-122.89677138469997</v>
      </c>
      <c r="G25" s="25">
        <f t="shared" si="2"/>
        <v>122.89677138469997</v>
      </c>
      <c r="H25" s="25">
        <f t="shared" si="3"/>
        <v>15103.61641678321</v>
      </c>
      <c r="I25" s="24">
        <f t="shared" si="4"/>
        <v>1.0503997554247861</v>
      </c>
      <c r="J25" s="24">
        <f t="shared" si="5"/>
        <v>0.51229022664761892</v>
      </c>
    </row>
    <row r="26" spans="1:10" x14ac:dyDescent="0.25">
      <c r="A26" s="55"/>
      <c r="B26" s="31" t="s">
        <v>270</v>
      </c>
      <c r="C26" s="14">
        <v>9</v>
      </c>
      <c r="D26" s="14">
        <v>244</v>
      </c>
      <c r="E26" s="25">
        <f t="shared" si="0"/>
        <v>234.39030005537717</v>
      </c>
      <c r="F26" s="26">
        <f t="shared" si="1"/>
        <v>9.6096999446228324</v>
      </c>
      <c r="G26" s="25">
        <f t="shared" si="2"/>
        <v>9.6096999446228324</v>
      </c>
      <c r="H26" s="25">
        <f t="shared" si="3"/>
        <v>92.346333025684075</v>
      </c>
      <c r="I26" s="24">
        <f t="shared" si="4"/>
        <v>3.9384016166487019E-2</v>
      </c>
      <c r="J26" s="24">
        <f t="shared" si="5"/>
        <v>4.0998710024913315E-2</v>
      </c>
    </row>
    <row r="27" spans="1:10" x14ac:dyDescent="0.25">
      <c r="A27" s="55"/>
      <c r="B27" s="31" t="s">
        <v>271</v>
      </c>
      <c r="C27" s="14">
        <v>10</v>
      </c>
      <c r="D27" s="14">
        <v>522</v>
      </c>
      <c r="E27" s="25">
        <f t="shared" si="0"/>
        <v>234.8208690331644</v>
      </c>
      <c r="F27" s="26">
        <f t="shared" si="1"/>
        <v>287.1791309668356</v>
      </c>
      <c r="G27" s="25">
        <f t="shared" si="2"/>
        <v>287.1791309668356</v>
      </c>
      <c r="H27" s="25">
        <f t="shared" si="3"/>
        <v>82471.85326286692</v>
      </c>
      <c r="I27" s="24">
        <f t="shared" si="4"/>
        <v>0.55015159189048968</v>
      </c>
      <c r="J27" s="24">
        <f t="shared" si="5"/>
        <v>1.2229710764177288</v>
      </c>
    </row>
    <row r="28" spans="1:10" x14ac:dyDescent="0.25">
      <c r="A28" s="55"/>
      <c r="B28" s="31" t="s">
        <v>272</v>
      </c>
      <c r="C28" s="14">
        <v>11</v>
      </c>
      <c r="D28" s="14">
        <v>6</v>
      </c>
      <c r="E28" s="25">
        <f t="shared" si="0"/>
        <v>247.68812041195514</v>
      </c>
      <c r="F28" s="26">
        <f t="shared" si="1"/>
        <v>-241.68812041195514</v>
      </c>
      <c r="G28" s="25">
        <f t="shared" si="2"/>
        <v>241.68812041195514</v>
      </c>
      <c r="H28" s="25">
        <f t="shared" si="3"/>
        <v>58413.147548263725</v>
      </c>
      <c r="I28" s="24">
        <f t="shared" si="4"/>
        <v>40.281353401992526</v>
      </c>
      <c r="J28" s="24">
        <f t="shared" si="5"/>
        <v>0.97577598800450827</v>
      </c>
    </row>
    <row r="29" spans="1:10" x14ac:dyDescent="0.25">
      <c r="A29" s="55"/>
      <c r="B29" s="31" t="s">
        <v>273</v>
      </c>
      <c r="C29" s="14">
        <v>12</v>
      </c>
      <c r="D29" s="14"/>
      <c r="E29" s="25">
        <f t="shared" si="0"/>
        <v>236.85912392415946</v>
      </c>
      <c r="F29" s="26">
        <f t="shared" si="1"/>
        <v>-236.85912392415946</v>
      </c>
      <c r="G29" s="25">
        <f t="shared" si="2"/>
        <v>236.85912392415946</v>
      </c>
      <c r="H29" s="25">
        <f t="shared" si="3"/>
        <v>56102.24458612033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5"/>
      <c r="B30" s="31" t="s">
        <v>274</v>
      </c>
      <c r="C30" s="14">
        <v>13</v>
      </c>
      <c r="D30" s="14"/>
      <c r="E30" s="25">
        <f t="shared" si="0"/>
        <v>226.24649382589416</v>
      </c>
      <c r="F30" s="26">
        <f t="shared" si="1"/>
        <v>-226.24649382589416</v>
      </c>
      <c r="G30" s="25">
        <f t="shared" si="2"/>
        <v>226.24649382589416</v>
      </c>
      <c r="H30" s="25">
        <f t="shared" si="3"/>
        <v>51187.475968510364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5"/>
      <c r="B31" s="31" t="s">
        <v>275</v>
      </c>
      <c r="C31" s="14">
        <v>14</v>
      </c>
      <c r="D31" s="14">
        <v>44</v>
      </c>
      <c r="E31" s="25">
        <f t="shared" si="0"/>
        <v>216.1093696559488</v>
      </c>
      <c r="F31" s="26">
        <f t="shared" si="1"/>
        <v>-172.1093696559488</v>
      </c>
      <c r="G31" s="25">
        <f t="shared" si="2"/>
        <v>172.1093696559488</v>
      </c>
      <c r="H31" s="25">
        <f t="shared" si="3"/>
        <v>29621.635123368029</v>
      </c>
      <c r="I31" s="24">
        <f t="shared" si="4"/>
        <v>3.9115765830897455</v>
      </c>
      <c r="J31" s="24">
        <f t="shared" si="5"/>
        <v>0.79639938763391405</v>
      </c>
    </row>
    <row r="32" spans="1:10" x14ac:dyDescent="0.25">
      <c r="A32" s="55"/>
      <c r="B32" s="31" t="s">
        <v>276</v>
      </c>
      <c r="C32" s="14">
        <v>15</v>
      </c>
      <c r="D32" s="14">
        <v>492</v>
      </c>
      <c r="E32" s="25">
        <f t="shared" si="0"/>
        <v>208.39789523037831</v>
      </c>
      <c r="F32" s="26">
        <f t="shared" si="1"/>
        <v>283.60210476962169</v>
      </c>
      <c r="G32" s="25">
        <f t="shared" si="2"/>
        <v>283.60210476962169</v>
      </c>
      <c r="H32" s="25">
        <f t="shared" si="3"/>
        <v>80430.153829759482</v>
      </c>
      <c r="I32" s="24">
        <f t="shared" si="4"/>
        <v>0.57642704221467822</v>
      </c>
      <c r="J32" s="24">
        <f t="shared" si="5"/>
        <v>1.3608683737237708</v>
      </c>
    </row>
    <row r="33" spans="1:10" x14ac:dyDescent="0.25">
      <c r="A33" s="55"/>
      <c r="B33" s="31" t="s">
        <v>277</v>
      </c>
      <c r="C33" s="14">
        <v>16</v>
      </c>
      <c r="D33" s="14">
        <v>27</v>
      </c>
      <c r="E33" s="25">
        <f t="shared" si="0"/>
        <v>221.10487557863451</v>
      </c>
      <c r="F33" s="26">
        <f t="shared" si="1"/>
        <v>-194.10487557863451</v>
      </c>
      <c r="G33" s="25">
        <f t="shared" si="2"/>
        <v>194.10487557863451</v>
      </c>
      <c r="H33" s="25">
        <f t="shared" si="3"/>
        <v>37676.702723397182</v>
      </c>
      <c r="I33" s="24">
        <f t="shared" si="4"/>
        <v>7.1890694658753524</v>
      </c>
      <c r="J33" s="24">
        <f t="shared" si="5"/>
        <v>0.87788600351149826</v>
      </c>
    </row>
    <row r="34" spans="1:10" x14ac:dyDescent="0.25">
      <c r="A34" s="55"/>
      <c r="B34" s="31" t="s">
        <v>278</v>
      </c>
      <c r="C34" s="14">
        <v>17</v>
      </c>
      <c r="D34" s="14">
        <v>101</v>
      </c>
      <c r="E34" s="25">
        <f t="shared" si="0"/>
        <v>212.40787792594776</v>
      </c>
      <c r="F34" s="26">
        <f t="shared" si="1"/>
        <v>-111.40787792594776</v>
      </c>
      <c r="G34" s="25">
        <f t="shared" si="2"/>
        <v>111.40787792594776</v>
      </c>
      <c r="H34" s="25">
        <f t="shared" si="3"/>
        <v>12411.715263962878</v>
      </c>
      <c r="I34" s="24">
        <f t="shared" si="4"/>
        <v>1.1030482962965125</v>
      </c>
      <c r="J34" s="24">
        <f t="shared" si="5"/>
        <v>0.52449974555457934</v>
      </c>
    </row>
    <row r="35" spans="1:10" x14ac:dyDescent="0.25">
      <c r="A35" s="55"/>
      <c r="B35" s="31" t="s">
        <v>279</v>
      </c>
      <c r="C35" s="14">
        <v>18</v>
      </c>
      <c r="D35" s="14">
        <v>160</v>
      </c>
      <c r="E35" s="25">
        <f t="shared" si="0"/>
        <v>207.41617408582314</v>
      </c>
      <c r="F35" s="26">
        <f t="shared" si="1"/>
        <v>-47.416174085823144</v>
      </c>
      <c r="G35" s="25">
        <f t="shared" si="2"/>
        <v>47.416174085823144</v>
      </c>
      <c r="H35" s="25">
        <f t="shared" si="3"/>
        <v>2248.2935649370861</v>
      </c>
      <c r="I35" s="24">
        <f t="shared" si="4"/>
        <v>0.29635108803639465</v>
      </c>
      <c r="J35" s="24">
        <f t="shared" si="5"/>
        <v>0.22860403386962305</v>
      </c>
    </row>
    <row r="36" spans="1:10" x14ac:dyDescent="0.25">
      <c r="A36" s="55"/>
      <c r="B36" s="31" t="s">
        <v>280</v>
      </c>
      <c r="C36" s="14">
        <v>19</v>
      </c>
      <c r="D36" s="14">
        <v>389</v>
      </c>
      <c r="E36" s="25">
        <f t="shared" si="0"/>
        <v>205.2916609663331</v>
      </c>
      <c r="F36" s="26">
        <f t="shared" si="1"/>
        <v>183.7083390336669</v>
      </c>
      <c r="G36" s="25">
        <f t="shared" si="2"/>
        <v>183.7083390336669</v>
      </c>
      <c r="H36" s="25">
        <f t="shared" si="3"/>
        <v>33748.7538305087</v>
      </c>
      <c r="I36" s="24">
        <f t="shared" si="4"/>
        <v>0.47225794096058332</v>
      </c>
      <c r="J36" s="24">
        <f t="shared" si="5"/>
        <v>0.89486508204439064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213.52283490563752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-970.34977565457427</v>
      </c>
      <c r="G38" s="18">
        <f t="shared" ref="G38:H38" si="6">SUM(G18:G36)</f>
        <v>3509.8650227047724</v>
      </c>
      <c r="H38" s="18">
        <f t="shared" si="6"/>
        <v>784128.72914895997</v>
      </c>
      <c r="I38" s="17" t="e">
        <f>SUM(I21:I36)</f>
        <v>#DIV/0!</v>
      </c>
      <c r="J38" s="17">
        <f>SUM(J21:J36)</f>
        <v>11.684788302937035</v>
      </c>
    </row>
    <row r="39" spans="1:10" x14ac:dyDescent="0.25">
      <c r="B39" s="14"/>
      <c r="C39" s="14"/>
      <c r="D39" s="14"/>
      <c r="E39" s="14"/>
      <c r="F39" s="14"/>
      <c r="G39" s="16">
        <f>G38/C36</f>
        <v>184.72973803709328</v>
      </c>
      <c r="H39" s="16">
        <f>H38/C36</f>
        <v>41269.933113103158</v>
      </c>
      <c r="I39" s="15" t="e">
        <f>I38/C36</f>
        <v>#DIV/0!</v>
      </c>
      <c r="J39" s="15">
        <f>J38/C36</f>
        <v>0.61498885804931758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231.52466296669039</v>
      </c>
      <c r="H42" s="12">
        <f>H39^0.5</f>
        <v>203.15002612134501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2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701024</v>
      </c>
    </row>
    <row r="4" spans="2:3" x14ac:dyDescent="0.25">
      <c r="B4" s="5" t="s">
        <v>247</v>
      </c>
      <c r="C4" t="s">
        <v>9</v>
      </c>
    </row>
    <row r="5" spans="2:3" x14ac:dyDescent="0.25">
      <c r="B5" t="s">
        <v>250</v>
      </c>
      <c r="C5" s="4">
        <v>49</v>
      </c>
    </row>
    <row r="6" spans="2:3" x14ac:dyDescent="0.25">
      <c r="B6" t="s">
        <v>251</v>
      </c>
      <c r="C6" s="4">
        <v>66</v>
      </c>
    </row>
    <row r="7" spans="2:3" x14ac:dyDescent="0.25">
      <c r="B7" t="s">
        <v>252</v>
      </c>
      <c r="C7" s="4">
        <v>61</v>
      </c>
    </row>
    <row r="8" spans="2:3" x14ac:dyDescent="0.25">
      <c r="B8" t="s">
        <v>253</v>
      </c>
      <c r="C8" s="4">
        <v>61</v>
      </c>
    </row>
    <row r="9" spans="2:3" x14ac:dyDescent="0.25">
      <c r="B9" t="s">
        <v>254</v>
      </c>
      <c r="C9" s="4">
        <v>49</v>
      </c>
    </row>
    <row r="10" spans="2:3" x14ac:dyDescent="0.25">
      <c r="B10" t="s">
        <v>255</v>
      </c>
      <c r="C10" s="4">
        <v>64</v>
      </c>
    </row>
    <row r="11" spans="2:3" x14ac:dyDescent="0.25">
      <c r="B11" t="s">
        <v>256</v>
      </c>
      <c r="C11" s="4">
        <v>131</v>
      </c>
    </row>
    <row r="12" spans="2:3" x14ac:dyDescent="0.25">
      <c r="B12" t="s">
        <v>257</v>
      </c>
      <c r="C12" s="4">
        <v>20</v>
      </c>
    </row>
    <row r="13" spans="2:3" x14ac:dyDescent="0.25">
      <c r="B13" t="s">
        <v>258</v>
      </c>
      <c r="C13" s="4">
        <v>57</v>
      </c>
    </row>
    <row r="14" spans="2:3" x14ac:dyDescent="0.25">
      <c r="B14" t="s">
        <v>259</v>
      </c>
      <c r="C14" s="4">
        <v>56</v>
      </c>
    </row>
    <row r="15" spans="2:3" x14ac:dyDescent="0.25">
      <c r="B15" t="s">
        <v>260</v>
      </c>
      <c r="C15" s="4">
        <v>52</v>
      </c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>
        <v>1</v>
      </c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>
        <v>383</v>
      </c>
    </row>
    <row r="20" spans="2:3" x14ac:dyDescent="0.25">
      <c r="B20" t="s">
        <v>265</v>
      </c>
      <c r="C20" s="4">
        <v>214</v>
      </c>
    </row>
    <row r="21" spans="2:3" x14ac:dyDescent="0.25">
      <c r="B21" t="s">
        <v>266</v>
      </c>
      <c r="C21" s="4">
        <v>91</v>
      </c>
    </row>
    <row r="22" spans="2:3" x14ac:dyDescent="0.25">
      <c r="B22" t="s">
        <v>267</v>
      </c>
      <c r="C22" s="4">
        <v>116</v>
      </c>
    </row>
    <row r="23" spans="2:3" x14ac:dyDescent="0.25">
      <c r="B23" t="s">
        <v>268</v>
      </c>
      <c r="C23" s="4">
        <v>286</v>
      </c>
    </row>
    <row r="24" spans="2:3" x14ac:dyDescent="0.25">
      <c r="B24" t="s">
        <v>269</v>
      </c>
      <c r="C24" s="4">
        <v>165</v>
      </c>
    </row>
    <row r="25" spans="2:3" x14ac:dyDescent="0.25">
      <c r="B25" t="s">
        <v>270</v>
      </c>
      <c r="C25" s="4">
        <v>162</v>
      </c>
    </row>
    <row r="26" spans="2:3" x14ac:dyDescent="0.25">
      <c r="B26" t="s">
        <v>271</v>
      </c>
      <c r="C26" s="4">
        <v>317</v>
      </c>
    </row>
    <row r="27" spans="2:3" x14ac:dyDescent="0.25">
      <c r="B27" t="s">
        <v>272</v>
      </c>
      <c r="C27" s="4">
        <v>245</v>
      </c>
    </row>
    <row r="28" spans="2:3" x14ac:dyDescent="0.25">
      <c r="B28" t="s">
        <v>273</v>
      </c>
      <c r="C28" s="4">
        <v>257</v>
      </c>
    </row>
    <row r="29" spans="2:3" x14ac:dyDescent="0.25">
      <c r="B29" t="s">
        <v>274</v>
      </c>
      <c r="C29" s="4">
        <v>235</v>
      </c>
    </row>
    <row r="30" spans="2:3" x14ac:dyDescent="0.25">
      <c r="B30" t="s">
        <v>275</v>
      </c>
      <c r="C30" s="4">
        <v>190</v>
      </c>
    </row>
    <row r="31" spans="2:3" x14ac:dyDescent="0.25">
      <c r="B31" t="s">
        <v>276</v>
      </c>
      <c r="C31" s="4">
        <v>350</v>
      </c>
    </row>
    <row r="32" spans="2:3" x14ac:dyDescent="0.25">
      <c r="B32" t="s">
        <v>277</v>
      </c>
      <c r="C32" s="4">
        <v>172</v>
      </c>
    </row>
    <row r="33" spans="2:3" x14ac:dyDescent="0.25">
      <c r="B33" t="s">
        <v>278</v>
      </c>
      <c r="C33" s="4">
        <v>125</v>
      </c>
    </row>
    <row r="34" spans="2:3" x14ac:dyDescent="0.25">
      <c r="B34" t="s">
        <v>279</v>
      </c>
      <c r="C34" s="4">
        <v>142</v>
      </c>
    </row>
    <row r="35" spans="2:3" x14ac:dyDescent="0.25">
      <c r="B35" t="s">
        <v>280</v>
      </c>
      <c r="C35" s="4">
        <v>218</v>
      </c>
    </row>
    <row r="36" spans="2:3" x14ac:dyDescent="0.25">
      <c r="C36" s="4">
        <v>4335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G16" sqref="G1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0.2791645551927775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49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66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61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61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49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64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131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20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57</v>
      </c>
      <c r="E14" s="14" t="s">
        <v>293</v>
      </c>
      <c r="F14" s="27">
        <f>AVERAGE(D6:D17)</f>
        <v>60.545454545454547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56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52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1</v>
      </c>
      <c r="E18" s="27">
        <f>F14</f>
        <v>60.545454545454547</v>
      </c>
      <c r="F18" s="26">
        <f>D18-E18</f>
        <v>-59.545454545454547</v>
      </c>
      <c r="G18" s="25">
        <f>ABS(F18)</f>
        <v>59.545454545454547</v>
      </c>
      <c r="H18" s="25">
        <f>G18^2</f>
        <v>3545.6611570247937</v>
      </c>
      <c r="I18" s="24">
        <f>G18/D18</f>
        <v>59.545454545454547</v>
      </c>
      <c r="J18" s="24">
        <f>G18/E18</f>
        <v>0.98348348348348347</v>
      </c>
    </row>
    <row r="19" spans="1:10" x14ac:dyDescent="0.25">
      <c r="A19" s="55"/>
      <c r="B19" s="31" t="s">
        <v>263</v>
      </c>
      <c r="C19" s="14">
        <v>2</v>
      </c>
      <c r="D19" s="34"/>
      <c r="E19" s="25">
        <f>$F$1*D18+(1-$F$1)*E18</f>
        <v>43.922474213520978</v>
      </c>
      <c r="F19" s="26">
        <f>D19-E19</f>
        <v>-43.922474213520978</v>
      </c>
      <c r="G19" s="25">
        <f>ABS(F19)</f>
        <v>43.922474213520978</v>
      </c>
      <c r="H19" s="25">
        <f>G19^2</f>
        <v>1929.1837410374153</v>
      </c>
      <c r="I19" s="24" t="e">
        <f>G19/D19</f>
        <v>#DIV/0!</v>
      </c>
      <c r="J19" s="24">
        <f>G19/E19</f>
        <v>1</v>
      </c>
    </row>
    <row r="20" spans="1:10" x14ac:dyDescent="0.25">
      <c r="A20" s="55"/>
      <c r="B20" s="31" t="s">
        <v>264</v>
      </c>
      <c r="C20" s="14">
        <v>3</v>
      </c>
      <c r="D20" s="34">
        <v>383</v>
      </c>
      <c r="E20" s="25">
        <f t="shared" ref="E20:E36" si="0">$F$1*D19+(1-$F$1)*E19</f>
        <v>31.660876236737156</v>
      </c>
      <c r="F20" s="26">
        <f t="shared" ref="F20:F36" si="1">D20-E20</f>
        <v>351.33912376326282</v>
      </c>
      <c r="G20" s="25">
        <f t="shared" ref="G20:G36" si="2">ABS(F20)</f>
        <v>351.33912376326282</v>
      </c>
      <c r="H20" s="25">
        <f t="shared" ref="H20:H36" si="3">G20^2</f>
        <v>123439.17988673731</v>
      </c>
      <c r="I20" s="24">
        <f t="shared" ref="I20:I36" si="4">G20/D20</f>
        <v>0.91733452679703087</v>
      </c>
      <c r="J20" s="24">
        <f t="shared" ref="J20:J36" si="5">G20/E20</f>
        <v>11.096948837934955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214</v>
      </c>
      <c r="E21" s="25">
        <f t="shared" si="0"/>
        <v>129.74230644392864</v>
      </c>
      <c r="F21" s="26">
        <f t="shared" si="1"/>
        <v>84.257693556071359</v>
      </c>
      <c r="G21" s="25">
        <f t="shared" si="2"/>
        <v>84.257693556071359</v>
      </c>
      <c r="H21" s="25">
        <f t="shared" si="3"/>
        <v>7099.3589233888288</v>
      </c>
      <c r="I21" s="24">
        <f t="shared" si="4"/>
        <v>0.39372753998164184</v>
      </c>
      <c r="J21" s="24">
        <f t="shared" si="5"/>
        <v>0.64942342914556872</v>
      </c>
    </row>
    <row r="22" spans="1:10" x14ac:dyDescent="0.25">
      <c r="A22" s="55"/>
      <c r="B22" s="31" t="s">
        <v>266</v>
      </c>
      <c r="C22" s="14">
        <v>5</v>
      </c>
      <c r="D22" s="14">
        <v>91</v>
      </c>
      <c r="E22" s="25">
        <f t="shared" si="0"/>
        <v>153.26406798707865</v>
      </c>
      <c r="F22" s="26">
        <f t="shared" si="1"/>
        <v>-62.264067987078647</v>
      </c>
      <c r="G22" s="25">
        <f t="shared" si="2"/>
        <v>62.264067987078647</v>
      </c>
      <c r="H22" s="25">
        <f t="shared" si="3"/>
        <v>3876.8141622995522</v>
      </c>
      <c r="I22" s="24">
        <f t="shared" si="4"/>
        <v>0.68422052733053462</v>
      </c>
      <c r="J22" s="24">
        <f t="shared" si="5"/>
        <v>0.40625352572742618</v>
      </c>
    </row>
    <row r="23" spans="1:10" x14ac:dyDescent="0.25">
      <c r="A23" s="55"/>
      <c r="B23" s="31" t="s">
        <v>267</v>
      </c>
      <c r="C23" s="14">
        <v>6</v>
      </c>
      <c r="D23" s="14">
        <v>116</v>
      </c>
      <c r="E23" s="25">
        <f t="shared" si="0"/>
        <v>135.882147142973</v>
      </c>
      <c r="F23" s="26">
        <f t="shared" si="1"/>
        <v>-19.882147142972997</v>
      </c>
      <c r="G23" s="25">
        <f t="shared" si="2"/>
        <v>19.882147142972997</v>
      </c>
      <c r="H23" s="25">
        <f t="shared" si="3"/>
        <v>395.29977501482932</v>
      </c>
      <c r="I23" s="24">
        <f t="shared" si="4"/>
        <v>0.17139782019804309</v>
      </c>
      <c r="J23" s="24">
        <f t="shared" si="5"/>
        <v>0.14631905339303569</v>
      </c>
    </row>
    <row r="24" spans="1:10" x14ac:dyDescent="0.25">
      <c r="A24" s="55"/>
      <c r="B24" s="31" t="s">
        <v>268</v>
      </c>
      <c r="C24" s="14">
        <v>7</v>
      </c>
      <c r="D24" s="14">
        <v>286</v>
      </c>
      <c r="E24" s="25">
        <f t="shared" si="0"/>
        <v>130.33175637952758</v>
      </c>
      <c r="F24" s="26">
        <f t="shared" si="1"/>
        <v>155.66824362047242</v>
      </c>
      <c r="G24" s="25">
        <f t="shared" si="2"/>
        <v>155.66824362047242</v>
      </c>
      <c r="H24" s="25">
        <f t="shared" si="3"/>
        <v>24232.602071882753</v>
      </c>
      <c r="I24" s="24">
        <f t="shared" si="4"/>
        <v>0.54429455811353999</v>
      </c>
      <c r="J24" s="24">
        <f t="shared" si="5"/>
        <v>1.1943999524349591</v>
      </c>
    </row>
    <row r="25" spans="1:10" x14ac:dyDescent="0.25">
      <c r="A25" s="55"/>
      <c r="B25" s="31" t="s">
        <v>269</v>
      </c>
      <c r="C25" s="14">
        <v>8</v>
      </c>
      <c r="D25" s="14">
        <v>165</v>
      </c>
      <c r="E25" s="25">
        <f t="shared" si="0"/>
        <v>173.7888123674777</v>
      </c>
      <c r="F25" s="26">
        <f t="shared" si="1"/>
        <v>-8.7888123674777034</v>
      </c>
      <c r="G25" s="25">
        <f t="shared" si="2"/>
        <v>8.7888123674777034</v>
      </c>
      <c r="H25" s="25">
        <f t="shared" si="3"/>
        <v>77.243222830729039</v>
      </c>
      <c r="I25" s="24">
        <f t="shared" si="4"/>
        <v>5.3265529499864871E-2</v>
      </c>
      <c r="J25" s="24">
        <f t="shared" si="5"/>
        <v>5.0571796007752766E-2</v>
      </c>
    </row>
    <row r="26" spans="1:10" x14ac:dyDescent="0.25">
      <c r="A26" s="55"/>
      <c r="B26" s="31" t="s">
        <v>270</v>
      </c>
      <c r="C26" s="14">
        <v>9</v>
      </c>
      <c r="D26" s="14">
        <v>162</v>
      </c>
      <c r="E26" s="25">
        <f t="shared" si="0"/>
        <v>171.33528747223801</v>
      </c>
      <c r="F26" s="26">
        <f t="shared" si="1"/>
        <v>-9.3352874722380079</v>
      </c>
      <c r="G26" s="25">
        <f t="shared" si="2"/>
        <v>9.3352874722380079</v>
      </c>
      <c r="H26" s="25">
        <f t="shared" si="3"/>
        <v>87.147592189323902</v>
      </c>
      <c r="I26" s="24">
        <f t="shared" si="4"/>
        <v>5.7625231310111158E-2</v>
      </c>
      <c r="J26" s="24">
        <f t="shared" si="5"/>
        <v>5.4485492218003452E-2</v>
      </c>
    </row>
    <row r="27" spans="1:10" x14ac:dyDescent="0.25">
      <c r="A27" s="55"/>
      <c r="B27" s="31" t="s">
        <v>271</v>
      </c>
      <c r="C27" s="14">
        <v>10</v>
      </c>
      <c r="D27" s="14">
        <v>317</v>
      </c>
      <c r="E27" s="25">
        <f t="shared" si="0"/>
        <v>168.72920609745398</v>
      </c>
      <c r="F27" s="26">
        <f t="shared" si="1"/>
        <v>148.27079390254602</v>
      </c>
      <c r="G27" s="25">
        <f t="shared" si="2"/>
        <v>148.27079390254602</v>
      </c>
      <c r="H27" s="25">
        <f t="shared" si="3"/>
        <v>21984.228324491276</v>
      </c>
      <c r="I27" s="24">
        <f t="shared" si="4"/>
        <v>0.46773121104904108</v>
      </c>
      <c r="J27" s="24">
        <f t="shared" si="5"/>
        <v>0.87875002396981783</v>
      </c>
    </row>
    <row r="28" spans="1:10" x14ac:dyDescent="0.25">
      <c r="A28" s="55"/>
      <c r="B28" s="31" t="s">
        <v>272</v>
      </c>
      <c r="C28" s="14">
        <v>11</v>
      </c>
      <c r="D28" s="14">
        <v>245</v>
      </c>
      <c r="E28" s="25">
        <f t="shared" si="0"/>
        <v>210.12115632533823</v>
      </c>
      <c r="F28" s="26">
        <f t="shared" si="1"/>
        <v>34.878843674661766</v>
      </c>
      <c r="G28" s="25">
        <f t="shared" si="2"/>
        <v>34.878843674661766</v>
      </c>
      <c r="H28" s="25">
        <f t="shared" si="3"/>
        <v>1216.5337360814931</v>
      </c>
      <c r="I28" s="24">
        <f t="shared" si="4"/>
        <v>0.14236262724351742</v>
      </c>
      <c r="J28" s="24">
        <f t="shared" si="5"/>
        <v>0.16599396407593334</v>
      </c>
    </row>
    <row r="29" spans="1:10" x14ac:dyDescent="0.25">
      <c r="A29" s="55"/>
      <c r="B29" s="31" t="s">
        <v>273</v>
      </c>
      <c r="C29" s="14">
        <v>12</v>
      </c>
      <c r="D29" s="14">
        <v>257</v>
      </c>
      <c r="E29" s="25">
        <f t="shared" si="0"/>
        <v>219.85809320541358</v>
      </c>
      <c r="F29" s="26">
        <f t="shared" si="1"/>
        <v>37.141906794586419</v>
      </c>
      <c r="G29" s="25">
        <f t="shared" si="2"/>
        <v>37.141906794586419</v>
      </c>
      <c r="H29" s="25">
        <f t="shared" si="3"/>
        <v>1379.5212403377448</v>
      </c>
      <c r="I29" s="24">
        <f t="shared" si="4"/>
        <v>0.14452103811123121</v>
      </c>
      <c r="J29" s="24">
        <f t="shared" si="5"/>
        <v>0.16893581788633411</v>
      </c>
    </row>
    <row r="30" spans="1:10" x14ac:dyDescent="0.25">
      <c r="A30" s="55"/>
      <c r="B30" s="31" t="s">
        <v>274</v>
      </c>
      <c r="C30" s="14">
        <v>13</v>
      </c>
      <c r="D30" s="14">
        <v>235</v>
      </c>
      <c r="E30" s="25">
        <f t="shared" si="0"/>
        <v>230.2267970947359</v>
      </c>
      <c r="F30" s="26">
        <f t="shared" si="1"/>
        <v>4.7732029052640996</v>
      </c>
      <c r="G30" s="25">
        <f t="shared" si="2"/>
        <v>4.7732029052640996</v>
      </c>
      <c r="H30" s="25">
        <f t="shared" si="3"/>
        <v>22.783465974821642</v>
      </c>
      <c r="I30" s="24">
        <f t="shared" si="4"/>
        <v>2.0311501724528083E-2</v>
      </c>
      <c r="J30" s="24">
        <f t="shared" si="5"/>
        <v>2.0732612213251515E-2</v>
      </c>
    </row>
    <row r="31" spans="1:10" x14ac:dyDescent="0.25">
      <c r="A31" s="55"/>
      <c r="B31" s="31" t="s">
        <v>275</v>
      </c>
      <c r="C31" s="14">
        <v>14</v>
      </c>
      <c r="D31" s="14">
        <v>190</v>
      </c>
      <c r="E31" s="25">
        <f t="shared" si="0"/>
        <v>231.55930616062884</v>
      </c>
      <c r="F31" s="26">
        <f t="shared" si="1"/>
        <v>-41.559306160628836</v>
      </c>
      <c r="G31" s="25">
        <f t="shared" si="2"/>
        <v>41.559306160628836</v>
      </c>
      <c r="H31" s="25">
        <f t="shared" si="3"/>
        <v>1727.1759285528819</v>
      </c>
      <c r="I31" s="24">
        <f t="shared" si="4"/>
        <v>0.21873319031909913</v>
      </c>
      <c r="J31" s="24">
        <f t="shared" si="5"/>
        <v>0.17947586235985627</v>
      </c>
    </row>
    <row r="32" spans="1:10" x14ac:dyDescent="0.25">
      <c r="A32" s="55"/>
      <c r="B32" s="31" t="s">
        <v>276</v>
      </c>
      <c r="C32" s="14">
        <v>15</v>
      </c>
      <c r="D32" s="14">
        <v>350</v>
      </c>
      <c r="E32" s="25">
        <f t="shared" si="0"/>
        <v>219.95742094217644</v>
      </c>
      <c r="F32" s="26">
        <f t="shared" si="1"/>
        <v>130.04257905782356</v>
      </c>
      <c r="G32" s="25">
        <f t="shared" si="2"/>
        <v>130.04257905782356</v>
      </c>
      <c r="H32" s="25">
        <f t="shared" si="3"/>
        <v>16911.072368010289</v>
      </c>
      <c r="I32" s="24">
        <f t="shared" si="4"/>
        <v>0.37155022587949588</v>
      </c>
      <c r="J32" s="24">
        <f t="shared" si="5"/>
        <v>0.59121705692307525</v>
      </c>
    </row>
    <row r="33" spans="1:10" x14ac:dyDescent="0.25">
      <c r="A33" s="55"/>
      <c r="B33" s="31" t="s">
        <v>277</v>
      </c>
      <c r="C33" s="14">
        <v>16</v>
      </c>
      <c r="D33" s="14">
        <v>172</v>
      </c>
      <c r="E33" s="25">
        <f t="shared" si="0"/>
        <v>256.26069968097534</v>
      </c>
      <c r="F33" s="26">
        <f t="shared" si="1"/>
        <v>-84.260699680975335</v>
      </c>
      <c r="G33" s="25">
        <f t="shared" si="2"/>
        <v>84.260699680975335</v>
      </c>
      <c r="H33" s="25">
        <f t="shared" si="3"/>
        <v>7099.8655107275172</v>
      </c>
      <c r="I33" s="24">
        <f t="shared" si="4"/>
        <v>0.48988778884287987</v>
      </c>
      <c r="J33" s="24">
        <f t="shared" si="5"/>
        <v>0.32880851330646238</v>
      </c>
    </row>
    <row r="34" spans="1:10" x14ac:dyDescent="0.25">
      <c r="A34" s="55"/>
      <c r="B34" s="31" t="s">
        <v>278</v>
      </c>
      <c r="C34" s="14">
        <v>17</v>
      </c>
      <c r="D34" s="14">
        <v>125</v>
      </c>
      <c r="E34" s="25">
        <f t="shared" si="0"/>
        <v>232.73809893430365</v>
      </c>
      <c r="F34" s="26">
        <f t="shared" si="1"/>
        <v>-107.73809893430365</v>
      </c>
      <c r="G34" s="25">
        <f t="shared" si="2"/>
        <v>107.73809893430365</v>
      </c>
      <c r="H34" s="25">
        <f t="shared" si="3"/>
        <v>11607.497961977801</v>
      </c>
      <c r="I34" s="24">
        <f t="shared" si="4"/>
        <v>0.86190479147442922</v>
      </c>
      <c r="J34" s="24">
        <f t="shared" si="5"/>
        <v>0.46291560955267369</v>
      </c>
    </row>
    <row r="35" spans="1:10" x14ac:dyDescent="0.25">
      <c r="A35" s="55"/>
      <c r="B35" s="31" t="s">
        <v>279</v>
      </c>
      <c r="C35" s="14">
        <v>18</v>
      </c>
      <c r="D35" s="14">
        <v>142</v>
      </c>
      <c r="E35" s="25">
        <f t="shared" si="0"/>
        <v>202.66144046799332</v>
      </c>
      <c r="F35" s="26">
        <f t="shared" si="1"/>
        <v>-60.661440467993316</v>
      </c>
      <c r="G35" s="25">
        <f t="shared" si="2"/>
        <v>60.661440467993316</v>
      </c>
      <c r="H35" s="25">
        <f t="shared" si="3"/>
        <v>3679.8103596518972</v>
      </c>
      <c r="I35" s="24">
        <f t="shared" si="4"/>
        <v>0.42719324273234732</v>
      </c>
      <c r="J35" s="24">
        <f t="shared" si="5"/>
        <v>0.2993240368168294</v>
      </c>
    </row>
    <row r="36" spans="1:10" x14ac:dyDescent="0.25">
      <c r="A36" s="55"/>
      <c r="B36" s="31" t="s">
        <v>280</v>
      </c>
      <c r="C36" s="14">
        <v>19</v>
      </c>
      <c r="D36" s="14">
        <v>218</v>
      </c>
      <c r="E36" s="25">
        <f t="shared" si="0"/>
        <v>185.72691642239283</v>
      </c>
      <c r="F36" s="26">
        <f t="shared" si="1"/>
        <v>32.273083577607167</v>
      </c>
      <c r="G36" s="25">
        <f t="shared" si="2"/>
        <v>32.273083577607167</v>
      </c>
      <c r="H36" s="25">
        <f t="shared" si="3"/>
        <v>1041.5519236072175</v>
      </c>
      <c r="I36" s="24">
        <f t="shared" si="4"/>
        <v>0.14804166778718883</v>
      </c>
      <c r="J36" s="24">
        <f t="shared" si="5"/>
        <v>0.17376632423169897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194.73641744403488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480.68768187965162</v>
      </c>
      <c r="G38" s="18">
        <f t="shared" ref="G38:H38" si="6">SUM(G18:G36)</f>
        <v>1476.6032598249399</v>
      </c>
      <c r="H38" s="18">
        <f t="shared" si="6"/>
        <v>231352.53135181844</v>
      </c>
      <c r="I38" s="17">
        <f>SUM(I21:I36)</f>
        <v>5.1967684915974939</v>
      </c>
      <c r="J38" s="17">
        <f>SUM(J21:J36)</f>
        <v>5.7713730702626789</v>
      </c>
    </row>
    <row r="39" spans="1:10" x14ac:dyDescent="0.25">
      <c r="B39" s="14"/>
      <c r="C39" s="14"/>
      <c r="D39" s="14"/>
      <c r="E39" s="14"/>
      <c r="F39" s="14"/>
      <c r="G39" s="16">
        <f>G38/C36</f>
        <v>77.715961043417892</v>
      </c>
      <c r="H39" s="16">
        <f>H38/C36</f>
        <v>12176.44901851676</v>
      </c>
      <c r="I39" s="15">
        <f>I38/C36</f>
        <v>0.27351413113671019</v>
      </c>
      <c r="J39" s="15">
        <f>J38/C36</f>
        <v>0.30375647738224626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97.402626555431937</v>
      </c>
      <c r="H42" s="12">
        <f>H39^0.5</f>
        <v>110.34694838787686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6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707014</v>
      </c>
    </row>
    <row r="4" spans="2:3" x14ac:dyDescent="0.25">
      <c r="B4" s="5" t="s">
        <v>247</v>
      </c>
      <c r="C4" t="s">
        <v>79</v>
      </c>
    </row>
    <row r="5" spans="2:3" x14ac:dyDescent="0.25">
      <c r="B5" t="s">
        <v>250</v>
      </c>
      <c r="C5" s="4">
        <v>90</v>
      </c>
    </row>
    <row r="6" spans="2:3" x14ac:dyDescent="0.25">
      <c r="B6" t="s">
        <v>251</v>
      </c>
      <c r="C6" s="4">
        <v>494</v>
      </c>
    </row>
    <row r="7" spans="2:3" x14ac:dyDescent="0.25">
      <c r="B7" t="s">
        <v>252</v>
      </c>
      <c r="C7" s="4">
        <v>522</v>
      </c>
    </row>
    <row r="8" spans="2:3" x14ac:dyDescent="0.25">
      <c r="B8" t="s">
        <v>253</v>
      </c>
      <c r="C8" s="4">
        <v>471</v>
      </c>
    </row>
    <row r="9" spans="2:3" x14ac:dyDescent="0.25">
      <c r="B9" t="s">
        <v>254</v>
      </c>
      <c r="C9" s="4">
        <v>92</v>
      </c>
    </row>
    <row r="10" spans="2:3" x14ac:dyDescent="0.25">
      <c r="B10" t="s">
        <v>255</v>
      </c>
      <c r="C10" s="4">
        <v>327</v>
      </c>
    </row>
    <row r="11" spans="2:3" x14ac:dyDescent="0.25">
      <c r="B11" t="s">
        <v>256</v>
      </c>
      <c r="C11" s="4">
        <v>463</v>
      </c>
    </row>
    <row r="12" spans="2:3" x14ac:dyDescent="0.25">
      <c r="B12" t="s">
        <v>257</v>
      </c>
      <c r="C12" s="4">
        <v>222</v>
      </c>
    </row>
    <row r="13" spans="2:3" x14ac:dyDescent="0.25">
      <c r="B13" t="s">
        <v>258</v>
      </c>
      <c r="C13" s="4">
        <v>230</v>
      </c>
    </row>
    <row r="14" spans="2:3" x14ac:dyDescent="0.25">
      <c r="B14" t="s">
        <v>259</v>
      </c>
      <c r="C14" s="4">
        <v>259</v>
      </c>
    </row>
    <row r="15" spans="2:3" x14ac:dyDescent="0.25">
      <c r="B15" t="s">
        <v>260</v>
      </c>
      <c r="C15" s="4">
        <v>247</v>
      </c>
    </row>
    <row r="16" spans="2:3" x14ac:dyDescent="0.25">
      <c r="B16" t="s">
        <v>261</v>
      </c>
      <c r="C16" s="4">
        <v>152</v>
      </c>
    </row>
    <row r="17" spans="2:3" x14ac:dyDescent="0.25">
      <c r="B17" t="s">
        <v>262</v>
      </c>
      <c r="C17" s="4">
        <v>106</v>
      </c>
    </row>
    <row r="18" spans="2:3" x14ac:dyDescent="0.25">
      <c r="B18" t="s">
        <v>263</v>
      </c>
      <c r="C18" s="4">
        <v>44</v>
      </c>
    </row>
    <row r="19" spans="2:3" x14ac:dyDescent="0.25">
      <c r="B19" t="s">
        <v>264</v>
      </c>
      <c r="C19" s="4">
        <v>438</v>
      </c>
    </row>
    <row r="20" spans="2:3" x14ac:dyDescent="0.25">
      <c r="B20" t="s">
        <v>265</v>
      </c>
      <c r="C20" s="4">
        <v>343</v>
      </c>
    </row>
    <row r="21" spans="2:3" x14ac:dyDescent="0.25">
      <c r="B21" t="s">
        <v>266</v>
      </c>
      <c r="C21" s="4">
        <v>418</v>
      </c>
    </row>
    <row r="22" spans="2:3" x14ac:dyDescent="0.25">
      <c r="B22" t="s">
        <v>267</v>
      </c>
      <c r="C22" s="4">
        <v>247</v>
      </c>
    </row>
    <row r="23" spans="2:3" x14ac:dyDescent="0.25">
      <c r="B23" t="s">
        <v>268</v>
      </c>
      <c r="C23" s="4">
        <v>315</v>
      </c>
    </row>
    <row r="24" spans="2:3" x14ac:dyDescent="0.25">
      <c r="B24" t="s">
        <v>269</v>
      </c>
      <c r="C24" s="4">
        <v>172</v>
      </c>
    </row>
    <row r="25" spans="2:3" x14ac:dyDescent="0.25">
      <c r="B25" t="s">
        <v>270</v>
      </c>
      <c r="C25" s="4">
        <v>298</v>
      </c>
    </row>
    <row r="26" spans="2:3" x14ac:dyDescent="0.25">
      <c r="B26" t="s">
        <v>271</v>
      </c>
      <c r="C26" s="4"/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>
        <v>233</v>
      </c>
    </row>
    <row r="32" spans="2:3" x14ac:dyDescent="0.25">
      <c r="B32" t="s">
        <v>277</v>
      </c>
      <c r="C32" s="4">
        <v>314</v>
      </c>
    </row>
    <row r="33" spans="2:3" x14ac:dyDescent="0.25">
      <c r="B33" t="s">
        <v>278</v>
      </c>
      <c r="C33" s="4">
        <v>197</v>
      </c>
    </row>
    <row r="34" spans="2:3" x14ac:dyDescent="0.25">
      <c r="B34" t="s">
        <v>279</v>
      </c>
      <c r="C34" s="4">
        <v>181</v>
      </c>
    </row>
    <row r="35" spans="2:3" x14ac:dyDescent="0.25">
      <c r="B35" t="s">
        <v>280</v>
      </c>
      <c r="C35" s="4">
        <v>1120</v>
      </c>
    </row>
    <row r="36" spans="2:3" x14ac:dyDescent="0.25">
      <c r="C36" s="4">
        <v>7995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24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90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494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522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471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92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327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463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222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230</v>
      </c>
      <c r="E14" s="14" t="s">
        <v>293</v>
      </c>
      <c r="F14" s="27">
        <f>AVERAGE(D6:D17)</f>
        <v>297.41666666666669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259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247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152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106</v>
      </c>
      <c r="E18" s="27">
        <f>F14</f>
        <v>297.41666666666669</v>
      </c>
      <c r="F18" s="26">
        <f>D18-E18</f>
        <v>-191.41666666666669</v>
      </c>
      <c r="G18" s="25">
        <f>ABS(F18)</f>
        <v>191.41666666666669</v>
      </c>
      <c r="H18" s="25">
        <f>G18^2</f>
        <v>36640.340277777788</v>
      </c>
      <c r="I18" s="24">
        <f>G18/D18</f>
        <v>1.8058176100628933</v>
      </c>
      <c r="J18" s="24">
        <f>G18/E18</f>
        <v>0.64359764639955175</v>
      </c>
    </row>
    <row r="19" spans="1:10" x14ac:dyDescent="0.25">
      <c r="A19" s="55"/>
      <c r="B19" s="31" t="s">
        <v>263</v>
      </c>
      <c r="C19" s="14">
        <v>2</v>
      </c>
      <c r="D19" s="34">
        <v>44</v>
      </c>
      <c r="E19" s="25">
        <f>$F$1*D18+(1-$F$1)*E18</f>
        <v>239.99166666666667</v>
      </c>
      <c r="F19" s="26">
        <f>D19-E19</f>
        <v>-195.99166666666667</v>
      </c>
      <c r="G19" s="25">
        <f>ABS(F19)</f>
        <v>195.99166666666667</v>
      </c>
      <c r="H19" s="25">
        <f>G19^2</f>
        <v>38412.733402777783</v>
      </c>
      <c r="I19" s="24">
        <f>G19/D19</f>
        <v>4.4543560606060604</v>
      </c>
      <c r="J19" s="24">
        <f>G19/E19</f>
        <v>0.8166603007048856</v>
      </c>
    </row>
    <row r="20" spans="1:10" x14ac:dyDescent="0.25">
      <c r="A20" s="55"/>
      <c r="B20" s="31" t="s">
        <v>264</v>
      </c>
      <c r="C20" s="14">
        <v>3</v>
      </c>
      <c r="D20" s="34">
        <v>438</v>
      </c>
      <c r="E20" s="25">
        <f t="shared" ref="E20:E36" si="0">$F$1*D19+(1-$F$1)*E19</f>
        <v>181.19416666666666</v>
      </c>
      <c r="F20" s="26">
        <f t="shared" ref="F20:F36" si="1">D20-E20</f>
        <v>256.80583333333334</v>
      </c>
      <c r="G20" s="25">
        <f t="shared" ref="G20:G36" si="2">ABS(F20)</f>
        <v>256.80583333333334</v>
      </c>
      <c r="H20" s="25">
        <f t="shared" ref="H20:H36" si="3">G20^2</f>
        <v>65949.236034027781</v>
      </c>
      <c r="I20" s="24">
        <f t="shared" ref="I20:I36" si="4">G20/D20</f>
        <v>0.5863146879756469</v>
      </c>
      <c r="J20" s="24">
        <f t="shared" ref="J20:J36" si="5">G20/E20</f>
        <v>1.4172963625576616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343</v>
      </c>
      <c r="E21" s="25">
        <f t="shared" si="0"/>
        <v>258.23591666666664</v>
      </c>
      <c r="F21" s="26">
        <f t="shared" si="1"/>
        <v>84.76408333333336</v>
      </c>
      <c r="G21" s="25">
        <f t="shared" si="2"/>
        <v>84.76408333333336</v>
      </c>
      <c r="H21" s="25">
        <f t="shared" si="3"/>
        <v>7184.9498233402819</v>
      </c>
      <c r="I21" s="24">
        <f t="shared" si="4"/>
        <v>0.24712560738581155</v>
      </c>
      <c r="J21" s="24">
        <f t="shared" si="5"/>
        <v>0.32824281156345747</v>
      </c>
    </row>
    <row r="22" spans="1:10" x14ac:dyDescent="0.25">
      <c r="A22" s="55"/>
      <c r="B22" s="31" t="s">
        <v>266</v>
      </c>
      <c r="C22" s="14">
        <v>5</v>
      </c>
      <c r="D22" s="14">
        <v>418</v>
      </c>
      <c r="E22" s="25">
        <f t="shared" si="0"/>
        <v>283.66514166666661</v>
      </c>
      <c r="F22" s="26">
        <f t="shared" si="1"/>
        <v>134.33485833333339</v>
      </c>
      <c r="G22" s="25">
        <f t="shared" si="2"/>
        <v>134.33485833333339</v>
      </c>
      <c r="H22" s="25">
        <f t="shared" si="3"/>
        <v>18045.85416343675</v>
      </c>
      <c r="I22" s="24">
        <f t="shared" si="4"/>
        <v>0.32137525917065402</v>
      </c>
      <c r="J22" s="24">
        <f t="shared" si="5"/>
        <v>0.47356843898426393</v>
      </c>
    </row>
    <row r="23" spans="1:10" x14ac:dyDescent="0.25">
      <c r="A23" s="55"/>
      <c r="B23" s="31" t="s">
        <v>267</v>
      </c>
      <c r="C23" s="14">
        <v>6</v>
      </c>
      <c r="D23" s="14">
        <v>247</v>
      </c>
      <c r="E23" s="25">
        <f t="shared" si="0"/>
        <v>323.96559916666661</v>
      </c>
      <c r="F23" s="26">
        <f t="shared" si="1"/>
        <v>-76.965599166666607</v>
      </c>
      <c r="G23" s="25">
        <f t="shared" si="2"/>
        <v>76.965599166666607</v>
      </c>
      <c r="H23" s="25">
        <f t="shared" si="3"/>
        <v>5923.7034550839917</v>
      </c>
      <c r="I23" s="24">
        <f t="shared" si="4"/>
        <v>0.31160161605937897</v>
      </c>
      <c r="J23" s="24">
        <f t="shared" si="5"/>
        <v>0.23757337002646092</v>
      </c>
    </row>
    <row r="24" spans="1:10" x14ac:dyDescent="0.25">
      <c r="A24" s="55"/>
      <c r="B24" s="31" t="s">
        <v>268</v>
      </c>
      <c r="C24" s="14">
        <v>7</v>
      </c>
      <c r="D24" s="14">
        <v>315</v>
      </c>
      <c r="E24" s="25">
        <f t="shared" si="0"/>
        <v>300.87591941666659</v>
      </c>
      <c r="F24" s="26">
        <f t="shared" si="1"/>
        <v>14.124080583333409</v>
      </c>
      <c r="G24" s="25">
        <f t="shared" si="2"/>
        <v>14.124080583333409</v>
      </c>
      <c r="H24" s="25">
        <f t="shared" si="3"/>
        <v>199.48965232449581</v>
      </c>
      <c r="I24" s="24">
        <f t="shared" si="4"/>
        <v>4.4838351058201296E-2</v>
      </c>
      <c r="J24" s="24">
        <f t="shared" si="5"/>
        <v>4.6943207055974934E-2</v>
      </c>
    </row>
    <row r="25" spans="1:10" x14ac:dyDescent="0.25">
      <c r="A25" s="55"/>
      <c r="B25" s="31" t="s">
        <v>269</v>
      </c>
      <c r="C25" s="14">
        <v>8</v>
      </c>
      <c r="D25" s="14">
        <v>172</v>
      </c>
      <c r="E25" s="25">
        <f t="shared" si="0"/>
        <v>305.11314359166659</v>
      </c>
      <c r="F25" s="26">
        <f t="shared" si="1"/>
        <v>-133.11314359166659</v>
      </c>
      <c r="G25" s="25">
        <f t="shared" si="2"/>
        <v>133.11314359166659</v>
      </c>
      <c r="H25" s="25">
        <f t="shared" si="3"/>
        <v>17719.108996855648</v>
      </c>
      <c r="I25" s="24">
        <f t="shared" si="4"/>
        <v>0.77391362553294529</v>
      </c>
      <c r="J25" s="24">
        <f t="shared" si="5"/>
        <v>0.43627469477294012</v>
      </c>
    </row>
    <row r="26" spans="1:10" x14ac:dyDescent="0.25">
      <c r="A26" s="55"/>
      <c r="B26" s="31" t="s">
        <v>270</v>
      </c>
      <c r="C26" s="14">
        <v>9</v>
      </c>
      <c r="D26" s="14">
        <v>298</v>
      </c>
      <c r="E26" s="25">
        <f t="shared" si="0"/>
        <v>265.17920051416661</v>
      </c>
      <c r="F26" s="26">
        <f t="shared" si="1"/>
        <v>32.82079948583339</v>
      </c>
      <c r="G26" s="25">
        <f t="shared" si="2"/>
        <v>32.82079948583339</v>
      </c>
      <c r="H26" s="25">
        <f t="shared" si="3"/>
        <v>1077.2048788892814</v>
      </c>
      <c r="I26" s="24">
        <f t="shared" si="4"/>
        <v>0.11013691102628655</v>
      </c>
      <c r="J26" s="24">
        <f t="shared" si="5"/>
        <v>0.12376837784485292</v>
      </c>
    </row>
    <row r="27" spans="1:10" x14ac:dyDescent="0.25">
      <c r="A27" s="55"/>
      <c r="B27" s="31" t="s">
        <v>271</v>
      </c>
      <c r="C27" s="14">
        <v>10</v>
      </c>
      <c r="D27" s="14"/>
      <c r="E27" s="25">
        <f t="shared" si="0"/>
        <v>275.02544035991662</v>
      </c>
      <c r="F27" s="26">
        <f t="shared" si="1"/>
        <v>-275.02544035991662</v>
      </c>
      <c r="G27" s="25">
        <f t="shared" si="2"/>
        <v>275.02544035991662</v>
      </c>
      <c r="H27" s="25">
        <f t="shared" si="3"/>
        <v>75638.992845166053</v>
      </c>
      <c r="I27" s="24" t="e">
        <f t="shared" si="4"/>
        <v>#DIV/0!</v>
      </c>
      <c r="J27" s="24">
        <f t="shared" si="5"/>
        <v>1</v>
      </c>
    </row>
    <row r="28" spans="1:10" x14ac:dyDescent="0.25">
      <c r="A28" s="55"/>
      <c r="B28" s="31" t="s">
        <v>272</v>
      </c>
      <c r="C28" s="14">
        <v>11</v>
      </c>
      <c r="D28" s="14"/>
      <c r="E28" s="25">
        <f t="shared" si="0"/>
        <v>192.51780825194163</v>
      </c>
      <c r="F28" s="26">
        <f t="shared" si="1"/>
        <v>-192.51780825194163</v>
      </c>
      <c r="G28" s="25">
        <f t="shared" si="2"/>
        <v>192.51780825194163</v>
      </c>
      <c r="H28" s="25">
        <f t="shared" si="3"/>
        <v>37063.106494131367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5"/>
      <c r="B29" s="31" t="s">
        <v>273</v>
      </c>
      <c r="C29" s="14">
        <v>12</v>
      </c>
      <c r="D29" s="14"/>
      <c r="E29" s="25">
        <f t="shared" si="0"/>
        <v>134.76246577635914</v>
      </c>
      <c r="F29" s="26">
        <f t="shared" si="1"/>
        <v>-134.76246577635914</v>
      </c>
      <c r="G29" s="25">
        <f t="shared" si="2"/>
        <v>134.76246577635914</v>
      </c>
      <c r="H29" s="25">
        <f t="shared" si="3"/>
        <v>18160.922182124366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5"/>
      <c r="B30" s="31" t="s">
        <v>274</v>
      </c>
      <c r="C30" s="14">
        <v>13</v>
      </c>
      <c r="D30" s="14"/>
      <c r="E30" s="25">
        <f t="shared" si="0"/>
        <v>94.333726043451392</v>
      </c>
      <c r="F30" s="26">
        <f t="shared" si="1"/>
        <v>-94.333726043451392</v>
      </c>
      <c r="G30" s="25">
        <f t="shared" si="2"/>
        <v>94.333726043451392</v>
      </c>
      <c r="H30" s="25">
        <f t="shared" si="3"/>
        <v>8898.8518692409398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5"/>
      <c r="B31" s="31" t="s">
        <v>275</v>
      </c>
      <c r="C31" s="14">
        <v>14</v>
      </c>
      <c r="D31" s="14"/>
      <c r="E31" s="25">
        <f t="shared" si="0"/>
        <v>66.033608230415965</v>
      </c>
      <c r="F31" s="26">
        <f t="shared" si="1"/>
        <v>-66.033608230415965</v>
      </c>
      <c r="G31" s="25">
        <f t="shared" si="2"/>
        <v>66.033608230415965</v>
      </c>
      <c r="H31" s="25">
        <f t="shared" si="3"/>
        <v>4360.4374159280587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5"/>
      <c r="B32" s="31" t="s">
        <v>276</v>
      </c>
      <c r="C32" s="14">
        <v>15</v>
      </c>
      <c r="D32" s="14">
        <v>233</v>
      </c>
      <c r="E32" s="25">
        <f t="shared" si="0"/>
        <v>46.223525761291171</v>
      </c>
      <c r="F32" s="26">
        <f t="shared" si="1"/>
        <v>186.77647423870883</v>
      </c>
      <c r="G32" s="25">
        <f t="shared" si="2"/>
        <v>186.77647423870883</v>
      </c>
      <c r="H32" s="25">
        <f t="shared" si="3"/>
        <v>34885.451329043062</v>
      </c>
      <c r="I32" s="24">
        <f t="shared" si="4"/>
        <v>0.80161576926484479</v>
      </c>
      <c r="J32" s="24">
        <f t="shared" si="5"/>
        <v>4.0407232283245795</v>
      </c>
    </row>
    <row r="33" spans="1:10" x14ac:dyDescent="0.25">
      <c r="A33" s="55"/>
      <c r="B33" s="31" t="s">
        <v>277</v>
      </c>
      <c r="C33" s="14">
        <v>16</v>
      </c>
      <c r="D33" s="14">
        <v>314</v>
      </c>
      <c r="E33" s="25">
        <f t="shared" si="0"/>
        <v>102.25646803290381</v>
      </c>
      <c r="F33" s="26">
        <f t="shared" si="1"/>
        <v>211.7435319670962</v>
      </c>
      <c r="G33" s="25">
        <f t="shared" si="2"/>
        <v>211.7435319670962</v>
      </c>
      <c r="H33" s="25">
        <f t="shared" si="3"/>
        <v>44835.32332990069</v>
      </c>
      <c r="I33" s="24">
        <f t="shared" si="4"/>
        <v>0.67434245849393692</v>
      </c>
      <c r="J33" s="24">
        <f t="shared" si="5"/>
        <v>2.0707104014091504</v>
      </c>
    </row>
    <row r="34" spans="1:10" x14ac:dyDescent="0.25">
      <c r="A34" s="55"/>
      <c r="B34" s="31" t="s">
        <v>278</v>
      </c>
      <c r="C34" s="14">
        <v>17</v>
      </c>
      <c r="D34" s="14">
        <v>197</v>
      </c>
      <c r="E34" s="25">
        <f t="shared" si="0"/>
        <v>165.77952762303266</v>
      </c>
      <c r="F34" s="26">
        <f t="shared" si="1"/>
        <v>31.220472376967336</v>
      </c>
      <c r="G34" s="25">
        <f t="shared" si="2"/>
        <v>31.220472376967336</v>
      </c>
      <c r="H34" s="25">
        <f t="shared" si="3"/>
        <v>974.71789544098044</v>
      </c>
      <c r="I34" s="24">
        <f t="shared" si="4"/>
        <v>0.15847955521303217</v>
      </c>
      <c r="J34" s="24">
        <f t="shared" si="5"/>
        <v>0.18832525839957637</v>
      </c>
    </row>
    <row r="35" spans="1:10" x14ac:dyDescent="0.25">
      <c r="A35" s="55"/>
      <c r="B35" s="31" t="s">
        <v>279</v>
      </c>
      <c r="C35" s="14">
        <v>18</v>
      </c>
      <c r="D35" s="14">
        <v>181</v>
      </c>
      <c r="E35" s="25">
        <f t="shared" si="0"/>
        <v>175.14566933612286</v>
      </c>
      <c r="F35" s="26">
        <f t="shared" si="1"/>
        <v>5.8543306638771355</v>
      </c>
      <c r="G35" s="25">
        <f t="shared" si="2"/>
        <v>5.8543306638771355</v>
      </c>
      <c r="H35" s="25">
        <f t="shared" si="3"/>
        <v>34.273187522012101</v>
      </c>
      <c r="I35" s="24">
        <f t="shared" si="4"/>
        <v>3.2344368308713456E-2</v>
      </c>
      <c r="J35" s="24">
        <f t="shared" si="5"/>
        <v>3.3425494824208653E-2</v>
      </c>
    </row>
    <row r="36" spans="1:10" x14ac:dyDescent="0.25">
      <c r="A36" s="55"/>
      <c r="B36" s="31" t="s">
        <v>280</v>
      </c>
      <c r="C36" s="14">
        <v>19</v>
      </c>
      <c r="D36" s="14">
        <v>1120</v>
      </c>
      <c r="E36" s="25">
        <f t="shared" si="0"/>
        <v>176.90196853528599</v>
      </c>
      <c r="F36" s="26">
        <f t="shared" si="1"/>
        <v>943.09803146471404</v>
      </c>
      <c r="G36" s="25">
        <f t="shared" si="2"/>
        <v>943.09803146471404</v>
      </c>
      <c r="H36" s="25">
        <f t="shared" si="3"/>
        <v>889433.89695261873</v>
      </c>
      <c r="I36" s="24">
        <f t="shared" si="4"/>
        <v>0.84205181380778038</v>
      </c>
      <c r="J36" s="24">
        <f t="shared" si="5"/>
        <v>5.3311901460078879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459.83137797470022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541.38237102677908</v>
      </c>
      <c r="G38" s="18">
        <f t="shared" ref="G38:H38" si="6">SUM(G18:G36)</f>
        <v>3261.7026205342818</v>
      </c>
      <c r="H38" s="18">
        <f t="shared" si="6"/>
        <v>1305438.5941856301</v>
      </c>
      <c r="I38" s="17" t="e">
        <f>SUM(I21:I36)</f>
        <v>#DIV/0!</v>
      </c>
      <c r="J38" s="17">
        <f>SUM(J21:J36)</f>
        <v>18.310745429213355</v>
      </c>
    </row>
    <row r="39" spans="1:10" x14ac:dyDescent="0.25">
      <c r="B39" s="14"/>
      <c r="C39" s="14"/>
      <c r="D39" s="14"/>
      <c r="E39" s="14"/>
      <c r="F39" s="14"/>
      <c r="G39" s="16">
        <f>G38/C36</f>
        <v>171.66855897548851</v>
      </c>
      <c r="H39" s="16">
        <f>H38/C36</f>
        <v>68707.294430822643</v>
      </c>
      <c r="I39" s="15" t="e">
        <f>I38/C36</f>
        <v>#DIV/0!</v>
      </c>
      <c r="J39" s="15">
        <f>J38/C36</f>
        <v>0.96372344364280815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215.15488345897285</v>
      </c>
      <c r="H42" s="12">
        <f>H39^0.5</f>
        <v>262.12076306699294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7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706016</v>
      </c>
    </row>
    <row r="4" spans="2:3" x14ac:dyDescent="0.25">
      <c r="B4" s="5" t="s">
        <v>247</v>
      </c>
      <c r="C4" t="s">
        <v>62</v>
      </c>
    </row>
    <row r="5" spans="2:3" x14ac:dyDescent="0.25">
      <c r="B5" t="s">
        <v>250</v>
      </c>
      <c r="C5" s="4">
        <v>64</v>
      </c>
    </row>
    <row r="6" spans="2:3" x14ac:dyDescent="0.25">
      <c r="B6" t="s">
        <v>251</v>
      </c>
      <c r="C6" s="4">
        <v>164</v>
      </c>
    </row>
    <row r="7" spans="2:3" x14ac:dyDescent="0.25">
      <c r="B7" t="s">
        <v>252</v>
      </c>
      <c r="C7" s="4">
        <v>301</v>
      </c>
    </row>
    <row r="8" spans="2:3" x14ac:dyDescent="0.25">
      <c r="B8" t="s">
        <v>253</v>
      </c>
      <c r="C8" s="4">
        <v>278</v>
      </c>
    </row>
    <row r="9" spans="2:3" x14ac:dyDescent="0.25">
      <c r="B9" t="s">
        <v>254</v>
      </c>
      <c r="C9" s="4">
        <v>246</v>
      </c>
    </row>
    <row r="10" spans="2:3" x14ac:dyDescent="0.25">
      <c r="B10" t="s">
        <v>255</v>
      </c>
      <c r="C10" s="4">
        <v>131</v>
      </c>
    </row>
    <row r="11" spans="2:3" x14ac:dyDescent="0.25">
      <c r="B11" t="s">
        <v>256</v>
      </c>
      <c r="C11" s="4">
        <v>232</v>
      </c>
    </row>
    <row r="12" spans="2:3" x14ac:dyDescent="0.25">
      <c r="B12" t="s">
        <v>257</v>
      </c>
      <c r="C12" s="4">
        <v>13</v>
      </c>
    </row>
    <row r="13" spans="2:3" x14ac:dyDescent="0.25">
      <c r="B13" t="s">
        <v>258</v>
      </c>
      <c r="C13" s="4">
        <v>15</v>
      </c>
    </row>
    <row r="14" spans="2:3" x14ac:dyDescent="0.25">
      <c r="B14" t="s">
        <v>259</v>
      </c>
      <c r="C14" s="4">
        <v>119</v>
      </c>
    </row>
    <row r="15" spans="2:3" x14ac:dyDescent="0.25">
      <c r="B15" t="s">
        <v>260</v>
      </c>
      <c r="C15" s="4">
        <v>172</v>
      </c>
    </row>
    <row r="16" spans="2:3" x14ac:dyDescent="0.25">
      <c r="B16" t="s">
        <v>261</v>
      </c>
      <c r="C16" s="4">
        <v>105</v>
      </c>
    </row>
    <row r="17" spans="2:3" x14ac:dyDescent="0.25">
      <c r="B17" t="s">
        <v>262</v>
      </c>
      <c r="C17" s="4">
        <v>294</v>
      </c>
    </row>
    <row r="18" spans="2:3" x14ac:dyDescent="0.25">
      <c r="B18" t="s">
        <v>263</v>
      </c>
      <c r="C18" s="4">
        <v>136</v>
      </c>
    </row>
    <row r="19" spans="2:3" x14ac:dyDescent="0.25">
      <c r="B19" t="s">
        <v>264</v>
      </c>
      <c r="C19" s="4">
        <v>267</v>
      </c>
    </row>
    <row r="20" spans="2:3" x14ac:dyDescent="0.25">
      <c r="B20" t="s">
        <v>265</v>
      </c>
      <c r="C20" s="4">
        <v>190</v>
      </c>
    </row>
    <row r="21" spans="2:3" x14ac:dyDescent="0.25">
      <c r="B21" t="s">
        <v>266</v>
      </c>
      <c r="C21" s="4">
        <v>227</v>
      </c>
    </row>
    <row r="22" spans="2:3" x14ac:dyDescent="0.25">
      <c r="B22" t="s">
        <v>267</v>
      </c>
      <c r="C22" s="4">
        <v>11</v>
      </c>
    </row>
    <row r="23" spans="2:3" x14ac:dyDescent="0.25">
      <c r="B23" t="s">
        <v>268</v>
      </c>
      <c r="C23" s="4">
        <v>436</v>
      </c>
    </row>
    <row r="24" spans="2:3" x14ac:dyDescent="0.25">
      <c r="B24" t="s">
        <v>269</v>
      </c>
      <c r="C24" s="4">
        <v>144</v>
      </c>
    </row>
    <row r="25" spans="2:3" x14ac:dyDescent="0.25">
      <c r="B25" t="s">
        <v>270</v>
      </c>
      <c r="C25" s="4">
        <v>439</v>
      </c>
    </row>
    <row r="26" spans="2:3" x14ac:dyDescent="0.25">
      <c r="B26" t="s">
        <v>271</v>
      </c>
      <c r="C26" s="4">
        <v>152</v>
      </c>
    </row>
    <row r="27" spans="2:3" x14ac:dyDescent="0.25">
      <c r="B27" t="s">
        <v>272</v>
      </c>
      <c r="C27" s="4">
        <v>209</v>
      </c>
    </row>
    <row r="28" spans="2:3" x14ac:dyDescent="0.25">
      <c r="B28" t="s">
        <v>273</v>
      </c>
      <c r="C28" s="4">
        <v>334</v>
      </c>
    </row>
    <row r="29" spans="2:3" x14ac:dyDescent="0.25">
      <c r="B29" t="s">
        <v>274</v>
      </c>
      <c r="C29" s="4">
        <v>82</v>
      </c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>
        <v>108</v>
      </c>
    </row>
    <row r="32" spans="2:3" x14ac:dyDescent="0.25">
      <c r="B32" t="s">
        <v>277</v>
      </c>
      <c r="C32" s="4">
        <v>344</v>
      </c>
    </row>
    <row r="33" spans="2:3" x14ac:dyDescent="0.25">
      <c r="B33" t="s">
        <v>278</v>
      </c>
      <c r="C33" s="4">
        <v>224</v>
      </c>
    </row>
    <row r="34" spans="2:3" x14ac:dyDescent="0.25">
      <c r="B34" t="s">
        <v>279</v>
      </c>
      <c r="C34" s="4">
        <v>206</v>
      </c>
    </row>
    <row r="35" spans="2:3" x14ac:dyDescent="0.25">
      <c r="B35" t="s">
        <v>280</v>
      </c>
      <c r="C35" s="4">
        <v>247</v>
      </c>
    </row>
    <row r="36" spans="2:3" x14ac:dyDescent="0.25">
      <c r="C36" s="4">
        <v>5890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6.5466978022557049E-2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64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164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301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278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246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131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232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13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15</v>
      </c>
      <c r="E14" s="14" t="s">
        <v>293</v>
      </c>
      <c r="F14" s="27">
        <f>AVERAGE(D6:D17)</f>
        <v>153.33333333333334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119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172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105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294</v>
      </c>
      <c r="E18" s="27">
        <f>F14</f>
        <v>153.33333333333334</v>
      </c>
      <c r="F18" s="26">
        <f>D18-E18</f>
        <v>140.66666666666666</v>
      </c>
      <c r="G18" s="25">
        <f>ABS(F18)</f>
        <v>140.66666666666666</v>
      </c>
      <c r="H18" s="25">
        <f>G18^2</f>
        <v>19787.111111111109</v>
      </c>
      <c r="I18" s="24">
        <f>G18/D18</f>
        <v>0.47845804988662127</v>
      </c>
      <c r="J18" s="24">
        <f>G18/E18</f>
        <v>0.91739130434782601</v>
      </c>
    </row>
    <row r="19" spans="1:10" x14ac:dyDescent="0.25">
      <c r="A19" s="55"/>
      <c r="B19" s="31" t="s">
        <v>263</v>
      </c>
      <c r="C19" s="14">
        <v>2</v>
      </c>
      <c r="D19" s="34">
        <v>136</v>
      </c>
      <c r="E19" s="25">
        <f>$F$1*D18+(1-$F$1)*E18</f>
        <v>162.54235490850635</v>
      </c>
      <c r="F19" s="26">
        <f>D19-E19</f>
        <v>-26.542354908506354</v>
      </c>
      <c r="G19" s="25">
        <f>ABS(F19)</f>
        <v>26.542354908506354</v>
      </c>
      <c r="H19" s="25">
        <f>G19^2</f>
        <v>704.49660408911132</v>
      </c>
      <c r="I19" s="24">
        <f>G19/D19</f>
        <v>0.19516437432725262</v>
      </c>
      <c r="J19" s="24">
        <f>G19/E19</f>
        <v>0.16329500654427462</v>
      </c>
    </row>
    <row r="20" spans="1:10" x14ac:dyDescent="0.25">
      <c r="A20" s="55"/>
      <c r="B20" s="31" t="s">
        <v>264</v>
      </c>
      <c r="C20" s="14">
        <v>3</v>
      </c>
      <c r="D20" s="34">
        <v>267</v>
      </c>
      <c r="E20" s="25">
        <f t="shared" ref="E20:E36" si="0">$F$1*D19+(1-$F$1)*E19</f>
        <v>160.80470714304425</v>
      </c>
      <c r="F20" s="26">
        <f t="shared" ref="F20:F36" si="1">D20-E20</f>
        <v>106.19529285695575</v>
      </c>
      <c r="G20" s="25">
        <f t="shared" ref="G20:G36" si="2">ABS(F20)</f>
        <v>106.19529285695575</v>
      </c>
      <c r="H20" s="25">
        <f t="shared" ref="H20:H36" si="3">G20^2</f>
        <v>11277.440224974596</v>
      </c>
      <c r="I20" s="24">
        <f t="shared" ref="I20:I36" si="4">G20/D20</f>
        <v>0.39773517923953461</v>
      </c>
      <c r="J20" s="24">
        <f t="shared" ref="J20:J36" si="5">G20/E20</f>
        <v>0.66039915586854958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190</v>
      </c>
      <c r="E21" s="25">
        <f t="shared" si="0"/>
        <v>167.75699204660958</v>
      </c>
      <c r="F21" s="26">
        <f t="shared" si="1"/>
        <v>22.243007953390418</v>
      </c>
      <c r="G21" s="25">
        <f t="shared" si="2"/>
        <v>22.243007953390418</v>
      </c>
      <c r="H21" s="25">
        <f t="shared" si="3"/>
        <v>494.75140281458937</v>
      </c>
      <c r="I21" s="24">
        <f t="shared" si="4"/>
        <v>0.11706846291258115</v>
      </c>
      <c r="J21" s="24">
        <f t="shared" si="5"/>
        <v>0.13259064604121193</v>
      </c>
    </row>
    <row r="22" spans="1:10" x14ac:dyDescent="0.25">
      <c r="A22" s="55"/>
      <c r="B22" s="31" t="s">
        <v>266</v>
      </c>
      <c r="C22" s="14">
        <v>5</v>
      </c>
      <c r="D22" s="14">
        <v>227</v>
      </c>
      <c r="E22" s="25">
        <f t="shared" si="0"/>
        <v>169.21317455944973</v>
      </c>
      <c r="F22" s="26">
        <f t="shared" si="1"/>
        <v>57.786825440550274</v>
      </c>
      <c r="G22" s="25">
        <f t="shared" si="2"/>
        <v>57.786825440550274</v>
      </c>
      <c r="H22" s="25">
        <f t="shared" si="3"/>
        <v>3339.3171944966284</v>
      </c>
      <c r="I22" s="24">
        <f t="shared" si="4"/>
        <v>0.25456751295396596</v>
      </c>
      <c r="J22" s="24">
        <f t="shared" si="5"/>
        <v>0.34150311044633236</v>
      </c>
    </row>
    <row r="23" spans="1:10" x14ac:dyDescent="0.25">
      <c r="A23" s="55"/>
      <c r="B23" s="31" t="s">
        <v>267</v>
      </c>
      <c r="C23" s="14">
        <v>6</v>
      </c>
      <c r="D23" s="14">
        <v>11</v>
      </c>
      <c r="E23" s="25">
        <f t="shared" si="0"/>
        <v>172.99630339055958</v>
      </c>
      <c r="F23" s="26">
        <f t="shared" si="1"/>
        <v>-161.99630339055958</v>
      </c>
      <c r="G23" s="25">
        <f t="shared" si="2"/>
        <v>161.99630339055958</v>
      </c>
      <c r="H23" s="25">
        <f t="shared" si="3"/>
        <v>26242.802312206222</v>
      </c>
      <c r="I23" s="24">
        <f t="shared" si="4"/>
        <v>14.726936671869053</v>
      </c>
      <c r="J23" s="24">
        <f t="shared" si="5"/>
        <v>0.93641482630315975</v>
      </c>
    </row>
    <row r="24" spans="1:10" x14ac:dyDescent="0.25">
      <c r="A24" s="55"/>
      <c r="B24" s="31" t="s">
        <v>268</v>
      </c>
      <c r="C24" s="14">
        <v>7</v>
      </c>
      <c r="D24" s="14">
        <v>436</v>
      </c>
      <c r="E24" s="25">
        <f t="shared" si="0"/>
        <v>162.39089495675432</v>
      </c>
      <c r="F24" s="26">
        <f t="shared" si="1"/>
        <v>273.60910504324568</v>
      </c>
      <c r="G24" s="25">
        <f t="shared" si="2"/>
        <v>273.60910504324568</v>
      </c>
      <c r="H24" s="25">
        <f t="shared" si="3"/>
        <v>74861.942362565853</v>
      </c>
      <c r="I24" s="24">
        <f t="shared" si="4"/>
        <v>0.62754381890652677</v>
      </c>
      <c r="J24" s="24">
        <f t="shared" si="5"/>
        <v>1.6848795932561949</v>
      </c>
    </row>
    <row r="25" spans="1:10" x14ac:dyDescent="0.25">
      <c r="A25" s="55"/>
      <c r="B25" s="31" t="s">
        <v>269</v>
      </c>
      <c r="C25" s="14">
        <v>8</v>
      </c>
      <c r="D25" s="14">
        <v>144</v>
      </c>
      <c r="E25" s="25">
        <f t="shared" si="0"/>
        <v>180.303256223392</v>
      </c>
      <c r="F25" s="26">
        <f t="shared" si="1"/>
        <v>-36.303256223391998</v>
      </c>
      <c r="G25" s="25">
        <f t="shared" si="2"/>
        <v>36.303256223391998</v>
      </c>
      <c r="H25" s="25">
        <f t="shared" si="3"/>
        <v>1317.9264124212498</v>
      </c>
      <c r="I25" s="24">
        <f t="shared" si="4"/>
        <v>0.25210594599577774</v>
      </c>
      <c r="J25" s="24">
        <f t="shared" si="5"/>
        <v>0.20134553853211068</v>
      </c>
    </row>
    <row r="26" spans="1:10" x14ac:dyDescent="0.25">
      <c r="A26" s="55"/>
      <c r="B26" s="31" t="s">
        <v>270</v>
      </c>
      <c r="C26" s="14">
        <v>9</v>
      </c>
      <c r="D26" s="14">
        <v>439</v>
      </c>
      <c r="E26" s="25">
        <f t="shared" si="0"/>
        <v>177.92659174606794</v>
      </c>
      <c r="F26" s="26">
        <f t="shared" si="1"/>
        <v>261.07340825393203</v>
      </c>
      <c r="G26" s="25">
        <f t="shared" si="2"/>
        <v>261.07340825393203</v>
      </c>
      <c r="H26" s="25">
        <f t="shared" si="3"/>
        <v>68159.324497324269</v>
      </c>
      <c r="I26" s="24">
        <f t="shared" si="4"/>
        <v>0.5947002465921003</v>
      </c>
      <c r="J26" s="24">
        <f t="shared" si="5"/>
        <v>1.4673096679473803</v>
      </c>
    </row>
    <row r="27" spans="1:10" x14ac:dyDescent="0.25">
      <c r="A27" s="55"/>
      <c r="B27" s="31" t="s">
        <v>271</v>
      </c>
      <c r="C27" s="14">
        <v>10</v>
      </c>
      <c r="D27" s="14">
        <v>152</v>
      </c>
      <c r="E27" s="25">
        <f t="shared" si="0"/>
        <v>195.01827882650218</v>
      </c>
      <c r="F27" s="26">
        <f t="shared" si="1"/>
        <v>-43.018278826502183</v>
      </c>
      <c r="G27" s="25">
        <f t="shared" si="2"/>
        <v>43.018278826502183</v>
      </c>
      <c r="H27" s="25">
        <f t="shared" si="3"/>
        <v>1850.5723131946861</v>
      </c>
      <c r="I27" s="24">
        <f t="shared" si="4"/>
        <v>0.28301499227961963</v>
      </c>
      <c r="J27" s="24">
        <f t="shared" si="5"/>
        <v>0.22058588089977632</v>
      </c>
    </row>
    <row r="28" spans="1:10" x14ac:dyDescent="0.25">
      <c r="A28" s="55"/>
      <c r="B28" s="31" t="s">
        <v>272</v>
      </c>
      <c r="C28" s="14">
        <v>11</v>
      </c>
      <c r="D28" s="14">
        <v>209</v>
      </c>
      <c r="E28" s="25">
        <f t="shared" si="0"/>
        <v>192.20200211199932</v>
      </c>
      <c r="F28" s="26">
        <f t="shared" si="1"/>
        <v>16.79799788800068</v>
      </c>
      <c r="G28" s="25">
        <f t="shared" si="2"/>
        <v>16.79799788800068</v>
      </c>
      <c r="H28" s="25">
        <f t="shared" si="3"/>
        <v>282.17273304527532</v>
      </c>
      <c r="I28" s="24">
        <f t="shared" si="4"/>
        <v>8.0373195636366884E-2</v>
      </c>
      <c r="J28" s="24">
        <f t="shared" si="5"/>
        <v>8.7397621790704372E-2</v>
      </c>
    </row>
    <row r="29" spans="1:10" x14ac:dyDescent="0.25">
      <c r="A29" s="55"/>
      <c r="B29" s="31" t="s">
        <v>273</v>
      </c>
      <c r="C29" s="14">
        <v>12</v>
      </c>
      <c r="D29" s="14">
        <v>334</v>
      </c>
      <c r="E29" s="25">
        <f t="shared" si="0"/>
        <v>193.301716270556</v>
      </c>
      <c r="F29" s="26">
        <f t="shared" si="1"/>
        <v>140.698283729444</v>
      </c>
      <c r="G29" s="25">
        <f t="shared" si="2"/>
        <v>140.698283729444</v>
      </c>
      <c r="H29" s="25">
        <f t="shared" si="3"/>
        <v>19796.007044411126</v>
      </c>
      <c r="I29" s="24">
        <f t="shared" si="4"/>
        <v>0.42125234649534132</v>
      </c>
      <c r="J29" s="24">
        <f t="shared" si="5"/>
        <v>0.7278687765633427</v>
      </c>
    </row>
    <row r="30" spans="1:10" x14ac:dyDescent="0.25">
      <c r="A30" s="55"/>
      <c r="B30" s="31" t="s">
        <v>274</v>
      </c>
      <c r="C30" s="14">
        <v>13</v>
      </c>
      <c r="D30" s="14">
        <v>82</v>
      </c>
      <c r="E30" s="25">
        <f t="shared" si="0"/>
        <v>202.51280771928299</v>
      </c>
      <c r="F30" s="26">
        <f t="shared" si="1"/>
        <v>-120.51280771928299</v>
      </c>
      <c r="G30" s="25">
        <f t="shared" si="2"/>
        <v>120.51280771928299</v>
      </c>
      <c r="H30" s="25">
        <f t="shared" si="3"/>
        <v>14523.336824384874</v>
      </c>
      <c r="I30" s="24">
        <f t="shared" si="4"/>
        <v>1.4696683868205243</v>
      </c>
      <c r="J30" s="24">
        <f t="shared" si="5"/>
        <v>0.59508733830965466</v>
      </c>
    </row>
    <row r="31" spans="1:10" x14ac:dyDescent="0.25">
      <c r="A31" s="55"/>
      <c r="B31" s="31" t="s">
        <v>275</v>
      </c>
      <c r="C31" s="14">
        <v>14</v>
      </c>
      <c r="D31" s="14"/>
      <c r="E31" s="25">
        <f t="shared" si="0"/>
        <v>194.62319838488804</v>
      </c>
      <c r="F31" s="26">
        <f t="shared" si="1"/>
        <v>-194.62319838488804</v>
      </c>
      <c r="G31" s="25">
        <f t="shared" si="2"/>
        <v>194.62319838488804</v>
      </c>
      <c r="H31" s="25">
        <f t="shared" si="3"/>
        <v>37878.189349563487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5"/>
      <c r="B32" s="31" t="s">
        <v>276</v>
      </c>
      <c r="C32" s="14">
        <v>15</v>
      </c>
      <c r="D32" s="14">
        <v>108</v>
      </c>
      <c r="E32" s="25">
        <f t="shared" si="0"/>
        <v>181.88180573354481</v>
      </c>
      <c r="F32" s="26">
        <f t="shared" si="1"/>
        <v>-73.881805733544809</v>
      </c>
      <c r="G32" s="25">
        <f t="shared" si="2"/>
        <v>73.881805733544809</v>
      </c>
      <c r="H32" s="25">
        <f t="shared" si="3"/>
        <v>5458.5212184492548</v>
      </c>
      <c r="I32" s="24">
        <f t="shared" si="4"/>
        <v>0.68409079382911864</v>
      </c>
      <c r="J32" s="24">
        <f t="shared" si="5"/>
        <v>0.40620778662039997</v>
      </c>
    </row>
    <row r="33" spans="1:10" x14ac:dyDescent="0.25">
      <c r="A33" s="55"/>
      <c r="B33" s="31" t="s">
        <v>277</v>
      </c>
      <c r="C33" s="14">
        <v>16</v>
      </c>
      <c r="D33" s="14">
        <v>344</v>
      </c>
      <c r="E33" s="25">
        <f t="shared" si="0"/>
        <v>177.04498718132001</v>
      </c>
      <c r="F33" s="26">
        <f t="shared" si="1"/>
        <v>166.95501281867999</v>
      </c>
      <c r="G33" s="25">
        <f t="shared" si="2"/>
        <v>166.95501281867999</v>
      </c>
      <c r="H33" s="25">
        <f t="shared" si="3"/>
        <v>27873.9763052856</v>
      </c>
      <c r="I33" s="24">
        <f t="shared" si="4"/>
        <v>0.48533433958918604</v>
      </c>
      <c r="J33" s="24">
        <f t="shared" si="5"/>
        <v>0.94300898024124002</v>
      </c>
    </row>
    <row r="34" spans="1:10" x14ac:dyDescent="0.25">
      <c r="A34" s="55"/>
      <c r="B34" s="31" t="s">
        <v>278</v>
      </c>
      <c r="C34" s="14">
        <v>17</v>
      </c>
      <c r="D34" s="14">
        <v>224</v>
      </c>
      <c r="E34" s="25">
        <f t="shared" si="0"/>
        <v>187.97502733627627</v>
      </c>
      <c r="F34" s="26">
        <f t="shared" si="1"/>
        <v>36.02497266372373</v>
      </c>
      <c r="G34" s="25">
        <f t="shared" si="2"/>
        <v>36.02497266372373</v>
      </c>
      <c r="H34" s="25">
        <f t="shared" si="3"/>
        <v>1297.798655422042</v>
      </c>
      <c r="I34" s="24">
        <f t="shared" si="4"/>
        <v>0.16082577082019522</v>
      </c>
      <c r="J34" s="24">
        <f t="shared" si="5"/>
        <v>0.19164765221327604</v>
      </c>
    </row>
    <row r="35" spans="1:10" x14ac:dyDescent="0.25">
      <c r="A35" s="55"/>
      <c r="B35" s="31" t="s">
        <v>279</v>
      </c>
      <c r="C35" s="14">
        <v>18</v>
      </c>
      <c r="D35" s="14">
        <v>206</v>
      </c>
      <c r="E35" s="25">
        <f t="shared" si="0"/>
        <v>190.3334734299155</v>
      </c>
      <c r="F35" s="26">
        <f t="shared" si="1"/>
        <v>15.6665265700845</v>
      </c>
      <c r="G35" s="25">
        <f t="shared" si="2"/>
        <v>15.6665265700845</v>
      </c>
      <c r="H35" s="25">
        <f t="shared" si="3"/>
        <v>245.4400547711636</v>
      </c>
      <c r="I35" s="24">
        <f t="shared" si="4"/>
        <v>7.6051099854779119E-2</v>
      </c>
      <c r="J35" s="24">
        <f t="shared" si="5"/>
        <v>8.2310937155535183E-2</v>
      </c>
    </row>
    <row r="36" spans="1:10" x14ac:dyDescent="0.25">
      <c r="A36" s="55"/>
      <c r="B36" s="31" t="s">
        <v>280</v>
      </c>
      <c r="C36" s="14">
        <v>19</v>
      </c>
      <c r="D36" s="14">
        <v>247</v>
      </c>
      <c r="E36" s="25">
        <f t="shared" si="0"/>
        <v>191.35911358056902</v>
      </c>
      <c r="F36" s="26">
        <f t="shared" si="1"/>
        <v>55.640886419430984</v>
      </c>
      <c r="G36" s="25">
        <f t="shared" si="2"/>
        <v>55.640886419430984</v>
      </c>
      <c r="H36" s="25">
        <f t="shared" si="3"/>
        <v>3095.9082415400194</v>
      </c>
      <c r="I36" s="24">
        <f t="shared" si="4"/>
        <v>0.22526674663737239</v>
      </c>
      <c r="J36" s="24">
        <f t="shared" si="5"/>
        <v>0.29076684866646912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195.00175426894549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636.47998111742879</v>
      </c>
      <c r="G38" s="18">
        <f t="shared" ref="G38:H38" si="6">SUM(G18:G36)</f>
        <v>1950.2359914907806</v>
      </c>
      <c r="H38" s="18">
        <f t="shared" si="6"/>
        <v>318487.0348620711</v>
      </c>
      <c r="I38" s="17" t="e">
        <f>SUM(I21:I36)</f>
        <v>#DIV/0!</v>
      </c>
      <c r="J38" s="17">
        <f>SUM(J21:J36)</f>
        <v>9.308925204986787</v>
      </c>
    </row>
    <row r="39" spans="1:10" x14ac:dyDescent="0.25">
      <c r="B39" s="14"/>
      <c r="C39" s="14"/>
      <c r="D39" s="14"/>
      <c r="E39" s="14"/>
      <c r="F39" s="14"/>
      <c r="G39" s="16">
        <f>G38/C36</f>
        <v>102.64399955214635</v>
      </c>
      <c r="H39" s="16">
        <f>H38/C36</f>
        <v>16762.475519056374</v>
      </c>
      <c r="I39" s="15" t="e">
        <f>I38/C36</f>
        <v>#DIV/0!</v>
      </c>
      <c r="J39" s="15">
        <f>J38/C36</f>
        <v>0.48994343184140982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128.64532616341353</v>
      </c>
      <c r="H42" s="12">
        <f>H39^0.5</f>
        <v>129.46997921934016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701055</v>
      </c>
    </row>
    <row r="4" spans="2:3" x14ac:dyDescent="0.25">
      <c r="B4" s="5" t="s">
        <v>247</v>
      </c>
      <c r="C4" t="s">
        <v>29</v>
      </c>
    </row>
    <row r="5" spans="2:3" x14ac:dyDescent="0.25">
      <c r="B5" t="s">
        <v>250</v>
      </c>
      <c r="C5" s="4">
        <v>5</v>
      </c>
    </row>
    <row r="6" spans="2:3" x14ac:dyDescent="0.25">
      <c r="B6" t="s">
        <v>251</v>
      </c>
      <c r="C6" s="4">
        <v>23</v>
      </c>
    </row>
    <row r="7" spans="2:3" x14ac:dyDescent="0.25">
      <c r="B7" t="s">
        <v>252</v>
      </c>
      <c r="C7" s="4">
        <v>28</v>
      </c>
    </row>
    <row r="8" spans="2:3" x14ac:dyDescent="0.25">
      <c r="B8" t="s">
        <v>253</v>
      </c>
      <c r="C8" s="4">
        <v>27</v>
      </c>
    </row>
    <row r="9" spans="2:3" x14ac:dyDescent="0.25">
      <c r="B9" t="s">
        <v>254</v>
      </c>
      <c r="C9" s="4">
        <v>17</v>
      </c>
    </row>
    <row r="10" spans="2:3" x14ac:dyDescent="0.25">
      <c r="B10" t="s">
        <v>255</v>
      </c>
      <c r="C10" s="4">
        <v>12</v>
      </c>
    </row>
    <row r="11" spans="2:3" x14ac:dyDescent="0.25">
      <c r="B11" t="s">
        <v>256</v>
      </c>
      <c r="C11" s="4">
        <v>37</v>
      </c>
    </row>
    <row r="12" spans="2:3" x14ac:dyDescent="0.25">
      <c r="B12" t="s">
        <v>257</v>
      </c>
      <c r="C12" s="4">
        <v>24</v>
      </c>
    </row>
    <row r="13" spans="2:3" x14ac:dyDescent="0.25">
      <c r="B13" t="s">
        <v>258</v>
      </c>
      <c r="C13" s="4">
        <v>94</v>
      </c>
    </row>
    <row r="14" spans="2:3" x14ac:dyDescent="0.25">
      <c r="B14" t="s">
        <v>259</v>
      </c>
      <c r="C14" s="4">
        <v>44</v>
      </c>
    </row>
    <row r="15" spans="2:3" x14ac:dyDescent="0.25">
      <c r="B15" t="s">
        <v>260</v>
      </c>
      <c r="C15" s="4">
        <v>38</v>
      </c>
    </row>
    <row r="16" spans="2:3" x14ac:dyDescent="0.25">
      <c r="B16" t="s">
        <v>261</v>
      </c>
      <c r="C16" s="4">
        <v>21</v>
      </c>
    </row>
    <row r="17" spans="2:3" x14ac:dyDescent="0.25">
      <c r="B17" t="s">
        <v>262</v>
      </c>
      <c r="C17" s="4">
        <v>53</v>
      </c>
    </row>
    <row r="18" spans="2:3" x14ac:dyDescent="0.25">
      <c r="B18" t="s">
        <v>263</v>
      </c>
      <c r="C18" s="4">
        <v>24</v>
      </c>
    </row>
    <row r="19" spans="2:3" x14ac:dyDescent="0.25">
      <c r="B19" t="s">
        <v>264</v>
      </c>
      <c r="C19" s="4">
        <v>55</v>
      </c>
    </row>
    <row r="20" spans="2:3" x14ac:dyDescent="0.25">
      <c r="B20" t="s">
        <v>265</v>
      </c>
      <c r="C20" s="4">
        <v>34</v>
      </c>
    </row>
    <row r="21" spans="2:3" x14ac:dyDescent="0.25">
      <c r="B21" t="s">
        <v>266</v>
      </c>
      <c r="C21" s="4">
        <v>12</v>
      </c>
    </row>
    <row r="22" spans="2:3" x14ac:dyDescent="0.25">
      <c r="B22" t="s">
        <v>267</v>
      </c>
      <c r="C22" s="4">
        <v>55</v>
      </c>
    </row>
    <row r="23" spans="2:3" x14ac:dyDescent="0.25">
      <c r="B23" t="s">
        <v>268</v>
      </c>
      <c r="C23" s="4">
        <v>21</v>
      </c>
    </row>
    <row r="24" spans="2:3" x14ac:dyDescent="0.25">
      <c r="B24" t="s">
        <v>269</v>
      </c>
      <c r="C24" s="4">
        <v>34</v>
      </c>
    </row>
    <row r="25" spans="2:3" x14ac:dyDescent="0.25">
      <c r="B25" t="s">
        <v>270</v>
      </c>
      <c r="C25" s="4">
        <v>75</v>
      </c>
    </row>
    <row r="26" spans="2:3" x14ac:dyDescent="0.25">
      <c r="B26" t="s">
        <v>271</v>
      </c>
      <c r="C26" s="4">
        <v>145</v>
      </c>
    </row>
    <row r="27" spans="2:3" x14ac:dyDescent="0.25">
      <c r="B27" t="s">
        <v>272</v>
      </c>
      <c r="C27" s="4">
        <v>40</v>
      </c>
    </row>
    <row r="28" spans="2:3" x14ac:dyDescent="0.25">
      <c r="B28" t="s">
        <v>273</v>
      </c>
      <c r="C28" s="4">
        <v>18</v>
      </c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>
        <v>8</v>
      </c>
    </row>
    <row r="31" spans="2:3" x14ac:dyDescent="0.25">
      <c r="B31" t="s">
        <v>276</v>
      </c>
      <c r="C31" s="4">
        <v>60</v>
      </c>
    </row>
    <row r="32" spans="2:3" x14ac:dyDescent="0.25">
      <c r="B32" t="s">
        <v>277</v>
      </c>
      <c r="C32" s="4">
        <v>24</v>
      </c>
    </row>
    <row r="33" spans="2:3" x14ac:dyDescent="0.25">
      <c r="B33" t="s">
        <v>278</v>
      </c>
      <c r="C33" s="4">
        <v>25</v>
      </c>
    </row>
    <row r="34" spans="2:3" x14ac:dyDescent="0.25">
      <c r="B34" t="s">
        <v>279</v>
      </c>
      <c r="C34" s="4">
        <v>18</v>
      </c>
    </row>
    <row r="35" spans="2:3" x14ac:dyDescent="0.25">
      <c r="B35" t="s">
        <v>280</v>
      </c>
      <c r="C35" s="4">
        <v>51</v>
      </c>
    </row>
    <row r="36" spans="2:3" x14ac:dyDescent="0.25">
      <c r="C36" s="4">
        <v>1122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21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1.313651509280803E-2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5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23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28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27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17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12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37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24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94</v>
      </c>
      <c r="E14" s="14" t="s">
        <v>293</v>
      </c>
      <c r="F14" s="27">
        <f>AVERAGE(D6:D17)</f>
        <v>30.833333333333332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44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38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21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53</v>
      </c>
      <c r="E18" s="27">
        <f>F14</f>
        <v>30.833333333333332</v>
      </c>
      <c r="F18" s="26">
        <f>D18-E18</f>
        <v>22.166666666666668</v>
      </c>
      <c r="G18" s="25">
        <f>ABS(F18)</f>
        <v>22.166666666666668</v>
      </c>
      <c r="H18" s="25">
        <f>G18^2</f>
        <v>491.36111111111114</v>
      </c>
      <c r="I18" s="24">
        <f>G18/D18</f>
        <v>0.41823899371069184</v>
      </c>
      <c r="J18" s="24">
        <f>G18/E18</f>
        <v>0.71891891891891901</v>
      </c>
    </row>
    <row r="19" spans="1:10" x14ac:dyDescent="0.25">
      <c r="A19" s="55"/>
      <c r="B19" s="31" t="s">
        <v>263</v>
      </c>
      <c r="C19" s="14">
        <v>2</v>
      </c>
      <c r="D19" s="34">
        <v>24</v>
      </c>
      <c r="E19" s="25">
        <f>$F$1*D18+(1-$F$1)*E18</f>
        <v>31.124526084557246</v>
      </c>
      <c r="F19" s="26">
        <f>D19-E19</f>
        <v>-7.124526084557246</v>
      </c>
      <c r="G19" s="25">
        <f>ABS(F19)</f>
        <v>7.124526084557246</v>
      </c>
      <c r="H19" s="25">
        <f>G19^2</f>
        <v>50.758871929536603</v>
      </c>
      <c r="I19" s="24">
        <f>G19/D19</f>
        <v>0.29685525352321857</v>
      </c>
      <c r="J19" s="24">
        <f>G19/E19</f>
        <v>0.22890392178829522</v>
      </c>
    </row>
    <row r="20" spans="1:10" x14ac:dyDescent="0.25">
      <c r="A20" s="55"/>
      <c r="B20" s="31" t="s">
        <v>264</v>
      </c>
      <c r="C20" s="14">
        <v>3</v>
      </c>
      <c r="D20" s="34">
        <v>55</v>
      </c>
      <c r="E20" s="25">
        <f t="shared" ref="E20:E36" si="0">$F$1*D19+(1-$F$1)*E19</f>
        <v>31.030934640118357</v>
      </c>
      <c r="F20" s="26">
        <f t="shared" ref="F20:F36" si="1">D20-E20</f>
        <v>23.969065359881643</v>
      </c>
      <c r="G20" s="25">
        <f t="shared" ref="G20:G36" si="2">ABS(F20)</f>
        <v>23.969065359881643</v>
      </c>
      <c r="H20" s="25">
        <f t="shared" ref="H20:H36" si="3">G20^2</f>
        <v>574.51609422627814</v>
      </c>
      <c r="I20" s="24">
        <f t="shared" ref="I20:I36" si="4">G20/D20</f>
        <v>0.4358011883614844</v>
      </c>
      <c r="J20" s="24">
        <f t="shared" ref="J20:J36" si="5">G20/E20</f>
        <v>0.77242486047755798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34</v>
      </c>
      <c r="E21" s="25">
        <f t="shared" si="0"/>
        <v>31.345804628978946</v>
      </c>
      <c r="F21" s="26">
        <f t="shared" si="1"/>
        <v>2.6541953710210535</v>
      </c>
      <c r="G21" s="25">
        <f t="shared" si="2"/>
        <v>2.6541953710210535</v>
      </c>
      <c r="H21" s="25">
        <f t="shared" si="3"/>
        <v>7.0447530675495882</v>
      </c>
      <c r="I21" s="24">
        <f t="shared" si="4"/>
        <v>7.8064569735913344E-2</v>
      </c>
      <c r="J21" s="24">
        <f t="shared" si="5"/>
        <v>8.4674660690230649E-2</v>
      </c>
    </row>
    <row r="22" spans="1:10" x14ac:dyDescent="0.25">
      <c r="A22" s="55"/>
      <c r="B22" s="31" t="s">
        <v>266</v>
      </c>
      <c r="C22" s="14">
        <v>5</v>
      </c>
      <c r="D22" s="14">
        <v>12</v>
      </c>
      <c r="E22" s="25">
        <f t="shared" si="0"/>
        <v>31.380671506529627</v>
      </c>
      <c r="F22" s="26">
        <f t="shared" si="1"/>
        <v>-19.380671506529627</v>
      </c>
      <c r="G22" s="25">
        <f t="shared" si="2"/>
        <v>19.380671506529627</v>
      </c>
      <c r="H22" s="25">
        <f t="shared" si="3"/>
        <v>375.61042804400932</v>
      </c>
      <c r="I22" s="24">
        <f t="shared" si="4"/>
        <v>1.6150559588774689</v>
      </c>
      <c r="J22" s="24">
        <f t="shared" si="5"/>
        <v>0.61759900525063449</v>
      </c>
    </row>
    <row r="23" spans="1:10" x14ac:dyDescent="0.25">
      <c r="A23" s="55"/>
      <c r="B23" s="31" t="s">
        <v>267</v>
      </c>
      <c r="C23" s="14">
        <v>6</v>
      </c>
      <c r="D23" s="14">
        <v>55</v>
      </c>
      <c r="E23" s="25">
        <f t="shared" si="0"/>
        <v>31.126077022775348</v>
      </c>
      <c r="F23" s="26">
        <f t="shared" si="1"/>
        <v>23.873922977224652</v>
      </c>
      <c r="G23" s="25">
        <f t="shared" si="2"/>
        <v>23.873922977224652</v>
      </c>
      <c r="H23" s="25">
        <f t="shared" si="3"/>
        <v>569.96419832245522</v>
      </c>
      <c r="I23" s="24">
        <f t="shared" si="4"/>
        <v>0.43407132685863004</v>
      </c>
      <c r="J23" s="24">
        <f t="shared" si="5"/>
        <v>0.7670071290948679</v>
      </c>
    </row>
    <row r="24" spans="1:10" x14ac:dyDescent="0.25">
      <c r="A24" s="55"/>
      <c r="B24" s="31" t="s">
        <v>268</v>
      </c>
      <c r="C24" s="14">
        <v>7</v>
      </c>
      <c r="D24" s="14">
        <v>21</v>
      </c>
      <c r="E24" s="25">
        <f t="shared" si="0"/>
        <v>31.439697172290199</v>
      </c>
      <c r="F24" s="26">
        <f t="shared" si="1"/>
        <v>-10.439697172290199</v>
      </c>
      <c r="G24" s="25">
        <f t="shared" si="2"/>
        <v>10.439697172290199</v>
      </c>
      <c r="H24" s="25">
        <f t="shared" si="3"/>
        <v>108.98727704912397</v>
      </c>
      <c r="I24" s="24">
        <f t="shared" si="4"/>
        <v>0.49712843677572377</v>
      </c>
      <c r="J24" s="24">
        <f t="shared" si="5"/>
        <v>0.33205463510289046</v>
      </c>
    </row>
    <row r="25" spans="1:10" x14ac:dyDescent="0.25">
      <c r="A25" s="55"/>
      <c r="B25" s="31" t="s">
        <v>269</v>
      </c>
      <c r="C25" s="14">
        <v>8</v>
      </c>
      <c r="D25" s="14">
        <v>34</v>
      </c>
      <c r="E25" s="25">
        <f t="shared" si="0"/>
        <v>31.302555932822067</v>
      </c>
      <c r="F25" s="26">
        <f t="shared" si="1"/>
        <v>2.6974440671779334</v>
      </c>
      <c r="G25" s="25">
        <f t="shared" si="2"/>
        <v>2.6974440671779334</v>
      </c>
      <c r="H25" s="25">
        <f t="shared" si="3"/>
        <v>7.2762044955534311</v>
      </c>
      <c r="I25" s="24">
        <f t="shared" si="4"/>
        <v>7.9336590211115693E-2</v>
      </c>
      <c r="J25" s="24">
        <f t="shared" si="5"/>
        <v>8.6173284793959845E-2</v>
      </c>
    </row>
    <row r="26" spans="1:10" x14ac:dyDescent="0.25">
      <c r="A26" s="55"/>
      <c r="B26" s="31" t="s">
        <v>270</v>
      </c>
      <c r="C26" s="14">
        <v>9</v>
      </c>
      <c r="D26" s="14">
        <v>75</v>
      </c>
      <c r="E26" s="25">
        <f t="shared" si="0"/>
        <v>31.337990947522556</v>
      </c>
      <c r="F26" s="26">
        <f t="shared" si="1"/>
        <v>43.662009052477444</v>
      </c>
      <c r="G26" s="25">
        <f t="shared" si="2"/>
        <v>43.662009052477444</v>
      </c>
      <c r="H26" s="25">
        <f t="shared" si="3"/>
        <v>1906.3710344986223</v>
      </c>
      <c r="I26" s="24">
        <f t="shared" si="4"/>
        <v>0.58216012069969925</v>
      </c>
      <c r="J26" s="24">
        <f t="shared" si="5"/>
        <v>1.3932612695431636</v>
      </c>
    </row>
    <row r="27" spans="1:10" x14ac:dyDescent="0.25">
      <c r="A27" s="55"/>
      <c r="B27" s="31" t="s">
        <v>271</v>
      </c>
      <c r="C27" s="14">
        <v>10</v>
      </c>
      <c r="D27" s="14">
        <v>145</v>
      </c>
      <c r="E27" s="25">
        <f t="shared" si="0"/>
        <v>31.911557588422749</v>
      </c>
      <c r="F27" s="26">
        <f t="shared" si="1"/>
        <v>113.08844241157725</v>
      </c>
      <c r="G27" s="25">
        <f t="shared" si="2"/>
        <v>113.08844241157725</v>
      </c>
      <c r="H27" s="25">
        <f t="shared" si="3"/>
        <v>12788.995807076624</v>
      </c>
      <c r="I27" s="24">
        <f t="shared" si="4"/>
        <v>0.77992029249363615</v>
      </c>
      <c r="J27" s="24">
        <f t="shared" si="5"/>
        <v>3.5438082925981904</v>
      </c>
    </row>
    <row r="28" spans="1:10" x14ac:dyDescent="0.25">
      <c r="A28" s="55"/>
      <c r="B28" s="31" t="s">
        <v>272</v>
      </c>
      <c r="C28" s="14">
        <v>11</v>
      </c>
      <c r="D28" s="14">
        <v>40</v>
      </c>
      <c r="E28" s="25">
        <f t="shared" si="0"/>
        <v>33.397145618984588</v>
      </c>
      <c r="F28" s="26">
        <f t="shared" si="1"/>
        <v>6.6028543810154119</v>
      </c>
      <c r="G28" s="25">
        <f t="shared" si="2"/>
        <v>6.6028543810154119</v>
      </c>
      <c r="H28" s="25">
        <f t="shared" si="3"/>
        <v>43.597685976894418</v>
      </c>
      <c r="I28" s="24">
        <f t="shared" si="4"/>
        <v>0.16507135952538529</v>
      </c>
      <c r="J28" s="24">
        <f t="shared" si="5"/>
        <v>0.1977071470821154</v>
      </c>
    </row>
    <row r="29" spans="1:10" x14ac:dyDescent="0.25">
      <c r="A29" s="55"/>
      <c r="B29" s="31" t="s">
        <v>273</v>
      </c>
      <c r="C29" s="14">
        <v>12</v>
      </c>
      <c r="D29" s="14">
        <v>18</v>
      </c>
      <c r="E29" s="25">
        <f t="shared" si="0"/>
        <v>33.483884115216412</v>
      </c>
      <c r="F29" s="26">
        <f t="shared" si="1"/>
        <v>-15.483884115216412</v>
      </c>
      <c r="G29" s="25">
        <f t="shared" si="2"/>
        <v>15.483884115216412</v>
      </c>
      <c r="H29" s="25">
        <f t="shared" si="3"/>
        <v>239.75066729345113</v>
      </c>
      <c r="I29" s="24">
        <f t="shared" si="4"/>
        <v>0.8602157841786896</v>
      </c>
      <c r="J29" s="24">
        <f t="shared" si="5"/>
        <v>0.46242795674292508</v>
      </c>
    </row>
    <row r="30" spans="1:10" x14ac:dyDescent="0.25">
      <c r="A30" s="55"/>
      <c r="B30" s="31" t="s">
        <v>274</v>
      </c>
      <c r="C30" s="14">
        <v>13</v>
      </c>
      <c r="D30" s="14"/>
      <c r="E30" s="25">
        <f t="shared" si="0"/>
        <v>33.280479837841582</v>
      </c>
      <c r="F30" s="26">
        <f t="shared" si="1"/>
        <v>-33.280479837841582</v>
      </c>
      <c r="G30" s="25">
        <f t="shared" si="2"/>
        <v>33.280479837841582</v>
      </c>
      <c r="H30" s="25">
        <f t="shared" si="3"/>
        <v>1107.5903382369802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5"/>
      <c r="B31" s="31" t="s">
        <v>275</v>
      </c>
      <c r="C31" s="14">
        <v>14</v>
      </c>
      <c r="D31" s="14">
        <v>8</v>
      </c>
      <c r="E31" s="25">
        <f t="shared" si="0"/>
        <v>32.843290312155887</v>
      </c>
      <c r="F31" s="26">
        <f t="shared" si="1"/>
        <v>-24.843290312155887</v>
      </c>
      <c r="G31" s="25">
        <f t="shared" si="2"/>
        <v>24.843290312155887</v>
      </c>
      <c r="H31" s="25">
        <f t="shared" si="3"/>
        <v>617.18907353405848</v>
      </c>
      <c r="I31" s="24">
        <f t="shared" si="4"/>
        <v>3.1054112890194858</v>
      </c>
      <c r="J31" s="24">
        <f t="shared" si="5"/>
        <v>0.75641904559607853</v>
      </c>
    </row>
    <row r="32" spans="1:10" x14ac:dyDescent="0.25">
      <c r="A32" s="55"/>
      <c r="B32" s="31" t="s">
        <v>276</v>
      </c>
      <c r="C32" s="14">
        <v>15</v>
      </c>
      <c r="D32" s="14">
        <v>60</v>
      </c>
      <c r="E32" s="25">
        <f t="shared" si="0"/>
        <v>32.51693605401524</v>
      </c>
      <c r="F32" s="26">
        <f t="shared" si="1"/>
        <v>27.48306394598476</v>
      </c>
      <c r="G32" s="25">
        <f t="shared" si="2"/>
        <v>27.48306394598476</v>
      </c>
      <c r="H32" s="25">
        <f t="shared" si="3"/>
        <v>755.31880385908744</v>
      </c>
      <c r="I32" s="24">
        <f t="shared" si="4"/>
        <v>0.45805106576641269</v>
      </c>
      <c r="J32" s="24">
        <f t="shared" si="5"/>
        <v>0.84519229918623007</v>
      </c>
    </row>
    <row r="33" spans="1:10" x14ac:dyDescent="0.25">
      <c r="A33" s="55"/>
      <c r="B33" s="31" t="s">
        <v>277</v>
      </c>
      <c r="C33" s="14">
        <v>16</v>
      </c>
      <c r="D33" s="14">
        <v>24</v>
      </c>
      <c r="E33" s="25">
        <f t="shared" si="0"/>
        <v>32.877967738338278</v>
      </c>
      <c r="F33" s="26">
        <f t="shared" si="1"/>
        <v>-8.8779677383382776</v>
      </c>
      <c r="G33" s="25">
        <f t="shared" si="2"/>
        <v>8.8779677383382776</v>
      </c>
      <c r="H33" s="25">
        <f t="shared" si="3"/>
        <v>78.818311162975277</v>
      </c>
      <c r="I33" s="24">
        <f t="shared" si="4"/>
        <v>0.36991532243076158</v>
      </c>
      <c r="J33" s="24">
        <f t="shared" si="5"/>
        <v>0.2700278742589638</v>
      </c>
    </row>
    <row r="34" spans="1:10" x14ac:dyDescent="0.25">
      <c r="A34" s="55"/>
      <c r="B34" s="31" t="s">
        <v>278</v>
      </c>
      <c r="C34" s="14">
        <v>17</v>
      </c>
      <c r="D34" s="14">
        <v>25</v>
      </c>
      <c r="E34" s="25">
        <f t="shared" si="0"/>
        <v>32.761342181150134</v>
      </c>
      <c r="F34" s="26">
        <f t="shared" si="1"/>
        <v>-7.761342181150134</v>
      </c>
      <c r="G34" s="25">
        <f t="shared" si="2"/>
        <v>7.761342181150134</v>
      </c>
      <c r="H34" s="25">
        <f t="shared" si="3"/>
        <v>60.238432452900319</v>
      </c>
      <c r="I34" s="24">
        <f t="shared" si="4"/>
        <v>0.31045368724600536</v>
      </c>
      <c r="J34" s="24">
        <f t="shared" si="5"/>
        <v>0.23690550094787541</v>
      </c>
    </row>
    <row r="35" spans="1:10" x14ac:dyDescent="0.25">
      <c r="A35" s="55"/>
      <c r="B35" s="31" t="s">
        <v>279</v>
      </c>
      <c r="C35" s="14">
        <v>18</v>
      </c>
      <c r="D35" s="14">
        <v>18</v>
      </c>
      <c r="E35" s="25">
        <f t="shared" si="0"/>
        <v>32.659385192447012</v>
      </c>
      <c r="F35" s="26">
        <f t="shared" si="1"/>
        <v>-14.659385192447012</v>
      </c>
      <c r="G35" s="25">
        <f t="shared" si="2"/>
        <v>14.659385192447012</v>
      </c>
      <c r="H35" s="25">
        <f t="shared" si="3"/>
        <v>214.89757422053469</v>
      </c>
      <c r="I35" s="24">
        <f t="shared" si="4"/>
        <v>0.81441028846927843</v>
      </c>
      <c r="J35" s="24">
        <f t="shared" si="5"/>
        <v>0.44885674075203413</v>
      </c>
    </row>
    <row r="36" spans="1:10" x14ac:dyDescent="0.25">
      <c r="A36" s="55"/>
      <c r="B36" s="31" t="s">
        <v>280</v>
      </c>
      <c r="C36" s="14">
        <v>19</v>
      </c>
      <c r="D36" s="14">
        <v>51</v>
      </c>
      <c r="E36" s="25">
        <f t="shared" si="0"/>
        <v>32.46681195761515</v>
      </c>
      <c r="F36" s="26">
        <f t="shared" si="1"/>
        <v>18.53318804238485</v>
      </c>
      <c r="G36" s="25">
        <f t="shared" si="2"/>
        <v>18.53318804238485</v>
      </c>
      <c r="H36" s="25">
        <f t="shared" si="3"/>
        <v>343.4790590143968</v>
      </c>
      <c r="I36" s="24">
        <f t="shared" si="4"/>
        <v>0.36339584396833041</v>
      </c>
      <c r="J36" s="24">
        <f t="shared" si="5"/>
        <v>0.57083485950451807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32.710273462051788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142.8796081348853</v>
      </c>
      <c r="G38" s="18">
        <f t="shared" ref="G38:H38" si="6">SUM(G18:G36)</f>
        <v>426.58209641593811</v>
      </c>
      <c r="H38" s="18">
        <f t="shared" si="6"/>
        <v>20341.765725572142</v>
      </c>
      <c r="I38" s="17" t="e">
        <f>SUM(I21:I36)</f>
        <v>#DIV/0!</v>
      </c>
      <c r="J38" s="17">
        <f>SUM(J21:J36)</f>
        <v>11.612949701144681</v>
      </c>
    </row>
    <row r="39" spans="1:10" x14ac:dyDescent="0.25">
      <c r="B39" s="14"/>
      <c r="C39" s="14"/>
      <c r="D39" s="14"/>
      <c r="E39" s="14"/>
      <c r="F39" s="14"/>
      <c r="G39" s="16">
        <f>G38/C36</f>
        <v>22.451689285049373</v>
      </c>
      <c r="H39" s="16">
        <f>H38/C36</f>
        <v>1070.6192487143232</v>
      </c>
      <c r="I39" s="15" t="e">
        <f>I38/C36</f>
        <v>#DIV/0!</v>
      </c>
      <c r="J39" s="15">
        <f>J38/C36</f>
        <v>0.61120787900761475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28.13905248818217</v>
      </c>
      <c r="H42" s="12">
        <f>H39^0.5</f>
        <v>32.720318591271742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706001</v>
      </c>
    </row>
    <row r="4" spans="2:3" x14ac:dyDescent="0.25">
      <c r="B4" s="5" t="s">
        <v>247</v>
      </c>
      <c r="C4" t="s">
        <v>49</v>
      </c>
    </row>
    <row r="5" spans="2:3" x14ac:dyDescent="0.25">
      <c r="B5" t="s">
        <v>250</v>
      </c>
      <c r="C5" s="4">
        <v>25</v>
      </c>
    </row>
    <row r="6" spans="2:3" x14ac:dyDescent="0.25">
      <c r="B6" t="s">
        <v>251</v>
      </c>
      <c r="C6" s="4">
        <v>675</v>
      </c>
    </row>
    <row r="7" spans="2:3" x14ac:dyDescent="0.25">
      <c r="B7" t="s">
        <v>252</v>
      </c>
      <c r="C7" s="4">
        <v>665</v>
      </c>
    </row>
    <row r="8" spans="2:3" x14ac:dyDescent="0.25">
      <c r="B8" t="s">
        <v>253</v>
      </c>
      <c r="C8" s="4">
        <v>699</v>
      </c>
    </row>
    <row r="9" spans="2:3" x14ac:dyDescent="0.25">
      <c r="B9" t="s">
        <v>254</v>
      </c>
      <c r="C9" s="4">
        <v>230</v>
      </c>
    </row>
    <row r="10" spans="2:3" x14ac:dyDescent="0.25">
      <c r="B10" t="s">
        <v>255</v>
      </c>
      <c r="C10" s="4">
        <v>318</v>
      </c>
    </row>
    <row r="11" spans="2:3" x14ac:dyDescent="0.25">
      <c r="B11" t="s">
        <v>256</v>
      </c>
      <c r="C11" s="4">
        <v>545</v>
      </c>
    </row>
    <row r="12" spans="2:3" x14ac:dyDescent="0.25">
      <c r="B12" t="s">
        <v>257</v>
      </c>
      <c r="C12" s="4">
        <v>161</v>
      </c>
    </row>
    <row r="13" spans="2:3" x14ac:dyDescent="0.25">
      <c r="B13" t="s">
        <v>258</v>
      </c>
      <c r="C13" s="4">
        <v>541</v>
      </c>
    </row>
    <row r="14" spans="2:3" x14ac:dyDescent="0.25">
      <c r="B14" t="s">
        <v>259</v>
      </c>
      <c r="C14" s="4">
        <v>282</v>
      </c>
    </row>
    <row r="15" spans="2:3" x14ac:dyDescent="0.25">
      <c r="B15" t="s">
        <v>260</v>
      </c>
      <c r="C15" s="4">
        <v>253</v>
      </c>
    </row>
    <row r="16" spans="2:3" x14ac:dyDescent="0.25">
      <c r="B16" t="s">
        <v>261</v>
      </c>
      <c r="C16" s="4">
        <v>217</v>
      </c>
    </row>
    <row r="17" spans="2:3" x14ac:dyDescent="0.25">
      <c r="B17" t="s">
        <v>262</v>
      </c>
      <c r="C17" s="4">
        <v>215</v>
      </c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>
        <v>1</v>
      </c>
    </row>
    <row r="20" spans="2:3" x14ac:dyDescent="0.25">
      <c r="B20" t="s">
        <v>265</v>
      </c>
      <c r="C20" s="4">
        <v>3</v>
      </c>
    </row>
    <row r="21" spans="2:3" x14ac:dyDescent="0.25">
      <c r="B21" t="s">
        <v>266</v>
      </c>
      <c r="C21" s="4">
        <v>13</v>
      </c>
    </row>
    <row r="22" spans="2:3" x14ac:dyDescent="0.25">
      <c r="B22" t="s">
        <v>267</v>
      </c>
      <c r="C22" s="4">
        <v>22</v>
      </c>
    </row>
    <row r="23" spans="2:3" x14ac:dyDescent="0.25">
      <c r="B23" t="s">
        <v>268</v>
      </c>
      <c r="C23" s="4">
        <v>399</v>
      </c>
    </row>
    <row r="24" spans="2:3" x14ac:dyDescent="0.25">
      <c r="B24" t="s">
        <v>269</v>
      </c>
      <c r="C24" s="4">
        <v>2</v>
      </c>
    </row>
    <row r="25" spans="2:3" x14ac:dyDescent="0.25">
      <c r="B25" t="s">
        <v>270</v>
      </c>
      <c r="C25" s="4">
        <v>100</v>
      </c>
    </row>
    <row r="26" spans="2:3" x14ac:dyDescent="0.25">
      <c r="B26" t="s">
        <v>271</v>
      </c>
      <c r="C26" s="4">
        <v>46</v>
      </c>
    </row>
    <row r="27" spans="2:3" x14ac:dyDescent="0.25">
      <c r="B27" t="s">
        <v>272</v>
      </c>
      <c r="C27" s="4">
        <v>140</v>
      </c>
    </row>
    <row r="28" spans="2:3" x14ac:dyDescent="0.25">
      <c r="B28" t="s">
        <v>273</v>
      </c>
      <c r="C28" s="4">
        <v>160</v>
      </c>
    </row>
    <row r="29" spans="2:3" x14ac:dyDescent="0.25">
      <c r="B29" t="s">
        <v>274</v>
      </c>
      <c r="C29" s="4">
        <v>122</v>
      </c>
    </row>
    <row r="30" spans="2:3" x14ac:dyDescent="0.25">
      <c r="B30" t="s">
        <v>275</v>
      </c>
      <c r="C30" s="4">
        <v>172</v>
      </c>
    </row>
    <row r="31" spans="2:3" x14ac:dyDescent="0.25">
      <c r="B31" t="s">
        <v>276</v>
      </c>
      <c r="C31" s="4">
        <v>17</v>
      </c>
    </row>
    <row r="32" spans="2:3" x14ac:dyDescent="0.25">
      <c r="B32" t="s">
        <v>277</v>
      </c>
      <c r="C32" s="4">
        <v>26</v>
      </c>
    </row>
    <row r="33" spans="2:3" x14ac:dyDescent="0.25">
      <c r="B33" t="s">
        <v>278</v>
      </c>
      <c r="C33" s="4">
        <v>20</v>
      </c>
    </row>
    <row r="34" spans="2:3" x14ac:dyDescent="0.25">
      <c r="B34" t="s">
        <v>279</v>
      </c>
      <c r="C34" s="4">
        <v>13</v>
      </c>
    </row>
    <row r="35" spans="2:3" x14ac:dyDescent="0.25">
      <c r="B35" t="s">
        <v>280</v>
      </c>
      <c r="C35" s="4">
        <v>23</v>
      </c>
    </row>
    <row r="36" spans="2:3" x14ac:dyDescent="0.25">
      <c r="C36" s="4">
        <v>6105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25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675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665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699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230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318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545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161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541</v>
      </c>
      <c r="E14" s="14" t="s">
        <v>293</v>
      </c>
      <c r="F14" s="27">
        <f>AVERAGE(D6:D17)</f>
        <v>384.25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282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253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217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215</v>
      </c>
      <c r="E18" s="27">
        <f>F14</f>
        <v>384.25</v>
      </c>
      <c r="F18" s="26">
        <f>D18-E18</f>
        <v>-169.25</v>
      </c>
      <c r="G18" s="25">
        <f>ABS(F18)</f>
        <v>169.25</v>
      </c>
      <c r="H18" s="25">
        <f>G18^2</f>
        <v>28645.5625</v>
      </c>
      <c r="I18" s="24">
        <f>G18/D18</f>
        <v>0.78720930232558139</v>
      </c>
      <c r="J18" s="24">
        <f>G18/E18</f>
        <v>0.44046844502277166</v>
      </c>
    </row>
    <row r="19" spans="1:10" x14ac:dyDescent="0.25">
      <c r="A19" s="55"/>
      <c r="B19" s="31" t="s">
        <v>263</v>
      </c>
      <c r="C19" s="14">
        <v>2</v>
      </c>
      <c r="D19" s="34"/>
      <c r="E19" s="25">
        <f>$F$1*D18+(1-$F$1)*E18</f>
        <v>333.47499999999997</v>
      </c>
      <c r="F19" s="26">
        <f>D19-E19</f>
        <v>-333.47499999999997</v>
      </c>
      <c r="G19" s="25">
        <f>ABS(F19)</f>
        <v>333.47499999999997</v>
      </c>
      <c r="H19" s="25">
        <f>G19^2</f>
        <v>111205.57562499998</v>
      </c>
      <c r="I19" s="24" t="e">
        <f>G19/D19</f>
        <v>#DIV/0!</v>
      </c>
      <c r="J19" s="24">
        <f>G19/E19</f>
        <v>1</v>
      </c>
    </row>
    <row r="20" spans="1:10" x14ac:dyDescent="0.25">
      <c r="A20" s="55"/>
      <c r="B20" s="31" t="s">
        <v>264</v>
      </c>
      <c r="C20" s="14">
        <v>3</v>
      </c>
      <c r="D20" s="34">
        <v>1</v>
      </c>
      <c r="E20" s="25">
        <f t="shared" ref="E20:E36" si="0">$F$1*D19+(1-$F$1)*E19</f>
        <v>233.43249999999995</v>
      </c>
      <c r="F20" s="26">
        <f t="shared" ref="F20:F36" si="1">D20-E20</f>
        <v>-232.43249999999995</v>
      </c>
      <c r="G20" s="25">
        <f t="shared" ref="G20:G36" si="2">ABS(F20)</f>
        <v>232.43249999999995</v>
      </c>
      <c r="H20" s="25">
        <f t="shared" ref="H20:H36" si="3">G20^2</f>
        <v>54024.867056249976</v>
      </c>
      <c r="I20" s="24">
        <f t="shared" ref="I20:I36" si="4">G20/D20</f>
        <v>232.43249999999995</v>
      </c>
      <c r="J20" s="24">
        <f t="shared" ref="J20:J36" si="5">G20/E20</f>
        <v>0.99571610636907881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3</v>
      </c>
      <c r="E21" s="25">
        <f t="shared" si="0"/>
        <v>163.70274999999995</v>
      </c>
      <c r="F21" s="26">
        <f t="shared" si="1"/>
        <v>-160.70274999999995</v>
      </c>
      <c r="G21" s="25">
        <f t="shared" si="2"/>
        <v>160.70274999999995</v>
      </c>
      <c r="H21" s="25">
        <f t="shared" si="3"/>
        <v>25825.373857562485</v>
      </c>
      <c r="I21" s="24">
        <f t="shared" si="4"/>
        <v>53.567583333333317</v>
      </c>
      <c r="J21" s="24">
        <f t="shared" si="5"/>
        <v>0.98167410138192546</v>
      </c>
    </row>
    <row r="22" spans="1:10" x14ac:dyDescent="0.25">
      <c r="A22" s="55"/>
      <c r="B22" s="31" t="s">
        <v>266</v>
      </c>
      <c r="C22" s="14">
        <v>5</v>
      </c>
      <c r="D22" s="14">
        <v>13</v>
      </c>
      <c r="E22" s="25">
        <f t="shared" si="0"/>
        <v>115.49192499999997</v>
      </c>
      <c r="F22" s="26">
        <f t="shared" si="1"/>
        <v>-102.49192499999997</v>
      </c>
      <c r="G22" s="25">
        <f t="shared" si="2"/>
        <v>102.49192499999997</v>
      </c>
      <c r="H22" s="25">
        <f t="shared" si="3"/>
        <v>10504.594690205618</v>
      </c>
      <c r="I22" s="24">
        <f t="shared" si="4"/>
        <v>7.8839942307692281</v>
      </c>
      <c r="J22" s="24">
        <f t="shared" si="5"/>
        <v>0.88743801785276322</v>
      </c>
    </row>
    <row r="23" spans="1:10" x14ac:dyDescent="0.25">
      <c r="A23" s="55"/>
      <c r="B23" s="31" t="s">
        <v>267</v>
      </c>
      <c r="C23" s="14">
        <v>6</v>
      </c>
      <c r="D23" s="14">
        <v>22</v>
      </c>
      <c r="E23" s="25">
        <f t="shared" si="0"/>
        <v>84.744347499999975</v>
      </c>
      <c r="F23" s="26">
        <f t="shared" si="1"/>
        <v>-62.744347499999975</v>
      </c>
      <c r="G23" s="25">
        <f t="shared" si="2"/>
        <v>62.744347499999975</v>
      </c>
      <c r="H23" s="25">
        <f t="shared" si="3"/>
        <v>3936.853143200753</v>
      </c>
      <c r="I23" s="24">
        <f t="shared" si="4"/>
        <v>2.8520157954545442</v>
      </c>
      <c r="J23" s="24">
        <f t="shared" si="5"/>
        <v>0.74039566473740326</v>
      </c>
    </row>
    <row r="24" spans="1:10" x14ac:dyDescent="0.25">
      <c r="A24" s="55"/>
      <c r="B24" s="31" t="s">
        <v>268</v>
      </c>
      <c r="C24" s="14">
        <v>7</v>
      </c>
      <c r="D24" s="14">
        <v>399</v>
      </c>
      <c r="E24" s="25">
        <f t="shared" si="0"/>
        <v>65.921043249999983</v>
      </c>
      <c r="F24" s="26">
        <f t="shared" si="1"/>
        <v>333.07895675000003</v>
      </c>
      <c r="G24" s="25">
        <f t="shared" si="2"/>
        <v>333.07895675000003</v>
      </c>
      <c r="H24" s="25">
        <f t="shared" si="3"/>
        <v>110941.59142966839</v>
      </c>
      <c r="I24" s="24">
        <f t="shared" si="4"/>
        <v>0.83478435275689233</v>
      </c>
      <c r="J24" s="24">
        <f t="shared" si="5"/>
        <v>5.0526954721700363</v>
      </c>
    </row>
    <row r="25" spans="1:10" x14ac:dyDescent="0.25">
      <c r="A25" s="55"/>
      <c r="B25" s="31" t="s">
        <v>269</v>
      </c>
      <c r="C25" s="14">
        <v>8</v>
      </c>
      <c r="D25" s="14">
        <v>2</v>
      </c>
      <c r="E25" s="25">
        <f t="shared" si="0"/>
        <v>165.84473027499996</v>
      </c>
      <c r="F25" s="26">
        <f t="shared" si="1"/>
        <v>-163.84473027499996</v>
      </c>
      <c r="G25" s="25">
        <f t="shared" si="2"/>
        <v>163.84473027499996</v>
      </c>
      <c r="H25" s="25">
        <f t="shared" si="3"/>
        <v>26845.095638887487</v>
      </c>
      <c r="I25" s="24">
        <f t="shared" si="4"/>
        <v>81.92236513749998</v>
      </c>
      <c r="J25" s="24">
        <f t="shared" si="5"/>
        <v>0.98794052728305781</v>
      </c>
    </row>
    <row r="26" spans="1:10" x14ac:dyDescent="0.25">
      <c r="A26" s="55"/>
      <c r="B26" s="31" t="s">
        <v>270</v>
      </c>
      <c r="C26" s="14">
        <v>9</v>
      </c>
      <c r="D26" s="14">
        <v>100</v>
      </c>
      <c r="E26" s="25">
        <f t="shared" si="0"/>
        <v>116.69131119249995</v>
      </c>
      <c r="F26" s="26">
        <f t="shared" si="1"/>
        <v>-16.691311192499953</v>
      </c>
      <c r="G26" s="25">
        <f t="shared" si="2"/>
        <v>16.691311192499953</v>
      </c>
      <c r="H26" s="25">
        <f t="shared" si="3"/>
        <v>278.59986932487419</v>
      </c>
      <c r="I26" s="24">
        <f t="shared" si="4"/>
        <v>0.16691311192499952</v>
      </c>
      <c r="J26" s="24">
        <f t="shared" si="5"/>
        <v>0.14303816644038828</v>
      </c>
    </row>
    <row r="27" spans="1:10" x14ac:dyDescent="0.25">
      <c r="A27" s="55"/>
      <c r="B27" s="31" t="s">
        <v>271</v>
      </c>
      <c r="C27" s="14">
        <v>10</v>
      </c>
      <c r="D27" s="14">
        <v>46</v>
      </c>
      <c r="E27" s="25">
        <f t="shared" si="0"/>
        <v>111.68391783474996</v>
      </c>
      <c r="F27" s="26">
        <f t="shared" si="1"/>
        <v>-65.683917834749963</v>
      </c>
      <c r="G27" s="25">
        <f t="shared" si="2"/>
        <v>65.683917834749963</v>
      </c>
      <c r="H27" s="25">
        <f t="shared" si="3"/>
        <v>4314.3770621221838</v>
      </c>
      <c r="I27" s="24">
        <f t="shared" si="4"/>
        <v>1.4279112572771731</v>
      </c>
      <c r="J27" s="24">
        <f t="shared" si="5"/>
        <v>0.58812333152511143</v>
      </c>
    </row>
    <row r="28" spans="1:10" x14ac:dyDescent="0.25">
      <c r="A28" s="55"/>
      <c r="B28" s="31" t="s">
        <v>272</v>
      </c>
      <c r="C28" s="14">
        <v>11</v>
      </c>
      <c r="D28" s="14">
        <v>140</v>
      </c>
      <c r="E28" s="25">
        <f t="shared" si="0"/>
        <v>91.978742484324968</v>
      </c>
      <c r="F28" s="26">
        <f t="shared" si="1"/>
        <v>48.021257515675032</v>
      </c>
      <c r="G28" s="25">
        <f t="shared" si="2"/>
        <v>48.021257515675032</v>
      </c>
      <c r="H28" s="25">
        <f t="shared" si="3"/>
        <v>2306.0411733867759</v>
      </c>
      <c r="I28" s="24">
        <f t="shared" si="4"/>
        <v>0.34300898225482168</v>
      </c>
      <c r="J28" s="24">
        <f t="shared" si="5"/>
        <v>0.52209082466917633</v>
      </c>
    </row>
    <row r="29" spans="1:10" x14ac:dyDescent="0.25">
      <c r="A29" s="55"/>
      <c r="B29" s="31" t="s">
        <v>273</v>
      </c>
      <c r="C29" s="14">
        <v>12</v>
      </c>
      <c r="D29" s="14">
        <v>160</v>
      </c>
      <c r="E29" s="25">
        <f t="shared" si="0"/>
        <v>106.38511973902747</v>
      </c>
      <c r="F29" s="26">
        <f t="shared" si="1"/>
        <v>53.614880260972527</v>
      </c>
      <c r="G29" s="25">
        <f t="shared" si="2"/>
        <v>53.614880260972527</v>
      </c>
      <c r="H29" s="25">
        <f t="shared" si="3"/>
        <v>2874.5553853984215</v>
      </c>
      <c r="I29" s="24">
        <f t="shared" si="4"/>
        <v>0.3350930016310783</v>
      </c>
      <c r="J29" s="24">
        <f t="shared" si="5"/>
        <v>0.50396973178668958</v>
      </c>
    </row>
    <row r="30" spans="1:10" x14ac:dyDescent="0.25">
      <c r="A30" s="55"/>
      <c r="B30" s="31" t="s">
        <v>274</v>
      </c>
      <c r="C30" s="14">
        <v>13</v>
      </c>
      <c r="D30" s="14">
        <v>122</v>
      </c>
      <c r="E30" s="25">
        <f t="shared" si="0"/>
        <v>122.46958381731923</v>
      </c>
      <c r="F30" s="26">
        <f t="shared" si="1"/>
        <v>-0.46958381731923282</v>
      </c>
      <c r="G30" s="25">
        <f t="shared" si="2"/>
        <v>0.46958381731923282</v>
      </c>
      <c r="H30" s="25">
        <f t="shared" si="3"/>
        <v>0.22050896148810262</v>
      </c>
      <c r="I30" s="24">
        <f t="shared" si="4"/>
        <v>3.8490476829445312E-3</v>
      </c>
      <c r="J30" s="24">
        <f t="shared" si="5"/>
        <v>3.8342893205196463E-3</v>
      </c>
    </row>
    <row r="31" spans="1:10" x14ac:dyDescent="0.25">
      <c r="A31" s="55"/>
      <c r="B31" s="31" t="s">
        <v>275</v>
      </c>
      <c r="C31" s="14">
        <v>14</v>
      </c>
      <c r="D31" s="14">
        <v>172</v>
      </c>
      <c r="E31" s="25">
        <f t="shared" si="0"/>
        <v>122.32870867212347</v>
      </c>
      <c r="F31" s="26">
        <f t="shared" si="1"/>
        <v>49.671291327876531</v>
      </c>
      <c r="G31" s="25">
        <f t="shared" si="2"/>
        <v>49.671291327876531</v>
      </c>
      <c r="H31" s="25">
        <f t="shared" si="3"/>
        <v>2467.2371821787824</v>
      </c>
      <c r="I31" s="24">
        <f t="shared" si="4"/>
        <v>0.28878657748765424</v>
      </c>
      <c r="J31" s="24">
        <f t="shared" si="5"/>
        <v>0.40604770431289389</v>
      </c>
    </row>
    <row r="32" spans="1:10" x14ac:dyDescent="0.25">
      <c r="A32" s="55"/>
      <c r="B32" s="31" t="s">
        <v>276</v>
      </c>
      <c r="C32" s="14">
        <v>15</v>
      </c>
      <c r="D32" s="14">
        <v>17</v>
      </c>
      <c r="E32" s="25">
        <f t="shared" si="0"/>
        <v>137.23009607048641</v>
      </c>
      <c r="F32" s="26">
        <f t="shared" si="1"/>
        <v>-120.23009607048641</v>
      </c>
      <c r="G32" s="25">
        <f t="shared" si="2"/>
        <v>120.23009607048641</v>
      </c>
      <c r="H32" s="25">
        <f t="shared" si="3"/>
        <v>14455.276001118393</v>
      </c>
      <c r="I32" s="24">
        <f t="shared" si="4"/>
        <v>7.072358592381554</v>
      </c>
      <c r="J32" s="24">
        <f t="shared" si="5"/>
        <v>0.87612046856494086</v>
      </c>
    </row>
    <row r="33" spans="1:10" x14ac:dyDescent="0.25">
      <c r="A33" s="55"/>
      <c r="B33" s="31" t="s">
        <v>277</v>
      </c>
      <c r="C33" s="14">
        <v>16</v>
      </c>
      <c r="D33" s="14">
        <v>26</v>
      </c>
      <c r="E33" s="25">
        <f t="shared" si="0"/>
        <v>101.16106724934048</v>
      </c>
      <c r="F33" s="26">
        <f t="shared" si="1"/>
        <v>-75.161067249340476</v>
      </c>
      <c r="G33" s="25">
        <f t="shared" si="2"/>
        <v>75.161067249340476</v>
      </c>
      <c r="H33" s="25">
        <f t="shared" si="3"/>
        <v>5649.1860300598819</v>
      </c>
      <c r="I33" s="24">
        <f t="shared" si="4"/>
        <v>2.8908102788207874</v>
      </c>
      <c r="J33" s="24">
        <f t="shared" si="5"/>
        <v>0.74298412712555173</v>
      </c>
    </row>
    <row r="34" spans="1:10" x14ac:dyDescent="0.25">
      <c r="A34" s="55"/>
      <c r="B34" s="31" t="s">
        <v>278</v>
      </c>
      <c r="C34" s="14">
        <v>17</v>
      </c>
      <c r="D34" s="14">
        <v>20</v>
      </c>
      <c r="E34" s="25">
        <f t="shared" si="0"/>
        <v>78.612747074538319</v>
      </c>
      <c r="F34" s="26">
        <f t="shared" si="1"/>
        <v>-58.612747074538319</v>
      </c>
      <c r="G34" s="25">
        <f t="shared" si="2"/>
        <v>58.612747074538319</v>
      </c>
      <c r="H34" s="25">
        <f t="shared" si="3"/>
        <v>3435.4541196238001</v>
      </c>
      <c r="I34" s="24">
        <f t="shared" si="4"/>
        <v>2.9306373537269161</v>
      </c>
      <c r="J34" s="24">
        <f t="shared" si="5"/>
        <v>0.74558833339030139</v>
      </c>
    </row>
    <row r="35" spans="1:10" x14ac:dyDescent="0.25">
      <c r="A35" s="55"/>
      <c r="B35" s="31" t="s">
        <v>279</v>
      </c>
      <c r="C35" s="14">
        <v>18</v>
      </c>
      <c r="D35" s="14">
        <v>13</v>
      </c>
      <c r="E35" s="25">
        <f t="shared" si="0"/>
        <v>61.028922952176821</v>
      </c>
      <c r="F35" s="26">
        <f t="shared" si="1"/>
        <v>-48.028922952176821</v>
      </c>
      <c r="G35" s="25">
        <f t="shared" si="2"/>
        <v>48.028922952176821</v>
      </c>
      <c r="H35" s="25">
        <f t="shared" si="3"/>
        <v>2306.7774399461373</v>
      </c>
      <c r="I35" s="24">
        <f t="shared" si="4"/>
        <v>3.6945325347828324</v>
      </c>
      <c r="J35" s="24">
        <f t="shared" si="5"/>
        <v>0.7869862456824448</v>
      </c>
    </row>
    <row r="36" spans="1:10" x14ac:dyDescent="0.25">
      <c r="A36" s="55"/>
      <c r="B36" s="31" t="s">
        <v>280</v>
      </c>
      <c r="C36" s="14">
        <v>19</v>
      </c>
      <c r="D36" s="14">
        <v>23</v>
      </c>
      <c r="E36" s="25">
        <f t="shared" si="0"/>
        <v>46.620246066523769</v>
      </c>
      <c r="F36" s="26">
        <f t="shared" si="1"/>
        <v>-23.620246066523769</v>
      </c>
      <c r="G36" s="25">
        <f t="shared" si="2"/>
        <v>23.620246066523769</v>
      </c>
      <c r="H36" s="25">
        <f t="shared" si="3"/>
        <v>557.91602424313157</v>
      </c>
      <c r="I36" s="24">
        <f t="shared" si="4"/>
        <v>1.0269672202836422</v>
      </c>
      <c r="J36" s="24">
        <f t="shared" si="5"/>
        <v>0.5066521106048939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39.534172246566634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-1149.0527591781104</v>
      </c>
      <c r="G38" s="18">
        <f t="shared" ref="G38:H38" si="6">SUM(G18:G36)</f>
        <v>2117.8255308871589</v>
      </c>
      <c r="H38" s="18">
        <f t="shared" si="6"/>
        <v>410575.1547371386</v>
      </c>
      <c r="I38" s="17">
        <f>SUM(I21:I36)</f>
        <v>167.24161080806834</v>
      </c>
      <c r="J38" s="17">
        <f>SUM(J21:J36)</f>
        <v>14.475579116848095</v>
      </c>
    </row>
    <row r="39" spans="1:10" x14ac:dyDescent="0.25">
      <c r="B39" s="14"/>
      <c r="C39" s="14"/>
      <c r="D39" s="14"/>
      <c r="E39" s="14"/>
      <c r="F39" s="14"/>
      <c r="G39" s="16">
        <f>G38/C36</f>
        <v>111.46450162563994</v>
      </c>
      <c r="H39" s="16">
        <f>H38/C36</f>
        <v>21609.218670375714</v>
      </c>
      <c r="I39" s="15">
        <f>I38/C36</f>
        <v>8.8021900425299133</v>
      </c>
      <c r="J39" s="15">
        <f>J38/C36</f>
        <v>0.76187258509726818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139.70019903587186</v>
      </c>
      <c r="H42" s="12">
        <f>H39^0.5</f>
        <v>147.00074377490651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6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701035</v>
      </c>
    </row>
    <row r="4" spans="2:3" x14ac:dyDescent="0.25">
      <c r="B4" s="5" t="s">
        <v>247</v>
      </c>
      <c r="C4" t="s">
        <v>19</v>
      </c>
    </row>
    <row r="5" spans="2:3" x14ac:dyDescent="0.25">
      <c r="B5" t="s">
        <v>250</v>
      </c>
      <c r="C5" s="4">
        <v>15</v>
      </c>
    </row>
    <row r="6" spans="2:3" x14ac:dyDescent="0.25">
      <c r="B6" t="s">
        <v>251</v>
      </c>
      <c r="C6" s="4">
        <v>29</v>
      </c>
    </row>
    <row r="7" spans="2:3" x14ac:dyDescent="0.25">
      <c r="B7" t="s">
        <v>252</v>
      </c>
      <c r="C7" s="4">
        <v>222</v>
      </c>
    </row>
    <row r="8" spans="2:3" x14ac:dyDescent="0.25">
      <c r="B8" t="s">
        <v>253</v>
      </c>
      <c r="C8" s="4">
        <v>19</v>
      </c>
    </row>
    <row r="9" spans="2:3" x14ac:dyDescent="0.25">
      <c r="B9" t="s">
        <v>254</v>
      </c>
      <c r="C9" s="4"/>
    </row>
    <row r="10" spans="2:3" x14ac:dyDescent="0.25">
      <c r="B10" t="s">
        <v>255</v>
      </c>
      <c r="C10" s="4"/>
    </row>
    <row r="11" spans="2:3" x14ac:dyDescent="0.25">
      <c r="B11" t="s">
        <v>256</v>
      </c>
      <c r="C11" s="4"/>
    </row>
    <row r="12" spans="2:3" x14ac:dyDescent="0.25">
      <c r="B12" t="s">
        <v>257</v>
      </c>
      <c r="C12" s="4"/>
    </row>
    <row r="13" spans="2:3" x14ac:dyDescent="0.25">
      <c r="B13" t="s">
        <v>258</v>
      </c>
      <c r="C13" s="4">
        <v>266</v>
      </c>
    </row>
    <row r="14" spans="2:3" x14ac:dyDescent="0.25">
      <c r="B14" t="s">
        <v>259</v>
      </c>
      <c r="C14" s="4">
        <v>542</v>
      </c>
    </row>
    <row r="15" spans="2:3" x14ac:dyDescent="0.25">
      <c r="B15" t="s">
        <v>260</v>
      </c>
      <c r="C15" s="4">
        <v>63</v>
      </c>
    </row>
    <row r="16" spans="2:3" x14ac:dyDescent="0.25">
      <c r="B16" t="s">
        <v>261</v>
      </c>
      <c r="C16" s="4">
        <v>66</v>
      </c>
    </row>
    <row r="17" spans="2:3" x14ac:dyDescent="0.25">
      <c r="B17" t="s">
        <v>262</v>
      </c>
      <c r="C17" s="4">
        <v>159</v>
      </c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>
        <v>517</v>
      </c>
    </row>
    <row r="20" spans="2:3" x14ac:dyDescent="0.25">
      <c r="B20" t="s">
        <v>265</v>
      </c>
      <c r="C20" s="4">
        <v>88</v>
      </c>
    </row>
    <row r="21" spans="2:3" x14ac:dyDescent="0.25">
      <c r="B21" t="s">
        <v>266</v>
      </c>
      <c r="C21" s="4">
        <v>65</v>
      </c>
    </row>
    <row r="22" spans="2:3" x14ac:dyDescent="0.25">
      <c r="B22" t="s">
        <v>267</v>
      </c>
      <c r="C22" s="4">
        <v>130</v>
      </c>
    </row>
    <row r="23" spans="2:3" x14ac:dyDescent="0.25">
      <c r="B23" t="s">
        <v>268</v>
      </c>
      <c r="C23" s="4">
        <v>335</v>
      </c>
    </row>
    <row r="24" spans="2:3" x14ac:dyDescent="0.25">
      <c r="B24" t="s">
        <v>269</v>
      </c>
      <c r="C24" s="4">
        <v>53</v>
      </c>
    </row>
    <row r="25" spans="2:3" x14ac:dyDescent="0.25">
      <c r="B25" t="s">
        <v>270</v>
      </c>
      <c r="C25" s="4">
        <v>243</v>
      </c>
    </row>
    <row r="26" spans="2:3" x14ac:dyDescent="0.25">
      <c r="B26" t="s">
        <v>271</v>
      </c>
      <c r="C26" s="4">
        <v>419</v>
      </c>
    </row>
    <row r="27" spans="2:3" x14ac:dyDescent="0.25">
      <c r="B27" t="s">
        <v>272</v>
      </c>
      <c r="C27" s="4">
        <v>37</v>
      </c>
    </row>
    <row r="28" spans="2:3" x14ac:dyDescent="0.25">
      <c r="B28" t="s">
        <v>273</v>
      </c>
      <c r="C28" s="4">
        <v>141</v>
      </c>
    </row>
    <row r="29" spans="2:3" x14ac:dyDescent="0.25">
      <c r="B29" t="s">
        <v>274</v>
      </c>
      <c r="C29" s="4">
        <v>42</v>
      </c>
    </row>
    <row r="30" spans="2:3" x14ac:dyDescent="0.25">
      <c r="B30" t="s">
        <v>275</v>
      </c>
      <c r="C30" s="4">
        <v>90</v>
      </c>
    </row>
    <row r="31" spans="2:3" x14ac:dyDescent="0.25">
      <c r="B31" t="s">
        <v>276</v>
      </c>
      <c r="C31" s="4">
        <v>408</v>
      </c>
    </row>
    <row r="32" spans="2:3" x14ac:dyDescent="0.25">
      <c r="B32" t="s">
        <v>277</v>
      </c>
      <c r="C32" s="4">
        <v>56</v>
      </c>
    </row>
    <row r="33" spans="2:3" x14ac:dyDescent="0.25">
      <c r="B33" t="s">
        <v>278</v>
      </c>
      <c r="C33" s="4">
        <v>74</v>
      </c>
    </row>
    <row r="34" spans="2:3" x14ac:dyDescent="0.25">
      <c r="B34" t="s">
        <v>279</v>
      </c>
      <c r="C34" s="4">
        <v>111</v>
      </c>
    </row>
    <row r="35" spans="2:3" x14ac:dyDescent="0.25">
      <c r="B35" t="s">
        <v>280</v>
      </c>
      <c r="C35" s="4">
        <v>123</v>
      </c>
    </row>
    <row r="36" spans="2:3" x14ac:dyDescent="0.25">
      <c r="C36" s="4">
        <v>4313</v>
      </c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15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29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222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19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/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/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/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/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266</v>
      </c>
      <c r="E14" s="14" t="s">
        <v>293</v>
      </c>
      <c r="F14" s="27">
        <f>AVERAGE(D6:D9,D14:D17)</f>
        <v>152.75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542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63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66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159</v>
      </c>
      <c r="E18" s="27">
        <f>F14</f>
        <v>152.75</v>
      </c>
      <c r="F18" s="26">
        <f>D18-E18</f>
        <v>6.25</v>
      </c>
      <c r="G18" s="25">
        <f>ABS(F18)</f>
        <v>6.25</v>
      </c>
      <c r="H18" s="25">
        <f>G18^2</f>
        <v>39.0625</v>
      </c>
      <c r="I18" s="24">
        <f>G18/D18</f>
        <v>3.9308176100628929E-2</v>
      </c>
      <c r="J18" s="24">
        <f>G18/E18</f>
        <v>4.0916530278232409E-2</v>
      </c>
    </row>
    <row r="19" spans="1:10" x14ac:dyDescent="0.25">
      <c r="A19" s="55"/>
      <c r="B19" s="31" t="s">
        <v>263</v>
      </c>
      <c r="C19" s="14">
        <v>2</v>
      </c>
      <c r="D19" s="34"/>
      <c r="E19" s="25">
        <f>$F$1*D18+(1-$F$1)*E18</f>
        <v>152.8125</v>
      </c>
      <c r="F19" s="26">
        <f>D19-E19</f>
        <v>-152.8125</v>
      </c>
      <c r="G19" s="25">
        <f>ABS(F19)</f>
        <v>152.8125</v>
      </c>
      <c r="H19" s="25">
        <f>G19^2</f>
        <v>23351.66015625</v>
      </c>
      <c r="I19" s="24" t="e">
        <f>G19/D19</f>
        <v>#DIV/0!</v>
      </c>
      <c r="J19" s="24">
        <f>G19/E19</f>
        <v>1</v>
      </c>
    </row>
    <row r="20" spans="1:10" x14ac:dyDescent="0.25">
      <c r="A20" s="55"/>
      <c r="B20" s="31" t="s">
        <v>264</v>
      </c>
      <c r="C20" s="14">
        <v>3</v>
      </c>
      <c r="D20" s="34">
        <v>517</v>
      </c>
      <c r="E20" s="25">
        <f t="shared" ref="E20:E36" si="0">$F$1*D19+(1-$F$1)*E19</f>
        <v>151.28437500000001</v>
      </c>
      <c r="F20" s="26">
        <f t="shared" ref="F20:F36" si="1">D20-E20</f>
        <v>365.71562499999999</v>
      </c>
      <c r="G20" s="25">
        <f t="shared" ref="G20:G36" si="2">ABS(F20)</f>
        <v>365.71562499999999</v>
      </c>
      <c r="H20" s="25">
        <f t="shared" ref="H20:H36" si="3">G20^2</f>
        <v>133747.91836914062</v>
      </c>
      <c r="I20" s="24">
        <f t="shared" ref="I20:I36" si="4">G20/D20</f>
        <v>0.70738031914893618</v>
      </c>
      <c r="J20" s="24">
        <f t="shared" ref="J20:J36" si="5">G20/E20</f>
        <v>2.417405135196546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88</v>
      </c>
      <c r="E21" s="25">
        <f t="shared" si="0"/>
        <v>154.94153125000003</v>
      </c>
      <c r="F21" s="26">
        <f t="shared" si="1"/>
        <v>-66.941531250000025</v>
      </c>
      <c r="G21" s="25">
        <f t="shared" si="2"/>
        <v>66.941531250000025</v>
      </c>
      <c r="H21" s="25">
        <f t="shared" si="3"/>
        <v>4481.1686060947304</v>
      </c>
      <c r="I21" s="24">
        <f t="shared" si="4"/>
        <v>0.76069921875000024</v>
      </c>
      <c r="J21" s="24">
        <f t="shared" si="5"/>
        <v>0.43204382136890762</v>
      </c>
    </row>
    <row r="22" spans="1:10" x14ac:dyDescent="0.25">
      <c r="A22" s="55"/>
      <c r="B22" s="31" t="s">
        <v>266</v>
      </c>
      <c r="C22" s="14">
        <v>5</v>
      </c>
      <c r="D22" s="14">
        <v>65</v>
      </c>
      <c r="E22" s="25">
        <f t="shared" si="0"/>
        <v>154.27211593750002</v>
      </c>
      <c r="F22" s="26">
        <f t="shared" si="1"/>
        <v>-89.272115937500018</v>
      </c>
      <c r="G22" s="25">
        <f t="shared" si="2"/>
        <v>89.272115937500018</v>
      </c>
      <c r="H22" s="25">
        <f t="shared" si="3"/>
        <v>7969.510683958445</v>
      </c>
      <c r="I22" s="24">
        <f t="shared" si="4"/>
        <v>1.3734171682692311</v>
      </c>
      <c r="J22" s="24">
        <f t="shared" si="5"/>
        <v>0.57866656845276343</v>
      </c>
    </row>
    <row r="23" spans="1:10" x14ac:dyDescent="0.25">
      <c r="A23" s="55"/>
      <c r="B23" s="31" t="s">
        <v>267</v>
      </c>
      <c r="C23" s="14">
        <v>6</v>
      </c>
      <c r="D23" s="14">
        <v>130</v>
      </c>
      <c r="E23" s="25">
        <f t="shared" si="0"/>
        <v>153.37939477812503</v>
      </c>
      <c r="F23" s="26">
        <f t="shared" si="1"/>
        <v>-23.379394778125032</v>
      </c>
      <c r="G23" s="25">
        <f t="shared" si="2"/>
        <v>23.379394778125032</v>
      </c>
      <c r="H23" s="25">
        <f t="shared" si="3"/>
        <v>546.59610019142008</v>
      </c>
      <c r="I23" s="24">
        <f t="shared" si="4"/>
        <v>0.17984149829326948</v>
      </c>
      <c r="J23" s="24">
        <f t="shared" si="5"/>
        <v>0.15242852413093105</v>
      </c>
    </row>
    <row r="24" spans="1:10" x14ac:dyDescent="0.25">
      <c r="A24" s="55"/>
      <c r="B24" s="31" t="s">
        <v>268</v>
      </c>
      <c r="C24" s="14">
        <v>7</v>
      </c>
      <c r="D24" s="14">
        <v>335</v>
      </c>
      <c r="E24" s="25">
        <f t="shared" si="0"/>
        <v>153.1456008303438</v>
      </c>
      <c r="F24" s="26">
        <f t="shared" si="1"/>
        <v>181.8543991696562</v>
      </c>
      <c r="G24" s="25">
        <f t="shared" si="2"/>
        <v>181.8543991696562</v>
      </c>
      <c r="H24" s="25">
        <f t="shared" si="3"/>
        <v>33071.022497356658</v>
      </c>
      <c r="I24" s="24">
        <f t="shared" si="4"/>
        <v>0.54284895274524236</v>
      </c>
      <c r="J24" s="24">
        <f t="shared" si="5"/>
        <v>1.187460809736979</v>
      </c>
    </row>
    <row r="25" spans="1:10" x14ac:dyDescent="0.25">
      <c r="A25" s="55"/>
      <c r="B25" s="31" t="s">
        <v>269</v>
      </c>
      <c r="C25" s="14">
        <v>8</v>
      </c>
      <c r="D25" s="14">
        <v>53</v>
      </c>
      <c r="E25" s="25">
        <f t="shared" si="0"/>
        <v>154.96414482204034</v>
      </c>
      <c r="F25" s="26">
        <f t="shared" si="1"/>
        <v>-101.96414482204034</v>
      </c>
      <c r="G25" s="25">
        <f t="shared" si="2"/>
        <v>101.96414482204034</v>
      </c>
      <c r="H25" s="25">
        <f t="shared" si="3"/>
        <v>10396.686829290016</v>
      </c>
      <c r="I25" s="24">
        <f t="shared" si="4"/>
        <v>1.9238517890951008</v>
      </c>
      <c r="J25" s="24">
        <f t="shared" si="5"/>
        <v>0.65798540003647421</v>
      </c>
    </row>
    <row r="26" spans="1:10" x14ac:dyDescent="0.25">
      <c r="A26" s="55"/>
      <c r="B26" s="31" t="s">
        <v>270</v>
      </c>
      <c r="C26" s="14">
        <v>9</v>
      </c>
      <c r="D26" s="14">
        <v>243</v>
      </c>
      <c r="E26" s="25">
        <f t="shared" si="0"/>
        <v>153.94450337381994</v>
      </c>
      <c r="F26" s="26">
        <f t="shared" si="1"/>
        <v>89.055496626180059</v>
      </c>
      <c r="G26" s="25">
        <f t="shared" si="2"/>
        <v>89.055496626180059</v>
      </c>
      <c r="H26" s="25">
        <f t="shared" si="3"/>
        <v>7930.8814793355677</v>
      </c>
      <c r="I26" s="24">
        <f t="shared" si="4"/>
        <v>0.3664835252106175</v>
      </c>
      <c r="J26" s="24">
        <f t="shared" si="5"/>
        <v>0.57849091506650696</v>
      </c>
    </row>
    <row r="27" spans="1:10" x14ac:dyDescent="0.25">
      <c r="A27" s="55"/>
      <c r="B27" s="31" t="s">
        <v>271</v>
      </c>
      <c r="C27" s="14">
        <v>10</v>
      </c>
      <c r="D27" s="14">
        <v>419</v>
      </c>
      <c r="E27" s="25">
        <f t="shared" si="0"/>
        <v>154.83505834008176</v>
      </c>
      <c r="F27" s="26">
        <f t="shared" si="1"/>
        <v>264.16494165991821</v>
      </c>
      <c r="G27" s="25">
        <f t="shared" si="2"/>
        <v>264.16494165991821</v>
      </c>
      <c r="H27" s="25">
        <f t="shared" si="3"/>
        <v>69783.116402187996</v>
      </c>
      <c r="I27" s="24">
        <f t="shared" si="4"/>
        <v>0.6304652545582774</v>
      </c>
      <c r="J27" s="24">
        <f t="shared" si="5"/>
        <v>1.7061054808382148</v>
      </c>
    </row>
    <row r="28" spans="1:10" x14ac:dyDescent="0.25">
      <c r="A28" s="55"/>
      <c r="B28" s="31" t="s">
        <v>272</v>
      </c>
      <c r="C28" s="14">
        <v>11</v>
      </c>
      <c r="D28" s="14">
        <v>37</v>
      </c>
      <c r="E28" s="25">
        <f t="shared" si="0"/>
        <v>157.47670775668092</v>
      </c>
      <c r="F28" s="26">
        <f t="shared" si="1"/>
        <v>-120.47670775668092</v>
      </c>
      <c r="G28" s="25">
        <f t="shared" si="2"/>
        <v>120.47670775668092</v>
      </c>
      <c r="H28" s="25">
        <f t="shared" si="3"/>
        <v>14514.637111888702</v>
      </c>
      <c r="I28" s="24">
        <f t="shared" si="4"/>
        <v>3.2561272366670519</v>
      </c>
      <c r="J28" s="24">
        <f t="shared" si="5"/>
        <v>0.7650446181719196</v>
      </c>
    </row>
    <row r="29" spans="1:10" x14ac:dyDescent="0.25">
      <c r="A29" s="55"/>
      <c r="B29" s="31" t="s">
        <v>273</v>
      </c>
      <c r="C29" s="14">
        <v>12</v>
      </c>
      <c r="D29" s="14">
        <v>141</v>
      </c>
      <c r="E29" s="25">
        <f t="shared" si="0"/>
        <v>156.27194067911412</v>
      </c>
      <c r="F29" s="26">
        <f t="shared" si="1"/>
        <v>-15.271940679114124</v>
      </c>
      <c r="G29" s="25">
        <f t="shared" si="2"/>
        <v>15.271940679114124</v>
      </c>
      <c r="H29" s="25">
        <f t="shared" si="3"/>
        <v>233.23217210638077</v>
      </c>
      <c r="I29" s="24">
        <f t="shared" si="4"/>
        <v>0.10831163602208599</v>
      </c>
      <c r="J29" s="24">
        <f t="shared" si="5"/>
        <v>9.7726697529617559E-2</v>
      </c>
    </row>
    <row r="30" spans="1:10" x14ac:dyDescent="0.25">
      <c r="A30" s="55"/>
      <c r="B30" s="31" t="s">
        <v>274</v>
      </c>
      <c r="C30" s="14">
        <v>13</v>
      </c>
      <c r="D30" s="14">
        <v>42</v>
      </c>
      <c r="E30" s="25">
        <f t="shared" si="0"/>
        <v>156.11922127232299</v>
      </c>
      <c r="F30" s="26">
        <f t="shared" si="1"/>
        <v>-114.11922127232299</v>
      </c>
      <c r="G30" s="25">
        <f t="shared" si="2"/>
        <v>114.11922127232299</v>
      </c>
      <c r="H30" s="25">
        <f t="shared" si="3"/>
        <v>13023.196663801416</v>
      </c>
      <c r="I30" s="24">
        <f t="shared" si="4"/>
        <v>2.7171243160076903</v>
      </c>
      <c r="J30" s="24">
        <f t="shared" si="5"/>
        <v>0.73097483027577836</v>
      </c>
    </row>
    <row r="31" spans="1:10" x14ac:dyDescent="0.25">
      <c r="A31" s="55"/>
      <c r="B31" s="31" t="s">
        <v>275</v>
      </c>
      <c r="C31" s="14">
        <v>14</v>
      </c>
      <c r="D31" s="14">
        <v>90</v>
      </c>
      <c r="E31" s="25">
        <f t="shared" si="0"/>
        <v>154.97802905959975</v>
      </c>
      <c r="F31" s="26">
        <f t="shared" si="1"/>
        <v>-64.978029059599749</v>
      </c>
      <c r="G31" s="25">
        <f t="shared" si="2"/>
        <v>64.978029059599749</v>
      </c>
      <c r="H31" s="25">
        <f t="shared" si="3"/>
        <v>4222.1442604701897</v>
      </c>
      <c r="I31" s="24">
        <f t="shared" si="4"/>
        <v>0.72197810066221946</v>
      </c>
      <c r="J31" s="24">
        <f t="shared" si="5"/>
        <v>0.41927252174959079</v>
      </c>
    </row>
    <row r="32" spans="1:10" x14ac:dyDescent="0.25">
      <c r="A32" s="55"/>
      <c r="B32" s="31" t="s">
        <v>276</v>
      </c>
      <c r="C32" s="14">
        <v>15</v>
      </c>
      <c r="D32" s="14">
        <v>408</v>
      </c>
      <c r="E32" s="25">
        <f t="shared" si="0"/>
        <v>154.32824876900375</v>
      </c>
      <c r="F32" s="26">
        <f t="shared" si="1"/>
        <v>253.67175123099625</v>
      </c>
      <c r="G32" s="25">
        <f t="shared" si="2"/>
        <v>253.67175123099625</v>
      </c>
      <c r="H32" s="25">
        <f t="shared" si="3"/>
        <v>64349.357372600447</v>
      </c>
      <c r="I32" s="24">
        <f t="shared" si="4"/>
        <v>0.62174448831126528</v>
      </c>
      <c r="J32" s="24">
        <f t="shared" si="5"/>
        <v>1.6437156078320334</v>
      </c>
    </row>
    <row r="33" spans="1:10" x14ac:dyDescent="0.25">
      <c r="A33" s="55"/>
      <c r="B33" s="31" t="s">
        <v>277</v>
      </c>
      <c r="C33" s="14">
        <v>16</v>
      </c>
      <c r="D33" s="14">
        <v>56</v>
      </c>
      <c r="E33" s="25">
        <f t="shared" si="0"/>
        <v>156.86496628131371</v>
      </c>
      <c r="F33" s="26">
        <f t="shared" si="1"/>
        <v>-100.86496628131371</v>
      </c>
      <c r="G33" s="25">
        <f t="shared" si="2"/>
        <v>100.86496628131371</v>
      </c>
      <c r="H33" s="25">
        <f t="shared" si="3"/>
        <v>10173.741422930552</v>
      </c>
      <c r="I33" s="24">
        <f t="shared" si="4"/>
        <v>1.8011601121663163</v>
      </c>
      <c r="J33" s="24">
        <f t="shared" si="5"/>
        <v>0.64300505506390493</v>
      </c>
    </row>
    <row r="34" spans="1:10" x14ac:dyDescent="0.25">
      <c r="A34" s="55"/>
      <c r="B34" s="31" t="s">
        <v>278</v>
      </c>
      <c r="C34" s="14">
        <v>17</v>
      </c>
      <c r="D34" s="14">
        <v>74</v>
      </c>
      <c r="E34" s="25">
        <f t="shared" si="0"/>
        <v>155.85631661850059</v>
      </c>
      <c r="F34" s="26">
        <f t="shared" si="1"/>
        <v>-81.856316618500585</v>
      </c>
      <c r="G34" s="25">
        <f t="shared" si="2"/>
        <v>81.856316618500585</v>
      </c>
      <c r="H34" s="25">
        <f t="shared" si="3"/>
        <v>6700.4565703482149</v>
      </c>
      <c r="I34" s="24">
        <f t="shared" si="4"/>
        <v>1.1061664407905485</v>
      </c>
      <c r="J34" s="24">
        <f t="shared" si="5"/>
        <v>0.52520371579719471</v>
      </c>
    </row>
    <row r="35" spans="1:10" x14ac:dyDescent="0.25">
      <c r="A35" s="55"/>
      <c r="B35" s="31" t="s">
        <v>279</v>
      </c>
      <c r="C35" s="14">
        <v>18</v>
      </c>
      <c r="D35" s="14">
        <v>111</v>
      </c>
      <c r="E35" s="25">
        <f t="shared" si="0"/>
        <v>155.0377534523156</v>
      </c>
      <c r="F35" s="26">
        <f t="shared" si="1"/>
        <v>-44.037753452315599</v>
      </c>
      <c r="G35" s="25">
        <f t="shared" si="2"/>
        <v>44.037753452315599</v>
      </c>
      <c r="H35" s="25">
        <f t="shared" si="3"/>
        <v>1939.3237291269345</v>
      </c>
      <c r="I35" s="24">
        <f t="shared" si="4"/>
        <v>0.39673651758842882</v>
      </c>
      <c r="J35" s="24">
        <f t="shared" si="5"/>
        <v>0.28404535328783731</v>
      </c>
    </row>
    <row r="36" spans="1:10" x14ac:dyDescent="0.25">
      <c r="A36" s="55"/>
      <c r="B36" s="31" t="s">
        <v>280</v>
      </c>
      <c r="C36" s="14">
        <v>19</v>
      </c>
      <c r="D36" s="14">
        <v>123</v>
      </c>
      <c r="E36" s="25">
        <f t="shared" si="0"/>
        <v>154.59737591779245</v>
      </c>
      <c r="F36" s="26">
        <f t="shared" si="1"/>
        <v>-31.597375917792448</v>
      </c>
      <c r="G36" s="25">
        <f t="shared" si="2"/>
        <v>31.597375917792448</v>
      </c>
      <c r="H36" s="25">
        <f t="shared" si="3"/>
        <v>998.39416489029009</v>
      </c>
      <c r="I36" s="24">
        <f t="shared" si="4"/>
        <v>0.25688923510400363</v>
      </c>
      <c r="J36" s="24">
        <f t="shared" si="5"/>
        <v>0.20438494334208127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154.28140215861453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153.14021586144514</v>
      </c>
      <c r="G38" s="18">
        <f t="shared" ref="G38:H38" si="6">SUM(G18:G36)</f>
        <v>2168.2842115120557</v>
      </c>
      <c r="H38" s="18">
        <f t="shared" si="6"/>
        <v>407472.10709196865</v>
      </c>
      <c r="I38" s="17">
        <f>SUM(I21:I36)</f>
        <v>16.763845490241351</v>
      </c>
      <c r="J38" s="17">
        <f>SUM(J21:J36)</f>
        <v>10.606554862680735</v>
      </c>
    </row>
    <row r="39" spans="1:10" x14ac:dyDescent="0.25">
      <c r="B39" s="14"/>
      <c r="C39" s="14"/>
      <c r="D39" s="14"/>
      <c r="E39" s="14"/>
      <c r="F39" s="14"/>
      <c r="G39" s="16">
        <f>G38/C36</f>
        <v>114.12022165852925</v>
      </c>
      <c r="H39" s="16">
        <f>H38/C36</f>
        <v>21445.900373261509</v>
      </c>
      <c r="I39" s="15">
        <f>I38/C36</f>
        <v>0.88230765738112371</v>
      </c>
      <c r="J39" s="15">
        <f>J38/C36</f>
        <v>0.55823972961477553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143.02865438952543</v>
      </c>
      <c r="H42" s="12">
        <f>H39^0.5</f>
        <v>146.44418859504637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707015</v>
      </c>
    </row>
    <row r="4" spans="2:3" x14ac:dyDescent="0.25">
      <c r="B4" s="5" t="s">
        <v>247</v>
      </c>
      <c r="C4" t="s">
        <v>80</v>
      </c>
    </row>
    <row r="5" spans="2:3" x14ac:dyDescent="0.25">
      <c r="B5" t="s">
        <v>250</v>
      </c>
      <c r="C5" s="4">
        <v>53</v>
      </c>
    </row>
    <row r="6" spans="2:3" x14ac:dyDescent="0.25">
      <c r="B6" t="s">
        <v>251</v>
      </c>
      <c r="C6" s="4">
        <v>303</v>
      </c>
    </row>
    <row r="7" spans="2:3" x14ac:dyDescent="0.25">
      <c r="B7" t="s">
        <v>252</v>
      </c>
      <c r="C7" s="4">
        <v>392</v>
      </c>
    </row>
    <row r="8" spans="2:3" x14ac:dyDescent="0.25">
      <c r="B8" t="s">
        <v>253</v>
      </c>
      <c r="C8" s="4">
        <v>260</v>
      </c>
    </row>
    <row r="9" spans="2:3" x14ac:dyDescent="0.25">
      <c r="B9" t="s">
        <v>254</v>
      </c>
      <c r="C9" s="4">
        <v>261</v>
      </c>
    </row>
    <row r="10" spans="2:3" x14ac:dyDescent="0.25">
      <c r="B10" t="s">
        <v>255</v>
      </c>
      <c r="C10" s="4">
        <v>189</v>
      </c>
    </row>
    <row r="11" spans="2:3" x14ac:dyDescent="0.25">
      <c r="B11" t="s">
        <v>256</v>
      </c>
      <c r="C11" s="4">
        <v>331</v>
      </c>
    </row>
    <row r="12" spans="2:3" x14ac:dyDescent="0.25">
      <c r="B12" t="s">
        <v>257</v>
      </c>
      <c r="C12" s="4">
        <v>133</v>
      </c>
    </row>
    <row r="13" spans="2:3" x14ac:dyDescent="0.25">
      <c r="B13" t="s">
        <v>258</v>
      </c>
      <c r="C13" s="4">
        <v>129</v>
      </c>
    </row>
    <row r="14" spans="2:3" x14ac:dyDescent="0.25">
      <c r="B14" t="s">
        <v>259</v>
      </c>
      <c r="C14" s="4">
        <v>606</v>
      </c>
    </row>
    <row r="15" spans="2:3" x14ac:dyDescent="0.25">
      <c r="B15" t="s">
        <v>260</v>
      </c>
      <c r="C15" s="4">
        <v>101</v>
      </c>
    </row>
    <row r="16" spans="2:3" x14ac:dyDescent="0.25">
      <c r="B16" t="s">
        <v>261</v>
      </c>
      <c r="C16" s="4">
        <v>142</v>
      </c>
    </row>
    <row r="17" spans="2:3" x14ac:dyDescent="0.25">
      <c r="B17" t="s">
        <v>262</v>
      </c>
      <c r="C17" s="4">
        <v>116</v>
      </c>
    </row>
    <row r="18" spans="2:3" x14ac:dyDescent="0.25">
      <c r="B18" t="s">
        <v>263</v>
      </c>
      <c r="C18" s="4">
        <v>53</v>
      </c>
    </row>
    <row r="19" spans="2:3" x14ac:dyDescent="0.25">
      <c r="B19" t="s">
        <v>264</v>
      </c>
      <c r="C19" s="4">
        <v>179</v>
      </c>
    </row>
    <row r="20" spans="2:3" x14ac:dyDescent="0.25">
      <c r="B20" t="s">
        <v>265</v>
      </c>
      <c r="C20" s="4">
        <v>210</v>
      </c>
    </row>
    <row r="21" spans="2:3" x14ac:dyDescent="0.25">
      <c r="B21" t="s">
        <v>266</v>
      </c>
      <c r="C21" s="4">
        <v>138</v>
      </c>
    </row>
    <row r="22" spans="2:3" x14ac:dyDescent="0.25">
      <c r="B22" t="s">
        <v>267</v>
      </c>
      <c r="C22" s="4">
        <v>124</v>
      </c>
    </row>
    <row r="23" spans="2:3" x14ac:dyDescent="0.25">
      <c r="B23" t="s">
        <v>268</v>
      </c>
      <c r="C23" s="4">
        <v>246</v>
      </c>
    </row>
    <row r="24" spans="2:3" x14ac:dyDescent="0.25">
      <c r="B24" t="s">
        <v>269</v>
      </c>
      <c r="C24" s="4">
        <v>135</v>
      </c>
    </row>
    <row r="25" spans="2:3" x14ac:dyDescent="0.25">
      <c r="B25" t="s">
        <v>270</v>
      </c>
      <c r="C25" s="4">
        <v>256</v>
      </c>
    </row>
    <row r="26" spans="2:3" x14ac:dyDescent="0.25">
      <c r="B26" t="s">
        <v>271</v>
      </c>
      <c r="C26" s="4">
        <v>201</v>
      </c>
    </row>
    <row r="27" spans="2:3" x14ac:dyDescent="0.25">
      <c r="B27" t="s">
        <v>272</v>
      </c>
      <c r="C27" s="4">
        <v>264</v>
      </c>
    </row>
    <row r="28" spans="2:3" x14ac:dyDescent="0.25">
      <c r="B28" t="s">
        <v>273</v>
      </c>
      <c r="C28" s="4">
        <v>37</v>
      </c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>
        <v>184</v>
      </c>
    </row>
    <row r="31" spans="2:3" x14ac:dyDescent="0.25">
      <c r="B31" t="s">
        <v>276</v>
      </c>
      <c r="C31" s="4">
        <v>263</v>
      </c>
    </row>
    <row r="32" spans="2:3" x14ac:dyDescent="0.25">
      <c r="B32" t="s">
        <v>277</v>
      </c>
      <c r="C32" s="4">
        <v>230</v>
      </c>
    </row>
    <row r="33" spans="2:3" x14ac:dyDescent="0.25">
      <c r="B33" t="s">
        <v>278</v>
      </c>
      <c r="C33" s="4">
        <v>223</v>
      </c>
    </row>
    <row r="34" spans="2:3" x14ac:dyDescent="0.25">
      <c r="B34" t="s">
        <v>279</v>
      </c>
      <c r="C34" s="4">
        <v>287</v>
      </c>
    </row>
    <row r="35" spans="2:3" x14ac:dyDescent="0.25">
      <c r="B35" t="s">
        <v>280</v>
      </c>
      <c r="C35" s="4">
        <v>1492</v>
      </c>
    </row>
    <row r="36" spans="2:3" x14ac:dyDescent="0.25">
      <c r="C36" s="4">
        <v>7538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L13" sqref="L13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53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303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392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260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261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189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331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133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129</v>
      </c>
      <c r="E14" s="14" t="s">
        <v>293</v>
      </c>
      <c r="F14" s="27">
        <f>AVERAGE(D6:D17)</f>
        <v>241.66666666666666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606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101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142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116</v>
      </c>
      <c r="E18" s="27">
        <f>F14</f>
        <v>241.66666666666666</v>
      </c>
      <c r="F18" s="26">
        <f>D18-E18</f>
        <v>-125.66666666666666</v>
      </c>
      <c r="G18" s="25">
        <f>ABS(F18)</f>
        <v>125.66666666666666</v>
      </c>
      <c r="H18" s="25">
        <f>G18^2</f>
        <v>15792.111111111109</v>
      </c>
      <c r="I18" s="24">
        <f>G18/D18</f>
        <v>1.0833333333333333</v>
      </c>
      <c r="J18" s="24">
        <f>G18/E18</f>
        <v>0.52</v>
      </c>
    </row>
    <row r="19" spans="1:10" x14ac:dyDescent="0.25">
      <c r="A19" s="55"/>
      <c r="B19" s="31" t="s">
        <v>263</v>
      </c>
      <c r="C19" s="14">
        <v>2</v>
      </c>
      <c r="D19" s="34">
        <v>53</v>
      </c>
      <c r="E19" s="25">
        <f>$F$1*D18+(1-$F$1)*E18</f>
        <v>203.96666666666664</v>
      </c>
      <c r="F19" s="26">
        <f>D19-E19</f>
        <v>-150.96666666666664</v>
      </c>
      <c r="G19" s="25">
        <f>ABS(F19)</f>
        <v>150.96666666666664</v>
      </c>
      <c r="H19" s="25">
        <f>G19^2</f>
        <v>22790.934444444436</v>
      </c>
      <c r="I19" s="24">
        <f>G19/D19</f>
        <v>2.8484276729559745</v>
      </c>
      <c r="J19" s="24">
        <f>G19/E19</f>
        <v>0.74015361987252815</v>
      </c>
    </row>
    <row r="20" spans="1:10" x14ac:dyDescent="0.25">
      <c r="A20" s="55"/>
      <c r="B20" s="31" t="s">
        <v>264</v>
      </c>
      <c r="C20" s="14">
        <v>3</v>
      </c>
      <c r="D20" s="34">
        <v>179</v>
      </c>
      <c r="E20" s="25">
        <f t="shared" ref="E20:E36" si="0">$F$1*D19+(1-$F$1)*E19</f>
        <v>158.67666666666665</v>
      </c>
      <c r="F20" s="26">
        <f t="shared" ref="F20:F36" si="1">D20-E20</f>
        <v>20.323333333333352</v>
      </c>
      <c r="G20" s="25">
        <f t="shared" ref="G20:G36" si="2">ABS(F20)</f>
        <v>20.323333333333352</v>
      </c>
      <c r="H20" s="25">
        <f t="shared" ref="H20:H36" si="3">G20^2</f>
        <v>413.03787777777853</v>
      </c>
      <c r="I20" s="24">
        <f t="shared" ref="I20:I36" si="4">G20/D20</f>
        <v>0.11353817504655504</v>
      </c>
      <c r="J20" s="24">
        <f t="shared" ref="J20:J36" si="5">G20/E20</f>
        <v>0.12808016301493616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210</v>
      </c>
      <c r="E21" s="25">
        <f t="shared" si="0"/>
        <v>164.77366666666666</v>
      </c>
      <c r="F21" s="26">
        <f t="shared" si="1"/>
        <v>45.226333333333343</v>
      </c>
      <c r="G21" s="25">
        <f t="shared" si="2"/>
        <v>45.226333333333343</v>
      </c>
      <c r="H21" s="25">
        <f t="shared" si="3"/>
        <v>2045.4212267777787</v>
      </c>
      <c r="I21" s="24">
        <f t="shared" si="4"/>
        <v>0.21536349206349212</v>
      </c>
      <c r="J21" s="24">
        <f t="shared" si="5"/>
        <v>0.27447549264546728</v>
      </c>
    </row>
    <row r="22" spans="1:10" x14ac:dyDescent="0.25">
      <c r="A22" s="55"/>
      <c r="B22" s="31" t="s">
        <v>266</v>
      </c>
      <c r="C22" s="14">
        <v>5</v>
      </c>
      <c r="D22" s="14">
        <v>138</v>
      </c>
      <c r="E22" s="25">
        <f t="shared" si="0"/>
        <v>178.34156666666667</v>
      </c>
      <c r="F22" s="26">
        <f t="shared" si="1"/>
        <v>-40.341566666666665</v>
      </c>
      <c r="G22" s="25">
        <f t="shared" si="2"/>
        <v>40.341566666666665</v>
      </c>
      <c r="H22" s="25">
        <f t="shared" si="3"/>
        <v>1627.4420011211109</v>
      </c>
      <c r="I22" s="24">
        <f t="shared" si="4"/>
        <v>0.29233019323671494</v>
      </c>
      <c r="J22" s="24">
        <f t="shared" si="5"/>
        <v>0.22620394908870561</v>
      </c>
    </row>
    <row r="23" spans="1:10" x14ac:dyDescent="0.25">
      <c r="A23" s="55"/>
      <c r="B23" s="31" t="s">
        <v>267</v>
      </c>
      <c r="C23" s="14">
        <v>6</v>
      </c>
      <c r="D23" s="14">
        <v>124</v>
      </c>
      <c r="E23" s="25">
        <f t="shared" si="0"/>
        <v>166.23909666666665</v>
      </c>
      <c r="F23" s="26">
        <f t="shared" si="1"/>
        <v>-42.239096666666654</v>
      </c>
      <c r="G23" s="25">
        <f t="shared" si="2"/>
        <v>42.239096666666654</v>
      </c>
      <c r="H23" s="25">
        <f t="shared" si="3"/>
        <v>1784.1412872160101</v>
      </c>
      <c r="I23" s="24">
        <f t="shared" si="4"/>
        <v>0.34063787634408593</v>
      </c>
      <c r="J23" s="24">
        <f t="shared" si="5"/>
        <v>0.25408641837943891</v>
      </c>
    </row>
    <row r="24" spans="1:10" x14ac:dyDescent="0.25">
      <c r="A24" s="55"/>
      <c r="B24" s="31" t="s">
        <v>268</v>
      </c>
      <c r="C24" s="14">
        <v>7</v>
      </c>
      <c r="D24" s="14">
        <v>246</v>
      </c>
      <c r="E24" s="25">
        <f t="shared" si="0"/>
        <v>153.56736766666666</v>
      </c>
      <c r="F24" s="26">
        <f t="shared" si="1"/>
        <v>92.432632333333345</v>
      </c>
      <c r="G24" s="25">
        <f t="shared" si="2"/>
        <v>92.432632333333345</v>
      </c>
      <c r="H24" s="25">
        <f t="shared" si="3"/>
        <v>8543.7915200691805</v>
      </c>
      <c r="I24" s="24">
        <f t="shared" si="4"/>
        <v>0.37574240785907864</v>
      </c>
      <c r="J24" s="24">
        <f t="shared" si="5"/>
        <v>0.6019028243940967</v>
      </c>
    </row>
    <row r="25" spans="1:10" x14ac:dyDescent="0.25">
      <c r="A25" s="55"/>
      <c r="B25" s="31" t="s">
        <v>269</v>
      </c>
      <c r="C25" s="14">
        <v>8</v>
      </c>
      <c r="D25" s="14">
        <v>135</v>
      </c>
      <c r="E25" s="25">
        <f t="shared" si="0"/>
        <v>181.29715736666665</v>
      </c>
      <c r="F25" s="26">
        <f t="shared" si="1"/>
        <v>-46.297157366666653</v>
      </c>
      <c r="G25" s="25">
        <f t="shared" si="2"/>
        <v>46.297157366666653</v>
      </c>
      <c r="H25" s="25">
        <f t="shared" si="3"/>
        <v>2143.4267802338964</v>
      </c>
      <c r="I25" s="24">
        <f t="shared" si="4"/>
        <v>0.34294190641975297</v>
      </c>
      <c r="J25" s="24">
        <f t="shared" si="5"/>
        <v>0.25536615156647163</v>
      </c>
    </row>
    <row r="26" spans="1:10" x14ac:dyDescent="0.25">
      <c r="A26" s="55"/>
      <c r="B26" s="31" t="s">
        <v>270</v>
      </c>
      <c r="C26" s="14">
        <v>9</v>
      </c>
      <c r="D26" s="14">
        <v>256</v>
      </c>
      <c r="E26" s="25">
        <f t="shared" si="0"/>
        <v>167.40801015666665</v>
      </c>
      <c r="F26" s="26">
        <f t="shared" si="1"/>
        <v>88.591989843333351</v>
      </c>
      <c r="G26" s="25">
        <f t="shared" si="2"/>
        <v>88.591989843333351</v>
      </c>
      <c r="H26" s="25">
        <f t="shared" si="3"/>
        <v>7848.5406644012801</v>
      </c>
      <c r="I26" s="24">
        <f t="shared" si="4"/>
        <v>0.3460624603255209</v>
      </c>
      <c r="J26" s="24">
        <f t="shared" si="5"/>
        <v>0.52919803395563725</v>
      </c>
    </row>
    <row r="27" spans="1:10" x14ac:dyDescent="0.25">
      <c r="A27" s="55"/>
      <c r="B27" s="31" t="s">
        <v>271</v>
      </c>
      <c r="C27" s="14">
        <v>10</v>
      </c>
      <c r="D27" s="14">
        <v>201</v>
      </c>
      <c r="E27" s="25">
        <f t="shared" si="0"/>
        <v>193.98560710966666</v>
      </c>
      <c r="F27" s="26">
        <f t="shared" si="1"/>
        <v>7.0143928903333403</v>
      </c>
      <c r="G27" s="25">
        <f t="shared" si="2"/>
        <v>7.0143928903333403</v>
      </c>
      <c r="H27" s="25">
        <f t="shared" si="3"/>
        <v>49.20170761995891</v>
      </c>
      <c r="I27" s="24">
        <f t="shared" si="4"/>
        <v>3.4897477066335024E-2</v>
      </c>
      <c r="J27" s="24">
        <f t="shared" si="5"/>
        <v>3.6159347050773026E-2</v>
      </c>
    </row>
    <row r="28" spans="1:10" x14ac:dyDescent="0.25">
      <c r="A28" s="55"/>
      <c r="B28" s="31" t="s">
        <v>272</v>
      </c>
      <c r="C28" s="14">
        <v>11</v>
      </c>
      <c r="D28" s="14">
        <v>264</v>
      </c>
      <c r="E28" s="25">
        <f t="shared" si="0"/>
        <v>196.08992497676667</v>
      </c>
      <c r="F28" s="26">
        <f t="shared" si="1"/>
        <v>67.910075023233333</v>
      </c>
      <c r="G28" s="25">
        <f t="shared" si="2"/>
        <v>67.910075023233333</v>
      </c>
      <c r="H28" s="25">
        <f t="shared" si="3"/>
        <v>4611.7782896611798</v>
      </c>
      <c r="I28" s="24">
        <f t="shared" si="4"/>
        <v>0.25723513266376263</v>
      </c>
      <c r="J28" s="24">
        <f t="shared" si="5"/>
        <v>0.34632108218349067</v>
      </c>
    </row>
    <row r="29" spans="1:10" x14ac:dyDescent="0.25">
      <c r="A29" s="55"/>
      <c r="B29" s="31" t="s">
        <v>273</v>
      </c>
      <c r="C29" s="14">
        <v>12</v>
      </c>
      <c r="D29" s="14">
        <v>37</v>
      </c>
      <c r="E29" s="25">
        <f t="shared" si="0"/>
        <v>216.46294748373668</v>
      </c>
      <c r="F29" s="26">
        <f t="shared" si="1"/>
        <v>-179.46294748373668</v>
      </c>
      <c r="G29" s="25">
        <f t="shared" si="2"/>
        <v>179.46294748373668</v>
      </c>
      <c r="H29" s="25">
        <f t="shared" si="3"/>
        <v>32206.949519550431</v>
      </c>
      <c r="I29" s="24">
        <f t="shared" si="4"/>
        <v>4.8503499319928833</v>
      </c>
      <c r="J29" s="24">
        <f t="shared" si="5"/>
        <v>0.82907005365072983</v>
      </c>
    </row>
    <row r="30" spans="1:10" x14ac:dyDescent="0.25">
      <c r="A30" s="55"/>
      <c r="B30" s="31" t="s">
        <v>274</v>
      </c>
      <c r="C30" s="14">
        <v>13</v>
      </c>
      <c r="D30" s="14"/>
      <c r="E30" s="25">
        <f t="shared" si="0"/>
        <v>162.62406323861566</v>
      </c>
      <c r="F30" s="26">
        <f t="shared" si="1"/>
        <v>-162.62406323861566</v>
      </c>
      <c r="G30" s="25">
        <f t="shared" si="2"/>
        <v>162.62406323861566</v>
      </c>
      <c r="H30" s="25">
        <f t="shared" si="3"/>
        <v>26446.585944237268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5"/>
      <c r="B31" s="31" t="s">
        <v>275</v>
      </c>
      <c r="C31" s="14">
        <v>14</v>
      </c>
      <c r="D31" s="14">
        <v>184</v>
      </c>
      <c r="E31" s="25">
        <f t="shared" si="0"/>
        <v>113.83684426703095</v>
      </c>
      <c r="F31" s="26">
        <f t="shared" si="1"/>
        <v>70.163155732969045</v>
      </c>
      <c r="G31" s="25">
        <f t="shared" si="2"/>
        <v>70.163155732969045</v>
      </c>
      <c r="H31" s="25">
        <f t="shared" si="3"/>
        <v>4922.8684224088665</v>
      </c>
      <c r="I31" s="24">
        <f t="shared" si="4"/>
        <v>0.38132149854874481</v>
      </c>
      <c r="J31" s="24">
        <f t="shared" si="5"/>
        <v>0.61634839040675571</v>
      </c>
    </row>
    <row r="32" spans="1:10" x14ac:dyDescent="0.25">
      <c r="A32" s="55"/>
      <c r="B32" s="31" t="s">
        <v>276</v>
      </c>
      <c r="C32" s="14">
        <v>15</v>
      </c>
      <c r="D32" s="14">
        <v>263</v>
      </c>
      <c r="E32" s="25">
        <f t="shared" si="0"/>
        <v>134.88579098692165</v>
      </c>
      <c r="F32" s="26">
        <f t="shared" si="1"/>
        <v>128.11420901307835</v>
      </c>
      <c r="G32" s="25">
        <f t="shared" si="2"/>
        <v>128.11420901307835</v>
      </c>
      <c r="H32" s="25">
        <f t="shared" si="3"/>
        <v>16413.250551046727</v>
      </c>
      <c r="I32" s="24">
        <f t="shared" si="4"/>
        <v>0.48712627001170478</v>
      </c>
      <c r="J32" s="24">
        <f t="shared" si="5"/>
        <v>0.94979766271675081</v>
      </c>
    </row>
    <row r="33" spans="1:10" x14ac:dyDescent="0.25">
      <c r="A33" s="55"/>
      <c r="B33" s="31" t="s">
        <v>277</v>
      </c>
      <c r="C33" s="14">
        <v>16</v>
      </c>
      <c r="D33" s="14">
        <v>230</v>
      </c>
      <c r="E33" s="25">
        <f t="shared" si="0"/>
        <v>173.32005369084516</v>
      </c>
      <c r="F33" s="26">
        <f t="shared" si="1"/>
        <v>56.679946309154843</v>
      </c>
      <c r="G33" s="25">
        <f t="shared" si="2"/>
        <v>56.679946309154843</v>
      </c>
      <c r="H33" s="25">
        <f t="shared" si="3"/>
        <v>3212.6163136086757</v>
      </c>
      <c r="I33" s="24">
        <f t="shared" si="4"/>
        <v>0.24643454917023844</v>
      </c>
      <c r="J33" s="24">
        <f t="shared" si="5"/>
        <v>0.32702474469720699</v>
      </c>
    </row>
    <row r="34" spans="1:10" x14ac:dyDescent="0.25">
      <c r="A34" s="55"/>
      <c r="B34" s="31" t="s">
        <v>278</v>
      </c>
      <c r="C34" s="14">
        <v>17</v>
      </c>
      <c r="D34" s="14">
        <v>223</v>
      </c>
      <c r="E34" s="25">
        <f t="shared" si="0"/>
        <v>190.3240375835916</v>
      </c>
      <c r="F34" s="26">
        <f t="shared" si="1"/>
        <v>32.675962416408396</v>
      </c>
      <c r="G34" s="25">
        <f t="shared" si="2"/>
        <v>32.675962416408396</v>
      </c>
      <c r="H34" s="25">
        <f t="shared" si="3"/>
        <v>1067.7185198385341</v>
      </c>
      <c r="I34" s="24">
        <f t="shared" si="4"/>
        <v>0.14652897944577756</v>
      </c>
      <c r="J34" s="24">
        <f t="shared" si="5"/>
        <v>0.17168594588088693</v>
      </c>
    </row>
    <row r="35" spans="1:10" x14ac:dyDescent="0.25">
      <c r="A35" s="55"/>
      <c r="B35" s="31" t="s">
        <v>279</v>
      </c>
      <c r="C35" s="14">
        <v>18</v>
      </c>
      <c r="D35" s="14">
        <v>287</v>
      </c>
      <c r="E35" s="25">
        <f t="shared" si="0"/>
        <v>200.12682630851413</v>
      </c>
      <c r="F35" s="26">
        <f t="shared" si="1"/>
        <v>86.873173691485874</v>
      </c>
      <c r="G35" s="25">
        <f t="shared" si="2"/>
        <v>86.873173691485874</v>
      </c>
      <c r="H35" s="25">
        <f t="shared" si="3"/>
        <v>7546.9483072310732</v>
      </c>
      <c r="I35" s="24">
        <f t="shared" si="4"/>
        <v>0.30269398498775568</v>
      </c>
      <c r="J35" s="24">
        <f t="shared" si="5"/>
        <v>0.43409059791695687</v>
      </c>
    </row>
    <row r="36" spans="1:10" x14ac:dyDescent="0.25">
      <c r="A36" s="55"/>
      <c r="B36" s="31" t="s">
        <v>280</v>
      </c>
      <c r="C36" s="14">
        <v>19</v>
      </c>
      <c r="D36" s="14">
        <v>1492</v>
      </c>
      <c r="E36" s="25">
        <f t="shared" si="0"/>
        <v>226.18877841595986</v>
      </c>
      <c r="F36" s="26">
        <f t="shared" si="1"/>
        <v>1265.8112215840401</v>
      </c>
      <c r="G36" s="25">
        <f t="shared" si="2"/>
        <v>1265.8112215840401</v>
      </c>
      <c r="H36" s="25">
        <f t="shared" si="3"/>
        <v>1602278.0486880799</v>
      </c>
      <c r="I36" s="24">
        <f t="shared" si="4"/>
        <v>0.84839894208045585</v>
      </c>
      <c r="J36" s="24">
        <f t="shared" si="5"/>
        <v>5.5962600375170721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605.9321448911719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1214.218260748351</v>
      </c>
      <c r="G38" s="18">
        <f t="shared" ref="G38:H38" si="6">SUM(G18:G36)</f>
        <v>2709.414590259722</v>
      </c>
      <c r="H38" s="18">
        <f t="shared" si="6"/>
        <v>1761744.8131764352</v>
      </c>
      <c r="I38" s="17" t="e">
        <f>SUM(I21:I36)</f>
        <v>#DIV/0!</v>
      </c>
      <c r="J38" s="17">
        <f>SUM(J21:J36)</f>
        <v>12.447990732050441</v>
      </c>
    </row>
    <row r="39" spans="1:10" x14ac:dyDescent="0.25">
      <c r="B39" s="14"/>
      <c r="C39" s="14"/>
      <c r="D39" s="14"/>
      <c r="E39" s="14"/>
      <c r="F39" s="14"/>
      <c r="G39" s="16">
        <f>G38/C36</f>
        <v>142.60076790840643</v>
      </c>
      <c r="H39" s="16">
        <f>H38/C36</f>
        <v>92723.411219812377</v>
      </c>
      <c r="I39" s="15" t="e">
        <f>I38/C36</f>
        <v>#DIV/0!</v>
      </c>
      <c r="J39" s="15">
        <f>J38/C36</f>
        <v>0.65515740695002322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178.72376737824197</v>
      </c>
      <c r="H42" s="12">
        <f>H39^0.5</f>
        <v>304.50519079288676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706090</v>
      </c>
    </row>
    <row r="4" spans="2:3" x14ac:dyDescent="0.25">
      <c r="B4" s="5" t="s">
        <v>247</v>
      </c>
      <c r="C4" t="s">
        <v>66</v>
      </c>
    </row>
    <row r="5" spans="2:3" x14ac:dyDescent="0.25">
      <c r="B5" t="s">
        <v>250</v>
      </c>
      <c r="C5" s="4">
        <v>64</v>
      </c>
    </row>
    <row r="6" spans="2:3" x14ac:dyDescent="0.25">
      <c r="B6" t="s">
        <v>251</v>
      </c>
      <c r="C6" s="4">
        <v>334</v>
      </c>
    </row>
    <row r="7" spans="2:3" x14ac:dyDescent="0.25">
      <c r="B7" t="s">
        <v>252</v>
      </c>
      <c r="C7" s="4">
        <v>350</v>
      </c>
    </row>
    <row r="8" spans="2:3" x14ac:dyDescent="0.25">
      <c r="B8" t="s">
        <v>253</v>
      </c>
      <c r="C8" s="4">
        <v>430</v>
      </c>
    </row>
    <row r="9" spans="2:3" x14ac:dyDescent="0.25">
      <c r="B9" t="s">
        <v>254</v>
      </c>
      <c r="C9" s="4">
        <v>315</v>
      </c>
    </row>
    <row r="10" spans="2:3" x14ac:dyDescent="0.25">
      <c r="B10" t="s">
        <v>255</v>
      </c>
      <c r="C10" s="4">
        <v>261</v>
      </c>
    </row>
    <row r="11" spans="2:3" x14ac:dyDescent="0.25">
      <c r="B11" t="s">
        <v>256</v>
      </c>
      <c r="C11" s="4">
        <v>259</v>
      </c>
    </row>
    <row r="12" spans="2:3" x14ac:dyDescent="0.25">
      <c r="B12" t="s">
        <v>257</v>
      </c>
      <c r="C12" s="4">
        <v>230</v>
      </c>
    </row>
    <row r="13" spans="2:3" x14ac:dyDescent="0.25">
      <c r="B13" t="s">
        <v>258</v>
      </c>
      <c r="C13" s="4">
        <v>235</v>
      </c>
    </row>
    <row r="14" spans="2:3" x14ac:dyDescent="0.25">
      <c r="B14" t="s">
        <v>259</v>
      </c>
      <c r="C14" s="4">
        <v>399</v>
      </c>
    </row>
    <row r="15" spans="2:3" x14ac:dyDescent="0.25">
      <c r="B15" t="s">
        <v>260</v>
      </c>
      <c r="C15" s="4">
        <v>274</v>
      </c>
    </row>
    <row r="16" spans="2:3" x14ac:dyDescent="0.25">
      <c r="B16" t="s">
        <v>261</v>
      </c>
      <c r="C16" s="4">
        <v>64</v>
      </c>
    </row>
    <row r="17" spans="2:3" x14ac:dyDescent="0.25">
      <c r="B17" t="s">
        <v>262</v>
      </c>
      <c r="C17" s="4">
        <v>92</v>
      </c>
    </row>
    <row r="18" spans="2:3" x14ac:dyDescent="0.25">
      <c r="B18" t="s">
        <v>263</v>
      </c>
      <c r="C18" s="4">
        <v>98</v>
      </c>
    </row>
    <row r="19" spans="2:3" x14ac:dyDescent="0.25">
      <c r="B19" t="s">
        <v>264</v>
      </c>
      <c r="C19" s="4">
        <v>210</v>
      </c>
    </row>
    <row r="20" spans="2:3" x14ac:dyDescent="0.25">
      <c r="B20" t="s">
        <v>265</v>
      </c>
      <c r="C20" s="4">
        <v>190</v>
      </c>
    </row>
    <row r="21" spans="2:3" x14ac:dyDescent="0.25">
      <c r="B21" t="s">
        <v>266</v>
      </c>
      <c r="C21" s="4">
        <v>110</v>
      </c>
    </row>
    <row r="22" spans="2:3" x14ac:dyDescent="0.25">
      <c r="B22" t="s">
        <v>267</v>
      </c>
      <c r="C22" s="4">
        <v>245</v>
      </c>
    </row>
    <row r="23" spans="2:3" x14ac:dyDescent="0.25">
      <c r="B23" t="s">
        <v>268</v>
      </c>
      <c r="C23" s="4">
        <v>226</v>
      </c>
    </row>
    <row r="24" spans="2:3" x14ac:dyDescent="0.25">
      <c r="B24" t="s">
        <v>269</v>
      </c>
      <c r="C24" s="4">
        <v>116</v>
      </c>
    </row>
    <row r="25" spans="2:3" x14ac:dyDescent="0.25">
      <c r="B25" t="s">
        <v>270</v>
      </c>
      <c r="C25" s="4">
        <v>230</v>
      </c>
    </row>
    <row r="26" spans="2:3" x14ac:dyDescent="0.25">
      <c r="B26" t="s">
        <v>271</v>
      </c>
      <c r="C26" s="4">
        <v>148</v>
      </c>
    </row>
    <row r="27" spans="2:3" x14ac:dyDescent="0.25">
      <c r="B27" t="s">
        <v>272</v>
      </c>
      <c r="C27" s="4">
        <v>476</v>
      </c>
    </row>
    <row r="28" spans="2:3" x14ac:dyDescent="0.25">
      <c r="B28" t="s">
        <v>273</v>
      </c>
      <c r="C28" s="4">
        <v>347</v>
      </c>
    </row>
    <row r="29" spans="2:3" x14ac:dyDescent="0.25">
      <c r="B29" t="s">
        <v>274</v>
      </c>
      <c r="C29" s="4">
        <v>291</v>
      </c>
    </row>
    <row r="30" spans="2:3" x14ac:dyDescent="0.25">
      <c r="B30" t="s">
        <v>275</v>
      </c>
      <c r="C30" s="4">
        <v>214</v>
      </c>
    </row>
    <row r="31" spans="2:3" x14ac:dyDescent="0.25">
      <c r="B31" t="s">
        <v>276</v>
      </c>
      <c r="C31" s="4">
        <v>682</v>
      </c>
    </row>
    <row r="32" spans="2:3" x14ac:dyDescent="0.25">
      <c r="B32" t="s">
        <v>277</v>
      </c>
      <c r="C32" s="4">
        <v>206</v>
      </c>
    </row>
    <row r="33" spans="2:3" x14ac:dyDescent="0.25">
      <c r="B33" t="s">
        <v>278</v>
      </c>
      <c r="C33" s="4">
        <v>49</v>
      </c>
    </row>
    <row r="34" spans="2:3" x14ac:dyDescent="0.25">
      <c r="B34" t="s">
        <v>279</v>
      </c>
      <c r="C34" s="4">
        <v>114</v>
      </c>
    </row>
    <row r="35" spans="2:3" x14ac:dyDescent="0.25">
      <c r="B35" t="s">
        <v>280</v>
      </c>
      <c r="C35" s="4">
        <v>93</v>
      </c>
    </row>
    <row r="36" spans="2:3" x14ac:dyDescent="0.25">
      <c r="C36" s="4">
        <v>7352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2.7062196751742811E-2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64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334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350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430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315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261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259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230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235</v>
      </c>
      <c r="E14" s="14" t="s">
        <v>293</v>
      </c>
      <c r="F14" s="27">
        <f>AVERAGE(D6:D17)</f>
        <v>267.91666666666669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399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274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64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92</v>
      </c>
      <c r="E18" s="27">
        <f>F14</f>
        <v>267.91666666666669</v>
      </c>
      <c r="F18" s="26">
        <f>D18-E18</f>
        <v>-175.91666666666669</v>
      </c>
      <c r="G18" s="25">
        <f>ABS(F18)</f>
        <v>175.91666666666669</v>
      </c>
      <c r="H18" s="25">
        <f>G18^2</f>
        <v>30946.673611111117</v>
      </c>
      <c r="I18" s="24">
        <f>G18/D18</f>
        <v>1.9121376811594204</v>
      </c>
      <c r="J18" s="24">
        <f>G18/E18</f>
        <v>0.65660964230171071</v>
      </c>
    </row>
    <row r="19" spans="1:10" x14ac:dyDescent="0.25">
      <c r="A19" s="55"/>
      <c r="B19" s="31" t="s">
        <v>263</v>
      </c>
      <c r="C19" s="14">
        <v>2</v>
      </c>
      <c r="D19" s="34">
        <v>98</v>
      </c>
      <c r="E19" s="25">
        <f>$F$1*D18+(1-$F$1)*E18</f>
        <v>263.15597522142258</v>
      </c>
      <c r="F19" s="26">
        <f>D19-E19</f>
        <v>-165.15597522142258</v>
      </c>
      <c r="G19" s="25">
        <f>ABS(F19)</f>
        <v>165.15597522142258</v>
      </c>
      <c r="H19" s="25">
        <f>G19^2</f>
        <v>27276.49615133915</v>
      </c>
      <c r="I19" s="24">
        <f>G19/D19</f>
        <v>1.6852650532798223</v>
      </c>
      <c r="J19" s="24">
        <f>G19/E19</f>
        <v>0.62759728363552592</v>
      </c>
    </row>
    <row r="20" spans="1:10" x14ac:dyDescent="0.25">
      <c r="A20" s="55"/>
      <c r="B20" s="31" t="s">
        <v>264</v>
      </c>
      <c r="C20" s="14">
        <v>3</v>
      </c>
      <c r="D20" s="34">
        <v>210</v>
      </c>
      <c r="E20" s="25">
        <f t="shared" ref="E20:E36" si="0">$F$1*D19+(1-$F$1)*E19</f>
        <v>258.68649172525443</v>
      </c>
      <c r="F20" s="26">
        <f t="shared" ref="F20:F36" si="1">D20-E20</f>
        <v>-48.686491725254427</v>
      </c>
      <c r="G20" s="25">
        <f t="shared" ref="G20:G36" si="2">ABS(F20)</f>
        <v>48.686491725254427</v>
      </c>
      <c r="H20" s="25">
        <f t="shared" ref="H20:H36" si="3">G20^2</f>
        <v>2370.3744765132678</v>
      </c>
      <c r="I20" s="24">
        <f t="shared" ref="I20:I36" si="4">G20/D20</f>
        <v>0.23184043678692584</v>
      </c>
      <c r="J20" s="24">
        <f t="shared" ref="J20:J36" si="5">G20/E20</f>
        <v>0.18820654839976469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190</v>
      </c>
      <c r="E21" s="25">
        <f t="shared" si="0"/>
        <v>257.36892830703346</v>
      </c>
      <c r="F21" s="26">
        <f t="shared" si="1"/>
        <v>-67.368928307033457</v>
      </c>
      <c r="G21" s="25">
        <f t="shared" si="2"/>
        <v>67.368928307033457</v>
      </c>
      <c r="H21" s="25">
        <f t="shared" si="3"/>
        <v>4538.5725012382136</v>
      </c>
      <c r="I21" s="24">
        <f t="shared" si="4"/>
        <v>0.35457330687912347</v>
      </c>
      <c r="J21" s="24">
        <f t="shared" si="5"/>
        <v>0.26176014622349569</v>
      </c>
    </row>
    <row r="22" spans="1:10" x14ac:dyDescent="0.25">
      <c r="A22" s="55"/>
      <c r="B22" s="31" t="s">
        <v>266</v>
      </c>
      <c r="C22" s="14">
        <v>5</v>
      </c>
      <c r="D22" s="14">
        <v>110</v>
      </c>
      <c r="E22" s="25">
        <f t="shared" si="0"/>
        <v>255.54577711423445</v>
      </c>
      <c r="F22" s="26">
        <f t="shared" si="1"/>
        <v>-145.54577711423445</v>
      </c>
      <c r="G22" s="25">
        <f t="shared" si="2"/>
        <v>145.54577711423445</v>
      </c>
      <c r="H22" s="25">
        <f t="shared" si="3"/>
        <v>21183.573235786414</v>
      </c>
      <c r="I22" s="24">
        <f t="shared" si="4"/>
        <v>1.3231434283112222</v>
      </c>
      <c r="J22" s="24">
        <f t="shared" si="5"/>
        <v>0.56954874683439738</v>
      </c>
    </row>
    <row r="23" spans="1:10" x14ac:dyDescent="0.25">
      <c r="A23" s="55"/>
      <c r="B23" s="31" t="s">
        <v>267</v>
      </c>
      <c r="C23" s="14">
        <v>6</v>
      </c>
      <c r="D23" s="14">
        <v>245</v>
      </c>
      <c r="E23" s="25">
        <f t="shared" si="0"/>
        <v>251.60698865758374</v>
      </c>
      <c r="F23" s="26">
        <f t="shared" si="1"/>
        <v>-6.6069886575837415</v>
      </c>
      <c r="G23" s="25">
        <f t="shared" si="2"/>
        <v>6.6069886575837415</v>
      </c>
      <c r="H23" s="25">
        <f t="shared" si="3"/>
        <v>43.652299121440208</v>
      </c>
      <c r="I23" s="24">
        <f t="shared" si="4"/>
        <v>2.6967300643198945E-2</v>
      </c>
      <c r="J23" s="24">
        <f t="shared" si="5"/>
        <v>2.6259161928825853E-2</v>
      </c>
    </row>
    <row r="24" spans="1:10" x14ac:dyDescent="0.25">
      <c r="A24" s="55"/>
      <c r="B24" s="31" t="s">
        <v>268</v>
      </c>
      <c r="C24" s="14">
        <v>7</v>
      </c>
      <c r="D24" s="14">
        <v>226</v>
      </c>
      <c r="E24" s="25">
        <f t="shared" si="0"/>
        <v>251.42818903059566</v>
      </c>
      <c r="F24" s="26">
        <f t="shared" si="1"/>
        <v>-25.428189030595661</v>
      </c>
      <c r="G24" s="25">
        <f t="shared" si="2"/>
        <v>25.428189030595661</v>
      </c>
      <c r="H24" s="25">
        <f t="shared" si="3"/>
        <v>646.59279737570546</v>
      </c>
      <c r="I24" s="24">
        <f t="shared" si="4"/>
        <v>0.11251411075484806</v>
      </c>
      <c r="J24" s="24">
        <f t="shared" si="5"/>
        <v>0.10113499655164508</v>
      </c>
    </row>
    <row r="25" spans="1:10" x14ac:dyDescent="0.25">
      <c r="A25" s="55"/>
      <c r="B25" s="31" t="s">
        <v>269</v>
      </c>
      <c r="C25" s="14">
        <v>8</v>
      </c>
      <c r="D25" s="14">
        <v>116</v>
      </c>
      <c r="E25" s="25">
        <f t="shared" si="0"/>
        <v>250.74004637600916</v>
      </c>
      <c r="F25" s="26">
        <f t="shared" si="1"/>
        <v>-134.74004637600916</v>
      </c>
      <c r="G25" s="25">
        <f t="shared" si="2"/>
        <v>134.74004637600916</v>
      </c>
      <c r="H25" s="25">
        <f t="shared" si="3"/>
        <v>18154.880097409099</v>
      </c>
      <c r="I25" s="24">
        <f t="shared" si="4"/>
        <v>1.1615521239311135</v>
      </c>
      <c r="J25" s="24">
        <f t="shared" si="5"/>
        <v>0.53736947218217113</v>
      </c>
    </row>
    <row r="26" spans="1:10" x14ac:dyDescent="0.25">
      <c r="A26" s="55"/>
      <c r="B26" s="31" t="s">
        <v>270</v>
      </c>
      <c r="C26" s="14">
        <v>9</v>
      </c>
      <c r="D26" s="14">
        <v>230</v>
      </c>
      <c r="E26" s="25">
        <f t="shared" si="0"/>
        <v>247.09368473064265</v>
      </c>
      <c r="F26" s="26">
        <f t="shared" si="1"/>
        <v>-17.09368473064265</v>
      </c>
      <c r="G26" s="25">
        <f t="shared" si="2"/>
        <v>17.09368473064265</v>
      </c>
      <c r="H26" s="25">
        <f t="shared" si="3"/>
        <v>292.19405767060567</v>
      </c>
      <c r="I26" s="24">
        <f t="shared" si="4"/>
        <v>7.4320368394098474E-2</v>
      </c>
      <c r="J26" s="24">
        <f t="shared" si="5"/>
        <v>6.9178962421789586E-2</v>
      </c>
    </row>
    <row r="27" spans="1:10" x14ac:dyDescent="0.25">
      <c r="A27" s="55"/>
      <c r="B27" s="31" t="s">
        <v>271</v>
      </c>
      <c r="C27" s="14">
        <v>10</v>
      </c>
      <c r="D27" s="14">
        <v>148</v>
      </c>
      <c r="E27" s="25">
        <f t="shared" si="0"/>
        <v>246.63109207124972</v>
      </c>
      <c r="F27" s="26">
        <f t="shared" si="1"/>
        <v>-98.631092071249725</v>
      </c>
      <c r="G27" s="25">
        <f t="shared" si="2"/>
        <v>98.631092071249725</v>
      </c>
      <c r="H27" s="25">
        <f t="shared" si="3"/>
        <v>9728.0923231673405</v>
      </c>
      <c r="I27" s="24">
        <f t="shared" si="4"/>
        <v>0.66642629777871432</v>
      </c>
      <c r="J27" s="24">
        <f t="shared" si="5"/>
        <v>0.39991345471866135</v>
      </c>
    </row>
    <row r="28" spans="1:10" x14ac:dyDescent="0.25">
      <c r="A28" s="55"/>
      <c r="B28" s="31" t="s">
        <v>272</v>
      </c>
      <c r="C28" s="14">
        <v>11</v>
      </c>
      <c r="D28" s="14">
        <v>476</v>
      </c>
      <c r="E28" s="25">
        <f t="shared" si="0"/>
        <v>243.9619180517783</v>
      </c>
      <c r="F28" s="26">
        <f t="shared" si="1"/>
        <v>232.0380819482217</v>
      </c>
      <c r="G28" s="25">
        <f t="shared" si="2"/>
        <v>232.0380819482217</v>
      </c>
      <c r="H28" s="25">
        <f t="shared" si="3"/>
        <v>53841.671474209652</v>
      </c>
      <c r="I28" s="24">
        <f t="shared" si="4"/>
        <v>0.48747496207609603</v>
      </c>
      <c r="J28" s="24">
        <f t="shared" si="5"/>
        <v>0.9511241910262983</v>
      </c>
    </row>
    <row r="29" spans="1:10" x14ac:dyDescent="0.25">
      <c r="A29" s="55"/>
      <c r="B29" s="31" t="s">
        <v>273</v>
      </c>
      <c r="C29" s="14">
        <v>12</v>
      </c>
      <c r="D29" s="14">
        <v>347</v>
      </c>
      <c r="E29" s="25">
        <f t="shared" si="0"/>
        <v>250.24137827935809</v>
      </c>
      <c r="F29" s="26">
        <f t="shared" si="1"/>
        <v>96.758621720641912</v>
      </c>
      <c r="G29" s="25">
        <f t="shared" si="2"/>
        <v>96.758621720641912</v>
      </c>
      <c r="H29" s="25">
        <f t="shared" si="3"/>
        <v>9362.2308772782762</v>
      </c>
      <c r="I29" s="24">
        <f t="shared" si="4"/>
        <v>0.2788432902612159</v>
      </c>
      <c r="J29" s="24">
        <f t="shared" si="5"/>
        <v>0.38666116046014176</v>
      </c>
    </row>
    <row r="30" spans="1:10" x14ac:dyDescent="0.25">
      <c r="A30" s="55"/>
      <c r="B30" s="31" t="s">
        <v>274</v>
      </c>
      <c r="C30" s="14">
        <v>13</v>
      </c>
      <c r="D30" s="14">
        <v>291</v>
      </c>
      <c r="E30" s="25">
        <f t="shared" si="0"/>
        <v>252.85987913778953</v>
      </c>
      <c r="F30" s="26">
        <f t="shared" si="1"/>
        <v>38.140120862210466</v>
      </c>
      <c r="G30" s="25">
        <f t="shared" si="2"/>
        <v>38.140120862210466</v>
      </c>
      <c r="H30" s="25">
        <f t="shared" si="3"/>
        <v>1454.6688193840221</v>
      </c>
      <c r="I30" s="24">
        <f t="shared" si="4"/>
        <v>0.13106570743027651</v>
      </c>
      <c r="J30" s="24">
        <f t="shared" si="5"/>
        <v>0.15083500392494842</v>
      </c>
    </row>
    <row r="31" spans="1:10" x14ac:dyDescent="0.25">
      <c r="A31" s="55"/>
      <c r="B31" s="31" t="s">
        <v>275</v>
      </c>
      <c r="C31" s="14">
        <v>14</v>
      </c>
      <c r="D31" s="14">
        <v>214</v>
      </c>
      <c r="E31" s="25">
        <f t="shared" si="0"/>
        <v>253.89203459269791</v>
      </c>
      <c r="F31" s="26">
        <f t="shared" si="1"/>
        <v>-39.892034592697911</v>
      </c>
      <c r="G31" s="25">
        <f t="shared" si="2"/>
        <v>39.892034592697911</v>
      </c>
      <c r="H31" s="25">
        <f t="shared" si="3"/>
        <v>1591.3744239450068</v>
      </c>
      <c r="I31" s="24">
        <f t="shared" si="4"/>
        <v>0.18641137660139212</v>
      </c>
      <c r="J31" s="24">
        <f t="shared" si="5"/>
        <v>0.15712204070007177</v>
      </c>
    </row>
    <row r="32" spans="1:10" x14ac:dyDescent="0.25">
      <c r="A32" s="55"/>
      <c r="B32" s="31" t="s">
        <v>276</v>
      </c>
      <c r="C32" s="14">
        <v>15</v>
      </c>
      <c r="D32" s="14">
        <v>682</v>
      </c>
      <c r="E32" s="25">
        <f t="shared" si="0"/>
        <v>252.81246850372298</v>
      </c>
      <c r="F32" s="26">
        <f t="shared" si="1"/>
        <v>429.18753149627702</v>
      </c>
      <c r="G32" s="25">
        <f t="shared" si="2"/>
        <v>429.18753149627702</v>
      </c>
      <c r="H32" s="25">
        <f t="shared" si="3"/>
        <v>184201.93719186776</v>
      </c>
      <c r="I32" s="24">
        <f t="shared" si="4"/>
        <v>0.62930723093295748</v>
      </c>
      <c r="J32" s="24">
        <f t="shared" si="5"/>
        <v>1.697651757591049</v>
      </c>
    </row>
    <row r="33" spans="1:10" x14ac:dyDescent="0.25">
      <c r="A33" s="55"/>
      <c r="B33" s="31" t="s">
        <v>277</v>
      </c>
      <c r="C33" s="14">
        <v>16</v>
      </c>
      <c r="D33" s="14">
        <v>206</v>
      </c>
      <c r="E33" s="25">
        <f t="shared" si="0"/>
        <v>264.42722592447001</v>
      </c>
      <c r="F33" s="26">
        <f t="shared" si="1"/>
        <v>-58.427225924470008</v>
      </c>
      <c r="G33" s="25">
        <f t="shared" si="2"/>
        <v>58.427225924470008</v>
      </c>
      <c r="H33" s="25">
        <f t="shared" si="3"/>
        <v>3413.74072922906</v>
      </c>
      <c r="I33" s="24">
        <f t="shared" si="4"/>
        <v>0.28362731031296118</v>
      </c>
      <c r="J33" s="24">
        <f t="shared" si="5"/>
        <v>0.22095767831849109</v>
      </c>
    </row>
    <row r="34" spans="1:10" x14ac:dyDescent="0.25">
      <c r="A34" s="55"/>
      <c r="B34" s="31" t="s">
        <v>278</v>
      </c>
      <c r="C34" s="14">
        <v>17</v>
      </c>
      <c r="D34" s="14">
        <v>49</v>
      </c>
      <c r="E34" s="25">
        <f t="shared" si="0"/>
        <v>262.84605684084346</v>
      </c>
      <c r="F34" s="26">
        <f t="shared" si="1"/>
        <v>-213.84605684084346</v>
      </c>
      <c r="G34" s="25">
        <f t="shared" si="2"/>
        <v>213.84605684084346</v>
      </c>
      <c r="H34" s="25">
        <f t="shared" si="3"/>
        <v>45730.136026377251</v>
      </c>
      <c r="I34" s="24">
        <f t="shared" si="4"/>
        <v>4.3642052416498665</v>
      </c>
      <c r="J34" s="24">
        <f t="shared" si="5"/>
        <v>0.81357909420847763</v>
      </c>
    </row>
    <row r="35" spans="1:10" x14ac:dyDescent="0.25">
      <c r="A35" s="55"/>
      <c r="B35" s="31" t="s">
        <v>279</v>
      </c>
      <c r="C35" s="14">
        <v>18</v>
      </c>
      <c r="D35" s="14">
        <v>114</v>
      </c>
      <c r="E35" s="25">
        <f t="shared" si="0"/>
        <v>257.05891277603217</v>
      </c>
      <c r="F35" s="26">
        <f t="shared" si="1"/>
        <v>-143.05891277603217</v>
      </c>
      <c r="G35" s="25">
        <f t="shared" si="2"/>
        <v>143.05891277603217</v>
      </c>
      <c r="H35" s="25">
        <f t="shared" si="3"/>
        <v>20465.852524660382</v>
      </c>
      <c r="I35" s="24">
        <f t="shared" si="4"/>
        <v>1.2549027436494051</v>
      </c>
      <c r="J35" s="24">
        <f t="shared" si="5"/>
        <v>0.55652189309878231</v>
      </c>
    </row>
    <row r="36" spans="1:10" x14ac:dyDescent="0.25">
      <c r="A36" s="55"/>
      <c r="B36" s="31" t="s">
        <v>280</v>
      </c>
      <c r="C36" s="14">
        <v>19</v>
      </c>
      <c r="D36" s="14">
        <v>93</v>
      </c>
      <c r="E36" s="25">
        <f t="shared" si="0"/>
        <v>253.18742433139678</v>
      </c>
      <c r="F36" s="26">
        <f t="shared" si="1"/>
        <v>-160.18742433139678</v>
      </c>
      <c r="G36" s="25">
        <f t="shared" si="2"/>
        <v>160.18742433139678</v>
      </c>
      <c r="H36" s="25">
        <f t="shared" si="3"/>
        <v>25660.01091392697</v>
      </c>
      <c r="I36" s="24">
        <f t="shared" si="4"/>
        <v>1.7224454229182451</v>
      </c>
      <c r="J36" s="24">
        <f t="shared" si="5"/>
        <v>0.63268317829928078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248.8524007369856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-704.46113833878155</v>
      </c>
      <c r="G38" s="18">
        <f t="shared" ref="G38:H38" si="6">SUM(G18:G36)</f>
        <v>2296.709850393484</v>
      </c>
      <c r="H38" s="18">
        <f t="shared" si="6"/>
        <v>460902.72453161073</v>
      </c>
      <c r="I38" s="17">
        <f>SUM(I21:I36)</f>
        <v>13.057780222524736</v>
      </c>
      <c r="J38" s="17">
        <f>SUM(J21:J36)</f>
        <v>7.5323009384885271</v>
      </c>
    </row>
    <row r="39" spans="1:10" x14ac:dyDescent="0.25">
      <c r="B39" s="14"/>
      <c r="C39" s="14"/>
      <c r="D39" s="14"/>
      <c r="E39" s="14"/>
      <c r="F39" s="14"/>
      <c r="G39" s="16">
        <f>G38/C36</f>
        <v>120.87946581018336</v>
      </c>
      <c r="H39" s="16">
        <f>H38/C36</f>
        <v>24258.03813324267</v>
      </c>
      <c r="I39" s="15">
        <f>I38/C36</f>
        <v>0.68725159065919661</v>
      </c>
      <c r="J39" s="15">
        <f>J38/C36</f>
        <v>0.39643689149939615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151.50012054732974</v>
      </c>
      <c r="H42" s="12">
        <f>H39^0.5</f>
        <v>155.74992177604028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706015</v>
      </c>
    </row>
    <row r="4" spans="2:3" x14ac:dyDescent="0.25">
      <c r="B4" s="5" t="s">
        <v>247</v>
      </c>
      <c r="C4" t="s">
        <v>61</v>
      </c>
    </row>
    <row r="5" spans="2:3" x14ac:dyDescent="0.25">
      <c r="B5" t="s">
        <v>250</v>
      </c>
      <c r="C5" s="4">
        <v>33</v>
      </c>
    </row>
    <row r="6" spans="2:3" x14ac:dyDescent="0.25">
      <c r="B6" t="s">
        <v>251</v>
      </c>
      <c r="C6" s="4">
        <v>324</v>
      </c>
    </row>
    <row r="7" spans="2:3" x14ac:dyDescent="0.25">
      <c r="B7" t="s">
        <v>252</v>
      </c>
      <c r="C7" s="4">
        <v>194</v>
      </c>
    </row>
    <row r="8" spans="2:3" x14ac:dyDescent="0.25">
      <c r="B8" t="s">
        <v>253</v>
      </c>
      <c r="C8" s="4"/>
    </row>
    <row r="9" spans="2:3" x14ac:dyDescent="0.25">
      <c r="B9" t="s">
        <v>254</v>
      </c>
      <c r="C9" s="4"/>
    </row>
    <row r="10" spans="2:3" x14ac:dyDescent="0.25">
      <c r="B10" t="s">
        <v>255</v>
      </c>
      <c r="C10" s="4">
        <v>571</v>
      </c>
    </row>
    <row r="11" spans="2:3" x14ac:dyDescent="0.25">
      <c r="B11" t="s">
        <v>256</v>
      </c>
      <c r="C11" s="4">
        <v>330</v>
      </c>
    </row>
    <row r="12" spans="2:3" x14ac:dyDescent="0.25">
      <c r="B12" t="s">
        <v>257</v>
      </c>
      <c r="C12" s="4">
        <v>219</v>
      </c>
    </row>
    <row r="13" spans="2:3" x14ac:dyDescent="0.25">
      <c r="B13" t="s">
        <v>258</v>
      </c>
      <c r="C13" s="4">
        <v>191</v>
      </c>
    </row>
    <row r="14" spans="2:3" x14ac:dyDescent="0.25">
      <c r="B14" t="s">
        <v>259</v>
      </c>
      <c r="C14" s="4">
        <v>102</v>
      </c>
    </row>
    <row r="15" spans="2:3" x14ac:dyDescent="0.25">
      <c r="B15" t="s">
        <v>260</v>
      </c>
      <c r="C15" s="4">
        <v>85</v>
      </c>
    </row>
    <row r="16" spans="2:3" x14ac:dyDescent="0.25">
      <c r="B16" t="s">
        <v>261</v>
      </c>
      <c r="C16" s="4">
        <v>179</v>
      </c>
    </row>
    <row r="17" spans="2:3" x14ac:dyDescent="0.25">
      <c r="B17" t="s">
        <v>262</v>
      </c>
      <c r="C17" s="4">
        <v>177</v>
      </c>
    </row>
    <row r="18" spans="2:3" x14ac:dyDescent="0.25">
      <c r="B18" t="s">
        <v>263</v>
      </c>
      <c r="C18" s="4">
        <v>81</v>
      </c>
    </row>
    <row r="19" spans="2:3" x14ac:dyDescent="0.25">
      <c r="B19" t="s">
        <v>264</v>
      </c>
      <c r="C19" s="4">
        <v>176</v>
      </c>
    </row>
    <row r="20" spans="2:3" x14ac:dyDescent="0.25">
      <c r="B20" t="s">
        <v>265</v>
      </c>
      <c r="C20" s="4">
        <v>130</v>
      </c>
    </row>
    <row r="21" spans="2:3" x14ac:dyDescent="0.25">
      <c r="B21" t="s">
        <v>266</v>
      </c>
      <c r="C21" s="4">
        <v>162</v>
      </c>
    </row>
    <row r="22" spans="2:3" x14ac:dyDescent="0.25">
      <c r="B22" t="s">
        <v>267</v>
      </c>
      <c r="C22" s="4">
        <v>115</v>
      </c>
    </row>
    <row r="23" spans="2:3" x14ac:dyDescent="0.25">
      <c r="B23" t="s">
        <v>268</v>
      </c>
      <c r="C23" s="4">
        <v>133</v>
      </c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/>
    </row>
    <row r="27" spans="2:3" x14ac:dyDescent="0.25">
      <c r="B27" t="s">
        <v>272</v>
      </c>
      <c r="C27" s="4">
        <v>442</v>
      </c>
    </row>
    <row r="28" spans="2:3" x14ac:dyDescent="0.25">
      <c r="B28" t="s">
        <v>273</v>
      </c>
      <c r="C28" s="4">
        <v>444</v>
      </c>
    </row>
    <row r="29" spans="2:3" x14ac:dyDescent="0.25">
      <c r="B29" t="s">
        <v>274</v>
      </c>
      <c r="C29" s="4">
        <v>60</v>
      </c>
    </row>
    <row r="30" spans="2:3" x14ac:dyDescent="0.25">
      <c r="B30" t="s">
        <v>275</v>
      </c>
      <c r="C30" s="4">
        <v>132</v>
      </c>
    </row>
    <row r="31" spans="2:3" x14ac:dyDescent="0.25">
      <c r="B31" t="s">
        <v>276</v>
      </c>
      <c r="C31" s="4">
        <v>681</v>
      </c>
    </row>
    <row r="32" spans="2:3" x14ac:dyDescent="0.25">
      <c r="B32" t="s">
        <v>277</v>
      </c>
      <c r="C32" s="4">
        <v>230</v>
      </c>
    </row>
    <row r="33" spans="2:3" x14ac:dyDescent="0.25">
      <c r="B33" t="s">
        <v>278</v>
      </c>
      <c r="C33" s="4">
        <v>175</v>
      </c>
    </row>
    <row r="34" spans="2:3" x14ac:dyDescent="0.25">
      <c r="B34" t="s">
        <v>279</v>
      </c>
      <c r="C34" s="4">
        <v>29</v>
      </c>
    </row>
    <row r="35" spans="2:3" x14ac:dyDescent="0.25">
      <c r="B35" t="s">
        <v>280</v>
      </c>
      <c r="C35" s="4"/>
    </row>
    <row r="36" spans="2:3" x14ac:dyDescent="0.25">
      <c r="C36" s="4">
        <v>5395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2.4544048502632983E-2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33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324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194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/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/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571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330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219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191</v>
      </c>
      <c r="E14" s="14" t="s">
        <v>293</v>
      </c>
      <c r="F14" s="27">
        <f>AVERAGE(D6:D8,D11:D17)</f>
        <v>222.8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102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85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179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177</v>
      </c>
      <c r="E18" s="27">
        <f>F14</f>
        <v>222.8</v>
      </c>
      <c r="F18" s="26">
        <f>D18-E18</f>
        <v>-45.800000000000011</v>
      </c>
      <c r="G18" s="25">
        <f>ABS(F18)</f>
        <v>45.800000000000011</v>
      </c>
      <c r="H18" s="25">
        <f>G18^2</f>
        <v>2097.6400000000012</v>
      </c>
      <c r="I18" s="24">
        <f>G18/D18</f>
        <v>0.2587570621468927</v>
      </c>
      <c r="J18" s="24">
        <f>G18/E18</f>
        <v>0.2055655296229803</v>
      </c>
    </row>
    <row r="19" spans="1:10" x14ac:dyDescent="0.25">
      <c r="A19" s="55"/>
      <c r="B19" s="31" t="s">
        <v>263</v>
      </c>
      <c r="C19" s="14">
        <v>2</v>
      </c>
      <c r="D19" s="34">
        <v>81</v>
      </c>
      <c r="E19" s="25">
        <f>$F$1*D18+(1-$F$1)*E18</f>
        <v>221.6758825785794</v>
      </c>
      <c r="F19" s="26">
        <f>D19-E19</f>
        <v>-140.6758825785794</v>
      </c>
      <c r="G19" s="25">
        <f>ABS(F19)</f>
        <v>140.6758825785794</v>
      </c>
      <c r="H19" s="25">
        <f>G19^2</f>
        <v>19789.703939262261</v>
      </c>
      <c r="I19" s="24">
        <f>G19/D19</f>
        <v>1.7367392910935728</v>
      </c>
      <c r="J19" s="24">
        <f>G19/E19</f>
        <v>0.63460165779970579</v>
      </c>
    </row>
    <row r="20" spans="1:10" x14ac:dyDescent="0.25">
      <c r="A20" s="55"/>
      <c r="B20" s="31" t="s">
        <v>264</v>
      </c>
      <c r="C20" s="14">
        <v>3</v>
      </c>
      <c r="D20" s="34">
        <v>176</v>
      </c>
      <c r="E20" s="25">
        <f t="shared" ref="E20:E36" si="0">$F$1*D19+(1-$F$1)*E19</f>
        <v>218.22312689342004</v>
      </c>
      <c r="F20" s="26">
        <f t="shared" ref="F20:F36" si="1">D20-E20</f>
        <v>-42.223126893420044</v>
      </c>
      <c r="G20" s="25">
        <f t="shared" ref="G20:G36" si="2">ABS(F20)</f>
        <v>42.223126893420044</v>
      </c>
      <c r="H20" s="25">
        <f t="shared" ref="H20:H36" si="3">G20^2</f>
        <v>1782.7924446578511</v>
      </c>
      <c r="I20" s="24">
        <f t="shared" ref="I20:I36" si="4">G20/D20</f>
        <v>0.23990413007625025</v>
      </c>
      <c r="J20" s="24">
        <f t="shared" ref="J20:J36" si="5">G20/E20</f>
        <v>0.19348603190917421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130</v>
      </c>
      <c r="E21" s="25">
        <f t="shared" si="0"/>
        <v>217.1868004190151</v>
      </c>
      <c r="F21" s="26">
        <f t="shared" si="1"/>
        <v>-87.1868004190151</v>
      </c>
      <c r="G21" s="25">
        <f t="shared" si="2"/>
        <v>87.1868004190151</v>
      </c>
      <c r="H21" s="25">
        <f t="shared" si="3"/>
        <v>7601.5381673051716</v>
      </c>
      <c r="I21" s="24">
        <f t="shared" si="4"/>
        <v>0.67066769553088534</v>
      </c>
      <c r="J21" s="24">
        <f t="shared" si="5"/>
        <v>0.4014369208939354</v>
      </c>
    </row>
    <row r="22" spans="1:10" x14ac:dyDescent="0.25">
      <c r="A22" s="55"/>
      <c r="B22" s="31" t="s">
        <v>266</v>
      </c>
      <c r="C22" s="14">
        <v>5</v>
      </c>
      <c r="D22" s="14">
        <v>162</v>
      </c>
      <c r="E22" s="25">
        <f t="shared" si="0"/>
        <v>215.04688336074139</v>
      </c>
      <c r="F22" s="26">
        <f t="shared" si="1"/>
        <v>-53.04688336074139</v>
      </c>
      <c r="G22" s="25">
        <f t="shared" si="2"/>
        <v>53.04688336074139</v>
      </c>
      <c r="H22" s="25">
        <f t="shared" si="3"/>
        <v>2813.9718342881019</v>
      </c>
      <c r="I22" s="24">
        <f t="shared" si="4"/>
        <v>0.32744989728852708</v>
      </c>
      <c r="J22" s="24">
        <f t="shared" si="5"/>
        <v>0.24667589937471998</v>
      </c>
    </row>
    <row r="23" spans="1:10" x14ac:dyDescent="0.25">
      <c r="A23" s="55"/>
      <c r="B23" s="31" t="s">
        <v>267</v>
      </c>
      <c r="C23" s="14">
        <v>6</v>
      </c>
      <c r="D23" s="14">
        <v>115</v>
      </c>
      <c r="E23" s="25">
        <f t="shared" si="0"/>
        <v>213.74489808262183</v>
      </c>
      <c r="F23" s="26">
        <f t="shared" si="1"/>
        <v>-98.74489808262183</v>
      </c>
      <c r="G23" s="25">
        <f t="shared" si="2"/>
        <v>98.74489808262183</v>
      </c>
      <c r="H23" s="25">
        <f t="shared" si="3"/>
        <v>9750.5548973473724</v>
      </c>
      <c r="I23" s="24">
        <f t="shared" si="4"/>
        <v>0.85865128767497245</v>
      </c>
      <c r="J23" s="24">
        <f t="shared" si="5"/>
        <v>0.46197546219069319</v>
      </c>
    </row>
    <row r="24" spans="1:10" x14ac:dyDescent="0.25">
      <c r="A24" s="55"/>
      <c r="B24" s="31" t="s">
        <v>268</v>
      </c>
      <c r="C24" s="14">
        <v>7</v>
      </c>
      <c r="D24" s="14">
        <v>133</v>
      </c>
      <c r="E24" s="25">
        <f t="shared" si="0"/>
        <v>211.3212985146944</v>
      </c>
      <c r="F24" s="26">
        <f t="shared" si="1"/>
        <v>-78.321298514694405</v>
      </c>
      <c r="G24" s="25">
        <f t="shared" si="2"/>
        <v>78.321298514694405</v>
      </c>
      <c r="H24" s="25">
        <f t="shared" si="3"/>
        <v>6134.225801027872</v>
      </c>
      <c r="I24" s="24">
        <f t="shared" si="4"/>
        <v>0.58888194371950675</v>
      </c>
      <c r="J24" s="24">
        <f t="shared" si="5"/>
        <v>0.37062661958443466</v>
      </c>
    </row>
    <row r="25" spans="1:10" x14ac:dyDescent="0.25">
      <c r="A25" s="55"/>
      <c r="B25" s="31" t="s">
        <v>269</v>
      </c>
      <c r="C25" s="14">
        <v>8</v>
      </c>
      <c r="D25" s="14"/>
      <c r="E25" s="25">
        <f t="shared" si="0"/>
        <v>209.39897676516054</v>
      </c>
      <c r="F25" s="26">
        <f t="shared" si="1"/>
        <v>-209.39897676516054</v>
      </c>
      <c r="G25" s="25">
        <f t="shared" si="2"/>
        <v>209.39897676516054</v>
      </c>
      <c r="H25" s="25">
        <f t="shared" si="3"/>
        <v>43847.931470296244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5"/>
      <c r="B26" s="31" t="s">
        <v>270</v>
      </c>
      <c r="C26" s="14">
        <v>9</v>
      </c>
      <c r="D26" s="14"/>
      <c r="E26" s="25">
        <f t="shared" si="0"/>
        <v>204.25947812303471</v>
      </c>
      <c r="F26" s="26">
        <f t="shared" si="1"/>
        <v>-204.25947812303471</v>
      </c>
      <c r="G26" s="25">
        <f t="shared" si="2"/>
        <v>204.25947812303471</v>
      </c>
      <c r="H26" s="25">
        <f t="shared" si="3"/>
        <v>41721.934403094492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5"/>
      <c r="B27" s="31" t="s">
        <v>271</v>
      </c>
      <c r="C27" s="14">
        <v>10</v>
      </c>
      <c r="D27" s="14"/>
      <c r="E27" s="25">
        <f t="shared" si="0"/>
        <v>199.24612358486044</v>
      </c>
      <c r="F27" s="26">
        <f t="shared" si="1"/>
        <v>-199.24612358486044</v>
      </c>
      <c r="G27" s="25">
        <f t="shared" si="2"/>
        <v>199.24612358486044</v>
      </c>
      <c r="H27" s="25">
        <f t="shared" si="3"/>
        <v>39699.017763593482</v>
      </c>
      <c r="I27" s="24" t="e">
        <f t="shared" si="4"/>
        <v>#DIV/0!</v>
      </c>
      <c r="J27" s="24">
        <f t="shared" si="5"/>
        <v>1</v>
      </c>
    </row>
    <row r="28" spans="1:10" x14ac:dyDescent="0.25">
      <c r="A28" s="55"/>
      <c r="B28" s="31" t="s">
        <v>272</v>
      </c>
      <c r="C28" s="14">
        <v>11</v>
      </c>
      <c r="D28" s="14">
        <v>442</v>
      </c>
      <c r="E28" s="25">
        <f t="shared" si="0"/>
        <v>194.355817063632</v>
      </c>
      <c r="F28" s="26">
        <f t="shared" si="1"/>
        <v>247.644182936368</v>
      </c>
      <c r="G28" s="25">
        <f t="shared" si="2"/>
        <v>247.644182936368</v>
      </c>
      <c r="H28" s="25">
        <f t="shared" si="3"/>
        <v>61327.641342221301</v>
      </c>
      <c r="I28" s="24">
        <f t="shared" si="4"/>
        <v>0.56028095686961088</v>
      </c>
      <c r="J28" s="24">
        <f t="shared" si="5"/>
        <v>1.2741794234812607</v>
      </c>
    </row>
    <row r="29" spans="1:10" x14ac:dyDescent="0.25">
      <c r="A29" s="55"/>
      <c r="B29" s="31" t="s">
        <v>273</v>
      </c>
      <c r="C29" s="14">
        <v>12</v>
      </c>
      <c r="D29" s="14">
        <v>444</v>
      </c>
      <c r="E29" s="25">
        <f t="shared" si="0"/>
        <v>200.43400790101714</v>
      </c>
      <c r="F29" s="26">
        <f t="shared" si="1"/>
        <v>243.56599209898286</v>
      </c>
      <c r="G29" s="25">
        <f t="shared" si="2"/>
        <v>243.56599209898286</v>
      </c>
      <c r="H29" s="25">
        <f t="shared" si="3"/>
        <v>59324.392507161778</v>
      </c>
      <c r="I29" s="24">
        <f t="shared" si="4"/>
        <v>0.54857205427698841</v>
      </c>
      <c r="J29" s="24">
        <f t="shared" si="5"/>
        <v>1.2151929438005658</v>
      </c>
    </row>
    <row r="30" spans="1:10" x14ac:dyDescent="0.25">
      <c r="A30" s="55"/>
      <c r="B30" s="31" t="s">
        <v>274</v>
      </c>
      <c r="C30" s="14">
        <v>13</v>
      </c>
      <c r="D30" s="14">
        <v>60</v>
      </c>
      <c r="E30" s="25">
        <f t="shared" si="0"/>
        <v>206.41210342468651</v>
      </c>
      <c r="F30" s="26">
        <f t="shared" si="1"/>
        <v>-146.41210342468651</v>
      </c>
      <c r="G30" s="25">
        <f t="shared" si="2"/>
        <v>146.41210342468651</v>
      </c>
      <c r="H30" s="25">
        <f t="shared" si="3"/>
        <v>21436.504029241099</v>
      </c>
      <c r="I30" s="24">
        <f t="shared" si="4"/>
        <v>2.4402017237447753</v>
      </c>
      <c r="J30" s="24">
        <f t="shared" si="5"/>
        <v>0.70931937127469769</v>
      </c>
    </row>
    <row r="31" spans="1:10" x14ac:dyDescent="0.25">
      <c r="A31" s="55"/>
      <c r="B31" s="31" t="s">
        <v>275</v>
      </c>
      <c r="C31" s="14">
        <v>14</v>
      </c>
      <c r="D31" s="14">
        <v>132</v>
      </c>
      <c r="E31" s="25">
        <f t="shared" si="0"/>
        <v>202.81855765685847</v>
      </c>
      <c r="F31" s="26">
        <f t="shared" si="1"/>
        <v>-70.818557656858474</v>
      </c>
      <c r="G31" s="25">
        <f t="shared" si="2"/>
        <v>70.818557656858474</v>
      </c>
      <c r="H31" s="25">
        <f t="shared" si="3"/>
        <v>5015.2681085977883</v>
      </c>
      <c r="I31" s="24">
        <f t="shared" si="4"/>
        <v>0.53650422467317027</v>
      </c>
      <c r="J31" s="24">
        <f t="shared" si="5"/>
        <v>0.34917198147456446</v>
      </c>
    </row>
    <row r="32" spans="1:10" x14ac:dyDescent="0.25">
      <c r="A32" s="55"/>
      <c r="B32" s="31" t="s">
        <v>276</v>
      </c>
      <c r="C32" s="14">
        <v>15</v>
      </c>
      <c r="D32" s="14">
        <v>681</v>
      </c>
      <c r="E32" s="25">
        <f t="shared" si="0"/>
        <v>201.08038354284201</v>
      </c>
      <c r="F32" s="26">
        <f t="shared" si="1"/>
        <v>479.91961645715799</v>
      </c>
      <c r="G32" s="25">
        <f t="shared" si="2"/>
        <v>479.91961645715799</v>
      </c>
      <c r="H32" s="25">
        <f t="shared" si="3"/>
        <v>230322.83826038562</v>
      </c>
      <c r="I32" s="24">
        <f t="shared" si="4"/>
        <v>0.70472777747012916</v>
      </c>
      <c r="J32" s="24">
        <f t="shared" si="5"/>
        <v>2.3867052966651356</v>
      </c>
    </row>
    <row r="33" spans="1:10" x14ac:dyDescent="0.25">
      <c r="A33" s="55"/>
      <c r="B33" s="31" t="s">
        <v>277</v>
      </c>
      <c r="C33" s="14">
        <v>16</v>
      </c>
      <c r="D33" s="14">
        <v>230</v>
      </c>
      <c r="E33" s="25">
        <f t="shared" si="0"/>
        <v>212.8595538865315</v>
      </c>
      <c r="F33" s="26">
        <f t="shared" si="1"/>
        <v>17.140446113468499</v>
      </c>
      <c r="G33" s="25">
        <f t="shared" si="2"/>
        <v>17.140446113468499</v>
      </c>
      <c r="H33" s="25">
        <f t="shared" si="3"/>
        <v>293.79489296871736</v>
      </c>
      <c r="I33" s="24">
        <f t="shared" si="4"/>
        <v>7.452367875421087E-2</v>
      </c>
      <c r="J33" s="24">
        <f t="shared" si="5"/>
        <v>8.0524673666306348E-2</v>
      </c>
    </row>
    <row r="34" spans="1:10" x14ac:dyDescent="0.25">
      <c r="A34" s="55"/>
      <c r="B34" s="31" t="s">
        <v>278</v>
      </c>
      <c r="C34" s="14">
        <v>17</v>
      </c>
      <c r="D34" s="14">
        <v>175</v>
      </c>
      <c r="E34" s="25">
        <f t="shared" si="0"/>
        <v>213.28024982729721</v>
      </c>
      <c r="F34" s="26">
        <f t="shared" si="1"/>
        <v>-38.280249827297212</v>
      </c>
      <c r="G34" s="25">
        <f t="shared" si="2"/>
        <v>38.280249827297212</v>
      </c>
      <c r="H34" s="25">
        <f t="shared" si="3"/>
        <v>1465.3775268402883</v>
      </c>
      <c r="I34" s="24">
        <f t="shared" si="4"/>
        <v>0.21874428472741264</v>
      </c>
      <c r="J34" s="24">
        <f t="shared" si="5"/>
        <v>0.17948333171165395</v>
      </c>
    </row>
    <row r="35" spans="1:10" x14ac:dyDescent="0.25">
      <c r="A35" s="55"/>
      <c r="B35" s="31" t="s">
        <v>279</v>
      </c>
      <c r="C35" s="14">
        <v>18</v>
      </c>
      <c r="D35" s="14">
        <v>29</v>
      </c>
      <c r="E35" s="25">
        <f t="shared" si="0"/>
        <v>212.34069751884311</v>
      </c>
      <c r="F35" s="26">
        <f t="shared" si="1"/>
        <v>-183.34069751884311</v>
      </c>
      <c r="G35" s="25">
        <f t="shared" si="2"/>
        <v>183.34069751884311</v>
      </c>
      <c r="H35" s="25">
        <f t="shared" si="3"/>
        <v>33613.811366695925</v>
      </c>
      <c r="I35" s="24">
        <f t="shared" si="4"/>
        <v>6.3220930178911416</v>
      </c>
      <c r="J35" s="24">
        <f t="shared" si="5"/>
        <v>0.86342702864378351</v>
      </c>
    </row>
    <row r="36" spans="1:10" x14ac:dyDescent="0.25">
      <c r="A36" s="55"/>
      <c r="B36" s="31" t="s">
        <v>280</v>
      </c>
      <c r="C36" s="14">
        <v>19</v>
      </c>
      <c r="D36" s="14"/>
      <c r="E36" s="25">
        <f t="shared" si="0"/>
        <v>207.84077454643403</v>
      </c>
      <c r="F36" s="26">
        <f t="shared" si="1"/>
        <v>-207.84077454643403</v>
      </c>
      <c r="G36" s="25">
        <f t="shared" si="2"/>
        <v>207.84077454643403</v>
      </c>
      <c r="H36" s="25">
        <f t="shared" si="3"/>
        <v>43197.787564061618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202.73952049514153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-817.32561369026985</v>
      </c>
      <c r="G38" s="18">
        <f t="shared" ref="G38:H38" si="6">SUM(G18:G36)</f>
        <v>2793.8660889022249</v>
      </c>
      <c r="H38" s="18">
        <f t="shared" si="6"/>
        <v>631236.72631904692</v>
      </c>
      <c r="I38" s="17" t="e">
        <f>SUM(I21:I36)</f>
        <v>#DIV/0!</v>
      </c>
      <c r="J38" s="17">
        <f>SUM(J21:J36)</f>
        <v>12.538718952761752</v>
      </c>
    </row>
    <row r="39" spans="1:10" x14ac:dyDescent="0.25">
      <c r="B39" s="14"/>
      <c r="C39" s="14"/>
      <c r="D39" s="14"/>
      <c r="E39" s="14"/>
      <c r="F39" s="14"/>
      <c r="G39" s="16">
        <f>G38/C36</f>
        <v>147.04558362643289</v>
      </c>
      <c r="H39" s="16">
        <f>H38/C36</f>
        <v>33222.985595739308</v>
      </c>
      <c r="I39" s="15" t="e">
        <f>I38/C36</f>
        <v>#DIV/0!</v>
      </c>
      <c r="J39" s="15">
        <f>J38/C36</f>
        <v>0.65993257646114478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184.29452426882168</v>
      </c>
      <c r="H42" s="12">
        <f>H39^0.5</f>
        <v>182.27173559205309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707011</v>
      </c>
    </row>
    <row r="4" spans="2:3" x14ac:dyDescent="0.25">
      <c r="B4" s="5" t="s">
        <v>247</v>
      </c>
      <c r="C4" t="s">
        <v>77</v>
      </c>
    </row>
    <row r="5" spans="2:3" x14ac:dyDescent="0.25">
      <c r="B5" t="s">
        <v>250</v>
      </c>
      <c r="C5" s="4">
        <v>132</v>
      </c>
    </row>
    <row r="6" spans="2:3" x14ac:dyDescent="0.25">
      <c r="B6" t="s">
        <v>251</v>
      </c>
      <c r="C6" s="4">
        <v>264</v>
      </c>
    </row>
    <row r="7" spans="2:3" x14ac:dyDescent="0.25">
      <c r="B7" t="s">
        <v>252</v>
      </c>
      <c r="C7" s="4">
        <v>322</v>
      </c>
    </row>
    <row r="8" spans="2:3" x14ac:dyDescent="0.25">
      <c r="B8" t="s">
        <v>253</v>
      </c>
      <c r="C8" s="4">
        <v>439</v>
      </c>
    </row>
    <row r="9" spans="2:3" x14ac:dyDescent="0.25">
      <c r="B9" t="s">
        <v>254</v>
      </c>
      <c r="C9" s="4">
        <v>167</v>
      </c>
    </row>
    <row r="10" spans="2:3" x14ac:dyDescent="0.25">
      <c r="B10" t="s">
        <v>255</v>
      </c>
      <c r="C10" s="4">
        <v>190</v>
      </c>
    </row>
    <row r="11" spans="2:3" x14ac:dyDescent="0.25">
      <c r="B11" t="s">
        <v>256</v>
      </c>
      <c r="C11" s="4">
        <v>361</v>
      </c>
    </row>
    <row r="12" spans="2:3" x14ac:dyDescent="0.25">
      <c r="B12" t="s">
        <v>257</v>
      </c>
      <c r="C12" s="4">
        <v>167</v>
      </c>
    </row>
    <row r="13" spans="2:3" x14ac:dyDescent="0.25">
      <c r="B13" t="s">
        <v>258</v>
      </c>
      <c r="C13" s="4">
        <v>300</v>
      </c>
    </row>
    <row r="14" spans="2:3" x14ac:dyDescent="0.25">
      <c r="B14" t="s">
        <v>259</v>
      </c>
      <c r="C14" s="4">
        <v>189</v>
      </c>
    </row>
    <row r="15" spans="2:3" x14ac:dyDescent="0.25">
      <c r="B15" t="s">
        <v>260</v>
      </c>
      <c r="C15" s="4">
        <v>142</v>
      </c>
    </row>
    <row r="16" spans="2:3" x14ac:dyDescent="0.25">
      <c r="B16" t="s">
        <v>261</v>
      </c>
      <c r="C16" s="4">
        <v>148</v>
      </c>
    </row>
    <row r="17" spans="2:3" x14ac:dyDescent="0.25">
      <c r="B17" t="s">
        <v>262</v>
      </c>
      <c r="C17" s="4">
        <v>156</v>
      </c>
    </row>
    <row r="18" spans="2:3" x14ac:dyDescent="0.25">
      <c r="B18" t="s">
        <v>263</v>
      </c>
      <c r="C18" s="4">
        <v>153</v>
      </c>
    </row>
    <row r="19" spans="2:3" x14ac:dyDescent="0.25">
      <c r="B19" t="s">
        <v>264</v>
      </c>
      <c r="C19" s="4">
        <v>520</v>
      </c>
    </row>
    <row r="20" spans="2:3" x14ac:dyDescent="0.25">
      <c r="B20" t="s">
        <v>265</v>
      </c>
      <c r="C20" s="4">
        <v>366</v>
      </c>
    </row>
    <row r="21" spans="2:3" x14ac:dyDescent="0.25">
      <c r="B21" t="s">
        <v>266</v>
      </c>
      <c r="C21" s="4">
        <v>281</v>
      </c>
    </row>
    <row r="22" spans="2:3" x14ac:dyDescent="0.25">
      <c r="B22" t="s">
        <v>267</v>
      </c>
      <c r="C22" s="4">
        <v>190</v>
      </c>
    </row>
    <row r="23" spans="2:3" x14ac:dyDescent="0.25">
      <c r="B23" t="s">
        <v>268</v>
      </c>
      <c r="C23" s="4">
        <v>120</v>
      </c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/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>
        <v>21</v>
      </c>
    </row>
    <row r="30" spans="2:3" x14ac:dyDescent="0.25">
      <c r="B30" t="s">
        <v>275</v>
      </c>
      <c r="C30" s="4">
        <v>340</v>
      </c>
    </row>
    <row r="31" spans="2:3" x14ac:dyDescent="0.25">
      <c r="B31" t="s">
        <v>276</v>
      </c>
      <c r="C31" s="4">
        <v>489</v>
      </c>
    </row>
    <row r="32" spans="2:3" x14ac:dyDescent="0.25">
      <c r="B32" t="s">
        <v>277</v>
      </c>
      <c r="C32" s="4">
        <v>308</v>
      </c>
    </row>
    <row r="33" spans="2:3" x14ac:dyDescent="0.25">
      <c r="B33" t="s">
        <v>278</v>
      </c>
      <c r="C33" s="4">
        <v>340</v>
      </c>
    </row>
    <row r="34" spans="2:3" x14ac:dyDescent="0.25">
      <c r="B34" t="s">
        <v>279</v>
      </c>
      <c r="C34" s="4">
        <v>658</v>
      </c>
    </row>
    <row r="35" spans="2:3" x14ac:dyDescent="0.25">
      <c r="B35" t="s">
        <v>280</v>
      </c>
      <c r="C35" s="4">
        <v>370</v>
      </c>
    </row>
    <row r="36" spans="2:3" x14ac:dyDescent="0.25">
      <c r="C36" s="4">
        <v>7133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5"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1.0000000000000002E-2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132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264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322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439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167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190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361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167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300</v>
      </c>
      <c r="E14" s="14" t="s">
        <v>293</v>
      </c>
      <c r="F14" s="27">
        <f>AVERAGE(D6:D17)</f>
        <v>235.08333333333334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189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142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148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156</v>
      </c>
      <c r="E18" s="27">
        <f>F14</f>
        <v>235.08333333333334</v>
      </c>
      <c r="F18" s="26">
        <f>D18-E18</f>
        <v>-79.083333333333343</v>
      </c>
      <c r="G18" s="25">
        <f>ABS(F18)</f>
        <v>79.083333333333343</v>
      </c>
      <c r="H18" s="25">
        <f>G18^2</f>
        <v>6254.1736111111122</v>
      </c>
      <c r="I18" s="24">
        <f>G18/D18</f>
        <v>0.50694444444444453</v>
      </c>
      <c r="J18" s="24">
        <f>G18/E18</f>
        <v>0.33640552995391709</v>
      </c>
    </row>
    <row r="19" spans="1:10" x14ac:dyDescent="0.25">
      <c r="A19" s="55"/>
      <c r="B19" s="31" t="s">
        <v>263</v>
      </c>
      <c r="C19" s="14">
        <v>2</v>
      </c>
      <c r="D19" s="34">
        <v>153</v>
      </c>
      <c r="E19" s="25">
        <f>$F$1*D18+(1-$F$1)*E18</f>
        <v>234.29250000000002</v>
      </c>
      <c r="F19" s="26">
        <f>D19-E19</f>
        <v>-81.292500000000018</v>
      </c>
      <c r="G19" s="25">
        <f>ABS(F19)</f>
        <v>81.292500000000018</v>
      </c>
      <c r="H19" s="25">
        <f>G19^2</f>
        <v>6608.470556250003</v>
      </c>
      <c r="I19" s="24">
        <f>G19/D19</f>
        <v>0.53132352941176486</v>
      </c>
      <c r="J19" s="24">
        <f>G19/E19</f>
        <v>0.34697013348698746</v>
      </c>
    </row>
    <row r="20" spans="1:10" x14ac:dyDescent="0.25">
      <c r="A20" s="55"/>
      <c r="B20" s="31" t="s">
        <v>264</v>
      </c>
      <c r="C20" s="14">
        <v>3</v>
      </c>
      <c r="D20" s="34">
        <v>520</v>
      </c>
      <c r="E20" s="25">
        <f t="shared" ref="E20:E36" si="0">$F$1*D19+(1-$F$1)*E19</f>
        <v>233.47957500000001</v>
      </c>
      <c r="F20" s="26">
        <f t="shared" ref="F20:F36" si="1">D20-E20</f>
        <v>286.52042499999999</v>
      </c>
      <c r="G20" s="25">
        <f t="shared" ref="G20:G36" si="2">ABS(F20)</f>
        <v>286.52042499999999</v>
      </c>
      <c r="H20" s="25">
        <f t="shared" ref="H20:H36" si="3">G20^2</f>
        <v>82093.953942180626</v>
      </c>
      <c r="I20" s="24">
        <f t="shared" ref="I20:I36" si="4">G20/D20</f>
        <v>0.55100081730769224</v>
      </c>
      <c r="J20" s="24">
        <f t="shared" ref="J20:J36" si="5">G20/E20</f>
        <v>1.2271755462977862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366</v>
      </c>
      <c r="E21" s="25">
        <f t="shared" si="0"/>
        <v>236.34477924999999</v>
      </c>
      <c r="F21" s="26">
        <f t="shared" si="1"/>
        <v>129.65522075000001</v>
      </c>
      <c r="G21" s="25">
        <f t="shared" si="2"/>
        <v>129.65522075000001</v>
      </c>
      <c r="H21" s="25">
        <f t="shared" si="3"/>
        <v>16810.476267731232</v>
      </c>
      <c r="I21" s="24">
        <f t="shared" si="4"/>
        <v>0.35424923702185795</v>
      </c>
      <c r="J21" s="24">
        <f t="shared" si="5"/>
        <v>0.54858508472850054</v>
      </c>
    </row>
    <row r="22" spans="1:10" x14ac:dyDescent="0.25">
      <c r="A22" s="55"/>
      <c r="B22" s="31" t="s">
        <v>266</v>
      </c>
      <c r="C22" s="14">
        <v>5</v>
      </c>
      <c r="D22" s="14">
        <v>281</v>
      </c>
      <c r="E22" s="25">
        <f t="shared" si="0"/>
        <v>237.64133145749997</v>
      </c>
      <c r="F22" s="26">
        <f t="shared" si="1"/>
        <v>43.358668542500027</v>
      </c>
      <c r="G22" s="25">
        <f t="shared" si="2"/>
        <v>43.358668542500027</v>
      </c>
      <c r="H22" s="25">
        <f t="shared" si="3"/>
        <v>1879.9741377783814</v>
      </c>
      <c r="I22" s="24">
        <f t="shared" si="4"/>
        <v>0.154301311539146</v>
      </c>
      <c r="J22" s="24">
        <f t="shared" si="5"/>
        <v>0.18245424007925296</v>
      </c>
    </row>
    <row r="23" spans="1:10" x14ac:dyDescent="0.25">
      <c r="A23" s="55"/>
      <c r="B23" s="31" t="s">
        <v>267</v>
      </c>
      <c r="C23" s="14">
        <v>6</v>
      </c>
      <c r="D23" s="14">
        <v>190</v>
      </c>
      <c r="E23" s="25">
        <f t="shared" si="0"/>
        <v>238.07491814292499</v>
      </c>
      <c r="F23" s="26">
        <f t="shared" si="1"/>
        <v>-48.074918142924986</v>
      </c>
      <c r="G23" s="25">
        <f t="shared" si="2"/>
        <v>48.074918142924986</v>
      </c>
      <c r="H23" s="25">
        <f t="shared" si="3"/>
        <v>2311.1977544489378</v>
      </c>
      <c r="I23" s="24">
        <f t="shared" si="4"/>
        <v>0.25302588496276307</v>
      </c>
      <c r="J23" s="24">
        <f t="shared" si="5"/>
        <v>0.20193188983504712</v>
      </c>
    </row>
    <row r="24" spans="1:10" x14ac:dyDescent="0.25">
      <c r="A24" s="55"/>
      <c r="B24" s="31" t="s">
        <v>268</v>
      </c>
      <c r="C24" s="14">
        <v>7</v>
      </c>
      <c r="D24" s="14">
        <v>120</v>
      </c>
      <c r="E24" s="25">
        <f t="shared" si="0"/>
        <v>237.59416896149574</v>
      </c>
      <c r="F24" s="26">
        <f t="shared" si="1"/>
        <v>-117.59416896149574</v>
      </c>
      <c r="G24" s="25">
        <f t="shared" si="2"/>
        <v>117.59416896149574</v>
      </c>
      <c r="H24" s="25">
        <f t="shared" si="3"/>
        <v>13828.388573744807</v>
      </c>
      <c r="I24" s="24">
        <f t="shared" si="4"/>
        <v>0.9799514080124645</v>
      </c>
      <c r="J24" s="24">
        <f t="shared" si="5"/>
        <v>0.49493709999487795</v>
      </c>
    </row>
    <row r="25" spans="1:10" x14ac:dyDescent="0.25">
      <c r="A25" s="55"/>
      <c r="B25" s="31" t="s">
        <v>269</v>
      </c>
      <c r="C25" s="14">
        <v>8</v>
      </c>
      <c r="D25" s="14"/>
      <c r="E25" s="25">
        <f t="shared" si="0"/>
        <v>236.41822727188077</v>
      </c>
      <c r="F25" s="26">
        <f t="shared" si="1"/>
        <v>-236.41822727188077</v>
      </c>
      <c r="G25" s="25">
        <f t="shared" si="2"/>
        <v>236.41822727188077</v>
      </c>
      <c r="H25" s="25">
        <f t="shared" si="3"/>
        <v>55893.578186378669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5"/>
      <c r="B26" s="31" t="s">
        <v>270</v>
      </c>
      <c r="C26" s="14">
        <v>9</v>
      </c>
      <c r="D26" s="14"/>
      <c r="E26" s="25">
        <f t="shared" si="0"/>
        <v>234.05404499916196</v>
      </c>
      <c r="F26" s="26">
        <f t="shared" si="1"/>
        <v>-234.05404499916196</v>
      </c>
      <c r="G26" s="25">
        <f t="shared" si="2"/>
        <v>234.05404499916196</v>
      </c>
      <c r="H26" s="25">
        <f t="shared" si="3"/>
        <v>54781.295980469731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5"/>
      <c r="B27" s="31" t="s">
        <v>271</v>
      </c>
      <c r="C27" s="14">
        <v>10</v>
      </c>
      <c r="D27" s="14"/>
      <c r="E27" s="25">
        <f t="shared" si="0"/>
        <v>231.71350454917032</v>
      </c>
      <c r="F27" s="26">
        <f t="shared" si="1"/>
        <v>-231.71350454917032</v>
      </c>
      <c r="G27" s="25">
        <f t="shared" si="2"/>
        <v>231.71350454917032</v>
      </c>
      <c r="H27" s="25">
        <f t="shared" si="3"/>
        <v>53691.148190458378</v>
      </c>
      <c r="I27" s="24" t="e">
        <f t="shared" si="4"/>
        <v>#DIV/0!</v>
      </c>
      <c r="J27" s="24">
        <f t="shared" si="5"/>
        <v>1</v>
      </c>
    </row>
    <row r="28" spans="1:10" x14ac:dyDescent="0.25">
      <c r="A28" s="55"/>
      <c r="B28" s="31" t="s">
        <v>272</v>
      </c>
      <c r="C28" s="14">
        <v>11</v>
      </c>
      <c r="D28" s="14"/>
      <c r="E28" s="25">
        <f t="shared" si="0"/>
        <v>229.39636950367861</v>
      </c>
      <c r="F28" s="26">
        <f t="shared" si="1"/>
        <v>-229.39636950367861</v>
      </c>
      <c r="G28" s="25">
        <f t="shared" si="2"/>
        <v>229.39636950367861</v>
      </c>
      <c r="H28" s="25">
        <f t="shared" si="3"/>
        <v>52622.694341468254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5"/>
      <c r="B29" s="31" t="s">
        <v>273</v>
      </c>
      <c r="C29" s="14">
        <v>12</v>
      </c>
      <c r="D29" s="14"/>
      <c r="E29" s="25">
        <f t="shared" si="0"/>
        <v>227.10240580864183</v>
      </c>
      <c r="F29" s="26">
        <f t="shared" si="1"/>
        <v>-227.10240580864183</v>
      </c>
      <c r="G29" s="25">
        <f t="shared" si="2"/>
        <v>227.10240580864183</v>
      </c>
      <c r="H29" s="25">
        <f t="shared" si="3"/>
        <v>51575.502724073034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5"/>
      <c r="B30" s="31" t="s">
        <v>274</v>
      </c>
      <c r="C30" s="14">
        <v>13</v>
      </c>
      <c r="D30" s="14">
        <v>21</v>
      </c>
      <c r="E30" s="25">
        <f t="shared" si="0"/>
        <v>224.83138175055541</v>
      </c>
      <c r="F30" s="26">
        <f t="shared" si="1"/>
        <v>-203.83138175055541</v>
      </c>
      <c r="G30" s="25">
        <f t="shared" si="2"/>
        <v>203.83138175055541</v>
      </c>
      <c r="H30" s="25">
        <f t="shared" si="3"/>
        <v>41547.232186340654</v>
      </c>
      <c r="I30" s="24">
        <f t="shared" si="4"/>
        <v>9.7062562738359723</v>
      </c>
      <c r="J30" s="24">
        <f t="shared" si="5"/>
        <v>0.90659666886138268</v>
      </c>
    </row>
    <row r="31" spans="1:10" x14ac:dyDescent="0.25">
      <c r="A31" s="55"/>
      <c r="B31" s="31" t="s">
        <v>275</v>
      </c>
      <c r="C31" s="14">
        <v>14</v>
      </c>
      <c r="D31" s="14">
        <v>340</v>
      </c>
      <c r="E31" s="25">
        <f t="shared" si="0"/>
        <v>222.79306793304985</v>
      </c>
      <c r="F31" s="26">
        <f t="shared" si="1"/>
        <v>117.20693206695015</v>
      </c>
      <c r="G31" s="25">
        <f t="shared" si="2"/>
        <v>117.20693206695015</v>
      </c>
      <c r="H31" s="25">
        <f t="shared" si="3"/>
        <v>13737.464924546666</v>
      </c>
      <c r="I31" s="24">
        <f t="shared" si="4"/>
        <v>0.3447262707851475</v>
      </c>
      <c r="J31" s="24">
        <f t="shared" si="5"/>
        <v>0.52607979751942402</v>
      </c>
    </row>
    <row r="32" spans="1:10" x14ac:dyDescent="0.25">
      <c r="A32" s="55"/>
      <c r="B32" s="31" t="s">
        <v>276</v>
      </c>
      <c r="C32" s="14">
        <v>15</v>
      </c>
      <c r="D32" s="14">
        <v>489</v>
      </c>
      <c r="E32" s="25">
        <f t="shared" si="0"/>
        <v>223.96513725371935</v>
      </c>
      <c r="F32" s="26">
        <f t="shared" si="1"/>
        <v>265.03486274628062</v>
      </c>
      <c r="G32" s="25">
        <f t="shared" si="2"/>
        <v>265.03486274628062</v>
      </c>
      <c r="H32" s="25">
        <f t="shared" si="3"/>
        <v>70243.478470939808</v>
      </c>
      <c r="I32" s="24">
        <f t="shared" si="4"/>
        <v>0.54199358434822209</v>
      </c>
      <c r="J32" s="24">
        <f t="shared" si="5"/>
        <v>1.1833755288709749</v>
      </c>
    </row>
    <row r="33" spans="1:10" x14ac:dyDescent="0.25">
      <c r="A33" s="55"/>
      <c r="B33" s="31" t="s">
        <v>277</v>
      </c>
      <c r="C33" s="14">
        <v>16</v>
      </c>
      <c r="D33" s="14">
        <v>308</v>
      </c>
      <c r="E33" s="25">
        <f t="shared" si="0"/>
        <v>226.61548588118217</v>
      </c>
      <c r="F33" s="26">
        <f t="shared" si="1"/>
        <v>81.384514118817833</v>
      </c>
      <c r="G33" s="25">
        <f t="shared" si="2"/>
        <v>81.384514118817833</v>
      </c>
      <c r="H33" s="25">
        <f t="shared" si="3"/>
        <v>6623.4391383560596</v>
      </c>
      <c r="I33" s="24">
        <f t="shared" si="4"/>
        <v>0.26423543545070727</v>
      </c>
      <c r="J33" s="24">
        <f t="shared" si="5"/>
        <v>0.35913041777510707</v>
      </c>
    </row>
    <row r="34" spans="1:10" x14ac:dyDescent="0.25">
      <c r="A34" s="55"/>
      <c r="B34" s="31" t="s">
        <v>278</v>
      </c>
      <c r="C34" s="14">
        <v>17</v>
      </c>
      <c r="D34" s="14">
        <v>340</v>
      </c>
      <c r="E34" s="25">
        <f t="shared" si="0"/>
        <v>227.42933102237035</v>
      </c>
      <c r="F34" s="26">
        <f t="shared" si="1"/>
        <v>112.57066897762965</v>
      </c>
      <c r="G34" s="25">
        <f t="shared" si="2"/>
        <v>112.57066897762965</v>
      </c>
      <c r="H34" s="25">
        <f t="shared" si="3"/>
        <v>12672.155514071072</v>
      </c>
      <c r="I34" s="24">
        <f t="shared" si="4"/>
        <v>0.33109020287538132</v>
      </c>
      <c r="J34" s="24">
        <f t="shared" si="5"/>
        <v>0.49496988128834185</v>
      </c>
    </row>
    <row r="35" spans="1:10" x14ac:dyDescent="0.25">
      <c r="A35" s="55"/>
      <c r="B35" s="31" t="s">
        <v>279</v>
      </c>
      <c r="C35" s="14">
        <v>18</v>
      </c>
      <c r="D35" s="14">
        <v>658</v>
      </c>
      <c r="E35" s="25">
        <f t="shared" si="0"/>
        <v>228.55503771214666</v>
      </c>
      <c r="F35" s="26">
        <f t="shared" si="1"/>
        <v>429.44496228785334</v>
      </c>
      <c r="G35" s="25">
        <f t="shared" si="2"/>
        <v>429.44496228785334</v>
      </c>
      <c r="H35" s="25">
        <f t="shared" si="3"/>
        <v>184422.97563441578</v>
      </c>
      <c r="I35" s="24">
        <f t="shared" si="4"/>
        <v>0.65265191837059777</v>
      </c>
      <c r="J35" s="24">
        <f t="shared" si="5"/>
        <v>1.8789564499939715</v>
      </c>
    </row>
    <row r="36" spans="1:10" x14ac:dyDescent="0.25">
      <c r="A36" s="55"/>
      <c r="B36" s="31" t="s">
        <v>280</v>
      </c>
      <c r="C36" s="14">
        <v>19</v>
      </c>
      <c r="D36" s="14">
        <v>370</v>
      </c>
      <c r="E36" s="25">
        <f t="shared" si="0"/>
        <v>232.8494873350252</v>
      </c>
      <c r="F36" s="26">
        <f t="shared" si="1"/>
        <v>137.1505126649748</v>
      </c>
      <c r="G36" s="25">
        <f t="shared" si="2"/>
        <v>137.1505126649748</v>
      </c>
      <c r="H36" s="25">
        <f t="shared" si="3"/>
        <v>18810.263124265413</v>
      </c>
      <c r="I36" s="24">
        <f t="shared" si="4"/>
        <v>0.37067706125668864</v>
      </c>
      <c r="J36" s="24">
        <f t="shared" si="5"/>
        <v>0.58900929623968568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234.22099246167494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-86.234087165836598</v>
      </c>
      <c r="G38" s="18">
        <f t="shared" ref="G38:H38" si="6">SUM(G18:G36)</f>
        <v>3290.8876214758493</v>
      </c>
      <c r="H38" s="18">
        <f t="shared" si="6"/>
        <v>746407.86325902853</v>
      </c>
      <c r="I38" s="17" t="e">
        <f>SUM(I21:I36)</f>
        <v>#DIV/0!</v>
      </c>
      <c r="J38" s="17">
        <f>SUM(J21:J36)</f>
        <v>12.366026355186566</v>
      </c>
    </row>
    <row r="39" spans="1:10" x14ac:dyDescent="0.25">
      <c r="B39" s="14"/>
      <c r="C39" s="14"/>
      <c r="D39" s="14"/>
      <c r="E39" s="14"/>
      <c r="F39" s="14"/>
      <c r="G39" s="16">
        <f>G38/C36</f>
        <v>173.20461165662365</v>
      </c>
      <c r="H39" s="16">
        <f>H38/C36</f>
        <v>39284.624382054135</v>
      </c>
      <c r="I39" s="15" t="e">
        <f>I38/C36</f>
        <v>#DIV/0!</v>
      </c>
      <c r="J39" s="15">
        <f>J38/C36</f>
        <v>0.65084349237824035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217.0800422508263</v>
      </c>
      <c r="H42" s="12">
        <f>H39^0.5</f>
        <v>198.20349235584658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707013</v>
      </c>
    </row>
    <row r="4" spans="2:3" x14ac:dyDescent="0.25">
      <c r="B4" s="5" t="s">
        <v>247</v>
      </c>
      <c r="C4" t="s">
        <v>78</v>
      </c>
    </row>
    <row r="5" spans="2:3" x14ac:dyDescent="0.25">
      <c r="B5" t="s">
        <v>250</v>
      </c>
      <c r="C5" s="4">
        <v>157</v>
      </c>
    </row>
    <row r="6" spans="2:3" x14ac:dyDescent="0.25">
      <c r="B6" t="s">
        <v>251</v>
      </c>
      <c r="C6" s="4">
        <v>259</v>
      </c>
    </row>
    <row r="7" spans="2:3" x14ac:dyDescent="0.25">
      <c r="B7" t="s">
        <v>252</v>
      </c>
      <c r="C7" s="4">
        <v>278</v>
      </c>
    </row>
    <row r="8" spans="2:3" x14ac:dyDescent="0.25">
      <c r="B8" t="s">
        <v>253</v>
      </c>
      <c r="C8" s="4">
        <v>383</v>
      </c>
    </row>
    <row r="9" spans="2:3" x14ac:dyDescent="0.25">
      <c r="B9" t="s">
        <v>254</v>
      </c>
      <c r="C9" s="4">
        <v>163</v>
      </c>
    </row>
    <row r="10" spans="2:3" x14ac:dyDescent="0.25">
      <c r="B10" t="s">
        <v>255</v>
      </c>
      <c r="C10" s="4">
        <v>126</v>
      </c>
    </row>
    <row r="11" spans="2:3" x14ac:dyDescent="0.25">
      <c r="B11" t="s">
        <v>256</v>
      </c>
      <c r="C11" s="4">
        <v>338</v>
      </c>
    </row>
    <row r="12" spans="2:3" x14ac:dyDescent="0.25">
      <c r="B12" t="s">
        <v>257</v>
      </c>
      <c r="C12" s="4">
        <v>57</v>
      </c>
    </row>
    <row r="13" spans="2:3" x14ac:dyDescent="0.25">
      <c r="B13" t="s">
        <v>258</v>
      </c>
      <c r="C13" s="4">
        <v>171</v>
      </c>
    </row>
    <row r="14" spans="2:3" x14ac:dyDescent="0.25">
      <c r="B14" t="s">
        <v>259</v>
      </c>
      <c r="C14" s="4">
        <v>91</v>
      </c>
    </row>
    <row r="15" spans="2:3" x14ac:dyDescent="0.25">
      <c r="B15" t="s">
        <v>260</v>
      </c>
      <c r="C15" s="4">
        <v>146</v>
      </c>
    </row>
    <row r="16" spans="2:3" x14ac:dyDescent="0.25">
      <c r="B16" t="s">
        <v>261</v>
      </c>
      <c r="C16" s="4">
        <v>78</v>
      </c>
    </row>
    <row r="17" spans="2:3" x14ac:dyDescent="0.25">
      <c r="B17" t="s">
        <v>262</v>
      </c>
      <c r="C17" s="4">
        <v>172</v>
      </c>
    </row>
    <row r="18" spans="2:3" x14ac:dyDescent="0.25">
      <c r="B18" t="s">
        <v>263</v>
      </c>
      <c r="C18" s="4">
        <v>81</v>
      </c>
    </row>
    <row r="19" spans="2:3" x14ac:dyDescent="0.25">
      <c r="B19" t="s">
        <v>264</v>
      </c>
      <c r="C19" s="4">
        <v>217</v>
      </c>
    </row>
    <row r="20" spans="2:3" x14ac:dyDescent="0.25">
      <c r="B20" t="s">
        <v>265</v>
      </c>
      <c r="C20" s="4">
        <v>196</v>
      </c>
    </row>
    <row r="21" spans="2:3" x14ac:dyDescent="0.25">
      <c r="B21" t="s">
        <v>266</v>
      </c>
      <c r="C21" s="4">
        <v>206</v>
      </c>
    </row>
    <row r="22" spans="2:3" x14ac:dyDescent="0.25">
      <c r="B22" t="s">
        <v>267</v>
      </c>
      <c r="C22" s="4">
        <v>131</v>
      </c>
    </row>
    <row r="23" spans="2:3" x14ac:dyDescent="0.25">
      <c r="B23" t="s">
        <v>268</v>
      </c>
      <c r="C23" s="4">
        <v>260</v>
      </c>
    </row>
    <row r="24" spans="2:3" x14ac:dyDescent="0.25">
      <c r="B24" t="s">
        <v>269</v>
      </c>
      <c r="C24" s="4">
        <v>90</v>
      </c>
    </row>
    <row r="25" spans="2:3" x14ac:dyDescent="0.25">
      <c r="B25" t="s">
        <v>270</v>
      </c>
      <c r="C25" s="4">
        <v>163</v>
      </c>
    </row>
    <row r="26" spans="2:3" x14ac:dyDescent="0.25">
      <c r="B26" t="s">
        <v>271</v>
      </c>
      <c r="C26" s="4">
        <v>196</v>
      </c>
    </row>
    <row r="27" spans="2:3" x14ac:dyDescent="0.25">
      <c r="B27" t="s">
        <v>272</v>
      </c>
      <c r="C27" s="4">
        <v>207</v>
      </c>
    </row>
    <row r="28" spans="2:3" x14ac:dyDescent="0.25">
      <c r="B28" t="s">
        <v>273</v>
      </c>
      <c r="C28" s="4">
        <v>340</v>
      </c>
    </row>
    <row r="29" spans="2:3" x14ac:dyDescent="0.25">
      <c r="B29" t="s">
        <v>274</v>
      </c>
      <c r="C29" s="4">
        <v>323</v>
      </c>
    </row>
    <row r="30" spans="2:3" x14ac:dyDescent="0.25">
      <c r="B30" t="s">
        <v>275</v>
      </c>
      <c r="C30" s="4">
        <v>348</v>
      </c>
    </row>
    <row r="31" spans="2:3" x14ac:dyDescent="0.25">
      <c r="B31" t="s">
        <v>276</v>
      </c>
      <c r="C31" s="4">
        <v>167</v>
      </c>
    </row>
    <row r="32" spans="2:3" x14ac:dyDescent="0.25">
      <c r="B32" t="s">
        <v>277</v>
      </c>
      <c r="C32" s="4">
        <v>156</v>
      </c>
    </row>
    <row r="33" spans="2:3" x14ac:dyDescent="0.25">
      <c r="B33" t="s">
        <v>278</v>
      </c>
      <c r="C33" s="4">
        <v>281</v>
      </c>
    </row>
    <row r="34" spans="2:3" x14ac:dyDescent="0.25">
      <c r="B34" t="s">
        <v>279</v>
      </c>
      <c r="C34" s="4">
        <v>258</v>
      </c>
    </row>
    <row r="35" spans="2:3" x14ac:dyDescent="0.25">
      <c r="B35" t="s">
        <v>280</v>
      </c>
      <c r="C35" s="4">
        <v>1004</v>
      </c>
    </row>
    <row r="36" spans="2:3" x14ac:dyDescent="0.25">
      <c r="C36" s="4">
        <v>7043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157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259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278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383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163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126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338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57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171</v>
      </c>
      <c r="E14" s="14" t="s">
        <v>293</v>
      </c>
      <c r="F14" s="27">
        <f>AVERAGE(D6:D17)</f>
        <v>187.25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91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146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78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172</v>
      </c>
      <c r="E18" s="27">
        <f>F14</f>
        <v>187.25</v>
      </c>
      <c r="F18" s="26">
        <f>D18-E18</f>
        <v>-15.25</v>
      </c>
      <c r="G18" s="25">
        <f>ABS(F18)</f>
        <v>15.25</v>
      </c>
      <c r="H18" s="25">
        <f>G18^2</f>
        <v>232.5625</v>
      </c>
      <c r="I18" s="24">
        <f>G18/D18</f>
        <v>8.8662790697674423E-2</v>
      </c>
      <c r="J18" s="24">
        <f>G18/E18</f>
        <v>8.1441922563417896E-2</v>
      </c>
    </row>
    <row r="19" spans="1:10" x14ac:dyDescent="0.25">
      <c r="A19" s="55"/>
      <c r="B19" s="31" t="s">
        <v>263</v>
      </c>
      <c r="C19" s="14">
        <v>2</v>
      </c>
      <c r="D19" s="34">
        <v>81</v>
      </c>
      <c r="E19" s="25">
        <f>$F$1*D18+(1-$F$1)*E18</f>
        <v>182.67499999999998</v>
      </c>
      <c r="F19" s="26">
        <f>D19-E19</f>
        <v>-101.67499999999998</v>
      </c>
      <c r="G19" s="25">
        <f>ABS(F19)</f>
        <v>101.67499999999998</v>
      </c>
      <c r="H19" s="25">
        <f>G19^2</f>
        <v>10337.805624999997</v>
      </c>
      <c r="I19" s="24">
        <f>G19/D19</f>
        <v>1.2552469135802466</v>
      </c>
      <c r="J19" s="24">
        <f>G19/E19</f>
        <v>0.55658957164362932</v>
      </c>
    </row>
    <row r="20" spans="1:10" x14ac:dyDescent="0.25">
      <c r="A20" s="55"/>
      <c r="B20" s="31" t="s">
        <v>264</v>
      </c>
      <c r="C20" s="14">
        <v>3</v>
      </c>
      <c r="D20" s="34">
        <v>217</v>
      </c>
      <c r="E20" s="25">
        <f t="shared" ref="E20:E36" si="0">$F$1*D19+(1-$F$1)*E19</f>
        <v>152.17249999999999</v>
      </c>
      <c r="F20" s="26">
        <f t="shared" ref="F20:F36" si="1">D20-E20</f>
        <v>64.827500000000015</v>
      </c>
      <c r="G20" s="25">
        <f t="shared" ref="G20:G36" si="2">ABS(F20)</f>
        <v>64.827500000000015</v>
      </c>
      <c r="H20" s="25">
        <f t="shared" ref="H20:H36" si="3">G20^2</f>
        <v>4202.6047562500016</v>
      </c>
      <c r="I20" s="24">
        <f t="shared" ref="I20:I36" si="4">G20/D20</f>
        <v>0.29874423963133645</v>
      </c>
      <c r="J20" s="24">
        <f t="shared" ref="J20:J36" si="5">G20/E20</f>
        <v>0.42601324155152881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196</v>
      </c>
      <c r="E21" s="25">
        <f t="shared" si="0"/>
        <v>171.62074999999999</v>
      </c>
      <c r="F21" s="26">
        <f t="shared" si="1"/>
        <v>24.379250000000013</v>
      </c>
      <c r="G21" s="25">
        <f t="shared" si="2"/>
        <v>24.379250000000013</v>
      </c>
      <c r="H21" s="25">
        <f t="shared" si="3"/>
        <v>594.34783056250069</v>
      </c>
      <c r="I21" s="24">
        <f t="shared" si="4"/>
        <v>0.12438392857142865</v>
      </c>
      <c r="J21" s="24">
        <f t="shared" si="5"/>
        <v>0.14205304428514626</v>
      </c>
    </row>
    <row r="22" spans="1:10" x14ac:dyDescent="0.25">
      <c r="A22" s="55"/>
      <c r="B22" s="31" t="s">
        <v>266</v>
      </c>
      <c r="C22" s="14">
        <v>5</v>
      </c>
      <c r="D22" s="14">
        <v>206</v>
      </c>
      <c r="E22" s="25">
        <f t="shared" si="0"/>
        <v>178.93452499999998</v>
      </c>
      <c r="F22" s="26">
        <f t="shared" si="1"/>
        <v>27.065475000000021</v>
      </c>
      <c r="G22" s="25">
        <f t="shared" si="2"/>
        <v>27.065475000000021</v>
      </c>
      <c r="H22" s="25">
        <f t="shared" si="3"/>
        <v>732.53993697562612</v>
      </c>
      <c r="I22" s="24">
        <f t="shared" si="4"/>
        <v>0.13138580097087388</v>
      </c>
      <c r="J22" s="24">
        <f t="shared" si="5"/>
        <v>0.15125909882399735</v>
      </c>
    </row>
    <row r="23" spans="1:10" x14ac:dyDescent="0.25">
      <c r="A23" s="55"/>
      <c r="B23" s="31" t="s">
        <v>267</v>
      </c>
      <c r="C23" s="14">
        <v>6</v>
      </c>
      <c r="D23" s="14">
        <v>131</v>
      </c>
      <c r="E23" s="25">
        <f t="shared" si="0"/>
        <v>187.05416749999998</v>
      </c>
      <c r="F23" s="26">
        <f t="shared" si="1"/>
        <v>-56.054167499999977</v>
      </c>
      <c r="G23" s="25">
        <f t="shared" si="2"/>
        <v>56.054167499999977</v>
      </c>
      <c r="H23" s="25">
        <f t="shared" si="3"/>
        <v>3142.0696941180536</v>
      </c>
      <c r="I23" s="24">
        <f t="shared" si="4"/>
        <v>0.42789440839694637</v>
      </c>
      <c r="J23" s="24">
        <f t="shared" si="5"/>
        <v>0.29966810282374479</v>
      </c>
    </row>
    <row r="24" spans="1:10" x14ac:dyDescent="0.25">
      <c r="A24" s="55"/>
      <c r="B24" s="31" t="s">
        <v>268</v>
      </c>
      <c r="C24" s="14">
        <v>7</v>
      </c>
      <c r="D24" s="14">
        <v>260</v>
      </c>
      <c r="E24" s="25">
        <f t="shared" si="0"/>
        <v>170.23791724999995</v>
      </c>
      <c r="F24" s="26">
        <f t="shared" si="1"/>
        <v>89.762082750000047</v>
      </c>
      <c r="G24" s="25">
        <f t="shared" si="2"/>
        <v>89.762082750000047</v>
      </c>
      <c r="H24" s="25">
        <f t="shared" si="3"/>
        <v>8057.2314996178557</v>
      </c>
      <c r="I24" s="24">
        <f t="shared" si="4"/>
        <v>0.34523877980769246</v>
      </c>
      <c r="J24" s="24">
        <f t="shared" si="5"/>
        <v>0.52727432407541441</v>
      </c>
    </row>
    <row r="25" spans="1:10" x14ac:dyDescent="0.25">
      <c r="A25" s="55"/>
      <c r="B25" s="31" t="s">
        <v>269</v>
      </c>
      <c r="C25" s="14">
        <v>8</v>
      </c>
      <c r="D25" s="14">
        <v>90</v>
      </c>
      <c r="E25" s="25">
        <f t="shared" si="0"/>
        <v>197.16654207499994</v>
      </c>
      <c r="F25" s="26">
        <f t="shared" si="1"/>
        <v>-107.16654207499994</v>
      </c>
      <c r="G25" s="25">
        <f t="shared" si="2"/>
        <v>107.16654207499994</v>
      </c>
      <c r="H25" s="25">
        <f t="shared" si="3"/>
        <v>11484.667740312732</v>
      </c>
      <c r="I25" s="24">
        <f t="shared" si="4"/>
        <v>1.1907393563888882</v>
      </c>
      <c r="J25" s="24">
        <f t="shared" si="5"/>
        <v>0.54353310124105636</v>
      </c>
    </row>
    <row r="26" spans="1:10" x14ac:dyDescent="0.25">
      <c r="A26" s="55"/>
      <c r="B26" s="31" t="s">
        <v>270</v>
      </c>
      <c r="C26" s="14">
        <v>9</v>
      </c>
      <c r="D26" s="14">
        <v>163</v>
      </c>
      <c r="E26" s="25">
        <f t="shared" si="0"/>
        <v>165.01657945249994</v>
      </c>
      <c r="F26" s="26">
        <f t="shared" si="1"/>
        <v>-2.0165794524999399</v>
      </c>
      <c r="G26" s="25">
        <f t="shared" si="2"/>
        <v>2.0165794524999399</v>
      </c>
      <c r="H26" s="25">
        <f t="shared" si="3"/>
        <v>4.066592688244957</v>
      </c>
      <c r="I26" s="24">
        <f t="shared" si="4"/>
        <v>1.2371653082821716E-2</v>
      </c>
      <c r="J26" s="24">
        <f t="shared" si="5"/>
        <v>1.2220465720418188E-2</v>
      </c>
    </row>
    <row r="27" spans="1:10" x14ac:dyDescent="0.25">
      <c r="A27" s="55"/>
      <c r="B27" s="31" t="s">
        <v>271</v>
      </c>
      <c r="C27" s="14">
        <v>10</v>
      </c>
      <c r="D27" s="14">
        <v>196</v>
      </c>
      <c r="E27" s="25">
        <f t="shared" si="0"/>
        <v>164.41160561674994</v>
      </c>
      <c r="F27" s="26">
        <f t="shared" si="1"/>
        <v>31.588394383250062</v>
      </c>
      <c r="G27" s="25">
        <f t="shared" si="2"/>
        <v>31.588394383250062</v>
      </c>
      <c r="H27" s="25">
        <f t="shared" si="3"/>
        <v>997.82665971174401</v>
      </c>
      <c r="I27" s="24">
        <f t="shared" si="4"/>
        <v>0.16116527746556153</v>
      </c>
      <c r="J27" s="24">
        <f t="shared" si="5"/>
        <v>0.19212995496731464</v>
      </c>
    </row>
    <row r="28" spans="1:10" x14ac:dyDescent="0.25">
      <c r="A28" s="55"/>
      <c r="B28" s="31" t="s">
        <v>272</v>
      </c>
      <c r="C28" s="14">
        <v>11</v>
      </c>
      <c r="D28" s="14">
        <v>207</v>
      </c>
      <c r="E28" s="25">
        <f t="shared" si="0"/>
        <v>173.88812393172495</v>
      </c>
      <c r="F28" s="26">
        <f t="shared" si="1"/>
        <v>33.111876068275052</v>
      </c>
      <c r="G28" s="25">
        <f t="shared" si="2"/>
        <v>33.111876068275052</v>
      </c>
      <c r="H28" s="25">
        <f t="shared" si="3"/>
        <v>1096.3963367608062</v>
      </c>
      <c r="I28" s="24">
        <f t="shared" si="4"/>
        <v>0.15996075395301956</v>
      </c>
      <c r="J28" s="24">
        <f t="shared" si="5"/>
        <v>0.19042057225987455</v>
      </c>
    </row>
    <row r="29" spans="1:10" x14ac:dyDescent="0.25">
      <c r="A29" s="55"/>
      <c r="B29" s="31" t="s">
        <v>273</v>
      </c>
      <c r="C29" s="14">
        <v>12</v>
      </c>
      <c r="D29" s="14">
        <v>340</v>
      </c>
      <c r="E29" s="25">
        <f t="shared" si="0"/>
        <v>183.82168675220746</v>
      </c>
      <c r="F29" s="26">
        <f t="shared" si="1"/>
        <v>156.17831324779254</v>
      </c>
      <c r="G29" s="25">
        <f t="shared" si="2"/>
        <v>156.17831324779254</v>
      </c>
      <c r="H29" s="25">
        <f t="shared" si="3"/>
        <v>24391.665528925612</v>
      </c>
      <c r="I29" s="24">
        <f t="shared" si="4"/>
        <v>0.45934798014056633</v>
      </c>
      <c r="J29" s="24">
        <f t="shared" si="5"/>
        <v>0.84961854070201026</v>
      </c>
    </row>
    <row r="30" spans="1:10" x14ac:dyDescent="0.25">
      <c r="A30" s="55"/>
      <c r="B30" s="31" t="s">
        <v>274</v>
      </c>
      <c r="C30" s="14">
        <v>13</v>
      </c>
      <c r="D30" s="14">
        <v>323</v>
      </c>
      <c r="E30" s="25">
        <f t="shared" si="0"/>
        <v>230.67518072654522</v>
      </c>
      <c r="F30" s="26">
        <f t="shared" si="1"/>
        <v>92.324819273454779</v>
      </c>
      <c r="G30" s="25">
        <f t="shared" si="2"/>
        <v>92.324819273454779</v>
      </c>
      <c r="H30" s="25">
        <f t="shared" si="3"/>
        <v>8523.8722538760867</v>
      </c>
      <c r="I30" s="24">
        <f t="shared" si="4"/>
        <v>0.28583535378778568</v>
      </c>
      <c r="J30" s="24">
        <f t="shared" si="5"/>
        <v>0.40023733365099901</v>
      </c>
    </row>
    <row r="31" spans="1:10" x14ac:dyDescent="0.25">
      <c r="A31" s="55"/>
      <c r="B31" s="31" t="s">
        <v>275</v>
      </c>
      <c r="C31" s="14">
        <v>14</v>
      </c>
      <c r="D31" s="14">
        <v>348</v>
      </c>
      <c r="E31" s="25">
        <f t="shared" si="0"/>
        <v>258.37262650858162</v>
      </c>
      <c r="F31" s="26">
        <f t="shared" si="1"/>
        <v>89.627373491418382</v>
      </c>
      <c r="G31" s="25">
        <f t="shared" si="2"/>
        <v>89.627373491418382</v>
      </c>
      <c r="H31" s="25">
        <f t="shared" si="3"/>
        <v>8033.066078970206</v>
      </c>
      <c r="I31" s="24">
        <f t="shared" si="4"/>
        <v>0.25754992382591491</v>
      </c>
      <c r="J31" s="24">
        <f t="shared" si="5"/>
        <v>0.34689190841368595</v>
      </c>
    </row>
    <row r="32" spans="1:10" x14ac:dyDescent="0.25">
      <c r="A32" s="55"/>
      <c r="B32" s="31" t="s">
        <v>276</v>
      </c>
      <c r="C32" s="14">
        <v>15</v>
      </c>
      <c r="D32" s="14">
        <v>167</v>
      </c>
      <c r="E32" s="25">
        <f t="shared" si="0"/>
        <v>285.26083855600712</v>
      </c>
      <c r="F32" s="26">
        <f t="shared" si="1"/>
        <v>-118.26083855600712</v>
      </c>
      <c r="G32" s="25">
        <f t="shared" si="2"/>
        <v>118.26083855600712</v>
      </c>
      <c r="H32" s="25">
        <f t="shared" si="3"/>
        <v>13985.62593596998</v>
      </c>
      <c r="I32" s="24">
        <f t="shared" si="4"/>
        <v>0.70814873386830612</v>
      </c>
      <c r="J32" s="24">
        <f t="shared" si="5"/>
        <v>0.41457088591145047</v>
      </c>
    </row>
    <row r="33" spans="1:10" x14ac:dyDescent="0.25">
      <c r="A33" s="55"/>
      <c r="B33" s="31" t="s">
        <v>277</v>
      </c>
      <c r="C33" s="14">
        <v>16</v>
      </c>
      <c r="D33" s="14">
        <v>156</v>
      </c>
      <c r="E33" s="25">
        <f t="shared" si="0"/>
        <v>249.78258698920496</v>
      </c>
      <c r="F33" s="26">
        <f t="shared" si="1"/>
        <v>-93.782586989204958</v>
      </c>
      <c r="G33" s="25">
        <f t="shared" si="2"/>
        <v>93.782586989204958</v>
      </c>
      <c r="H33" s="25">
        <f t="shared" si="3"/>
        <v>8795.1736223877942</v>
      </c>
      <c r="I33" s="24">
        <f t="shared" si="4"/>
        <v>0.60117042941798049</v>
      </c>
      <c r="J33" s="24">
        <f t="shared" si="5"/>
        <v>0.37545686478640733</v>
      </c>
    </row>
    <row r="34" spans="1:10" x14ac:dyDescent="0.25">
      <c r="A34" s="55"/>
      <c r="B34" s="31" t="s">
        <v>278</v>
      </c>
      <c r="C34" s="14">
        <v>17</v>
      </c>
      <c r="D34" s="14">
        <v>281</v>
      </c>
      <c r="E34" s="25">
        <f t="shared" si="0"/>
        <v>221.64781089244343</v>
      </c>
      <c r="F34" s="26">
        <f t="shared" si="1"/>
        <v>59.352189107556569</v>
      </c>
      <c r="G34" s="25">
        <f t="shared" si="2"/>
        <v>59.352189107556569</v>
      </c>
      <c r="H34" s="25">
        <f t="shared" si="3"/>
        <v>3522.6823518591568</v>
      </c>
      <c r="I34" s="24">
        <f t="shared" si="4"/>
        <v>0.21121775483116217</v>
      </c>
      <c r="J34" s="24">
        <f t="shared" si="5"/>
        <v>0.26777701466385223</v>
      </c>
    </row>
    <row r="35" spans="1:10" x14ac:dyDescent="0.25">
      <c r="A35" s="55"/>
      <c r="B35" s="31" t="s">
        <v>279</v>
      </c>
      <c r="C35" s="14">
        <v>18</v>
      </c>
      <c r="D35" s="14">
        <v>258</v>
      </c>
      <c r="E35" s="25">
        <f t="shared" si="0"/>
        <v>239.45346762471041</v>
      </c>
      <c r="F35" s="26">
        <f t="shared" si="1"/>
        <v>18.546532375289587</v>
      </c>
      <c r="G35" s="25">
        <f t="shared" si="2"/>
        <v>18.546532375289587</v>
      </c>
      <c r="H35" s="25">
        <f t="shared" si="3"/>
        <v>343.97386314766482</v>
      </c>
      <c r="I35" s="24">
        <f t="shared" si="4"/>
        <v>7.1885784400347236E-2</v>
      </c>
      <c r="J35" s="24">
        <f t="shared" si="5"/>
        <v>7.7453596973409117E-2</v>
      </c>
    </row>
    <row r="36" spans="1:10" x14ac:dyDescent="0.25">
      <c r="A36" s="55"/>
      <c r="B36" s="31" t="s">
        <v>280</v>
      </c>
      <c r="C36" s="14">
        <v>19</v>
      </c>
      <c r="D36" s="14">
        <v>1004</v>
      </c>
      <c r="E36" s="25">
        <f t="shared" si="0"/>
        <v>245.01742733729725</v>
      </c>
      <c r="F36" s="26">
        <f t="shared" si="1"/>
        <v>758.98257266270275</v>
      </c>
      <c r="G36" s="25">
        <f t="shared" si="2"/>
        <v>758.98257266270275</v>
      </c>
      <c r="H36" s="25">
        <f t="shared" si="3"/>
        <v>576054.54560569488</v>
      </c>
      <c r="I36" s="24">
        <f t="shared" si="4"/>
        <v>0.75595873771185529</v>
      </c>
      <c r="J36" s="24">
        <f t="shared" si="5"/>
        <v>3.0976677084192379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472.71219913610804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951.54066378702794</v>
      </c>
      <c r="G38" s="18">
        <f t="shared" ref="G38:H38" si="6">SUM(G18:G36)</f>
        <v>1939.9520929324517</v>
      </c>
      <c r="H38" s="18">
        <f t="shared" si="6"/>
        <v>684532.72441282892</v>
      </c>
      <c r="I38" s="17">
        <f>SUM(I21:I36)</f>
        <v>5.904254656621152</v>
      </c>
      <c r="J38" s="17">
        <f>SUM(J21:J36)</f>
        <v>7.8882325177180181</v>
      </c>
    </row>
    <row r="39" spans="1:10" x14ac:dyDescent="0.25">
      <c r="B39" s="14"/>
      <c r="C39" s="14"/>
      <c r="D39" s="14"/>
      <c r="E39" s="14"/>
      <c r="F39" s="14"/>
      <c r="G39" s="16">
        <f>G38/C36</f>
        <v>102.10274173328693</v>
      </c>
      <c r="H39" s="16">
        <f>H38/C36</f>
        <v>36028.038126990992</v>
      </c>
      <c r="I39" s="15">
        <f>I38/C36</f>
        <v>0.31075024508532378</v>
      </c>
      <c r="J39" s="15">
        <f>J38/C36</f>
        <v>0.41517013251147467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127.96695929394744</v>
      </c>
      <c r="H42" s="12">
        <f>H39^0.5</f>
        <v>189.81053218141241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800010</v>
      </c>
    </row>
    <row r="4" spans="2:3" x14ac:dyDescent="0.25">
      <c r="B4" s="5" t="s">
        <v>247</v>
      </c>
      <c r="C4" t="s">
        <v>163</v>
      </c>
    </row>
    <row r="5" spans="2:3" x14ac:dyDescent="0.25">
      <c r="B5" t="s">
        <v>250</v>
      </c>
      <c r="C5" s="4"/>
    </row>
    <row r="6" spans="2:3" x14ac:dyDescent="0.25">
      <c r="B6" t="s">
        <v>251</v>
      </c>
      <c r="C6" s="4"/>
    </row>
    <row r="7" spans="2:3" x14ac:dyDescent="0.25">
      <c r="B7" t="s">
        <v>252</v>
      </c>
      <c r="C7" s="4"/>
    </row>
    <row r="8" spans="2:3" x14ac:dyDescent="0.25">
      <c r="B8" t="s">
        <v>253</v>
      </c>
      <c r="C8" s="4"/>
    </row>
    <row r="9" spans="2:3" x14ac:dyDescent="0.25">
      <c r="B9" t="s">
        <v>254</v>
      </c>
      <c r="C9" s="4">
        <v>1052</v>
      </c>
    </row>
    <row r="10" spans="2:3" x14ac:dyDescent="0.25">
      <c r="B10" t="s">
        <v>255</v>
      </c>
      <c r="C10" s="4">
        <v>5301</v>
      </c>
    </row>
    <row r="11" spans="2:3" x14ac:dyDescent="0.25">
      <c r="B11" t="s">
        <v>256</v>
      </c>
      <c r="C11" s="4">
        <v>7176</v>
      </c>
    </row>
    <row r="12" spans="2:3" x14ac:dyDescent="0.25">
      <c r="B12" t="s">
        <v>257</v>
      </c>
      <c r="C12" s="4">
        <v>3290</v>
      </c>
    </row>
    <row r="13" spans="2:3" x14ac:dyDescent="0.25">
      <c r="B13" t="s">
        <v>258</v>
      </c>
      <c r="C13" s="4">
        <v>2275</v>
      </c>
    </row>
    <row r="14" spans="2:3" x14ac:dyDescent="0.25">
      <c r="B14" t="s">
        <v>259</v>
      </c>
      <c r="C14" s="4">
        <v>686</v>
      </c>
    </row>
    <row r="15" spans="2:3" x14ac:dyDescent="0.25">
      <c r="B15" t="s">
        <v>260</v>
      </c>
      <c r="C15" s="4">
        <v>1375</v>
      </c>
    </row>
    <row r="16" spans="2:3" x14ac:dyDescent="0.25">
      <c r="B16" t="s">
        <v>261</v>
      </c>
      <c r="C16" s="4">
        <v>6112</v>
      </c>
    </row>
    <row r="17" spans="2:3" x14ac:dyDescent="0.25">
      <c r="B17" t="s">
        <v>262</v>
      </c>
      <c r="C17" s="4">
        <v>4137</v>
      </c>
    </row>
    <row r="18" spans="2:3" x14ac:dyDescent="0.25">
      <c r="B18" t="s">
        <v>263</v>
      </c>
      <c r="C18" s="4">
        <v>1420</v>
      </c>
    </row>
    <row r="19" spans="2:3" x14ac:dyDescent="0.25">
      <c r="B19" t="s">
        <v>264</v>
      </c>
      <c r="C19" s="4">
        <v>4680</v>
      </c>
    </row>
    <row r="20" spans="2:3" x14ac:dyDescent="0.25">
      <c r="B20" t="s">
        <v>265</v>
      </c>
      <c r="C20" s="4">
        <v>2535</v>
      </c>
    </row>
    <row r="21" spans="2:3" x14ac:dyDescent="0.25">
      <c r="B21" t="s">
        <v>266</v>
      </c>
      <c r="C21" s="4">
        <v>2380</v>
      </c>
    </row>
    <row r="22" spans="2:3" x14ac:dyDescent="0.25">
      <c r="B22" t="s">
        <v>267</v>
      </c>
      <c r="C22" s="4">
        <v>2466</v>
      </c>
    </row>
    <row r="23" spans="2:3" x14ac:dyDescent="0.25">
      <c r="B23" t="s">
        <v>268</v>
      </c>
      <c r="C23" s="4">
        <v>4657</v>
      </c>
    </row>
    <row r="24" spans="2:3" x14ac:dyDescent="0.25">
      <c r="B24" t="s">
        <v>269</v>
      </c>
      <c r="C24" s="4">
        <v>2760</v>
      </c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>
        <v>30</v>
      </c>
    </row>
    <row r="27" spans="2:3" x14ac:dyDescent="0.25">
      <c r="B27" t="s">
        <v>272</v>
      </c>
      <c r="C27" s="4">
        <v>440</v>
      </c>
    </row>
    <row r="28" spans="2:3" x14ac:dyDescent="0.25">
      <c r="B28" t="s">
        <v>273</v>
      </c>
      <c r="C28" s="4">
        <v>2007</v>
      </c>
    </row>
    <row r="29" spans="2:3" x14ac:dyDescent="0.25">
      <c r="B29" t="s">
        <v>274</v>
      </c>
      <c r="C29" s="4">
        <v>768</v>
      </c>
    </row>
    <row r="30" spans="2:3" x14ac:dyDescent="0.25">
      <c r="B30" t="s">
        <v>275</v>
      </c>
      <c r="C30" s="4">
        <v>1077</v>
      </c>
    </row>
    <row r="31" spans="2:3" x14ac:dyDescent="0.25">
      <c r="B31" t="s">
        <v>276</v>
      </c>
      <c r="C31" s="4">
        <v>3033</v>
      </c>
    </row>
    <row r="32" spans="2:3" x14ac:dyDescent="0.25">
      <c r="B32" t="s">
        <v>277</v>
      </c>
      <c r="C32" s="4">
        <v>211</v>
      </c>
    </row>
    <row r="33" spans="2:3" x14ac:dyDescent="0.25">
      <c r="B33" t="s">
        <v>278</v>
      </c>
      <c r="C33" s="4">
        <v>1662</v>
      </c>
    </row>
    <row r="34" spans="2:3" x14ac:dyDescent="0.25">
      <c r="B34" t="s">
        <v>279</v>
      </c>
      <c r="C34" s="4">
        <v>2066</v>
      </c>
    </row>
    <row r="35" spans="2:3" x14ac:dyDescent="0.25">
      <c r="B35" t="s">
        <v>280</v>
      </c>
      <c r="C35" s="4">
        <v>781</v>
      </c>
    </row>
    <row r="36" spans="2:3" x14ac:dyDescent="0.25">
      <c r="C36" s="4">
        <v>64377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0.28111078339735285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/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/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/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1052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5301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7176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3290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2275</v>
      </c>
      <c r="E14" s="14" t="s">
        <v>293</v>
      </c>
      <c r="F14" s="27">
        <f>AVERAGE(D10:D17)</f>
        <v>3408.375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686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1375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6112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4137</v>
      </c>
      <c r="E18" s="27">
        <f>F14</f>
        <v>3408.375</v>
      </c>
      <c r="F18" s="26">
        <f>D18-E18</f>
        <v>728.625</v>
      </c>
      <c r="G18" s="25">
        <f>ABS(F18)</f>
        <v>728.625</v>
      </c>
      <c r="H18" s="25">
        <f>G18^2</f>
        <v>530894.390625</v>
      </c>
      <c r="I18" s="24">
        <f>G18/D18</f>
        <v>0.17612400290065264</v>
      </c>
      <c r="J18" s="24">
        <f>G18/E18</f>
        <v>0.21377489272747277</v>
      </c>
    </row>
    <row r="19" spans="1:10" x14ac:dyDescent="0.25">
      <c r="A19" s="55"/>
      <c r="B19" s="31" t="s">
        <v>263</v>
      </c>
      <c r="C19" s="14">
        <v>2</v>
      </c>
      <c r="D19" s="34">
        <v>1420</v>
      </c>
      <c r="E19" s="25">
        <f>$F$1*D18+(1-$F$1)*E18</f>
        <v>3613.199344552896</v>
      </c>
      <c r="F19" s="26">
        <f>D19-E19</f>
        <v>-2193.199344552896</v>
      </c>
      <c r="G19" s="25">
        <f>ABS(F19)</f>
        <v>2193.199344552896</v>
      </c>
      <c r="H19" s="25">
        <f>G19^2</f>
        <v>4810123.3649472529</v>
      </c>
      <c r="I19" s="24">
        <f>G19/D19</f>
        <v>1.5445065806710536</v>
      </c>
      <c r="J19" s="24">
        <f>G19/E19</f>
        <v>0.60699649684683721</v>
      </c>
    </row>
    <row r="20" spans="1:10" x14ac:dyDescent="0.25">
      <c r="A20" s="55"/>
      <c r="B20" s="31" t="s">
        <v>264</v>
      </c>
      <c r="C20" s="14">
        <v>3</v>
      </c>
      <c r="D20" s="34">
        <v>4680</v>
      </c>
      <c r="E20" s="25">
        <f t="shared" ref="E20:E36" si="0">$F$1*D19+(1-$F$1)*E19</f>
        <v>2996.6673586590705</v>
      </c>
      <c r="F20" s="26">
        <f t="shared" ref="F20:F36" si="1">D20-E20</f>
        <v>1683.3326413409295</v>
      </c>
      <c r="G20" s="25">
        <f t="shared" ref="G20:G36" si="2">ABS(F20)</f>
        <v>1683.3326413409295</v>
      </c>
      <c r="H20" s="25">
        <f t="shared" ref="H20:H36" si="3">G20^2</f>
        <v>2833608.7814038303</v>
      </c>
      <c r="I20" s="24">
        <f t="shared" ref="I20:I36" si="4">G20/D20</f>
        <v>0.35968646182498493</v>
      </c>
      <c r="J20" s="24">
        <f t="shared" ref="J20:J36" si="5">G20/E20</f>
        <v>0.56173490076462018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2535</v>
      </c>
      <c r="E21" s="25">
        <f t="shared" si="0"/>
        <v>3469.8703161847543</v>
      </c>
      <c r="F21" s="26">
        <f t="shared" si="1"/>
        <v>-934.8703161847543</v>
      </c>
      <c r="G21" s="25">
        <f t="shared" si="2"/>
        <v>934.8703161847543</v>
      </c>
      <c r="H21" s="25">
        <f t="shared" si="3"/>
        <v>873982.5080833825</v>
      </c>
      <c r="I21" s="24">
        <f t="shared" si="4"/>
        <v>0.36878513458964668</v>
      </c>
      <c r="J21" s="24">
        <f t="shared" si="5"/>
        <v>0.2694251458978667</v>
      </c>
    </row>
    <row r="22" spans="1:10" x14ac:dyDescent="0.25">
      <c r="A22" s="55"/>
      <c r="B22" s="31" t="s">
        <v>266</v>
      </c>
      <c r="C22" s="14">
        <v>5</v>
      </c>
      <c r="D22" s="14">
        <v>2380</v>
      </c>
      <c r="E22" s="25">
        <f t="shared" si="0"/>
        <v>3207.0681892271273</v>
      </c>
      <c r="F22" s="26">
        <f t="shared" si="1"/>
        <v>-827.06818922712728</v>
      </c>
      <c r="G22" s="25">
        <f t="shared" si="2"/>
        <v>827.06818922712728</v>
      </c>
      <c r="H22" s="25">
        <f t="shared" si="3"/>
        <v>684041.78963143926</v>
      </c>
      <c r="I22" s="24">
        <f t="shared" si="4"/>
        <v>0.3475076425324064</v>
      </c>
      <c r="J22" s="24">
        <f t="shared" si="5"/>
        <v>0.25788918115471776</v>
      </c>
    </row>
    <row r="23" spans="1:10" x14ac:dyDescent="0.25">
      <c r="A23" s="55"/>
      <c r="B23" s="31" t="s">
        <v>267</v>
      </c>
      <c r="C23" s="14">
        <v>6</v>
      </c>
      <c r="D23" s="14">
        <v>2466</v>
      </c>
      <c r="E23" s="25">
        <f t="shared" si="0"/>
        <v>2974.5704026304593</v>
      </c>
      <c r="F23" s="26">
        <f t="shared" si="1"/>
        <v>-508.57040263045928</v>
      </c>
      <c r="G23" s="25">
        <f t="shared" si="2"/>
        <v>508.57040263045928</v>
      </c>
      <c r="H23" s="25">
        <f t="shared" si="3"/>
        <v>258643.85443170747</v>
      </c>
      <c r="I23" s="24">
        <f t="shared" si="4"/>
        <v>0.20623292888501998</v>
      </c>
      <c r="J23" s="24">
        <f t="shared" si="5"/>
        <v>0.17097272338241598</v>
      </c>
    </row>
    <row r="24" spans="1:10" x14ac:dyDescent="0.25">
      <c r="A24" s="55"/>
      <c r="B24" s="31" t="s">
        <v>268</v>
      </c>
      <c r="C24" s="14">
        <v>7</v>
      </c>
      <c r="D24" s="14">
        <v>4657</v>
      </c>
      <c r="E24" s="25">
        <f t="shared" si="0"/>
        <v>2831.605778334304</v>
      </c>
      <c r="F24" s="26">
        <f t="shared" si="1"/>
        <v>1825.394221665696</v>
      </c>
      <c r="G24" s="25">
        <f t="shared" si="2"/>
        <v>1825.394221665696</v>
      </c>
      <c r="H24" s="25">
        <f t="shared" si="3"/>
        <v>3332064.064490512</v>
      </c>
      <c r="I24" s="24">
        <f t="shared" si="4"/>
        <v>0.39196783802140778</v>
      </c>
      <c r="J24" s="24">
        <f t="shared" si="5"/>
        <v>0.64464984343247345</v>
      </c>
    </row>
    <row r="25" spans="1:10" x14ac:dyDescent="0.25">
      <c r="A25" s="55"/>
      <c r="B25" s="31" t="s">
        <v>269</v>
      </c>
      <c r="C25" s="14">
        <v>8</v>
      </c>
      <c r="D25" s="14">
        <v>2760</v>
      </c>
      <c r="E25" s="25">
        <f t="shared" si="0"/>
        <v>3344.743777995749</v>
      </c>
      <c r="F25" s="26">
        <f t="shared" si="1"/>
        <v>-584.74377799574904</v>
      </c>
      <c r="G25" s="25">
        <f t="shared" si="2"/>
        <v>584.74377799574904</v>
      </c>
      <c r="H25" s="25">
        <f t="shared" si="3"/>
        <v>341925.28590474185</v>
      </c>
      <c r="I25" s="24">
        <f t="shared" si="4"/>
        <v>0.21186368767961922</v>
      </c>
      <c r="J25" s="24">
        <f t="shared" si="5"/>
        <v>0.17482468517996363</v>
      </c>
    </row>
    <row r="26" spans="1:10" x14ac:dyDescent="0.25">
      <c r="A26" s="55"/>
      <c r="B26" s="31" t="s">
        <v>270</v>
      </c>
      <c r="C26" s="14">
        <v>9</v>
      </c>
      <c r="D26" s="14"/>
      <c r="E26" s="25">
        <f t="shared" si="0"/>
        <v>3180.3659964766362</v>
      </c>
      <c r="F26" s="26">
        <f t="shared" si="1"/>
        <v>-3180.3659964766362</v>
      </c>
      <c r="G26" s="25">
        <f t="shared" si="2"/>
        <v>3180.3659964766362</v>
      </c>
      <c r="H26" s="25">
        <f t="shared" si="3"/>
        <v>10114727.871544827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5"/>
      <c r="B27" s="31" t="s">
        <v>271</v>
      </c>
      <c r="C27" s="14">
        <v>10</v>
      </c>
      <c r="D27" s="14">
        <v>30</v>
      </c>
      <c r="E27" s="25">
        <f t="shared" si="0"/>
        <v>2286.3308197167862</v>
      </c>
      <c r="F27" s="26">
        <f t="shared" si="1"/>
        <v>-2256.3308197167862</v>
      </c>
      <c r="G27" s="25">
        <f t="shared" si="2"/>
        <v>2256.3308197167862</v>
      </c>
      <c r="H27" s="25">
        <f t="shared" si="3"/>
        <v>5091028.7680038242</v>
      </c>
      <c r="I27" s="24">
        <f t="shared" si="4"/>
        <v>75.211027323892878</v>
      </c>
      <c r="J27" s="24">
        <f t="shared" si="5"/>
        <v>0.98687853929917446</v>
      </c>
    </row>
    <row r="28" spans="1:10" x14ac:dyDescent="0.25">
      <c r="A28" s="55"/>
      <c r="B28" s="31" t="s">
        <v>272</v>
      </c>
      <c r="C28" s="14">
        <v>11</v>
      </c>
      <c r="D28" s="14">
        <v>440</v>
      </c>
      <c r="E28" s="25">
        <f t="shared" si="0"/>
        <v>1652.051895382609</v>
      </c>
      <c r="F28" s="26">
        <f t="shared" si="1"/>
        <v>-1212.051895382609</v>
      </c>
      <c r="G28" s="25">
        <f t="shared" si="2"/>
        <v>1212.051895382609</v>
      </c>
      <c r="H28" s="25">
        <f t="shared" si="3"/>
        <v>1469069.7971005749</v>
      </c>
      <c r="I28" s="24">
        <f t="shared" si="4"/>
        <v>2.7546633985968385</v>
      </c>
      <c r="J28" s="24">
        <f t="shared" si="5"/>
        <v>0.73366454090832445</v>
      </c>
    </row>
    <row r="29" spans="1:10" x14ac:dyDescent="0.25">
      <c r="A29" s="55"/>
      <c r="B29" s="31" t="s">
        <v>273</v>
      </c>
      <c r="C29" s="14">
        <v>12</v>
      </c>
      <c r="D29" s="14">
        <v>2007</v>
      </c>
      <c r="E29" s="25">
        <f t="shared" si="0"/>
        <v>1311.3310375533576</v>
      </c>
      <c r="F29" s="26">
        <f t="shared" si="1"/>
        <v>695.66896244664235</v>
      </c>
      <c r="G29" s="25">
        <f t="shared" si="2"/>
        <v>695.66896244664235</v>
      </c>
      <c r="H29" s="25">
        <f t="shared" si="3"/>
        <v>483955.30531158787</v>
      </c>
      <c r="I29" s="24">
        <f t="shared" si="4"/>
        <v>0.34662130665004603</v>
      </c>
      <c r="J29" s="24">
        <f t="shared" si="5"/>
        <v>0.53050598401499038</v>
      </c>
    </row>
    <row r="30" spans="1:10" x14ac:dyDescent="0.25">
      <c r="A30" s="55"/>
      <c r="B30" s="31" t="s">
        <v>274</v>
      </c>
      <c r="C30" s="14">
        <v>13</v>
      </c>
      <c r="D30" s="14">
        <v>768</v>
      </c>
      <c r="E30" s="25">
        <f t="shared" si="0"/>
        <v>1506.891084571957</v>
      </c>
      <c r="F30" s="26">
        <f t="shared" si="1"/>
        <v>-738.89108457195698</v>
      </c>
      <c r="G30" s="25">
        <f t="shared" si="2"/>
        <v>738.89108457195698</v>
      </c>
      <c r="H30" s="25">
        <f t="shared" si="3"/>
        <v>545960.03485992283</v>
      </c>
      <c r="I30" s="24">
        <f t="shared" si="4"/>
        <v>0.96209776636973565</v>
      </c>
      <c r="J30" s="24">
        <f t="shared" si="5"/>
        <v>0.49034140034204543</v>
      </c>
    </row>
    <row r="31" spans="1:10" x14ac:dyDescent="0.25">
      <c r="A31" s="55"/>
      <c r="B31" s="31" t="s">
        <v>275</v>
      </c>
      <c r="C31" s="14">
        <v>14</v>
      </c>
      <c r="D31" s="14">
        <v>1077</v>
      </c>
      <c r="E31" s="25">
        <f t="shared" si="0"/>
        <v>1299.1808329426144</v>
      </c>
      <c r="F31" s="26">
        <f t="shared" si="1"/>
        <v>-222.18083294261442</v>
      </c>
      <c r="G31" s="25">
        <f t="shared" si="2"/>
        <v>222.18083294261442</v>
      </c>
      <c r="H31" s="25">
        <f t="shared" si="3"/>
        <v>49364.322527073935</v>
      </c>
      <c r="I31" s="24">
        <f t="shared" si="4"/>
        <v>0.20629603801542656</v>
      </c>
      <c r="J31" s="24">
        <f t="shared" si="5"/>
        <v>0.17101609514926416</v>
      </c>
    </row>
    <row r="32" spans="1:10" x14ac:dyDescent="0.25">
      <c r="A32" s="55"/>
      <c r="B32" s="31" t="s">
        <v>276</v>
      </c>
      <c r="C32" s="14">
        <v>15</v>
      </c>
      <c r="D32" s="14">
        <v>3033</v>
      </c>
      <c r="E32" s="25">
        <f t="shared" si="0"/>
        <v>1236.7234049382396</v>
      </c>
      <c r="F32" s="26">
        <f t="shared" si="1"/>
        <v>1796.2765950617604</v>
      </c>
      <c r="G32" s="25">
        <f t="shared" si="2"/>
        <v>1796.2765950617604</v>
      </c>
      <c r="H32" s="25">
        <f t="shared" si="3"/>
        <v>3226609.6059666718</v>
      </c>
      <c r="I32" s="24">
        <f t="shared" si="4"/>
        <v>0.59224417905102555</v>
      </c>
      <c r="J32" s="24">
        <f t="shared" si="5"/>
        <v>1.4524481285704012</v>
      </c>
    </row>
    <row r="33" spans="1:10" x14ac:dyDescent="0.25">
      <c r="A33" s="55"/>
      <c r="B33" s="31" t="s">
        <v>277</v>
      </c>
      <c r="C33" s="14">
        <v>16</v>
      </c>
      <c r="D33" s="14">
        <v>211</v>
      </c>
      <c r="E33" s="25">
        <f t="shared" si="0"/>
        <v>1741.6761257743806</v>
      </c>
      <c r="F33" s="26">
        <f t="shared" si="1"/>
        <v>-1530.6761257743806</v>
      </c>
      <c r="G33" s="25">
        <f t="shared" si="2"/>
        <v>1530.6761257743806</v>
      </c>
      <c r="H33" s="25">
        <f t="shared" si="3"/>
        <v>2342969.4020156674</v>
      </c>
      <c r="I33" s="24">
        <f t="shared" si="4"/>
        <v>7.2543892216795287</v>
      </c>
      <c r="J33" s="24">
        <f t="shared" si="5"/>
        <v>0.87885233260220208</v>
      </c>
    </row>
    <row r="34" spans="1:10" x14ac:dyDescent="0.25">
      <c r="A34" s="55"/>
      <c r="B34" s="31" t="s">
        <v>278</v>
      </c>
      <c r="C34" s="14">
        <v>17</v>
      </c>
      <c r="D34" s="14">
        <v>1662</v>
      </c>
      <c r="E34" s="25">
        <f t="shared" si="0"/>
        <v>1311.3865609303195</v>
      </c>
      <c r="F34" s="26">
        <f t="shared" si="1"/>
        <v>350.61343906968045</v>
      </c>
      <c r="G34" s="25">
        <f t="shared" si="2"/>
        <v>350.61343906968045</v>
      </c>
      <c r="H34" s="25">
        <f t="shared" si="3"/>
        <v>122929.78365626853</v>
      </c>
      <c r="I34" s="24">
        <f t="shared" si="4"/>
        <v>0.21095874793602915</v>
      </c>
      <c r="J34" s="24">
        <f t="shared" si="5"/>
        <v>0.26736086026453515</v>
      </c>
    </row>
    <row r="35" spans="1:10" x14ac:dyDescent="0.25">
      <c r="A35" s="55"/>
      <c r="B35" s="31" t="s">
        <v>279</v>
      </c>
      <c r="C35" s="14">
        <v>18</v>
      </c>
      <c r="D35" s="14">
        <v>2066</v>
      </c>
      <c r="E35" s="25">
        <f t="shared" si="0"/>
        <v>1409.9477794568375</v>
      </c>
      <c r="F35" s="26">
        <f t="shared" si="1"/>
        <v>656.05222054316255</v>
      </c>
      <c r="G35" s="25">
        <f t="shared" si="2"/>
        <v>656.05222054316255</v>
      </c>
      <c r="H35" s="25">
        <f t="shared" si="3"/>
        <v>430404.5160796144</v>
      </c>
      <c r="I35" s="24">
        <f t="shared" si="4"/>
        <v>0.31754705737810385</v>
      </c>
      <c r="J35" s="24">
        <f t="shared" si="5"/>
        <v>0.465302495668242</v>
      </c>
    </row>
    <row r="36" spans="1:10" x14ac:dyDescent="0.25">
      <c r="A36" s="55"/>
      <c r="B36" s="31" t="s">
        <v>280</v>
      </c>
      <c r="C36" s="14">
        <v>19</v>
      </c>
      <c r="D36" s="14">
        <v>781</v>
      </c>
      <c r="E36" s="25">
        <f t="shared" si="0"/>
        <v>1594.3711331232989</v>
      </c>
      <c r="F36" s="26">
        <f t="shared" si="1"/>
        <v>-813.37113312329893</v>
      </c>
      <c r="G36" s="25">
        <f t="shared" si="2"/>
        <v>813.37113312329893</v>
      </c>
      <c r="H36" s="25">
        <f t="shared" si="3"/>
        <v>661572.60019827925</v>
      </c>
      <c r="I36" s="24">
        <f t="shared" si="4"/>
        <v>1.0414483138582573</v>
      </c>
      <c r="J36" s="24">
        <f t="shared" si="5"/>
        <v>0.51015169318196496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1365.7237366982158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-7266.3568384513983</v>
      </c>
      <c r="G38" s="18">
        <f t="shared" ref="G38:H38" si="6">SUM(G18:G36)</f>
        <v>22738.282998707138</v>
      </c>
      <c r="H38" s="18">
        <f t="shared" si="6"/>
        <v>38203876.046782166</v>
      </c>
      <c r="I38" s="17" t="e">
        <f>SUM(I21:I36)</f>
        <v>#DIV/0!</v>
      </c>
      <c r="J38" s="17">
        <f>SUM(J21:J36)</f>
        <v>9.0042836490485811</v>
      </c>
    </row>
    <row r="39" spans="1:10" x14ac:dyDescent="0.25">
      <c r="B39" s="14"/>
      <c r="C39" s="14"/>
      <c r="D39" s="14"/>
      <c r="E39" s="14"/>
      <c r="F39" s="14"/>
      <c r="G39" s="16">
        <f>G38/C36</f>
        <v>1196.75173677406</v>
      </c>
      <c r="H39" s="16">
        <f>H38/C36</f>
        <v>2010730.3182516929</v>
      </c>
      <c r="I39" s="15" t="e">
        <f>I38/C36</f>
        <v>#DIV/0!</v>
      </c>
      <c r="J39" s="15">
        <f>J38/C36</f>
        <v>0.47390966573939902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1499.9076242709721</v>
      </c>
      <c r="H42" s="12">
        <f>H39^0.5</f>
        <v>1418.0022278726126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701031</v>
      </c>
    </row>
    <row r="4" spans="2:3" x14ac:dyDescent="0.25">
      <c r="B4" s="5" t="s">
        <v>247</v>
      </c>
      <c r="C4" t="s">
        <v>15</v>
      </c>
    </row>
    <row r="5" spans="2:3" x14ac:dyDescent="0.25">
      <c r="B5" t="s">
        <v>250</v>
      </c>
      <c r="C5" s="4">
        <v>16</v>
      </c>
    </row>
    <row r="6" spans="2:3" x14ac:dyDescent="0.25">
      <c r="B6" t="s">
        <v>251</v>
      </c>
      <c r="C6" s="4">
        <v>51</v>
      </c>
    </row>
    <row r="7" spans="2:3" x14ac:dyDescent="0.25">
      <c r="B7" t="s">
        <v>252</v>
      </c>
      <c r="C7" s="4">
        <v>278</v>
      </c>
    </row>
    <row r="8" spans="2:3" x14ac:dyDescent="0.25">
      <c r="B8" t="s">
        <v>253</v>
      </c>
      <c r="C8" s="4">
        <v>119</v>
      </c>
    </row>
    <row r="9" spans="2:3" x14ac:dyDescent="0.25">
      <c r="B9" t="s">
        <v>254</v>
      </c>
      <c r="C9" s="4">
        <v>3</v>
      </c>
    </row>
    <row r="10" spans="2:3" x14ac:dyDescent="0.25">
      <c r="B10" t="s">
        <v>255</v>
      </c>
      <c r="C10" s="4"/>
    </row>
    <row r="11" spans="2:3" x14ac:dyDescent="0.25">
      <c r="B11" t="s">
        <v>256</v>
      </c>
      <c r="C11" s="4"/>
    </row>
    <row r="12" spans="2:3" x14ac:dyDescent="0.25">
      <c r="B12" t="s">
        <v>257</v>
      </c>
      <c r="C12" s="4"/>
    </row>
    <row r="13" spans="2:3" x14ac:dyDescent="0.25">
      <c r="B13" t="s">
        <v>258</v>
      </c>
      <c r="C13" s="4"/>
    </row>
    <row r="14" spans="2:3" x14ac:dyDescent="0.25">
      <c r="B14" t="s">
        <v>259</v>
      </c>
      <c r="C14" s="4"/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/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>
        <v>98</v>
      </c>
    </row>
    <row r="21" spans="2:3" x14ac:dyDescent="0.25">
      <c r="B21" t="s">
        <v>266</v>
      </c>
      <c r="C21" s="4">
        <v>58</v>
      </c>
    </row>
    <row r="22" spans="2:3" x14ac:dyDescent="0.25">
      <c r="B22" t="s">
        <v>267</v>
      </c>
      <c r="C22" s="4">
        <v>79</v>
      </c>
    </row>
    <row r="23" spans="2:3" x14ac:dyDescent="0.25">
      <c r="B23" t="s">
        <v>268</v>
      </c>
      <c r="C23" s="4">
        <v>175</v>
      </c>
    </row>
    <row r="24" spans="2:3" x14ac:dyDescent="0.25">
      <c r="B24" t="s">
        <v>269</v>
      </c>
      <c r="C24" s="4">
        <v>99</v>
      </c>
    </row>
    <row r="25" spans="2:3" x14ac:dyDescent="0.25">
      <c r="B25" t="s">
        <v>270</v>
      </c>
      <c r="C25" s="4">
        <v>140</v>
      </c>
    </row>
    <row r="26" spans="2:3" x14ac:dyDescent="0.25">
      <c r="B26" t="s">
        <v>271</v>
      </c>
      <c r="C26" s="4">
        <v>572</v>
      </c>
    </row>
    <row r="27" spans="2:3" x14ac:dyDescent="0.25">
      <c r="B27" t="s">
        <v>272</v>
      </c>
      <c r="C27" s="4">
        <v>77</v>
      </c>
    </row>
    <row r="28" spans="2:3" x14ac:dyDescent="0.25">
      <c r="B28" t="s">
        <v>273</v>
      </c>
      <c r="C28" s="4">
        <v>118</v>
      </c>
    </row>
    <row r="29" spans="2:3" x14ac:dyDescent="0.25">
      <c r="B29" t="s">
        <v>274</v>
      </c>
      <c r="C29" s="4">
        <v>82</v>
      </c>
    </row>
    <row r="30" spans="2:3" x14ac:dyDescent="0.25">
      <c r="B30" t="s">
        <v>275</v>
      </c>
      <c r="C30" s="4">
        <v>90</v>
      </c>
    </row>
    <row r="31" spans="2:3" x14ac:dyDescent="0.25">
      <c r="B31" t="s">
        <v>276</v>
      </c>
      <c r="C31" s="4">
        <v>132</v>
      </c>
    </row>
    <row r="32" spans="2:3" x14ac:dyDescent="0.25">
      <c r="B32" t="s">
        <v>277</v>
      </c>
      <c r="C32" s="4">
        <v>70</v>
      </c>
    </row>
    <row r="33" spans="2:3" x14ac:dyDescent="0.25">
      <c r="B33" t="s">
        <v>278</v>
      </c>
      <c r="C33" s="4">
        <v>64</v>
      </c>
    </row>
    <row r="34" spans="2:3" x14ac:dyDescent="0.25">
      <c r="B34" t="s">
        <v>279</v>
      </c>
      <c r="C34" s="4">
        <v>81</v>
      </c>
    </row>
    <row r="35" spans="2:3" x14ac:dyDescent="0.25">
      <c r="B35" t="s">
        <v>280</v>
      </c>
      <c r="C35" s="4">
        <v>312</v>
      </c>
    </row>
    <row r="36" spans="2:3" x14ac:dyDescent="0.25">
      <c r="C36" s="4">
        <v>2714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16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51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278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119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3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/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/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/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/>
      <c r="E14" s="14" t="s">
        <v>293</v>
      </c>
      <c r="F14" s="27">
        <f>AVERAGE(D6:D17)</f>
        <v>93.4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/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/>
      <c r="E18" s="27">
        <f>F14</f>
        <v>93.4</v>
      </c>
      <c r="F18" s="26">
        <f>D18-E18</f>
        <v>-93.4</v>
      </c>
      <c r="G18" s="25">
        <f>ABS(F18)</f>
        <v>93.4</v>
      </c>
      <c r="H18" s="25">
        <f>G18^2</f>
        <v>8723.5600000000013</v>
      </c>
      <c r="I18" s="24" t="e">
        <f>G18/D18</f>
        <v>#DIV/0!</v>
      </c>
      <c r="J18" s="24">
        <f>G18/E18</f>
        <v>1</v>
      </c>
    </row>
    <row r="19" spans="1:10" x14ac:dyDescent="0.25">
      <c r="A19" s="55"/>
      <c r="B19" s="31" t="s">
        <v>263</v>
      </c>
      <c r="C19" s="14">
        <v>2</v>
      </c>
      <c r="D19" s="34"/>
      <c r="E19" s="25">
        <f>$F$1*D18+(1-$F$1)*E18</f>
        <v>65.38</v>
      </c>
      <c r="F19" s="26">
        <f>D19-E19</f>
        <v>-65.38</v>
      </c>
      <c r="G19" s="25">
        <f>ABS(F19)</f>
        <v>65.38</v>
      </c>
      <c r="H19" s="25">
        <f>G19^2</f>
        <v>4274.5443999999998</v>
      </c>
      <c r="I19" s="24" t="e">
        <f>G19/D19</f>
        <v>#DIV/0!</v>
      </c>
      <c r="J19" s="24">
        <f>G19/E19</f>
        <v>1</v>
      </c>
    </row>
    <row r="20" spans="1:10" x14ac:dyDescent="0.25">
      <c r="A20" s="55"/>
      <c r="B20" s="31" t="s">
        <v>264</v>
      </c>
      <c r="C20" s="14">
        <v>3</v>
      </c>
      <c r="D20" s="34"/>
      <c r="E20" s="25">
        <f t="shared" ref="E20:E36" si="0">$F$1*D19+(1-$F$1)*E19</f>
        <v>45.765999999999991</v>
      </c>
      <c r="F20" s="26">
        <f t="shared" ref="F20:F36" si="1">D20-E20</f>
        <v>-45.765999999999991</v>
      </c>
      <c r="G20" s="25">
        <f t="shared" ref="G20:G36" si="2">ABS(F20)</f>
        <v>45.765999999999991</v>
      </c>
      <c r="H20" s="25">
        <f t="shared" ref="H20:H36" si="3">G20^2</f>
        <v>2094.5267559999993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98</v>
      </c>
      <c r="E21" s="25">
        <f t="shared" si="0"/>
        <v>32.036199999999994</v>
      </c>
      <c r="F21" s="26">
        <f t="shared" si="1"/>
        <v>65.963800000000006</v>
      </c>
      <c r="G21" s="25">
        <f t="shared" si="2"/>
        <v>65.963800000000006</v>
      </c>
      <c r="H21" s="25">
        <f t="shared" si="3"/>
        <v>4351.2229104400012</v>
      </c>
      <c r="I21" s="24">
        <f t="shared" si="4"/>
        <v>0.67310000000000003</v>
      </c>
      <c r="J21" s="24">
        <f t="shared" si="5"/>
        <v>2.0590394616090553</v>
      </c>
    </row>
    <row r="22" spans="1:10" x14ac:dyDescent="0.25">
      <c r="A22" s="55"/>
      <c r="B22" s="31" t="s">
        <v>266</v>
      </c>
      <c r="C22" s="14">
        <v>5</v>
      </c>
      <c r="D22" s="14">
        <v>58</v>
      </c>
      <c r="E22" s="25">
        <f t="shared" si="0"/>
        <v>51.825339999999997</v>
      </c>
      <c r="F22" s="26">
        <f t="shared" si="1"/>
        <v>6.1746600000000029</v>
      </c>
      <c r="G22" s="25">
        <f t="shared" si="2"/>
        <v>6.1746600000000029</v>
      </c>
      <c r="H22" s="25">
        <f t="shared" si="3"/>
        <v>38.126426115600033</v>
      </c>
      <c r="I22" s="24">
        <f t="shared" si="4"/>
        <v>0.10645965517241385</v>
      </c>
      <c r="J22" s="24">
        <f t="shared" si="5"/>
        <v>0.11914364671799554</v>
      </c>
    </row>
    <row r="23" spans="1:10" x14ac:dyDescent="0.25">
      <c r="A23" s="55"/>
      <c r="B23" s="31" t="s">
        <v>267</v>
      </c>
      <c r="C23" s="14">
        <v>6</v>
      </c>
      <c r="D23" s="14">
        <v>79</v>
      </c>
      <c r="E23" s="25">
        <f t="shared" si="0"/>
        <v>53.677737999999991</v>
      </c>
      <c r="F23" s="26">
        <f t="shared" si="1"/>
        <v>25.322262000000009</v>
      </c>
      <c r="G23" s="25">
        <f t="shared" si="2"/>
        <v>25.322262000000009</v>
      </c>
      <c r="H23" s="25">
        <f t="shared" si="3"/>
        <v>641.21695279664448</v>
      </c>
      <c r="I23" s="24">
        <f t="shared" si="4"/>
        <v>0.32053496202531656</v>
      </c>
      <c r="J23" s="24">
        <f t="shared" si="5"/>
        <v>0.47174607096893711</v>
      </c>
    </row>
    <row r="24" spans="1:10" x14ac:dyDescent="0.25">
      <c r="A24" s="55"/>
      <c r="B24" s="31" t="s">
        <v>268</v>
      </c>
      <c r="C24" s="14">
        <v>7</v>
      </c>
      <c r="D24" s="14">
        <v>175</v>
      </c>
      <c r="E24" s="25">
        <f t="shared" si="0"/>
        <v>61.274416599999995</v>
      </c>
      <c r="F24" s="26">
        <f t="shared" si="1"/>
        <v>113.7255834</v>
      </c>
      <c r="G24" s="25">
        <f t="shared" si="2"/>
        <v>113.7255834</v>
      </c>
      <c r="H24" s="25">
        <f t="shared" si="3"/>
        <v>12933.508319670356</v>
      </c>
      <c r="I24" s="24">
        <f t="shared" si="4"/>
        <v>0.64986047657142865</v>
      </c>
      <c r="J24" s="24">
        <f t="shared" si="5"/>
        <v>1.8560043442339362</v>
      </c>
    </row>
    <row r="25" spans="1:10" x14ac:dyDescent="0.25">
      <c r="A25" s="55"/>
      <c r="B25" s="31" t="s">
        <v>269</v>
      </c>
      <c r="C25" s="14">
        <v>8</v>
      </c>
      <c r="D25" s="14">
        <v>99</v>
      </c>
      <c r="E25" s="25">
        <f t="shared" si="0"/>
        <v>95.392091620000002</v>
      </c>
      <c r="F25" s="26">
        <f t="shared" si="1"/>
        <v>3.6079083799999978</v>
      </c>
      <c r="G25" s="25">
        <f t="shared" si="2"/>
        <v>3.6079083799999978</v>
      </c>
      <c r="H25" s="25">
        <f t="shared" si="3"/>
        <v>13.017002878474209</v>
      </c>
      <c r="I25" s="24">
        <f t="shared" si="4"/>
        <v>3.6443518989898969E-2</v>
      </c>
      <c r="J25" s="24">
        <f t="shared" si="5"/>
        <v>3.7821881444557399E-2</v>
      </c>
    </row>
    <row r="26" spans="1:10" x14ac:dyDescent="0.25">
      <c r="A26" s="55"/>
      <c r="B26" s="31" t="s">
        <v>270</v>
      </c>
      <c r="C26" s="14">
        <v>9</v>
      </c>
      <c r="D26" s="14">
        <v>140</v>
      </c>
      <c r="E26" s="25">
        <f t="shared" si="0"/>
        <v>96.474464134000002</v>
      </c>
      <c r="F26" s="26">
        <f t="shared" si="1"/>
        <v>43.525535865999998</v>
      </c>
      <c r="G26" s="25">
        <f t="shared" si="2"/>
        <v>43.525535865999998</v>
      </c>
      <c r="H26" s="25">
        <f t="shared" si="3"/>
        <v>1894.4722724224523</v>
      </c>
      <c r="I26" s="24">
        <f t="shared" si="4"/>
        <v>0.31089668475714283</v>
      </c>
      <c r="J26" s="24">
        <f t="shared" si="5"/>
        <v>0.45116120889300193</v>
      </c>
    </row>
    <row r="27" spans="1:10" x14ac:dyDescent="0.25">
      <c r="A27" s="55"/>
      <c r="B27" s="31" t="s">
        <v>271</v>
      </c>
      <c r="C27" s="14">
        <v>10</v>
      </c>
      <c r="D27" s="14">
        <v>572</v>
      </c>
      <c r="E27" s="25">
        <f t="shared" si="0"/>
        <v>109.5321248938</v>
      </c>
      <c r="F27" s="26">
        <f t="shared" si="1"/>
        <v>462.46787510619998</v>
      </c>
      <c r="G27" s="25">
        <f t="shared" si="2"/>
        <v>462.46787510619998</v>
      </c>
      <c r="H27" s="25">
        <f t="shared" si="3"/>
        <v>213876.53550524378</v>
      </c>
      <c r="I27" s="24">
        <f t="shared" si="4"/>
        <v>0.80851027116468532</v>
      </c>
      <c r="J27" s="24">
        <f t="shared" si="5"/>
        <v>4.2222122099301815</v>
      </c>
    </row>
    <row r="28" spans="1:10" x14ac:dyDescent="0.25">
      <c r="A28" s="55"/>
      <c r="B28" s="31" t="s">
        <v>272</v>
      </c>
      <c r="C28" s="14">
        <v>11</v>
      </c>
      <c r="D28" s="14">
        <v>77</v>
      </c>
      <c r="E28" s="25">
        <f t="shared" si="0"/>
        <v>248.27248742565999</v>
      </c>
      <c r="F28" s="26">
        <f t="shared" si="1"/>
        <v>-171.27248742565999</v>
      </c>
      <c r="G28" s="25">
        <f t="shared" si="2"/>
        <v>171.27248742565999</v>
      </c>
      <c r="H28" s="25">
        <f t="shared" si="3"/>
        <v>29334.264948972857</v>
      </c>
      <c r="I28" s="24">
        <f t="shared" si="4"/>
        <v>2.2243180185150648</v>
      </c>
      <c r="J28" s="24">
        <f t="shared" si="5"/>
        <v>0.6898568955488632</v>
      </c>
    </row>
    <row r="29" spans="1:10" x14ac:dyDescent="0.25">
      <c r="A29" s="55"/>
      <c r="B29" s="31" t="s">
        <v>273</v>
      </c>
      <c r="C29" s="14">
        <v>12</v>
      </c>
      <c r="D29" s="14">
        <v>118</v>
      </c>
      <c r="E29" s="25">
        <f t="shared" si="0"/>
        <v>196.89074119796197</v>
      </c>
      <c r="F29" s="26">
        <f t="shared" si="1"/>
        <v>-78.890741197961972</v>
      </c>
      <c r="G29" s="25">
        <f t="shared" si="2"/>
        <v>78.890741197961972</v>
      </c>
      <c r="H29" s="25">
        <f t="shared" si="3"/>
        <v>6223.7490467638145</v>
      </c>
      <c r="I29" s="24">
        <f t="shared" si="4"/>
        <v>0.6685656033725591</v>
      </c>
      <c r="J29" s="24">
        <f t="shared" si="5"/>
        <v>0.40068283921305375</v>
      </c>
    </row>
    <row r="30" spans="1:10" x14ac:dyDescent="0.25">
      <c r="A30" s="55"/>
      <c r="B30" s="31" t="s">
        <v>274</v>
      </c>
      <c r="C30" s="14">
        <v>13</v>
      </c>
      <c r="D30" s="14">
        <v>82</v>
      </c>
      <c r="E30" s="25">
        <f t="shared" si="0"/>
        <v>173.22351883857337</v>
      </c>
      <c r="F30" s="26">
        <f t="shared" si="1"/>
        <v>-91.223518838573369</v>
      </c>
      <c r="G30" s="25">
        <f t="shared" si="2"/>
        <v>91.223518838573369</v>
      </c>
      <c r="H30" s="25">
        <f t="shared" si="3"/>
        <v>8321.7303892915497</v>
      </c>
      <c r="I30" s="24">
        <f t="shared" si="4"/>
        <v>1.1124819370557728</v>
      </c>
      <c r="J30" s="24">
        <f t="shared" si="5"/>
        <v>0.52662317132342962</v>
      </c>
    </row>
    <row r="31" spans="1:10" x14ac:dyDescent="0.25">
      <c r="A31" s="55"/>
      <c r="B31" s="31" t="s">
        <v>275</v>
      </c>
      <c r="C31" s="14">
        <v>14</v>
      </c>
      <c r="D31" s="14">
        <v>90</v>
      </c>
      <c r="E31" s="25">
        <f t="shared" si="0"/>
        <v>145.85646318700134</v>
      </c>
      <c r="F31" s="26">
        <f t="shared" si="1"/>
        <v>-55.856463187001339</v>
      </c>
      <c r="G31" s="25">
        <f t="shared" si="2"/>
        <v>55.856463187001339</v>
      </c>
      <c r="H31" s="25">
        <f t="shared" si="3"/>
        <v>3119.9444797608357</v>
      </c>
      <c r="I31" s="24">
        <f t="shared" si="4"/>
        <v>0.62062736874445934</v>
      </c>
      <c r="J31" s="24">
        <f t="shared" si="5"/>
        <v>0.38295500909951613</v>
      </c>
    </row>
    <row r="32" spans="1:10" x14ac:dyDescent="0.25">
      <c r="A32" s="55"/>
      <c r="B32" s="31" t="s">
        <v>276</v>
      </c>
      <c r="C32" s="14">
        <v>15</v>
      </c>
      <c r="D32" s="14">
        <v>132</v>
      </c>
      <c r="E32" s="25">
        <f t="shared" si="0"/>
        <v>129.09952423090093</v>
      </c>
      <c r="F32" s="26">
        <f t="shared" si="1"/>
        <v>2.9004757690990743</v>
      </c>
      <c r="G32" s="25">
        <f t="shared" si="2"/>
        <v>2.9004757690990743</v>
      </c>
      <c r="H32" s="25">
        <f t="shared" si="3"/>
        <v>8.4127596871308672</v>
      </c>
      <c r="I32" s="24">
        <f t="shared" si="4"/>
        <v>2.1973301281053594E-2</v>
      </c>
      <c r="J32" s="24">
        <f t="shared" si="5"/>
        <v>2.2466974889167129E-2</v>
      </c>
    </row>
    <row r="33" spans="1:10" x14ac:dyDescent="0.25">
      <c r="A33" s="55"/>
      <c r="B33" s="31" t="s">
        <v>277</v>
      </c>
      <c r="C33" s="14">
        <v>16</v>
      </c>
      <c r="D33" s="14">
        <v>70</v>
      </c>
      <c r="E33" s="25">
        <f t="shared" si="0"/>
        <v>129.96966696163065</v>
      </c>
      <c r="F33" s="26">
        <f t="shared" si="1"/>
        <v>-59.969666961630651</v>
      </c>
      <c r="G33" s="25">
        <f t="shared" si="2"/>
        <v>59.969666961630651</v>
      </c>
      <c r="H33" s="25">
        <f t="shared" si="3"/>
        <v>3596.3609554888949</v>
      </c>
      <c r="I33" s="24">
        <f t="shared" si="4"/>
        <v>0.85670952802329503</v>
      </c>
      <c r="J33" s="24">
        <f t="shared" si="5"/>
        <v>0.4614127924120538</v>
      </c>
    </row>
    <row r="34" spans="1:10" x14ac:dyDescent="0.25">
      <c r="A34" s="55"/>
      <c r="B34" s="31" t="s">
        <v>278</v>
      </c>
      <c r="C34" s="14">
        <v>17</v>
      </c>
      <c r="D34" s="14">
        <v>64</v>
      </c>
      <c r="E34" s="25">
        <f t="shared" si="0"/>
        <v>111.97876687314145</v>
      </c>
      <c r="F34" s="26">
        <f t="shared" si="1"/>
        <v>-47.978766873141453</v>
      </c>
      <c r="G34" s="25">
        <f t="shared" si="2"/>
        <v>47.978766873141453</v>
      </c>
      <c r="H34" s="25">
        <f t="shared" si="3"/>
        <v>2301.9620706672558</v>
      </c>
      <c r="I34" s="24">
        <f t="shared" si="4"/>
        <v>0.7496682323928352</v>
      </c>
      <c r="J34" s="24">
        <f t="shared" si="5"/>
        <v>0.42846307574984871</v>
      </c>
    </row>
    <row r="35" spans="1:10" x14ac:dyDescent="0.25">
      <c r="A35" s="55"/>
      <c r="B35" s="31" t="s">
        <v>279</v>
      </c>
      <c r="C35" s="14">
        <v>18</v>
      </c>
      <c r="D35" s="14">
        <v>81</v>
      </c>
      <c r="E35" s="25">
        <f t="shared" si="0"/>
        <v>97.585136811199021</v>
      </c>
      <c r="F35" s="26">
        <f t="shared" si="1"/>
        <v>-16.585136811199021</v>
      </c>
      <c r="G35" s="25">
        <f t="shared" si="2"/>
        <v>16.585136811199021</v>
      </c>
      <c r="H35" s="25">
        <f t="shared" si="3"/>
        <v>275.06676304618884</v>
      </c>
      <c r="I35" s="24">
        <f t="shared" si="4"/>
        <v>0.20475477544690149</v>
      </c>
      <c r="J35" s="24">
        <f t="shared" si="5"/>
        <v>0.16995556242634366</v>
      </c>
    </row>
    <row r="36" spans="1:10" x14ac:dyDescent="0.25">
      <c r="A36" s="55"/>
      <c r="B36" s="31" t="s">
        <v>280</v>
      </c>
      <c r="C36" s="14">
        <v>19</v>
      </c>
      <c r="D36" s="14">
        <v>312</v>
      </c>
      <c r="E36" s="25">
        <f t="shared" si="0"/>
        <v>92.609595767839309</v>
      </c>
      <c r="F36" s="26">
        <f t="shared" si="1"/>
        <v>219.39040423216068</v>
      </c>
      <c r="G36" s="25">
        <f t="shared" si="2"/>
        <v>219.39040423216068</v>
      </c>
      <c r="H36" s="25">
        <f t="shared" si="3"/>
        <v>48132.149469150863</v>
      </c>
      <c r="I36" s="24">
        <f t="shared" si="4"/>
        <v>0.70317437253897652</v>
      </c>
      <c r="J36" s="24">
        <f t="shared" si="5"/>
        <v>2.3689813394947219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158.42671703748749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216.75572345829198</v>
      </c>
      <c r="G38" s="18">
        <f t="shared" ref="G38:H38" si="6">SUM(G18:G36)</f>
        <v>1669.4012860486273</v>
      </c>
      <c r="H38" s="18">
        <f t="shared" si="6"/>
        <v>350154.37142839667</v>
      </c>
      <c r="I38" s="17">
        <f>SUM(I21:I36)</f>
        <v>10.068078706051805</v>
      </c>
      <c r="J38" s="17">
        <f>SUM(J21:J36)</f>
        <v>14.668526483954661</v>
      </c>
    </row>
    <row r="39" spans="1:10" x14ac:dyDescent="0.25">
      <c r="B39" s="14"/>
      <c r="C39" s="14"/>
      <c r="D39" s="14"/>
      <c r="E39" s="14"/>
      <c r="F39" s="14"/>
      <c r="G39" s="16">
        <f>G38/C36</f>
        <v>87.863225581506697</v>
      </c>
      <c r="H39" s="16">
        <f>H38/C36</f>
        <v>18429.177443599823</v>
      </c>
      <c r="I39" s="15">
        <f>I38/C36</f>
        <v>0.52989887926588453</v>
      </c>
      <c r="J39" s="15">
        <f>J38/C36</f>
        <v>0.77202770968182433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110.12035152585938</v>
      </c>
      <c r="H42" s="12">
        <f>H39^0.5</f>
        <v>135.75410654414776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708007</v>
      </c>
    </row>
    <row r="4" spans="2:3" x14ac:dyDescent="0.25">
      <c r="B4" s="5" t="s">
        <v>247</v>
      </c>
      <c r="C4" t="s">
        <v>87</v>
      </c>
    </row>
    <row r="5" spans="2:3" x14ac:dyDescent="0.25">
      <c r="B5" t="s">
        <v>250</v>
      </c>
      <c r="C5" s="4">
        <v>41</v>
      </c>
    </row>
    <row r="6" spans="2:3" x14ac:dyDescent="0.25">
      <c r="B6" t="s">
        <v>251</v>
      </c>
      <c r="C6" s="4">
        <v>520</v>
      </c>
    </row>
    <row r="7" spans="2:3" x14ac:dyDescent="0.25">
      <c r="B7" t="s">
        <v>252</v>
      </c>
      <c r="C7" s="4">
        <v>546</v>
      </c>
    </row>
    <row r="8" spans="2:3" x14ac:dyDescent="0.25">
      <c r="B8" t="s">
        <v>253</v>
      </c>
      <c r="C8" s="4">
        <v>979</v>
      </c>
    </row>
    <row r="9" spans="2:3" x14ac:dyDescent="0.25">
      <c r="B9" t="s">
        <v>254</v>
      </c>
      <c r="C9" s="4">
        <v>80</v>
      </c>
    </row>
    <row r="10" spans="2:3" x14ac:dyDescent="0.25">
      <c r="B10" t="s">
        <v>255</v>
      </c>
      <c r="C10" s="4">
        <v>944</v>
      </c>
    </row>
    <row r="11" spans="2:3" x14ac:dyDescent="0.25">
      <c r="B11" t="s">
        <v>256</v>
      </c>
      <c r="C11" s="4">
        <v>212</v>
      </c>
    </row>
    <row r="12" spans="2:3" x14ac:dyDescent="0.25">
      <c r="B12" t="s">
        <v>257</v>
      </c>
      <c r="C12" s="4">
        <v>710</v>
      </c>
    </row>
    <row r="13" spans="2:3" x14ac:dyDescent="0.25">
      <c r="B13" t="s">
        <v>258</v>
      </c>
      <c r="C13" s="4">
        <v>743</v>
      </c>
    </row>
    <row r="14" spans="2:3" x14ac:dyDescent="0.25">
      <c r="B14" t="s">
        <v>259</v>
      </c>
      <c r="C14" s="4">
        <v>586</v>
      </c>
    </row>
    <row r="15" spans="2:3" x14ac:dyDescent="0.25">
      <c r="B15" t="s">
        <v>260</v>
      </c>
      <c r="C15" s="4">
        <v>838</v>
      </c>
    </row>
    <row r="16" spans="2:3" x14ac:dyDescent="0.25">
      <c r="B16" t="s">
        <v>261</v>
      </c>
      <c r="C16" s="4">
        <v>454</v>
      </c>
    </row>
    <row r="17" spans="2:3" x14ac:dyDescent="0.25">
      <c r="B17" t="s">
        <v>262</v>
      </c>
      <c r="C17" s="4">
        <v>200</v>
      </c>
    </row>
    <row r="18" spans="2:3" x14ac:dyDescent="0.25">
      <c r="B18" t="s">
        <v>263</v>
      </c>
      <c r="C18" s="4">
        <v>471</v>
      </c>
    </row>
    <row r="19" spans="2:3" x14ac:dyDescent="0.25">
      <c r="B19" t="s">
        <v>264</v>
      </c>
      <c r="C19" s="4">
        <v>801</v>
      </c>
    </row>
    <row r="20" spans="2:3" x14ac:dyDescent="0.25">
      <c r="B20" t="s">
        <v>265</v>
      </c>
      <c r="C20" s="4">
        <v>621</v>
      </c>
    </row>
    <row r="21" spans="2:3" x14ac:dyDescent="0.25">
      <c r="B21" t="s">
        <v>266</v>
      </c>
      <c r="C21" s="4">
        <v>653</v>
      </c>
    </row>
    <row r="22" spans="2:3" x14ac:dyDescent="0.25">
      <c r="B22" t="s">
        <v>267</v>
      </c>
      <c r="C22" s="4">
        <v>452</v>
      </c>
    </row>
    <row r="23" spans="2:3" x14ac:dyDescent="0.25">
      <c r="B23" t="s">
        <v>268</v>
      </c>
      <c r="C23" s="4">
        <v>210</v>
      </c>
    </row>
    <row r="24" spans="2:3" x14ac:dyDescent="0.25">
      <c r="B24" t="s">
        <v>269</v>
      </c>
      <c r="C24" s="4">
        <v>790</v>
      </c>
    </row>
    <row r="25" spans="2:3" x14ac:dyDescent="0.25">
      <c r="B25" t="s">
        <v>270</v>
      </c>
      <c r="C25" s="4">
        <v>1096</v>
      </c>
    </row>
    <row r="26" spans="2:3" x14ac:dyDescent="0.25">
      <c r="B26" t="s">
        <v>271</v>
      </c>
      <c r="C26" s="4">
        <v>568</v>
      </c>
    </row>
    <row r="27" spans="2:3" x14ac:dyDescent="0.25">
      <c r="B27" t="s">
        <v>272</v>
      </c>
      <c r="C27" s="4">
        <v>824</v>
      </c>
    </row>
    <row r="28" spans="2:3" x14ac:dyDescent="0.25">
      <c r="B28" t="s">
        <v>273</v>
      </c>
      <c r="C28" s="4">
        <v>1225</v>
      </c>
    </row>
    <row r="29" spans="2:3" x14ac:dyDescent="0.25">
      <c r="B29" t="s">
        <v>274</v>
      </c>
      <c r="C29" s="4">
        <v>989</v>
      </c>
    </row>
    <row r="30" spans="2:3" x14ac:dyDescent="0.25">
      <c r="B30" t="s">
        <v>275</v>
      </c>
      <c r="C30" s="4">
        <v>785</v>
      </c>
    </row>
    <row r="31" spans="2:3" x14ac:dyDescent="0.25">
      <c r="B31" t="s">
        <v>276</v>
      </c>
      <c r="C31" s="4">
        <v>1050</v>
      </c>
    </row>
    <row r="32" spans="2:3" x14ac:dyDescent="0.25">
      <c r="B32" t="s">
        <v>277</v>
      </c>
      <c r="C32" s="4">
        <v>12</v>
      </c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>
        <v>1435</v>
      </c>
    </row>
    <row r="35" spans="2:3" x14ac:dyDescent="0.25">
      <c r="B35" t="s">
        <v>280</v>
      </c>
      <c r="C35" s="4">
        <v>135</v>
      </c>
    </row>
    <row r="36" spans="2:3" x14ac:dyDescent="0.25">
      <c r="C36" s="4">
        <v>18970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E20" sqref="E20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41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520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546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979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80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944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212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710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743</v>
      </c>
      <c r="E14" s="14" t="s">
        <v>293</v>
      </c>
      <c r="F14" s="27">
        <f>AVERAGE(D6:D17)</f>
        <v>554.41666666666663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586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838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454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200</v>
      </c>
      <c r="E18" s="27">
        <f>F14</f>
        <v>554.41666666666663</v>
      </c>
      <c r="F18" s="26">
        <f>D18-E18</f>
        <v>-354.41666666666663</v>
      </c>
      <c r="G18" s="25">
        <f>ABS(F18)</f>
        <v>354.41666666666663</v>
      </c>
      <c r="H18" s="25">
        <f>G18^2</f>
        <v>125611.17361111108</v>
      </c>
      <c r="I18" s="24">
        <f>G18/D18</f>
        <v>1.7720833333333332</v>
      </c>
      <c r="J18" s="24">
        <f>G18/E18</f>
        <v>0.63926048399218394</v>
      </c>
    </row>
    <row r="19" spans="1:10" x14ac:dyDescent="0.25">
      <c r="A19" s="55"/>
      <c r="B19" s="31" t="s">
        <v>263</v>
      </c>
      <c r="C19" s="14">
        <v>2</v>
      </c>
      <c r="D19" s="34">
        <v>471</v>
      </c>
      <c r="E19" s="25">
        <f>$F$1*D18+(1-$F$1)*E18</f>
        <v>550.87249999999995</v>
      </c>
      <c r="F19" s="26">
        <f>D19-E19</f>
        <v>-79.872499999999945</v>
      </c>
      <c r="G19" s="25">
        <f>ABS(F19)</f>
        <v>79.872499999999945</v>
      </c>
      <c r="H19" s="25">
        <f>G19^2</f>
        <v>6379.6162562499912</v>
      </c>
      <c r="I19" s="24">
        <f>G19/D19</f>
        <v>0.16958067940552005</v>
      </c>
      <c r="J19" s="24">
        <f>G19/E19</f>
        <v>0.14499271610036796</v>
      </c>
    </row>
    <row r="20" spans="1:10" x14ac:dyDescent="0.25">
      <c r="A20" s="55"/>
      <c r="B20" s="31" t="s">
        <v>264</v>
      </c>
      <c r="C20" s="14">
        <v>3</v>
      </c>
      <c r="D20" s="34">
        <v>801</v>
      </c>
      <c r="E20" s="25">
        <f t="shared" ref="E20:E36" si="0">$F$1*D19+(1-$F$1)*E19</f>
        <v>550.07377499999996</v>
      </c>
      <c r="F20" s="26">
        <f t="shared" ref="F20:F36" si="1">D20-E20</f>
        <v>250.92622500000004</v>
      </c>
      <c r="G20" s="25">
        <f t="shared" ref="G20:G36" si="2">ABS(F20)</f>
        <v>250.92622500000004</v>
      </c>
      <c r="H20" s="25">
        <f t="shared" ref="H20:H36" si="3">G20^2</f>
        <v>62963.970392750649</v>
      </c>
      <c r="I20" s="24">
        <f t="shared" ref="I20:I36" si="4">G20/D20</f>
        <v>0.31326619850187271</v>
      </c>
      <c r="J20" s="24">
        <f t="shared" ref="J20:J36" si="5">G20/E20</f>
        <v>0.45616831124152402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621</v>
      </c>
      <c r="E21" s="25">
        <f t="shared" si="0"/>
        <v>552.58303724999996</v>
      </c>
      <c r="F21" s="26">
        <f t="shared" si="1"/>
        <v>68.416962750000039</v>
      </c>
      <c r="G21" s="25">
        <f t="shared" si="2"/>
        <v>68.416962750000039</v>
      </c>
      <c r="H21" s="25">
        <f t="shared" si="3"/>
        <v>4680.8807919348928</v>
      </c>
      <c r="I21" s="24">
        <f t="shared" si="4"/>
        <v>0.11017224275362325</v>
      </c>
      <c r="J21" s="24">
        <f t="shared" si="5"/>
        <v>0.12381299847799489</v>
      </c>
    </row>
    <row r="22" spans="1:10" x14ac:dyDescent="0.25">
      <c r="A22" s="55"/>
      <c r="B22" s="31" t="s">
        <v>266</v>
      </c>
      <c r="C22" s="14">
        <v>5</v>
      </c>
      <c r="D22" s="14">
        <v>653</v>
      </c>
      <c r="E22" s="25">
        <f t="shared" si="0"/>
        <v>553.26720687750003</v>
      </c>
      <c r="F22" s="26">
        <f t="shared" si="1"/>
        <v>99.73279312249997</v>
      </c>
      <c r="G22" s="25">
        <f t="shared" si="2"/>
        <v>99.73279312249997</v>
      </c>
      <c r="H22" s="25">
        <f t="shared" si="3"/>
        <v>9946.6300240153778</v>
      </c>
      <c r="I22" s="24">
        <f t="shared" si="4"/>
        <v>0.15273015792113318</v>
      </c>
      <c r="J22" s="24">
        <f t="shared" si="5"/>
        <v>0.18026152984082788</v>
      </c>
    </row>
    <row r="23" spans="1:10" x14ac:dyDescent="0.25">
      <c r="A23" s="55"/>
      <c r="B23" s="31" t="s">
        <v>267</v>
      </c>
      <c r="C23" s="14">
        <v>6</v>
      </c>
      <c r="D23" s="14">
        <v>452</v>
      </c>
      <c r="E23" s="25">
        <f t="shared" si="0"/>
        <v>554.26453480872499</v>
      </c>
      <c r="F23" s="26">
        <f t="shared" si="1"/>
        <v>-102.26453480872499</v>
      </c>
      <c r="G23" s="25">
        <f t="shared" si="2"/>
        <v>102.26453480872499</v>
      </c>
      <c r="H23" s="25">
        <f t="shared" si="3"/>
        <v>10458.035079644926</v>
      </c>
      <c r="I23" s="24">
        <f t="shared" si="4"/>
        <v>0.22624897081576326</v>
      </c>
      <c r="J23" s="24">
        <f t="shared" si="5"/>
        <v>0.18450492208384967</v>
      </c>
    </row>
    <row r="24" spans="1:10" x14ac:dyDescent="0.25">
      <c r="A24" s="55"/>
      <c r="B24" s="31" t="s">
        <v>268</v>
      </c>
      <c r="C24" s="14">
        <v>7</v>
      </c>
      <c r="D24" s="14">
        <v>210</v>
      </c>
      <c r="E24" s="25">
        <f t="shared" si="0"/>
        <v>553.24188946063771</v>
      </c>
      <c r="F24" s="26">
        <f t="shared" si="1"/>
        <v>-343.24188946063771</v>
      </c>
      <c r="G24" s="25">
        <f t="shared" si="2"/>
        <v>343.24188946063771</v>
      </c>
      <c r="H24" s="25">
        <f t="shared" si="3"/>
        <v>117814.99468050864</v>
      </c>
      <c r="I24" s="24">
        <f t="shared" si="4"/>
        <v>1.6344851879077986</v>
      </c>
      <c r="J24" s="24">
        <f t="shared" si="5"/>
        <v>0.62041919818339941</v>
      </c>
    </row>
    <row r="25" spans="1:10" x14ac:dyDescent="0.25">
      <c r="A25" s="55"/>
      <c r="B25" s="31" t="s">
        <v>269</v>
      </c>
      <c r="C25" s="14">
        <v>8</v>
      </c>
      <c r="D25" s="14">
        <v>790</v>
      </c>
      <c r="E25" s="25">
        <f t="shared" si="0"/>
        <v>549.80947056603134</v>
      </c>
      <c r="F25" s="26">
        <f t="shared" si="1"/>
        <v>240.19052943396866</v>
      </c>
      <c r="G25" s="25">
        <f t="shared" si="2"/>
        <v>240.19052943396866</v>
      </c>
      <c r="H25" s="25">
        <f t="shared" si="3"/>
        <v>57691.490429770165</v>
      </c>
      <c r="I25" s="24">
        <f t="shared" si="4"/>
        <v>0.30403864485312487</v>
      </c>
      <c r="J25" s="24">
        <f t="shared" si="5"/>
        <v>0.43686138979507105</v>
      </c>
    </row>
    <row r="26" spans="1:10" x14ac:dyDescent="0.25">
      <c r="A26" s="55"/>
      <c r="B26" s="31" t="s">
        <v>270</v>
      </c>
      <c r="C26" s="14">
        <v>9</v>
      </c>
      <c r="D26" s="14">
        <v>1096</v>
      </c>
      <c r="E26" s="25">
        <f t="shared" si="0"/>
        <v>552.21137586037105</v>
      </c>
      <c r="F26" s="26">
        <f t="shared" si="1"/>
        <v>543.78862413962895</v>
      </c>
      <c r="G26" s="25">
        <f t="shared" si="2"/>
        <v>543.78862413962895</v>
      </c>
      <c r="H26" s="25">
        <f t="shared" si="3"/>
        <v>295706.06774367066</v>
      </c>
      <c r="I26" s="24">
        <f t="shared" si="4"/>
        <v>0.49615750377703371</v>
      </c>
      <c r="J26" s="24">
        <f t="shared" si="5"/>
        <v>0.98474723251106688</v>
      </c>
    </row>
    <row r="27" spans="1:10" x14ac:dyDescent="0.25">
      <c r="A27" s="55"/>
      <c r="B27" s="31" t="s">
        <v>271</v>
      </c>
      <c r="C27" s="14">
        <v>10</v>
      </c>
      <c r="D27" s="14">
        <v>568</v>
      </c>
      <c r="E27" s="25">
        <f t="shared" si="0"/>
        <v>557.64926210176736</v>
      </c>
      <c r="F27" s="26">
        <f t="shared" si="1"/>
        <v>10.350737898232637</v>
      </c>
      <c r="G27" s="25">
        <f t="shared" si="2"/>
        <v>10.350737898232637</v>
      </c>
      <c r="H27" s="25">
        <f t="shared" si="3"/>
        <v>107.13777503790939</v>
      </c>
      <c r="I27" s="24">
        <f t="shared" si="4"/>
        <v>1.8223130102522248E-2</v>
      </c>
      <c r="J27" s="24">
        <f t="shared" si="5"/>
        <v>1.856137648101773E-2</v>
      </c>
    </row>
    <row r="28" spans="1:10" x14ac:dyDescent="0.25">
      <c r="A28" s="55"/>
      <c r="B28" s="31" t="s">
        <v>272</v>
      </c>
      <c r="C28" s="14">
        <v>11</v>
      </c>
      <c r="D28" s="14">
        <v>824</v>
      </c>
      <c r="E28" s="25">
        <f t="shared" si="0"/>
        <v>557.75276948074963</v>
      </c>
      <c r="F28" s="26">
        <f t="shared" si="1"/>
        <v>266.24723051925037</v>
      </c>
      <c r="G28" s="25">
        <f t="shared" si="2"/>
        <v>266.24723051925037</v>
      </c>
      <c r="H28" s="25">
        <f t="shared" si="3"/>
        <v>70887.587759170841</v>
      </c>
      <c r="I28" s="24">
        <f t="shared" si="4"/>
        <v>0.32311557101850774</v>
      </c>
      <c r="J28" s="24">
        <f t="shared" si="5"/>
        <v>0.47735707483284789</v>
      </c>
    </row>
    <row r="29" spans="1:10" x14ac:dyDescent="0.25">
      <c r="A29" s="55"/>
      <c r="B29" s="31" t="s">
        <v>273</v>
      </c>
      <c r="C29" s="14">
        <v>12</v>
      </c>
      <c r="D29" s="14">
        <v>1225</v>
      </c>
      <c r="E29" s="25">
        <f t="shared" si="0"/>
        <v>560.41524178594216</v>
      </c>
      <c r="F29" s="26">
        <f t="shared" si="1"/>
        <v>664.58475821405784</v>
      </c>
      <c r="G29" s="25">
        <f t="shared" si="2"/>
        <v>664.58475821405784</v>
      </c>
      <c r="H29" s="25">
        <f t="shared" si="3"/>
        <v>441672.9008504377</v>
      </c>
      <c r="I29" s="24">
        <f t="shared" si="4"/>
        <v>0.54251816997065949</v>
      </c>
      <c r="J29" s="24">
        <f t="shared" si="5"/>
        <v>1.1858791636290016</v>
      </c>
    </row>
    <row r="30" spans="1:10" x14ac:dyDescent="0.25">
      <c r="A30" s="55"/>
      <c r="B30" s="31" t="s">
        <v>274</v>
      </c>
      <c r="C30" s="14">
        <v>13</v>
      </c>
      <c r="D30" s="14">
        <v>989</v>
      </c>
      <c r="E30" s="25">
        <f t="shared" si="0"/>
        <v>567.06108936808278</v>
      </c>
      <c r="F30" s="26">
        <f t="shared" si="1"/>
        <v>421.93891063191722</v>
      </c>
      <c r="G30" s="25">
        <f t="shared" si="2"/>
        <v>421.93891063191722</v>
      </c>
      <c r="H30" s="25">
        <f t="shared" si="3"/>
        <v>178032.44430524902</v>
      </c>
      <c r="I30" s="24">
        <f t="shared" si="4"/>
        <v>0.42663186110406193</v>
      </c>
      <c r="J30" s="24">
        <f t="shared" si="5"/>
        <v>0.74408016797998655</v>
      </c>
    </row>
    <row r="31" spans="1:10" x14ac:dyDescent="0.25">
      <c r="A31" s="55"/>
      <c r="B31" s="31" t="s">
        <v>275</v>
      </c>
      <c r="C31" s="14">
        <v>14</v>
      </c>
      <c r="D31" s="14">
        <v>785</v>
      </c>
      <c r="E31" s="25">
        <f t="shared" si="0"/>
        <v>571.28047847440189</v>
      </c>
      <c r="F31" s="26">
        <f t="shared" si="1"/>
        <v>213.71952152559811</v>
      </c>
      <c r="G31" s="25">
        <f t="shared" si="2"/>
        <v>213.71952152559811</v>
      </c>
      <c r="H31" s="25">
        <f t="shared" si="3"/>
        <v>45676.033881130592</v>
      </c>
      <c r="I31" s="24">
        <f t="shared" si="4"/>
        <v>0.2722541675485326</v>
      </c>
      <c r="J31" s="24">
        <f t="shared" si="5"/>
        <v>0.37410611700986823</v>
      </c>
    </row>
    <row r="32" spans="1:10" x14ac:dyDescent="0.25">
      <c r="A32" s="55"/>
      <c r="B32" s="31" t="s">
        <v>276</v>
      </c>
      <c r="C32" s="14">
        <v>15</v>
      </c>
      <c r="D32" s="14">
        <v>1050</v>
      </c>
      <c r="E32" s="25">
        <f t="shared" si="0"/>
        <v>573.41767368965793</v>
      </c>
      <c r="F32" s="26">
        <f t="shared" si="1"/>
        <v>476.58232631034207</v>
      </c>
      <c r="G32" s="25">
        <f t="shared" si="2"/>
        <v>476.58232631034207</v>
      </c>
      <c r="H32" s="25">
        <f t="shared" si="3"/>
        <v>227130.71375137736</v>
      </c>
      <c r="I32" s="24">
        <f t="shared" si="4"/>
        <v>0.45388792981937343</v>
      </c>
      <c r="J32" s="24">
        <f t="shared" si="5"/>
        <v>0.83112598055056708</v>
      </c>
    </row>
    <row r="33" spans="1:10" x14ac:dyDescent="0.25">
      <c r="A33" s="55"/>
      <c r="B33" s="31" t="s">
        <v>277</v>
      </c>
      <c r="C33" s="14">
        <v>16</v>
      </c>
      <c r="D33" s="14">
        <v>12</v>
      </c>
      <c r="E33" s="25">
        <f t="shared" si="0"/>
        <v>578.1834969527614</v>
      </c>
      <c r="F33" s="26">
        <f t="shared" si="1"/>
        <v>-566.1834969527614</v>
      </c>
      <c r="G33" s="25">
        <f t="shared" si="2"/>
        <v>566.1834969527614</v>
      </c>
      <c r="H33" s="25">
        <f t="shared" si="3"/>
        <v>320563.7522216576</v>
      </c>
      <c r="I33" s="24">
        <f t="shared" si="4"/>
        <v>47.181958079396786</v>
      </c>
      <c r="J33" s="24">
        <f t="shared" si="5"/>
        <v>0.97924534328073287</v>
      </c>
    </row>
    <row r="34" spans="1:10" x14ac:dyDescent="0.25">
      <c r="A34" s="55"/>
      <c r="B34" s="31" t="s">
        <v>278</v>
      </c>
      <c r="C34" s="14">
        <v>17</v>
      </c>
      <c r="D34" s="14"/>
      <c r="E34" s="25">
        <f t="shared" si="0"/>
        <v>572.5216619832338</v>
      </c>
      <c r="F34" s="26">
        <f t="shared" si="1"/>
        <v>-572.5216619832338</v>
      </c>
      <c r="G34" s="25">
        <f t="shared" si="2"/>
        <v>572.5216619832338</v>
      </c>
      <c r="H34" s="25">
        <f t="shared" si="3"/>
        <v>327781.05344004423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5"/>
      <c r="B35" s="31" t="s">
        <v>279</v>
      </c>
      <c r="C35" s="14">
        <v>18</v>
      </c>
      <c r="D35" s="14">
        <v>1435</v>
      </c>
      <c r="E35" s="25">
        <f t="shared" si="0"/>
        <v>566.7964453634014</v>
      </c>
      <c r="F35" s="26">
        <f t="shared" si="1"/>
        <v>868.2035546365986</v>
      </c>
      <c r="G35" s="25">
        <f t="shared" si="2"/>
        <v>868.2035546365986</v>
      </c>
      <c r="H35" s="25">
        <f t="shared" si="3"/>
        <v>753777.41228362522</v>
      </c>
      <c r="I35" s="24">
        <f t="shared" si="4"/>
        <v>0.60501989870146244</v>
      </c>
      <c r="J35" s="24">
        <f t="shared" si="5"/>
        <v>1.5317731113856052</v>
      </c>
    </row>
    <row r="36" spans="1:10" x14ac:dyDescent="0.25">
      <c r="A36" s="55"/>
      <c r="B36" s="31" t="s">
        <v>280</v>
      </c>
      <c r="C36" s="14">
        <v>19</v>
      </c>
      <c r="D36" s="14">
        <v>135</v>
      </c>
      <c r="E36" s="25">
        <f t="shared" si="0"/>
        <v>575.47848090976743</v>
      </c>
      <c r="F36" s="26">
        <f t="shared" si="1"/>
        <v>-440.47848090976743</v>
      </c>
      <c r="G36" s="25">
        <f t="shared" si="2"/>
        <v>440.47848090976743</v>
      </c>
      <c r="H36" s="25">
        <f t="shared" si="3"/>
        <v>194021.29214457635</v>
      </c>
      <c r="I36" s="24">
        <f t="shared" si="4"/>
        <v>3.2628035622945735</v>
      </c>
      <c r="J36" s="24">
        <f t="shared" si="5"/>
        <v>0.7654126010297031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571.07369610066974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1665.7029434003025</v>
      </c>
      <c r="G38" s="18">
        <f t="shared" ref="G38:H38" si="6">SUM(G18:G36)</f>
        <v>6583.6614049638865</v>
      </c>
      <c r="H38" s="18">
        <f t="shared" si="6"/>
        <v>3250903.1874219631</v>
      </c>
      <c r="I38" s="17" t="e">
        <f>SUM(I21:I36)</f>
        <v>#DIV/0!</v>
      </c>
      <c r="J38" s="17">
        <f>SUM(J21:J36)</f>
        <v>10.43814820707154</v>
      </c>
    </row>
    <row r="39" spans="1:10" x14ac:dyDescent="0.25">
      <c r="B39" s="14"/>
      <c r="C39" s="14"/>
      <c r="D39" s="14"/>
      <c r="E39" s="14"/>
      <c r="F39" s="14"/>
      <c r="G39" s="16">
        <f>G38/C36</f>
        <v>346.50849499809931</v>
      </c>
      <c r="H39" s="16">
        <f>H38/C36</f>
        <v>171100.1677590507</v>
      </c>
      <c r="I39" s="15" t="e">
        <f>I38/C36</f>
        <v>#DIV/0!</v>
      </c>
      <c r="J39" s="15">
        <f>J38/C36</f>
        <v>0.5493762214248179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434.28450325318505</v>
      </c>
      <c r="H42" s="12">
        <f>H39^0.5</f>
        <v>413.64256038160619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701027</v>
      </c>
    </row>
    <row r="4" spans="2:3" x14ac:dyDescent="0.25">
      <c r="B4" s="5" t="s">
        <v>247</v>
      </c>
      <c r="C4" t="s">
        <v>11</v>
      </c>
    </row>
    <row r="5" spans="2:3" x14ac:dyDescent="0.25">
      <c r="B5" t="s">
        <v>250</v>
      </c>
      <c r="C5" s="4">
        <v>6</v>
      </c>
    </row>
    <row r="6" spans="2:3" x14ac:dyDescent="0.25">
      <c r="B6" t="s">
        <v>251</v>
      </c>
      <c r="C6" s="4">
        <v>46</v>
      </c>
    </row>
    <row r="7" spans="2:3" x14ac:dyDescent="0.25">
      <c r="B7" t="s">
        <v>252</v>
      </c>
      <c r="C7" s="4">
        <v>98</v>
      </c>
    </row>
    <row r="8" spans="2:3" x14ac:dyDescent="0.25">
      <c r="B8" t="s">
        <v>253</v>
      </c>
      <c r="C8" s="4">
        <v>201</v>
      </c>
    </row>
    <row r="9" spans="2:3" x14ac:dyDescent="0.25">
      <c r="B9" t="s">
        <v>254</v>
      </c>
      <c r="C9" s="4">
        <v>13</v>
      </c>
    </row>
    <row r="10" spans="2:3" x14ac:dyDescent="0.25">
      <c r="B10" t="s">
        <v>255</v>
      </c>
      <c r="C10" s="4">
        <v>141</v>
      </c>
    </row>
    <row r="11" spans="2:3" x14ac:dyDescent="0.25">
      <c r="B11" t="s">
        <v>256</v>
      </c>
      <c r="C11" s="4">
        <v>166</v>
      </c>
    </row>
    <row r="12" spans="2:3" x14ac:dyDescent="0.25">
      <c r="B12" t="s">
        <v>257</v>
      </c>
      <c r="C12" s="4">
        <v>75</v>
      </c>
    </row>
    <row r="13" spans="2:3" x14ac:dyDescent="0.25">
      <c r="B13" t="s">
        <v>258</v>
      </c>
      <c r="C13" s="4">
        <v>53</v>
      </c>
    </row>
    <row r="14" spans="2:3" x14ac:dyDescent="0.25">
      <c r="B14" t="s">
        <v>259</v>
      </c>
      <c r="C14" s="4">
        <v>615</v>
      </c>
    </row>
    <row r="15" spans="2:3" x14ac:dyDescent="0.25">
      <c r="B15" t="s">
        <v>260</v>
      </c>
      <c r="C15" s="4">
        <v>107</v>
      </c>
    </row>
    <row r="16" spans="2:3" x14ac:dyDescent="0.25">
      <c r="B16" t="s">
        <v>261</v>
      </c>
      <c r="C16" s="4">
        <v>101</v>
      </c>
    </row>
    <row r="17" spans="2:3" x14ac:dyDescent="0.25">
      <c r="B17" t="s">
        <v>262</v>
      </c>
      <c r="C17" s="4"/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/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>
        <v>102</v>
      </c>
    </row>
    <row r="25" spans="2:3" x14ac:dyDescent="0.25">
      <c r="B25" t="s">
        <v>270</v>
      </c>
      <c r="C25" s="4">
        <v>479</v>
      </c>
    </row>
    <row r="26" spans="2:3" x14ac:dyDescent="0.25">
      <c r="B26" t="s">
        <v>271</v>
      </c>
      <c r="C26" s="4">
        <v>387</v>
      </c>
    </row>
    <row r="27" spans="2:3" x14ac:dyDescent="0.25">
      <c r="B27" t="s">
        <v>272</v>
      </c>
      <c r="C27" s="4">
        <v>92</v>
      </c>
    </row>
    <row r="28" spans="2:3" x14ac:dyDescent="0.25">
      <c r="B28" t="s">
        <v>273</v>
      </c>
      <c r="C28" s="4">
        <v>44</v>
      </c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>
        <v>219</v>
      </c>
    </row>
    <row r="31" spans="2:3" x14ac:dyDescent="0.25">
      <c r="B31" t="s">
        <v>276</v>
      </c>
      <c r="C31" s="4">
        <v>600</v>
      </c>
    </row>
    <row r="32" spans="2:3" x14ac:dyDescent="0.25">
      <c r="B32" t="s">
        <v>277</v>
      </c>
      <c r="C32" s="4">
        <v>93</v>
      </c>
    </row>
    <row r="33" spans="2:3" x14ac:dyDescent="0.25">
      <c r="B33" t="s">
        <v>278</v>
      </c>
      <c r="C33" s="4">
        <v>266</v>
      </c>
    </row>
    <row r="34" spans="2:3" x14ac:dyDescent="0.25">
      <c r="B34" t="s">
        <v>279</v>
      </c>
      <c r="C34" s="4">
        <v>244</v>
      </c>
    </row>
    <row r="35" spans="2:3" x14ac:dyDescent="0.25">
      <c r="B35" t="s">
        <v>280</v>
      </c>
      <c r="C35" s="4">
        <v>337</v>
      </c>
    </row>
    <row r="36" spans="2:3" x14ac:dyDescent="0.25">
      <c r="C36" s="4">
        <v>4485</v>
      </c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3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6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46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98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201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13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141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166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75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53</v>
      </c>
      <c r="E14" s="14" t="s">
        <v>293</v>
      </c>
      <c r="F14" s="27">
        <f>AVERAGE(D6:D17)</f>
        <v>135.16666666666666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615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107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101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/>
      <c r="E18" s="27">
        <f>F14</f>
        <v>135.16666666666666</v>
      </c>
      <c r="F18" s="26">
        <f>D18-E18</f>
        <v>-135.16666666666666</v>
      </c>
      <c r="G18" s="25">
        <f>ABS(F18)</f>
        <v>135.16666666666666</v>
      </c>
      <c r="H18" s="25">
        <f>G18^2</f>
        <v>18270.027777777774</v>
      </c>
      <c r="I18" s="24" t="e">
        <f>G18/D18</f>
        <v>#DIV/0!</v>
      </c>
      <c r="J18" s="24">
        <f>G18/E18</f>
        <v>1</v>
      </c>
    </row>
    <row r="19" spans="1:10" x14ac:dyDescent="0.25">
      <c r="A19" s="55"/>
      <c r="B19" s="31" t="s">
        <v>263</v>
      </c>
      <c r="C19" s="14">
        <v>2</v>
      </c>
      <c r="D19" s="34"/>
      <c r="E19" s="25">
        <f>$F$1*D18+(1-$F$1)*E18</f>
        <v>133.815</v>
      </c>
      <c r="F19" s="26">
        <f>D19-E19</f>
        <v>-133.815</v>
      </c>
      <c r="G19" s="25">
        <f>ABS(F19)</f>
        <v>133.815</v>
      </c>
      <c r="H19" s="25">
        <f>G19^2</f>
        <v>17906.454224999998</v>
      </c>
      <c r="I19" s="24" t="e">
        <f>G19/D19</f>
        <v>#DIV/0!</v>
      </c>
      <c r="J19" s="24">
        <f>G19/E19</f>
        <v>1</v>
      </c>
    </row>
    <row r="20" spans="1:10" x14ac:dyDescent="0.25">
      <c r="A20" s="55"/>
      <c r="B20" s="31" t="s">
        <v>264</v>
      </c>
      <c r="C20" s="14">
        <v>3</v>
      </c>
      <c r="D20" s="34"/>
      <c r="E20" s="25">
        <f t="shared" ref="E20:E36" si="0">$F$1*D19+(1-$F$1)*E19</f>
        <v>132.47684999999998</v>
      </c>
      <c r="F20" s="26">
        <f t="shared" ref="F20:F36" si="1">D20-E20</f>
        <v>-132.47684999999998</v>
      </c>
      <c r="G20" s="25">
        <f t="shared" ref="G20:G36" si="2">ABS(F20)</f>
        <v>132.47684999999998</v>
      </c>
      <c r="H20" s="25">
        <f t="shared" ref="H20:H36" si="3">G20^2</f>
        <v>17550.115785922495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5" t="s">
        <v>291</v>
      </c>
      <c r="B21" s="31" t="s">
        <v>265</v>
      </c>
      <c r="C21" s="14">
        <v>4</v>
      </c>
      <c r="D21" s="14"/>
      <c r="E21" s="25">
        <f t="shared" si="0"/>
        <v>131.15208149999998</v>
      </c>
      <c r="F21" s="26">
        <f t="shared" si="1"/>
        <v>-131.15208149999998</v>
      </c>
      <c r="G21" s="25">
        <f t="shared" si="2"/>
        <v>131.15208149999998</v>
      </c>
      <c r="H21" s="25">
        <f t="shared" si="3"/>
        <v>17200.868481782636</v>
      </c>
      <c r="I21" s="24" t="e">
        <f t="shared" si="4"/>
        <v>#DIV/0!</v>
      </c>
      <c r="J21" s="24">
        <f t="shared" si="5"/>
        <v>1</v>
      </c>
    </row>
    <row r="22" spans="1:10" x14ac:dyDescent="0.25">
      <c r="A22" s="55"/>
      <c r="B22" s="31" t="s">
        <v>266</v>
      </c>
      <c r="C22" s="14">
        <v>5</v>
      </c>
      <c r="D22" s="14"/>
      <c r="E22" s="25">
        <f t="shared" si="0"/>
        <v>129.84056068499999</v>
      </c>
      <c r="F22" s="26">
        <f t="shared" si="1"/>
        <v>-129.84056068499999</v>
      </c>
      <c r="G22" s="25">
        <f t="shared" si="2"/>
        <v>129.84056068499999</v>
      </c>
      <c r="H22" s="25">
        <f t="shared" si="3"/>
        <v>16858.571198995163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5"/>
      <c r="B23" s="31" t="s">
        <v>267</v>
      </c>
      <c r="C23" s="14">
        <v>6</v>
      </c>
      <c r="D23" s="14"/>
      <c r="E23" s="25">
        <f t="shared" si="0"/>
        <v>128.54215507814999</v>
      </c>
      <c r="F23" s="26">
        <f t="shared" si="1"/>
        <v>-128.54215507814999</v>
      </c>
      <c r="G23" s="25">
        <f t="shared" si="2"/>
        <v>128.54215507814999</v>
      </c>
      <c r="H23" s="25">
        <f t="shared" si="3"/>
        <v>16523.08563213516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5"/>
      <c r="B24" s="31" t="s">
        <v>268</v>
      </c>
      <c r="C24" s="14">
        <v>7</v>
      </c>
      <c r="D24" s="14"/>
      <c r="E24" s="25">
        <f t="shared" si="0"/>
        <v>127.25673352736848</v>
      </c>
      <c r="F24" s="26">
        <f t="shared" si="1"/>
        <v>-127.25673352736848</v>
      </c>
      <c r="G24" s="25">
        <f t="shared" si="2"/>
        <v>127.25673352736848</v>
      </c>
      <c r="H24" s="25">
        <f t="shared" si="3"/>
        <v>16194.276228055669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5"/>
      <c r="B25" s="31" t="s">
        <v>269</v>
      </c>
      <c r="C25" s="14">
        <v>8</v>
      </c>
      <c r="D25" s="14">
        <v>102</v>
      </c>
      <c r="E25" s="25">
        <f t="shared" si="0"/>
        <v>125.98416619209479</v>
      </c>
      <c r="F25" s="26">
        <f t="shared" si="1"/>
        <v>-23.98416619209479</v>
      </c>
      <c r="G25" s="25">
        <f t="shared" si="2"/>
        <v>23.98416619209479</v>
      </c>
      <c r="H25" s="25">
        <f t="shared" si="3"/>
        <v>575.24022793002268</v>
      </c>
      <c r="I25" s="24">
        <f t="shared" si="4"/>
        <v>0.23513888423622342</v>
      </c>
      <c r="J25" s="24">
        <f t="shared" si="5"/>
        <v>0.19037444876624299</v>
      </c>
    </row>
    <row r="26" spans="1:10" x14ac:dyDescent="0.25">
      <c r="A26" s="55"/>
      <c r="B26" s="31" t="s">
        <v>270</v>
      </c>
      <c r="C26" s="14">
        <v>9</v>
      </c>
      <c r="D26" s="14">
        <v>479</v>
      </c>
      <c r="E26" s="25">
        <f t="shared" si="0"/>
        <v>125.74432453017384</v>
      </c>
      <c r="F26" s="26">
        <f t="shared" si="1"/>
        <v>353.25567546982614</v>
      </c>
      <c r="G26" s="25">
        <f t="shared" si="2"/>
        <v>353.25567546982614</v>
      </c>
      <c r="H26" s="25">
        <f t="shared" si="3"/>
        <v>124789.57225164313</v>
      </c>
      <c r="I26" s="24">
        <f t="shared" si="4"/>
        <v>0.73748575254660986</v>
      </c>
      <c r="J26" s="24">
        <f t="shared" si="5"/>
        <v>2.8093170549821376</v>
      </c>
    </row>
    <row r="27" spans="1:10" x14ac:dyDescent="0.25">
      <c r="A27" s="55"/>
      <c r="B27" s="31" t="s">
        <v>271</v>
      </c>
      <c r="C27" s="14">
        <v>10</v>
      </c>
      <c r="D27" s="14">
        <v>387</v>
      </c>
      <c r="E27" s="25">
        <f t="shared" si="0"/>
        <v>129.2768812848721</v>
      </c>
      <c r="F27" s="26">
        <f t="shared" si="1"/>
        <v>257.7231187151279</v>
      </c>
      <c r="G27" s="25">
        <f t="shared" si="2"/>
        <v>257.7231187151279</v>
      </c>
      <c r="H27" s="25">
        <f t="shared" si="3"/>
        <v>66421.205920251901</v>
      </c>
      <c r="I27" s="24">
        <f t="shared" si="4"/>
        <v>0.66595121115020128</v>
      </c>
      <c r="J27" s="24">
        <f t="shared" si="5"/>
        <v>1.9935746914192189</v>
      </c>
    </row>
    <row r="28" spans="1:10" x14ac:dyDescent="0.25">
      <c r="A28" s="55"/>
      <c r="B28" s="31" t="s">
        <v>272</v>
      </c>
      <c r="C28" s="14">
        <v>11</v>
      </c>
      <c r="D28" s="14">
        <v>92</v>
      </c>
      <c r="E28" s="25">
        <f t="shared" si="0"/>
        <v>131.85411247202339</v>
      </c>
      <c r="F28" s="26">
        <f t="shared" si="1"/>
        <v>-39.854112472023388</v>
      </c>
      <c r="G28" s="25">
        <f t="shared" si="2"/>
        <v>39.854112472023388</v>
      </c>
      <c r="H28" s="25">
        <f t="shared" si="3"/>
        <v>1588.3502809326901</v>
      </c>
      <c r="I28" s="24">
        <f t="shared" si="4"/>
        <v>0.4331968746959064</v>
      </c>
      <c r="J28" s="24">
        <f t="shared" si="5"/>
        <v>0.30225915388478741</v>
      </c>
    </row>
    <row r="29" spans="1:10" x14ac:dyDescent="0.25">
      <c r="A29" s="55"/>
      <c r="B29" s="31" t="s">
        <v>273</v>
      </c>
      <c r="C29" s="14">
        <v>12</v>
      </c>
      <c r="D29" s="14">
        <v>44</v>
      </c>
      <c r="E29" s="25">
        <f t="shared" si="0"/>
        <v>131.45557134730313</v>
      </c>
      <c r="F29" s="26">
        <f t="shared" si="1"/>
        <v>-87.455571347303135</v>
      </c>
      <c r="G29" s="25">
        <f t="shared" si="2"/>
        <v>87.455571347303135</v>
      </c>
      <c r="H29" s="25">
        <f t="shared" si="3"/>
        <v>7648.4769596832293</v>
      </c>
      <c r="I29" s="24">
        <f t="shared" si="4"/>
        <v>1.9876266215296168</v>
      </c>
      <c r="J29" s="24">
        <f t="shared" si="5"/>
        <v>0.66528615296378091</v>
      </c>
    </row>
    <row r="30" spans="1:10" x14ac:dyDescent="0.25">
      <c r="A30" s="55"/>
      <c r="B30" s="31" t="s">
        <v>274</v>
      </c>
      <c r="C30" s="14">
        <v>13</v>
      </c>
      <c r="D30" s="14"/>
      <c r="E30" s="25">
        <f t="shared" si="0"/>
        <v>130.58101563383011</v>
      </c>
      <c r="F30" s="26">
        <f t="shared" si="1"/>
        <v>-130.58101563383011</v>
      </c>
      <c r="G30" s="25">
        <f t="shared" si="2"/>
        <v>130.58101563383011</v>
      </c>
      <c r="H30" s="25">
        <f t="shared" si="3"/>
        <v>17051.401643962581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5"/>
      <c r="B31" s="31" t="s">
        <v>275</v>
      </c>
      <c r="C31" s="14">
        <v>14</v>
      </c>
      <c r="D31" s="14">
        <v>219</v>
      </c>
      <c r="E31" s="25">
        <f t="shared" si="0"/>
        <v>129.2752054774918</v>
      </c>
      <c r="F31" s="26">
        <f t="shared" si="1"/>
        <v>89.724794522508205</v>
      </c>
      <c r="G31" s="25">
        <f t="shared" si="2"/>
        <v>89.724794522508205</v>
      </c>
      <c r="H31" s="25">
        <f t="shared" si="3"/>
        <v>8050.5387521063185</v>
      </c>
      <c r="I31" s="24">
        <f t="shared" si="4"/>
        <v>0.40970225809364474</v>
      </c>
      <c r="J31" s="24">
        <f t="shared" si="5"/>
        <v>0.69406035125684062</v>
      </c>
    </row>
    <row r="32" spans="1:10" x14ac:dyDescent="0.25">
      <c r="A32" s="55"/>
      <c r="B32" s="31" t="s">
        <v>276</v>
      </c>
      <c r="C32" s="14">
        <v>15</v>
      </c>
      <c r="D32" s="14">
        <v>600</v>
      </c>
      <c r="E32" s="25">
        <f t="shared" si="0"/>
        <v>130.17245342271687</v>
      </c>
      <c r="F32" s="26">
        <f t="shared" si="1"/>
        <v>469.8275465772831</v>
      </c>
      <c r="G32" s="25">
        <f t="shared" si="2"/>
        <v>469.8275465772831</v>
      </c>
      <c r="H32" s="25">
        <f t="shared" si="3"/>
        <v>220737.92352282914</v>
      </c>
      <c r="I32" s="24">
        <f t="shared" si="4"/>
        <v>0.78304591096213849</v>
      </c>
      <c r="J32" s="24">
        <f t="shared" si="5"/>
        <v>3.6092701199353119</v>
      </c>
    </row>
    <row r="33" spans="1:10" x14ac:dyDescent="0.25">
      <c r="A33" s="55"/>
      <c r="B33" s="31" t="s">
        <v>277</v>
      </c>
      <c r="C33" s="14">
        <v>16</v>
      </c>
      <c r="D33" s="14">
        <v>93</v>
      </c>
      <c r="E33" s="25">
        <f t="shared" si="0"/>
        <v>134.87072888848971</v>
      </c>
      <c r="F33" s="26">
        <f t="shared" si="1"/>
        <v>-41.870728888489708</v>
      </c>
      <c r="G33" s="25">
        <f t="shared" si="2"/>
        <v>41.870728888489708</v>
      </c>
      <c r="H33" s="25">
        <f t="shared" si="3"/>
        <v>1753.1579376534066</v>
      </c>
      <c r="I33" s="24">
        <f t="shared" si="4"/>
        <v>0.45022289127408288</v>
      </c>
      <c r="J33" s="24">
        <f t="shared" si="5"/>
        <v>0.31045082378926098</v>
      </c>
    </row>
    <row r="34" spans="1:10" x14ac:dyDescent="0.25">
      <c r="A34" s="55"/>
      <c r="B34" s="31" t="s">
        <v>278</v>
      </c>
      <c r="C34" s="14">
        <v>17</v>
      </c>
      <c r="D34" s="14">
        <v>266</v>
      </c>
      <c r="E34" s="25">
        <f t="shared" si="0"/>
        <v>134.45202159960482</v>
      </c>
      <c r="F34" s="26">
        <f t="shared" si="1"/>
        <v>131.54797840039518</v>
      </c>
      <c r="G34" s="25">
        <f t="shared" si="2"/>
        <v>131.54797840039518</v>
      </c>
      <c r="H34" s="25">
        <f t="shared" si="3"/>
        <v>17304.870621230835</v>
      </c>
      <c r="I34" s="24">
        <f t="shared" si="4"/>
        <v>0.49454127218193678</v>
      </c>
      <c r="J34" s="24">
        <f t="shared" si="5"/>
        <v>0.97840089598758273</v>
      </c>
    </row>
    <row r="35" spans="1:10" x14ac:dyDescent="0.25">
      <c r="A35" s="55"/>
      <c r="B35" s="31" t="s">
        <v>279</v>
      </c>
      <c r="C35" s="14">
        <v>18</v>
      </c>
      <c r="D35" s="14">
        <v>244</v>
      </c>
      <c r="E35" s="25">
        <f t="shared" si="0"/>
        <v>135.76750138360876</v>
      </c>
      <c r="F35" s="26">
        <f t="shared" si="1"/>
        <v>108.23249861639124</v>
      </c>
      <c r="G35" s="25">
        <f t="shared" si="2"/>
        <v>108.23249861639124</v>
      </c>
      <c r="H35" s="25">
        <f t="shared" si="3"/>
        <v>11714.273756747132</v>
      </c>
      <c r="I35" s="24">
        <f t="shared" si="4"/>
        <v>0.44357581400160345</v>
      </c>
      <c r="J35" s="24">
        <f t="shared" si="5"/>
        <v>0.79719003084974038</v>
      </c>
    </row>
    <row r="36" spans="1:10" x14ac:dyDescent="0.25">
      <c r="A36" s="55"/>
      <c r="B36" s="31" t="s">
        <v>280</v>
      </c>
      <c r="C36" s="14">
        <v>19</v>
      </c>
      <c r="D36" s="14">
        <v>337</v>
      </c>
      <c r="E36" s="25">
        <f t="shared" si="0"/>
        <v>136.84982636977267</v>
      </c>
      <c r="F36" s="26">
        <f t="shared" si="1"/>
        <v>200.15017363022733</v>
      </c>
      <c r="G36" s="25">
        <f t="shared" si="2"/>
        <v>200.15017363022733</v>
      </c>
      <c r="H36" s="25">
        <f t="shared" si="3"/>
        <v>40060.09200421015</v>
      </c>
      <c r="I36" s="24">
        <f t="shared" si="4"/>
        <v>0.59391742916981405</v>
      </c>
      <c r="J36" s="24">
        <f t="shared" si="5"/>
        <v>1.4625533618830839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138.85132810607496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368.46614394083281</v>
      </c>
      <c r="G38" s="18">
        <f t="shared" ref="G38:H38" si="6">SUM(G18:G36)</f>
        <v>2852.4574279226858</v>
      </c>
      <c r="H38" s="18">
        <f t="shared" si="6"/>
        <v>638198.50320884935</v>
      </c>
      <c r="I38" s="17" t="e">
        <f>SUM(I21:I36)</f>
        <v>#DIV/0!</v>
      </c>
      <c r="J38" s="17">
        <f>SUM(J21:J36)</f>
        <v>18.812737085717988</v>
      </c>
    </row>
    <row r="39" spans="1:10" x14ac:dyDescent="0.25">
      <c r="B39" s="14"/>
      <c r="C39" s="14"/>
      <c r="D39" s="14"/>
      <c r="E39" s="14"/>
      <c r="F39" s="14"/>
      <c r="G39" s="16">
        <f>G38/C36</f>
        <v>150.12933831172032</v>
      </c>
      <c r="H39" s="16">
        <f>H38/C36</f>
        <v>33589.394905728914</v>
      </c>
      <c r="I39" s="15" t="e">
        <f>I38/C36</f>
        <v>#DIV/0!</v>
      </c>
      <c r="J39" s="15">
        <f>J38/C36</f>
        <v>0.99014405714305198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188.15944213082702</v>
      </c>
      <c r="H42" s="12">
        <f>H39^0.5</f>
        <v>183.27409774905158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708010</v>
      </c>
    </row>
    <row r="4" spans="2:3" x14ac:dyDescent="0.25">
      <c r="B4" s="5" t="s">
        <v>247</v>
      </c>
      <c r="C4" t="s">
        <v>90</v>
      </c>
    </row>
    <row r="5" spans="2:3" x14ac:dyDescent="0.25">
      <c r="B5" t="s">
        <v>250</v>
      </c>
      <c r="C5" s="4">
        <v>566</v>
      </c>
    </row>
    <row r="6" spans="2:3" x14ac:dyDescent="0.25">
      <c r="B6" t="s">
        <v>251</v>
      </c>
      <c r="C6" s="4">
        <v>1982</v>
      </c>
    </row>
    <row r="7" spans="2:3" x14ac:dyDescent="0.25">
      <c r="B7" t="s">
        <v>252</v>
      </c>
      <c r="C7" s="4">
        <v>44</v>
      </c>
    </row>
    <row r="8" spans="2:3" x14ac:dyDescent="0.25">
      <c r="B8" t="s">
        <v>253</v>
      </c>
      <c r="C8" s="4">
        <v>706</v>
      </c>
    </row>
    <row r="9" spans="2:3" x14ac:dyDescent="0.25">
      <c r="B9" t="s">
        <v>254</v>
      </c>
      <c r="C9" s="4">
        <v>845</v>
      </c>
    </row>
    <row r="10" spans="2:3" x14ac:dyDescent="0.25">
      <c r="B10" t="s">
        <v>255</v>
      </c>
      <c r="C10" s="4">
        <v>1226</v>
      </c>
    </row>
    <row r="11" spans="2:3" x14ac:dyDescent="0.25">
      <c r="B11" t="s">
        <v>256</v>
      </c>
      <c r="C11" s="4">
        <v>2543</v>
      </c>
    </row>
    <row r="12" spans="2:3" x14ac:dyDescent="0.25">
      <c r="B12" t="s">
        <v>257</v>
      </c>
      <c r="C12" s="4">
        <v>1670</v>
      </c>
    </row>
    <row r="13" spans="2:3" x14ac:dyDescent="0.25">
      <c r="B13" t="s">
        <v>258</v>
      </c>
      <c r="C13" s="4">
        <v>1364</v>
      </c>
    </row>
    <row r="14" spans="2:3" x14ac:dyDescent="0.25">
      <c r="B14" t="s">
        <v>259</v>
      </c>
      <c r="C14" s="4">
        <v>511</v>
      </c>
    </row>
    <row r="15" spans="2:3" x14ac:dyDescent="0.25">
      <c r="B15" t="s">
        <v>260</v>
      </c>
      <c r="C15" s="4">
        <v>915</v>
      </c>
    </row>
    <row r="16" spans="2:3" x14ac:dyDescent="0.25">
      <c r="B16" t="s">
        <v>261</v>
      </c>
      <c r="C16" s="4">
        <v>2700</v>
      </c>
    </row>
    <row r="17" spans="2:3" x14ac:dyDescent="0.25">
      <c r="B17" t="s">
        <v>262</v>
      </c>
      <c r="C17" s="4">
        <v>2254</v>
      </c>
    </row>
    <row r="18" spans="2:3" x14ac:dyDescent="0.25">
      <c r="B18" t="s">
        <v>263</v>
      </c>
      <c r="C18" s="4">
        <v>1086</v>
      </c>
    </row>
    <row r="19" spans="2:3" x14ac:dyDescent="0.25">
      <c r="B19" t="s">
        <v>264</v>
      </c>
      <c r="C19" s="4">
        <v>1235</v>
      </c>
    </row>
    <row r="20" spans="2:3" x14ac:dyDescent="0.25">
      <c r="B20" t="s">
        <v>265</v>
      </c>
      <c r="C20" s="4">
        <v>1610</v>
      </c>
    </row>
    <row r="21" spans="2:3" x14ac:dyDescent="0.25">
      <c r="B21" t="s">
        <v>266</v>
      </c>
      <c r="C21" s="4">
        <v>1228</v>
      </c>
    </row>
    <row r="22" spans="2:3" x14ac:dyDescent="0.25">
      <c r="B22" t="s">
        <v>267</v>
      </c>
      <c r="C22" s="4">
        <v>3578</v>
      </c>
    </row>
    <row r="23" spans="2:3" x14ac:dyDescent="0.25">
      <c r="B23" t="s">
        <v>268</v>
      </c>
      <c r="C23" s="4">
        <v>920</v>
      </c>
    </row>
    <row r="24" spans="2:3" x14ac:dyDescent="0.25">
      <c r="B24" t="s">
        <v>269</v>
      </c>
      <c r="C24" s="4">
        <v>1106</v>
      </c>
    </row>
    <row r="25" spans="2:3" x14ac:dyDescent="0.25">
      <c r="B25" t="s">
        <v>270</v>
      </c>
      <c r="C25" s="4">
        <v>2968</v>
      </c>
    </row>
    <row r="26" spans="2:3" x14ac:dyDescent="0.25">
      <c r="B26" t="s">
        <v>271</v>
      </c>
      <c r="C26" s="4">
        <v>12</v>
      </c>
    </row>
    <row r="27" spans="2:3" x14ac:dyDescent="0.25">
      <c r="B27" t="s">
        <v>272</v>
      </c>
      <c r="C27" s="4">
        <v>6</v>
      </c>
    </row>
    <row r="28" spans="2:3" x14ac:dyDescent="0.25">
      <c r="B28" t="s">
        <v>273</v>
      </c>
      <c r="C28" s="4">
        <v>3394</v>
      </c>
    </row>
    <row r="29" spans="2:3" x14ac:dyDescent="0.25">
      <c r="B29" t="s">
        <v>274</v>
      </c>
      <c r="C29" s="4">
        <v>2387</v>
      </c>
    </row>
    <row r="30" spans="2:3" x14ac:dyDescent="0.25">
      <c r="B30" t="s">
        <v>275</v>
      </c>
      <c r="C30" s="4">
        <v>996</v>
      </c>
    </row>
    <row r="31" spans="2:3" x14ac:dyDescent="0.25">
      <c r="B31" t="s">
        <v>276</v>
      </c>
      <c r="C31" s="4">
        <v>2402</v>
      </c>
    </row>
    <row r="32" spans="2:3" x14ac:dyDescent="0.25">
      <c r="B32" t="s">
        <v>277</v>
      </c>
      <c r="C32" s="4">
        <v>1093</v>
      </c>
    </row>
    <row r="33" spans="2:3" x14ac:dyDescent="0.25">
      <c r="B33" t="s">
        <v>278</v>
      </c>
      <c r="C33" s="4">
        <v>328</v>
      </c>
    </row>
    <row r="34" spans="2:3" x14ac:dyDescent="0.25">
      <c r="B34" t="s">
        <v>279</v>
      </c>
      <c r="C34" s="4">
        <v>2093</v>
      </c>
    </row>
    <row r="35" spans="2:3" x14ac:dyDescent="0.25">
      <c r="B35" t="s">
        <v>280</v>
      </c>
      <c r="C35" s="4">
        <v>1179</v>
      </c>
    </row>
    <row r="36" spans="2:3" x14ac:dyDescent="0.25">
      <c r="C36" s="4">
        <v>44947</v>
      </c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2.1171250986443794E-2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566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1982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44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706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845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1226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2543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1670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1364</v>
      </c>
      <c r="E14" s="14" t="s">
        <v>293</v>
      </c>
      <c r="F14" s="27">
        <f>AVERAGE(D6:D17)</f>
        <v>1256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511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915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2700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2254</v>
      </c>
      <c r="E18" s="27">
        <f>F14</f>
        <v>1256</v>
      </c>
      <c r="F18" s="26">
        <f>D18-E18</f>
        <v>998</v>
      </c>
      <c r="G18" s="25">
        <f>ABS(F18)</f>
        <v>998</v>
      </c>
      <c r="H18" s="25">
        <f>G18^2</f>
        <v>996004</v>
      </c>
      <c r="I18" s="24">
        <f>G18/D18</f>
        <v>0.44276841171251108</v>
      </c>
      <c r="J18" s="24">
        <f>G18/E18</f>
        <v>0.79458598726114649</v>
      </c>
    </row>
    <row r="19" spans="1:10" x14ac:dyDescent="0.25">
      <c r="A19" s="55"/>
      <c r="B19" s="31" t="s">
        <v>263</v>
      </c>
      <c r="C19" s="14">
        <v>2</v>
      </c>
      <c r="D19" s="34">
        <v>1086</v>
      </c>
      <c r="E19" s="25">
        <f>$F$1*D18+(1-$F$1)*E18</f>
        <v>1277.1289084844709</v>
      </c>
      <c r="F19" s="26">
        <f>D19-E19</f>
        <v>-191.12890848447091</v>
      </c>
      <c r="G19" s="25">
        <f>ABS(F19)</f>
        <v>191.12890848447091</v>
      </c>
      <c r="H19" s="25">
        <f>G19^2</f>
        <v>36530.259658465257</v>
      </c>
      <c r="I19" s="24">
        <f>G19/D19</f>
        <v>0.17599347005936547</v>
      </c>
      <c r="J19" s="24">
        <f>G19/E19</f>
        <v>0.14965514226068036</v>
      </c>
    </row>
    <row r="20" spans="1:10" x14ac:dyDescent="0.25">
      <c r="A20" s="55"/>
      <c r="B20" s="31" t="s">
        <v>264</v>
      </c>
      <c r="C20" s="14">
        <v>3</v>
      </c>
      <c r="D20" s="34">
        <v>1235</v>
      </c>
      <c r="E20" s="25">
        <f t="shared" ref="E20:E36" si="0">$F$1*D19+(1-$F$1)*E19</f>
        <v>1273.0824703921812</v>
      </c>
      <c r="F20" s="26">
        <f t="shared" ref="F20:F36" si="1">D20-E20</f>
        <v>-38.082470392181222</v>
      </c>
      <c r="G20" s="25">
        <f t="shared" ref="G20:G36" si="2">ABS(F20)</f>
        <v>38.082470392181222</v>
      </c>
      <c r="H20" s="25">
        <f t="shared" ref="H20:H36" si="3">G20^2</f>
        <v>1450.2745511713595</v>
      </c>
      <c r="I20" s="24">
        <f t="shared" ref="I20:I36" si="4">G20/D20</f>
        <v>3.0836008414721637E-2</v>
      </c>
      <c r="J20" s="24">
        <f t="shared" ref="J20:J36" si="5">G20/E20</f>
        <v>2.9913592620947543E-2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1610</v>
      </c>
      <c r="E21" s="25">
        <f t="shared" si="0"/>
        <v>1272.2762168533245</v>
      </c>
      <c r="F21" s="26">
        <f t="shared" si="1"/>
        <v>337.72378314667549</v>
      </c>
      <c r="G21" s="25">
        <f t="shared" si="2"/>
        <v>337.72378314667549</v>
      </c>
      <c r="H21" s="25">
        <f t="shared" si="3"/>
        <v>114057.35370290269</v>
      </c>
      <c r="I21" s="24">
        <f t="shared" si="4"/>
        <v>0.20976632493582328</v>
      </c>
      <c r="J21" s="24">
        <f t="shared" si="5"/>
        <v>0.2654484762608828</v>
      </c>
    </row>
    <row r="22" spans="1:10" x14ac:dyDescent="0.25">
      <c r="A22" s="55"/>
      <c r="B22" s="31" t="s">
        <v>266</v>
      </c>
      <c r="C22" s="14">
        <v>5</v>
      </c>
      <c r="D22" s="14">
        <v>1228</v>
      </c>
      <c r="E22" s="25">
        <f t="shared" si="0"/>
        <v>1279.426251830414</v>
      </c>
      <c r="F22" s="26">
        <f t="shared" si="1"/>
        <v>-51.426251830414003</v>
      </c>
      <c r="G22" s="25">
        <f t="shared" si="2"/>
        <v>51.426251830414003</v>
      </c>
      <c r="H22" s="25">
        <f t="shared" si="3"/>
        <v>2644.6593773251598</v>
      </c>
      <c r="I22" s="24">
        <f t="shared" si="4"/>
        <v>4.1878055236493489E-2</v>
      </c>
      <c r="J22" s="24">
        <f t="shared" si="5"/>
        <v>4.0194776179432713E-2</v>
      </c>
    </row>
    <row r="23" spans="1:10" x14ac:dyDescent="0.25">
      <c r="A23" s="55"/>
      <c r="B23" s="31" t="s">
        <v>267</v>
      </c>
      <c r="C23" s="14">
        <v>6</v>
      </c>
      <c r="D23" s="14">
        <v>3578</v>
      </c>
      <c r="E23" s="25">
        <f t="shared" si="0"/>
        <v>1278.3374937456201</v>
      </c>
      <c r="F23" s="26">
        <f t="shared" si="1"/>
        <v>2299.6625062543799</v>
      </c>
      <c r="G23" s="25">
        <f t="shared" si="2"/>
        <v>2299.6625062543799</v>
      </c>
      <c r="H23" s="25">
        <f t="shared" si="3"/>
        <v>5288447.6426721755</v>
      </c>
      <c r="I23" s="24">
        <f t="shared" si="4"/>
        <v>0.64272289163062601</v>
      </c>
      <c r="J23" s="24">
        <f t="shared" si="5"/>
        <v>1.7989478658849352</v>
      </c>
    </row>
    <row r="24" spans="1:10" x14ac:dyDescent="0.25">
      <c r="A24" s="55"/>
      <c r="B24" s="31" t="s">
        <v>268</v>
      </c>
      <c r="C24" s="14">
        <v>7</v>
      </c>
      <c r="D24" s="14">
        <v>920</v>
      </c>
      <c r="E24" s="25">
        <f t="shared" si="0"/>
        <v>1327.024225849646</v>
      </c>
      <c r="F24" s="26">
        <f t="shared" si="1"/>
        <v>-407.02422584964597</v>
      </c>
      <c r="G24" s="25">
        <f t="shared" si="2"/>
        <v>407.02422584964597</v>
      </c>
      <c r="H24" s="25">
        <f t="shared" si="3"/>
        <v>165668.72042850361</v>
      </c>
      <c r="I24" s="24">
        <f t="shared" si="4"/>
        <v>0.44241763679309343</v>
      </c>
      <c r="J24" s="24">
        <f t="shared" si="5"/>
        <v>0.30671951417393528</v>
      </c>
    </row>
    <row r="25" spans="1:10" x14ac:dyDescent="0.25">
      <c r="A25" s="55"/>
      <c r="B25" s="31" t="s">
        <v>269</v>
      </c>
      <c r="C25" s="14">
        <v>8</v>
      </c>
      <c r="D25" s="14">
        <v>1106</v>
      </c>
      <c r="E25" s="25">
        <f t="shared" si="0"/>
        <v>1318.4070138066202</v>
      </c>
      <c r="F25" s="26">
        <f t="shared" si="1"/>
        <v>-212.40701380662017</v>
      </c>
      <c r="G25" s="25">
        <f t="shared" si="2"/>
        <v>212.40701380662017</v>
      </c>
      <c r="H25" s="25">
        <f t="shared" si="3"/>
        <v>45116.739514245732</v>
      </c>
      <c r="I25" s="24">
        <f t="shared" si="4"/>
        <v>0.19204974123564211</v>
      </c>
      <c r="J25" s="24">
        <f t="shared" si="5"/>
        <v>0.16110883178127219</v>
      </c>
    </row>
    <row r="26" spans="1:10" x14ac:dyDescent="0.25">
      <c r="A26" s="55"/>
      <c r="B26" s="31" t="s">
        <v>270</v>
      </c>
      <c r="C26" s="14">
        <v>9</v>
      </c>
      <c r="D26" s="14">
        <v>2968</v>
      </c>
      <c r="E26" s="25">
        <f t="shared" si="0"/>
        <v>1313.9100916060393</v>
      </c>
      <c r="F26" s="26">
        <f t="shared" si="1"/>
        <v>1654.0899083939607</v>
      </c>
      <c r="G26" s="25">
        <f t="shared" si="2"/>
        <v>1654.0899083939607</v>
      </c>
      <c r="H26" s="25">
        <f t="shared" si="3"/>
        <v>2736013.4250507415</v>
      </c>
      <c r="I26" s="24">
        <f t="shared" si="4"/>
        <v>0.55730792061791135</v>
      </c>
      <c r="J26" s="24">
        <f t="shared" si="5"/>
        <v>1.2589064647278168</v>
      </c>
    </row>
    <row r="27" spans="1:10" x14ac:dyDescent="0.25">
      <c r="A27" s="55"/>
      <c r="B27" s="31" t="s">
        <v>271</v>
      </c>
      <c r="C27" s="14">
        <v>10</v>
      </c>
      <c r="D27" s="14">
        <v>12</v>
      </c>
      <c r="E27" s="25">
        <f t="shared" si="0"/>
        <v>1348.9292442107915</v>
      </c>
      <c r="F27" s="26">
        <f t="shared" si="1"/>
        <v>-1336.9292442107915</v>
      </c>
      <c r="G27" s="25">
        <f t="shared" si="2"/>
        <v>1336.9292442107915</v>
      </c>
      <c r="H27" s="25">
        <f t="shared" si="3"/>
        <v>1787379.8040260382</v>
      </c>
      <c r="I27" s="24">
        <f t="shared" si="4"/>
        <v>111.41077035089928</v>
      </c>
      <c r="J27" s="24">
        <f t="shared" si="5"/>
        <v>0.99110405527087464</v>
      </c>
    </row>
    <row r="28" spans="1:10" x14ac:dyDescent="0.25">
      <c r="A28" s="55"/>
      <c r="B28" s="31" t="s">
        <v>272</v>
      </c>
      <c r="C28" s="14">
        <v>11</v>
      </c>
      <c r="D28" s="14">
        <v>6</v>
      </c>
      <c r="E28" s="25">
        <f t="shared" si="0"/>
        <v>1320.6247796304883</v>
      </c>
      <c r="F28" s="26">
        <f t="shared" si="1"/>
        <v>-1314.6247796304883</v>
      </c>
      <c r="G28" s="25">
        <f t="shared" si="2"/>
        <v>1314.6247796304883</v>
      </c>
      <c r="H28" s="25">
        <f t="shared" si="3"/>
        <v>1728238.3112185099</v>
      </c>
      <c r="I28" s="24">
        <f t="shared" si="4"/>
        <v>219.10412993841473</v>
      </c>
      <c r="J28" s="24">
        <f t="shared" si="5"/>
        <v>0.99545669588171837</v>
      </c>
    </row>
    <row r="29" spans="1:10" x14ac:dyDescent="0.25">
      <c r="A29" s="55"/>
      <c r="B29" s="31" t="s">
        <v>273</v>
      </c>
      <c r="C29" s="14">
        <v>12</v>
      </c>
      <c r="D29" s="14">
        <v>3394</v>
      </c>
      <c r="E29" s="25">
        <f t="shared" si="0"/>
        <v>1292.7925284679329</v>
      </c>
      <c r="F29" s="26">
        <f t="shared" si="1"/>
        <v>2101.2074715320668</v>
      </c>
      <c r="G29" s="25">
        <f t="shared" si="2"/>
        <v>2101.2074715320668</v>
      </c>
      <c r="H29" s="25">
        <f t="shared" si="3"/>
        <v>4415072.8384221811</v>
      </c>
      <c r="I29" s="24">
        <f t="shared" si="4"/>
        <v>0.61909471759931256</v>
      </c>
      <c r="J29" s="24">
        <f t="shared" si="5"/>
        <v>1.6253245785866144</v>
      </c>
    </row>
    <row r="30" spans="1:10" x14ac:dyDescent="0.25">
      <c r="A30" s="55"/>
      <c r="B30" s="31" t="s">
        <v>274</v>
      </c>
      <c r="C30" s="14">
        <v>13</v>
      </c>
      <c r="D30" s="14">
        <v>2387</v>
      </c>
      <c r="E30" s="25">
        <f t="shared" si="0"/>
        <v>1337.2777192223291</v>
      </c>
      <c r="F30" s="26">
        <f t="shared" si="1"/>
        <v>1049.7222807776709</v>
      </c>
      <c r="G30" s="25">
        <f t="shared" si="2"/>
        <v>1049.7222807776709</v>
      </c>
      <c r="H30" s="25">
        <f t="shared" si="3"/>
        <v>1101916.8667610753</v>
      </c>
      <c r="I30" s="24">
        <f t="shared" si="4"/>
        <v>0.43976635139408082</v>
      </c>
      <c r="J30" s="24">
        <f t="shared" si="5"/>
        <v>0.78496954349027726</v>
      </c>
    </row>
    <row r="31" spans="1:10" x14ac:dyDescent="0.25">
      <c r="A31" s="55"/>
      <c r="B31" s="31" t="s">
        <v>275</v>
      </c>
      <c r="C31" s="14">
        <v>14</v>
      </c>
      <c r="D31" s="14">
        <v>996</v>
      </c>
      <c r="E31" s="25">
        <f t="shared" si="0"/>
        <v>1359.5016530947355</v>
      </c>
      <c r="F31" s="26">
        <f t="shared" si="1"/>
        <v>-363.5016530947355</v>
      </c>
      <c r="G31" s="25">
        <f t="shared" si="2"/>
        <v>363.5016530947355</v>
      </c>
      <c r="H31" s="25">
        <f t="shared" si="3"/>
        <v>132133.45180260544</v>
      </c>
      <c r="I31" s="24">
        <f t="shared" si="4"/>
        <v>0.36496149909109993</v>
      </c>
      <c r="J31" s="24">
        <f t="shared" si="5"/>
        <v>0.26737860323102181</v>
      </c>
    </row>
    <row r="32" spans="1:10" x14ac:dyDescent="0.25">
      <c r="A32" s="55"/>
      <c r="B32" s="31" t="s">
        <v>276</v>
      </c>
      <c r="C32" s="14">
        <v>15</v>
      </c>
      <c r="D32" s="14">
        <v>2402</v>
      </c>
      <c r="E32" s="25">
        <f t="shared" si="0"/>
        <v>1351.8058683630798</v>
      </c>
      <c r="F32" s="26">
        <f t="shared" si="1"/>
        <v>1050.1941316369202</v>
      </c>
      <c r="G32" s="25">
        <f t="shared" si="2"/>
        <v>1050.1941316369202</v>
      </c>
      <c r="H32" s="25">
        <f t="shared" si="3"/>
        <v>1102907.7141246251</v>
      </c>
      <c r="I32" s="24">
        <f t="shared" si="4"/>
        <v>0.43721654106449637</v>
      </c>
      <c r="J32" s="24">
        <f t="shared" si="5"/>
        <v>0.77688235878766732</v>
      </c>
    </row>
    <row r="33" spans="1:10" x14ac:dyDescent="0.25">
      <c r="A33" s="55"/>
      <c r="B33" s="31" t="s">
        <v>277</v>
      </c>
      <c r="C33" s="14">
        <v>16</v>
      </c>
      <c r="D33" s="14">
        <v>1093</v>
      </c>
      <c r="E33" s="25">
        <f t="shared" si="0"/>
        <v>1374.0397919084553</v>
      </c>
      <c r="F33" s="26">
        <f t="shared" si="1"/>
        <v>-281.0397919084553</v>
      </c>
      <c r="G33" s="25">
        <f t="shared" si="2"/>
        <v>281.0397919084553</v>
      </c>
      <c r="H33" s="25">
        <f t="shared" si="3"/>
        <v>78983.364635947859</v>
      </c>
      <c r="I33" s="24">
        <f t="shared" si="4"/>
        <v>0.25712698253289595</v>
      </c>
      <c r="J33" s="24">
        <f t="shared" si="5"/>
        <v>0.20453540979195997</v>
      </c>
    </row>
    <row r="34" spans="1:10" x14ac:dyDescent="0.25">
      <c r="A34" s="55"/>
      <c r="B34" s="31" t="s">
        <v>278</v>
      </c>
      <c r="C34" s="14">
        <v>17</v>
      </c>
      <c r="D34" s="14">
        <v>328</v>
      </c>
      <c r="E34" s="25">
        <f t="shared" si="0"/>
        <v>1368.0898279367834</v>
      </c>
      <c r="F34" s="26">
        <f t="shared" si="1"/>
        <v>-1040.0898279367834</v>
      </c>
      <c r="G34" s="25">
        <f t="shared" si="2"/>
        <v>1040.0898279367834</v>
      </c>
      <c r="H34" s="25">
        <f t="shared" si="3"/>
        <v>1081786.8501775677</v>
      </c>
      <c r="I34" s="24">
        <f t="shared" si="4"/>
        <v>3.1710055729779985</v>
      </c>
      <c r="J34" s="24">
        <f t="shared" si="5"/>
        <v>0.76024966102214442</v>
      </c>
    </row>
    <row r="35" spans="1:10" x14ac:dyDescent="0.25">
      <c r="A35" s="55"/>
      <c r="B35" s="31" t="s">
        <v>279</v>
      </c>
      <c r="C35" s="14">
        <v>18</v>
      </c>
      <c r="D35" s="14">
        <v>2093</v>
      </c>
      <c r="E35" s="25">
        <f t="shared" si="0"/>
        <v>1346.0698251410868</v>
      </c>
      <c r="F35" s="26">
        <f t="shared" si="1"/>
        <v>746.93017485891323</v>
      </c>
      <c r="G35" s="25">
        <f t="shared" si="2"/>
        <v>746.93017485891323</v>
      </c>
      <c r="H35" s="25">
        <f t="shared" si="3"/>
        <v>557904.68611476675</v>
      </c>
      <c r="I35" s="24">
        <f t="shared" si="4"/>
        <v>0.35687060432819551</v>
      </c>
      <c r="J35" s="24">
        <f t="shared" si="5"/>
        <v>0.55489704984704236</v>
      </c>
    </row>
    <row r="36" spans="1:10" x14ac:dyDescent="0.25">
      <c r="A36" s="55"/>
      <c r="B36" s="31" t="s">
        <v>280</v>
      </c>
      <c r="C36" s="14">
        <v>19</v>
      </c>
      <c r="D36" s="14">
        <v>1179</v>
      </c>
      <c r="E36" s="25">
        <f t="shared" si="0"/>
        <v>1361.8832713423733</v>
      </c>
      <c r="F36" s="26">
        <f t="shared" si="1"/>
        <v>-182.88327134237329</v>
      </c>
      <c r="G36" s="25">
        <f t="shared" si="2"/>
        <v>182.88327134237329</v>
      </c>
      <c r="H36" s="25">
        <f t="shared" si="3"/>
        <v>33446.290936888137</v>
      </c>
      <c r="I36" s="24">
        <f t="shared" si="4"/>
        <v>0.15511727849225895</v>
      </c>
      <c r="J36" s="24">
        <f t="shared" si="5"/>
        <v>0.13428703853753191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1358.0114037035619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4818.3928181136262</v>
      </c>
      <c r="G38" s="18">
        <f t="shared" ref="G38:H38" si="6">SUM(G18:G36)</f>
        <v>15656.667695087546</v>
      </c>
      <c r="H38" s="18">
        <f t="shared" si="6"/>
        <v>21405703.253175732</v>
      </c>
      <c r="I38" s="17">
        <f>SUM(I21:I36)</f>
        <v>338.40220240724398</v>
      </c>
      <c r="J38" s="17">
        <f>SUM(J21:J36)</f>
        <v>10.926410923455126</v>
      </c>
    </row>
    <row r="39" spans="1:10" x14ac:dyDescent="0.25">
      <c r="B39" s="14"/>
      <c r="C39" s="14"/>
      <c r="D39" s="14"/>
      <c r="E39" s="14"/>
      <c r="F39" s="14"/>
      <c r="G39" s="16">
        <f>G38/C36</f>
        <v>824.03514184671292</v>
      </c>
      <c r="H39" s="16">
        <f>H38/C36</f>
        <v>1126615.9606934595</v>
      </c>
      <c r="I39" s="15">
        <f>I38/C36</f>
        <v>17.810642231960209</v>
      </c>
      <c r="J39" s="15">
        <f>J38/C36</f>
        <v>0.57507425912921717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1032.7761004590395</v>
      </c>
      <c r="H42" s="12">
        <f>H39^0.5</f>
        <v>1061.4216695985906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701034</v>
      </c>
    </row>
    <row r="4" spans="2:3" x14ac:dyDescent="0.25">
      <c r="B4" s="5" t="s">
        <v>247</v>
      </c>
      <c r="C4" t="s">
        <v>18</v>
      </c>
    </row>
    <row r="5" spans="2:3" x14ac:dyDescent="0.25">
      <c r="B5" t="s">
        <v>250</v>
      </c>
      <c r="C5" s="4">
        <v>28</v>
      </c>
    </row>
    <row r="6" spans="2:3" x14ac:dyDescent="0.25">
      <c r="B6" t="s">
        <v>251</v>
      </c>
      <c r="C6" s="4">
        <v>107</v>
      </c>
    </row>
    <row r="7" spans="2:3" x14ac:dyDescent="0.25">
      <c r="B7" t="s">
        <v>252</v>
      </c>
      <c r="C7" s="4">
        <v>303</v>
      </c>
    </row>
    <row r="8" spans="2:3" x14ac:dyDescent="0.25">
      <c r="B8" t="s">
        <v>253</v>
      </c>
      <c r="C8" s="4">
        <v>149</v>
      </c>
    </row>
    <row r="9" spans="2:3" x14ac:dyDescent="0.25">
      <c r="B9" t="s">
        <v>254</v>
      </c>
      <c r="C9" s="4">
        <v>49</v>
      </c>
    </row>
    <row r="10" spans="2:3" x14ac:dyDescent="0.25">
      <c r="B10" t="s">
        <v>255</v>
      </c>
      <c r="C10" s="4">
        <v>121</v>
      </c>
    </row>
    <row r="11" spans="2:3" x14ac:dyDescent="0.25">
      <c r="B11" t="s">
        <v>256</v>
      </c>
      <c r="C11" s="4">
        <v>289</v>
      </c>
    </row>
    <row r="12" spans="2:3" x14ac:dyDescent="0.25">
      <c r="B12" t="s">
        <v>257</v>
      </c>
      <c r="C12" s="4">
        <v>102</v>
      </c>
    </row>
    <row r="13" spans="2:3" x14ac:dyDescent="0.25">
      <c r="B13" t="s">
        <v>258</v>
      </c>
      <c r="C13" s="4">
        <v>39</v>
      </c>
    </row>
    <row r="14" spans="2:3" x14ac:dyDescent="0.25">
      <c r="B14" t="s">
        <v>259</v>
      </c>
      <c r="C14" s="4"/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/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/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>
        <v>93</v>
      </c>
    </row>
    <row r="27" spans="2:3" x14ac:dyDescent="0.25">
      <c r="B27" t="s">
        <v>272</v>
      </c>
      <c r="C27" s="4">
        <v>196</v>
      </c>
    </row>
    <row r="28" spans="2:3" x14ac:dyDescent="0.25">
      <c r="B28" t="s">
        <v>273</v>
      </c>
      <c r="C28" s="4">
        <v>115</v>
      </c>
    </row>
    <row r="29" spans="2:3" x14ac:dyDescent="0.25">
      <c r="B29" t="s">
        <v>274</v>
      </c>
      <c r="C29" s="4">
        <v>80</v>
      </c>
    </row>
    <row r="30" spans="2:3" x14ac:dyDescent="0.25">
      <c r="B30" t="s">
        <v>275</v>
      </c>
      <c r="C30" s="4">
        <v>4</v>
      </c>
    </row>
    <row r="31" spans="2:3" x14ac:dyDescent="0.25">
      <c r="B31" t="s">
        <v>276</v>
      </c>
      <c r="C31" s="4">
        <v>264</v>
      </c>
    </row>
    <row r="32" spans="2:3" x14ac:dyDescent="0.25">
      <c r="B32" t="s">
        <v>277</v>
      </c>
      <c r="C32" s="4">
        <v>19</v>
      </c>
    </row>
    <row r="33" spans="2:3" x14ac:dyDescent="0.25">
      <c r="B33" t="s">
        <v>278</v>
      </c>
      <c r="C33" s="4">
        <v>151</v>
      </c>
    </row>
    <row r="34" spans="2:3" x14ac:dyDescent="0.25">
      <c r="B34" t="s">
        <v>279</v>
      </c>
      <c r="C34" s="4">
        <v>99</v>
      </c>
    </row>
    <row r="35" spans="2:3" x14ac:dyDescent="0.25">
      <c r="B35" t="s">
        <v>280</v>
      </c>
      <c r="C35" s="4">
        <v>250</v>
      </c>
    </row>
    <row r="36" spans="2:3" x14ac:dyDescent="0.25">
      <c r="C36" s="4">
        <v>2458</v>
      </c>
    </row>
  </sheetData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28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107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303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149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49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121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289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102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39</v>
      </c>
      <c r="E14" s="14" t="s">
        <v>293</v>
      </c>
      <c r="F14" s="27">
        <f>AVERAGE(D6:D17)</f>
        <v>131.88888888888889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/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/>
      <c r="E18" s="27">
        <f>F14</f>
        <v>131.88888888888889</v>
      </c>
      <c r="F18" s="26">
        <f>D18-E18</f>
        <v>-131.88888888888889</v>
      </c>
      <c r="G18" s="25">
        <f>ABS(F18)</f>
        <v>131.88888888888889</v>
      </c>
      <c r="H18" s="25">
        <f>G18^2</f>
        <v>17394.679012345678</v>
      </c>
      <c r="I18" s="24" t="e">
        <f>G18/D18</f>
        <v>#DIV/0!</v>
      </c>
      <c r="J18" s="24">
        <f>G18/E18</f>
        <v>1</v>
      </c>
    </row>
    <row r="19" spans="1:10" x14ac:dyDescent="0.25">
      <c r="A19" s="55"/>
      <c r="B19" s="31" t="s">
        <v>263</v>
      </c>
      <c r="C19" s="14">
        <v>2</v>
      </c>
      <c r="D19" s="34"/>
      <c r="E19" s="25">
        <f>$F$1*D18+(1-$F$1)*E18</f>
        <v>92.322222222222209</v>
      </c>
      <c r="F19" s="26">
        <f>D19-E19</f>
        <v>-92.322222222222209</v>
      </c>
      <c r="G19" s="25">
        <f>ABS(F19)</f>
        <v>92.322222222222209</v>
      </c>
      <c r="H19" s="25">
        <f>G19^2</f>
        <v>8523.3927160493804</v>
      </c>
      <c r="I19" s="24" t="e">
        <f>G19/D19</f>
        <v>#DIV/0!</v>
      </c>
      <c r="J19" s="24">
        <f>G19/E19</f>
        <v>1</v>
      </c>
    </row>
    <row r="20" spans="1:10" x14ac:dyDescent="0.25">
      <c r="A20" s="55"/>
      <c r="B20" s="31" t="s">
        <v>264</v>
      </c>
      <c r="C20" s="14">
        <v>3</v>
      </c>
      <c r="D20" s="34"/>
      <c r="E20" s="25">
        <f t="shared" ref="E20:E36" si="0">$F$1*D19+(1-$F$1)*E19</f>
        <v>64.625555555555536</v>
      </c>
      <c r="F20" s="26">
        <f t="shared" ref="F20:F36" si="1">D20-E20</f>
        <v>-64.625555555555536</v>
      </c>
      <c r="G20" s="25">
        <f t="shared" ref="G20:G36" si="2">ABS(F20)</f>
        <v>64.625555555555536</v>
      </c>
      <c r="H20" s="25">
        <f t="shared" ref="H20:H36" si="3">G20^2</f>
        <v>4176.4624308641951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5" t="s">
        <v>291</v>
      </c>
      <c r="B21" s="31" t="s">
        <v>265</v>
      </c>
      <c r="C21" s="14">
        <v>4</v>
      </c>
      <c r="D21" s="14"/>
      <c r="E21" s="25">
        <f t="shared" si="0"/>
        <v>45.237888888888875</v>
      </c>
      <c r="F21" s="26">
        <f t="shared" si="1"/>
        <v>-45.237888888888875</v>
      </c>
      <c r="G21" s="25">
        <f t="shared" si="2"/>
        <v>45.237888888888875</v>
      </c>
      <c r="H21" s="25">
        <f t="shared" si="3"/>
        <v>2046.4665911234556</v>
      </c>
      <c r="I21" s="24" t="e">
        <f t="shared" si="4"/>
        <v>#DIV/0!</v>
      </c>
      <c r="J21" s="24">
        <f t="shared" si="5"/>
        <v>1</v>
      </c>
    </row>
    <row r="22" spans="1:10" x14ac:dyDescent="0.25">
      <c r="A22" s="55"/>
      <c r="B22" s="31" t="s">
        <v>266</v>
      </c>
      <c r="C22" s="14">
        <v>5</v>
      </c>
      <c r="D22" s="14"/>
      <c r="E22" s="25">
        <f t="shared" si="0"/>
        <v>31.666522222222209</v>
      </c>
      <c r="F22" s="26">
        <f t="shared" si="1"/>
        <v>-31.666522222222209</v>
      </c>
      <c r="G22" s="25">
        <f t="shared" si="2"/>
        <v>31.666522222222209</v>
      </c>
      <c r="H22" s="25">
        <f t="shared" si="3"/>
        <v>1002.768629650493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5"/>
      <c r="B23" s="31" t="s">
        <v>267</v>
      </c>
      <c r="C23" s="14">
        <v>6</v>
      </c>
      <c r="D23" s="14"/>
      <c r="E23" s="25">
        <f t="shared" si="0"/>
        <v>22.166565555555547</v>
      </c>
      <c r="F23" s="26">
        <f t="shared" si="1"/>
        <v>-22.166565555555547</v>
      </c>
      <c r="G23" s="25">
        <f t="shared" si="2"/>
        <v>22.166565555555547</v>
      </c>
      <c r="H23" s="25">
        <f t="shared" si="3"/>
        <v>491.35662852874157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5"/>
      <c r="B24" s="31" t="s">
        <v>268</v>
      </c>
      <c r="C24" s="14">
        <v>7</v>
      </c>
      <c r="D24" s="14"/>
      <c r="E24" s="25">
        <f t="shared" si="0"/>
        <v>15.516595888888881</v>
      </c>
      <c r="F24" s="26">
        <f t="shared" si="1"/>
        <v>-15.516595888888881</v>
      </c>
      <c r="G24" s="25">
        <f t="shared" si="2"/>
        <v>15.516595888888881</v>
      </c>
      <c r="H24" s="25">
        <f t="shared" si="3"/>
        <v>240.76474797908332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5"/>
      <c r="B25" s="31" t="s">
        <v>269</v>
      </c>
      <c r="C25" s="14">
        <v>8</v>
      </c>
      <c r="D25" s="14"/>
      <c r="E25" s="25">
        <f t="shared" si="0"/>
        <v>10.861617122222217</v>
      </c>
      <c r="F25" s="26">
        <f t="shared" si="1"/>
        <v>-10.861617122222217</v>
      </c>
      <c r="G25" s="25">
        <f t="shared" si="2"/>
        <v>10.861617122222217</v>
      </c>
      <c r="H25" s="25">
        <f t="shared" si="3"/>
        <v>117.97472650975084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5"/>
      <c r="B26" s="31" t="s">
        <v>270</v>
      </c>
      <c r="C26" s="14">
        <v>9</v>
      </c>
      <c r="D26" s="14"/>
      <c r="E26" s="25">
        <f t="shared" si="0"/>
        <v>7.6031319855555513</v>
      </c>
      <c r="F26" s="26">
        <f t="shared" si="1"/>
        <v>-7.6031319855555513</v>
      </c>
      <c r="G26" s="25">
        <f t="shared" si="2"/>
        <v>7.6031319855555513</v>
      </c>
      <c r="H26" s="25">
        <f t="shared" si="3"/>
        <v>57.807615989777901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5"/>
      <c r="B27" s="31" t="s">
        <v>271</v>
      </c>
      <c r="C27" s="14">
        <v>10</v>
      </c>
      <c r="D27" s="14">
        <v>93</v>
      </c>
      <c r="E27" s="25">
        <f t="shared" si="0"/>
        <v>5.3221923898888859</v>
      </c>
      <c r="F27" s="26">
        <f t="shared" si="1"/>
        <v>87.677807610111117</v>
      </c>
      <c r="G27" s="25">
        <f t="shared" si="2"/>
        <v>87.677807610111117</v>
      </c>
      <c r="H27" s="25">
        <f t="shared" si="3"/>
        <v>7687.3979473156587</v>
      </c>
      <c r="I27" s="24">
        <f t="shared" si="4"/>
        <v>0.94277212483990447</v>
      </c>
      <c r="J27" s="24">
        <f t="shared" si="5"/>
        <v>16.474001912573026</v>
      </c>
    </row>
    <row r="28" spans="1:10" x14ac:dyDescent="0.25">
      <c r="A28" s="55"/>
      <c r="B28" s="31" t="s">
        <v>272</v>
      </c>
      <c r="C28" s="14">
        <v>11</v>
      </c>
      <c r="D28" s="14">
        <v>196</v>
      </c>
      <c r="E28" s="25">
        <f t="shared" si="0"/>
        <v>31.625534672922218</v>
      </c>
      <c r="F28" s="26">
        <f t="shared" si="1"/>
        <v>164.37446532707779</v>
      </c>
      <c r="G28" s="25">
        <f t="shared" si="2"/>
        <v>164.37446532707779</v>
      </c>
      <c r="H28" s="25">
        <f t="shared" si="3"/>
        <v>27018.964851562698</v>
      </c>
      <c r="I28" s="24">
        <f t="shared" si="4"/>
        <v>0.83864523126060098</v>
      </c>
      <c r="J28" s="24">
        <f t="shared" si="5"/>
        <v>5.1975236791115886</v>
      </c>
    </row>
    <row r="29" spans="1:10" x14ac:dyDescent="0.25">
      <c r="A29" s="55"/>
      <c r="B29" s="31" t="s">
        <v>273</v>
      </c>
      <c r="C29" s="14">
        <v>12</v>
      </c>
      <c r="D29" s="14">
        <v>115</v>
      </c>
      <c r="E29" s="25">
        <f t="shared" si="0"/>
        <v>80.937874271045544</v>
      </c>
      <c r="F29" s="26">
        <f t="shared" si="1"/>
        <v>34.062125728954456</v>
      </c>
      <c r="G29" s="25">
        <f t="shared" si="2"/>
        <v>34.062125728954456</v>
      </c>
      <c r="H29" s="25">
        <f t="shared" si="3"/>
        <v>1160.2284091751012</v>
      </c>
      <c r="I29" s="24">
        <f t="shared" si="4"/>
        <v>0.29619239764308225</v>
      </c>
      <c r="J29" s="24">
        <f t="shared" si="5"/>
        <v>0.42084285059040316</v>
      </c>
    </row>
    <row r="30" spans="1:10" x14ac:dyDescent="0.25">
      <c r="A30" s="55"/>
      <c r="B30" s="31" t="s">
        <v>274</v>
      </c>
      <c r="C30" s="14">
        <v>13</v>
      </c>
      <c r="D30" s="14">
        <v>80</v>
      </c>
      <c r="E30" s="25">
        <f t="shared" si="0"/>
        <v>91.156511989731882</v>
      </c>
      <c r="F30" s="26">
        <f t="shared" si="1"/>
        <v>-11.156511989731882</v>
      </c>
      <c r="G30" s="25">
        <f t="shared" si="2"/>
        <v>11.156511989731882</v>
      </c>
      <c r="H30" s="25">
        <f t="shared" si="3"/>
        <v>124.46775977703125</v>
      </c>
      <c r="I30" s="24">
        <f t="shared" si="4"/>
        <v>0.13945639987164854</v>
      </c>
      <c r="J30" s="24">
        <f t="shared" si="5"/>
        <v>0.12238853534664185</v>
      </c>
    </row>
    <row r="31" spans="1:10" x14ac:dyDescent="0.25">
      <c r="A31" s="55"/>
      <c r="B31" s="31" t="s">
        <v>275</v>
      </c>
      <c r="C31" s="14">
        <v>14</v>
      </c>
      <c r="D31" s="14">
        <v>4</v>
      </c>
      <c r="E31" s="25">
        <f t="shared" si="0"/>
        <v>87.809558392812306</v>
      </c>
      <c r="F31" s="26">
        <f t="shared" si="1"/>
        <v>-83.809558392812306</v>
      </c>
      <c r="G31" s="25">
        <f t="shared" si="2"/>
        <v>83.809558392812306</v>
      </c>
      <c r="H31" s="25">
        <f t="shared" si="3"/>
        <v>7024.042077998216</v>
      </c>
      <c r="I31" s="24">
        <f t="shared" si="4"/>
        <v>20.952389598203077</v>
      </c>
      <c r="J31" s="24">
        <f t="shared" si="5"/>
        <v>0.95444687260461814</v>
      </c>
    </row>
    <row r="32" spans="1:10" x14ac:dyDescent="0.25">
      <c r="A32" s="55"/>
      <c r="B32" s="31" t="s">
        <v>276</v>
      </c>
      <c r="C32" s="14">
        <v>15</v>
      </c>
      <c r="D32" s="14">
        <v>264</v>
      </c>
      <c r="E32" s="25">
        <f t="shared" si="0"/>
        <v>62.666690874968616</v>
      </c>
      <c r="F32" s="26">
        <f t="shared" si="1"/>
        <v>201.33330912503138</v>
      </c>
      <c r="G32" s="25">
        <f t="shared" si="2"/>
        <v>201.33330912503138</v>
      </c>
      <c r="H32" s="25">
        <f t="shared" si="3"/>
        <v>40535.101363235444</v>
      </c>
      <c r="I32" s="24">
        <f t="shared" si="4"/>
        <v>0.76262617092814911</v>
      </c>
      <c r="J32" s="24">
        <f t="shared" si="5"/>
        <v>3.2127643300446125</v>
      </c>
    </row>
    <row r="33" spans="1:10" x14ac:dyDescent="0.25">
      <c r="A33" s="55"/>
      <c r="B33" s="31" t="s">
        <v>277</v>
      </c>
      <c r="C33" s="14">
        <v>16</v>
      </c>
      <c r="D33" s="14">
        <v>19</v>
      </c>
      <c r="E33" s="25">
        <f t="shared" si="0"/>
        <v>123.06668361247803</v>
      </c>
      <c r="F33" s="26">
        <f t="shared" si="1"/>
        <v>-104.06668361247803</v>
      </c>
      <c r="G33" s="25">
        <f t="shared" si="2"/>
        <v>104.06668361247803</v>
      </c>
      <c r="H33" s="25">
        <f t="shared" si="3"/>
        <v>10829.874638099604</v>
      </c>
      <c r="I33" s="24">
        <f t="shared" si="4"/>
        <v>5.4771938743409487</v>
      </c>
      <c r="J33" s="24">
        <f t="shared" si="5"/>
        <v>0.84561215560314695</v>
      </c>
    </row>
    <row r="34" spans="1:10" x14ac:dyDescent="0.25">
      <c r="A34" s="55"/>
      <c r="B34" s="31" t="s">
        <v>278</v>
      </c>
      <c r="C34" s="14">
        <v>17</v>
      </c>
      <c r="D34" s="14">
        <v>151</v>
      </c>
      <c r="E34" s="25">
        <f t="shared" si="0"/>
        <v>91.846678528734614</v>
      </c>
      <c r="F34" s="26">
        <f t="shared" si="1"/>
        <v>59.153321471265386</v>
      </c>
      <c r="G34" s="25">
        <f t="shared" si="2"/>
        <v>59.153321471265386</v>
      </c>
      <c r="H34" s="25">
        <f t="shared" si="3"/>
        <v>3499.1154410828667</v>
      </c>
      <c r="I34" s="24">
        <f t="shared" si="4"/>
        <v>0.39174385080308205</v>
      </c>
      <c r="J34" s="24">
        <f t="shared" si="5"/>
        <v>0.64404420953294483</v>
      </c>
    </row>
    <row r="35" spans="1:10" x14ac:dyDescent="0.25">
      <c r="A35" s="55"/>
      <c r="B35" s="31" t="s">
        <v>279</v>
      </c>
      <c r="C35" s="14">
        <v>18</v>
      </c>
      <c r="D35" s="14">
        <v>99</v>
      </c>
      <c r="E35" s="25">
        <f t="shared" si="0"/>
        <v>109.59267497011422</v>
      </c>
      <c r="F35" s="26">
        <f t="shared" si="1"/>
        <v>-10.592674970114217</v>
      </c>
      <c r="G35" s="25">
        <f t="shared" si="2"/>
        <v>10.592674970114217</v>
      </c>
      <c r="H35" s="25">
        <f t="shared" si="3"/>
        <v>112.20476302248423</v>
      </c>
      <c r="I35" s="24">
        <f t="shared" si="4"/>
        <v>0.10699671686984058</v>
      </c>
      <c r="J35" s="24">
        <f t="shared" si="5"/>
        <v>9.6654954110781816E-2</v>
      </c>
    </row>
    <row r="36" spans="1:10" x14ac:dyDescent="0.25">
      <c r="A36" s="55"/>
      <c r="B36" s="31" t="s">
        <v>280</v>
      </c>
      <c r="C36" s="14">
        <v>19</v>
      </c>
      <c r="D36" s="14">
        <v>250</v>
      </c>
      <c r="E36" s="25">
        <f t="shared" si="0"/>
        <v>106.41487247907995</v>
      </c>
      <c r="F36" s="26">
        <f t="shared" si="1"/>
        <v>143.58512752092005</v>
      </c>
      <c r="G36" s="25">
        <f t="shared" si="2"/>
        <v>143.58512752092005</v>
      </c>
      <c r="H36" s="25">
        <f t="shared" si="3"/>
        <v>20616.688845198874</v>
      </c>
      <c r="I36" s="24">
        <f t="shared" si="4"/>
        <v>0.57434051008368026</v>
      </c>
      <c r="J36" s="24">
        <f t="shared" si="5"/>
        <v>1.3492956780937495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149.49041073535597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58.671739488223736</v>
      </c>
      <c r="G38" s="18">
        <f t="shared" ref="G38:H38" si="6">SUM(G18:G36)</f>
        <v>1321.7005740784964</v>
      </c>
      <c r="H38" s="18">
        <f t="shared" si="6"/>
        <v>152659.75919550852</v>
      </c>
      <c r="I38" s="17" t="e">
        <f>SUM(I21:I36)</f>
        <v>#DIV/0!</v>
      </c>
      <c r="J38" s="17">
        <f>SUM(J21:J36)</f>
        <v>35.317575177611509</v>
      </c>
    </row>
    <row r="39" spans="1:10" x14ac:dyDescent="0.25">
      <c r="B39" s="14"/>
      <c r="C39" s="14"/>
      <c r="D39" s="14"/>
      <c r="E39" s="14"/>
      <c r="F39" s="14"/>
      <c r="G39" s="16">
        <f>G38/C36</f>
        <v>69.563188109394545</v>
      </c>
      <c r="H39" s="16">
        <f>H38/C36</f>
        <v>8034.724168184659</v>
      </c>
      <c r="I39" s="15" t="e">
        <f>I38/C36</f>
        <v>#DIV/0!</v>
      </c>
      <c r="J39" s="15">
        <f>J38/C36</f>
        <v>1.8588197461900795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87.184629031856758</v>
      </c>
      <c r="H42" s="12">
        <f>H39^0.5</f>
        <v>89.63662291822834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7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701028</v>
      </c>
    </row>
    <row r="4" spans="2:3" x14ac:dyDescent="0.25">
      <c r="B4" s="5" t="s">
        <v>247</v>
      </c>
      <c r="C4" t="s">
        <v>12</v>
      </c>
    </row>
    <row r="5" spans="2:3" x14ac:dyDescent="0.25">
      <c r="B5" t="s">
        <v>250</v>
      </c>
      <c r="C5" s="4">
        <v>36</v>
      </c>
    </row>
    <row r="6" spans="2:3" x14ac:dyDescent="0.25">
      <c r="B6" t="s">
        <v>251</v>
      </c>
      <c r="C6" s="4">
        <v>79</v>
      </c>
    </row>
    <row r="7" spans="2:3" x14ac:dyDescent="0.25">
      <c r="B7" t="s">
        <v>252</v>
      </c>
      <c r="C7" s="4">
        <v>97</v>
      </c>
    </row>
    <row r="8" spans="2:3" x14ac:dyDescent="0.25">
      <c r="B8" t="s">
        <v>253</v>
      </c>
      <c r="C8" s="4">
        <v>86</v>
      </c>
    </row>
    <row r="9" spans="2:3" x14ac:dyDescent="0.25">
      <c r="B9" t="s">
        <v>254</v>
      </c>
      <c r="C9" s="4">
        <v>37</v>
      </c>
    </row>
    <row r="10" spans="2:3" x14ac:dyDescent="0.25">
      <c r="B10" t="s">
        <v>255</v>
      </c>
      <c r="C10" s="4">
        <v>87</v>
      </c>
    </row>
    <row r="11" spans="2:3" x14ac:dyDescent="0.25">
      <c r="B11" t="s">
        <v>256</v>
      </c>
      <c r="C11" s="4">
        <v>200</v>
      </c>
    </row>
    <row r="12" spans="2:3" x14ac:dyDescent="0.25">
      <c r="B12" t="s">
        <v>257</v>
      </c>
      <c r="C12" s="4">
        <v>55</v>
      </c>
    </row>
    <row r="13" spans="2:3" x14ac:dyDescent="0.25">
      <c r="B13" t="s">
        <v>258</v>
      </c>
      <c r="C13" s="4">
        <v>168</v>
      </c>
    </row>
    <row r="14" spans="2:3" x14ac:dyDescent="0.25">
      <c r="B14" t="s">
        <v>259</v>
      </c>
      <c r="C14" s="4">
        <v>417</v>
      </c>
    </row>
    <row r="15" spans="2:3" x14ac:dyDescent="0.25">
      <c r="B15" t="s">
        <v>260</v>
      </c>
      <c r="C15" s="4">
        <v>16</v>
      </c>
    </row>
    <row r="16" spans="2:3" x14ac:dyDescent="0.25">
      <c r="B16" t="s">
        <v>261</v>
      </c>
      <c r="C16" s="4">
        <v>93</v>
      </c>
    </row>
    <row r="17" spans="2:3" x14ac:dyDescent="0.25">
      <c r="B17" t="s">
        <v>262</v>
      </c>
      <c r="C17" s="4">
        <v>80</v>
      </c>
    </row>
    <row r="18" spans="2:3" x14ac:dyDescent="0.25">
      <c r="B18" t="s">
        <v>263</v>
      </c>
      <c r="C18" s="4">
        <v>96</v>
      </c>
    </row>
    <row r="19" spans="2:3" x14ac:dyDescent="0.25">
      <c r="B19" t="s">
        <v>264</v>
      </c>
      <c r="C19" s="4">
        <v>38</v>
      </c>
    </row>
    <row r="20" spans="2:3" x14ac:dyDescent="0.25">
      <c r="B20" t="s">
        <v>265</v>
      </c>
      <c r="C20" s="4"/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/>
    </row>
    <row r="27" spans="2:3" x14ac:dyDescent="0.25">
      <c r="B27" t="s">
        <v>272</v>
      </c>
      <c r="C27" s="4">
        <v>80</v>
      </c>
    </row>
    <row r="28" spans="2:3" x14ac:dyDescent="0.25">
      <c r="B28" t="s">
        <v>273</v>
      </c>
      <c r="C28" s="4">
        <v>57</v>
      </c>
    </row>
    <row r="29" spans="2:3" x14ac:dyDescent="0.25">
      <c r="B29" t="s">
        <v>274</v>
      </c>
      <c r="C29" s="54"/>
    </row>
    <row r="30" spans="2:3" x14ac:dyDescent="0.25">
      <c r="B30" t="s">
        <v>275</v>
      </c>
      <c r="C30" s="4">
        <v>38</v>
      </c>
    </row>
    <row r="31" spans="2:3" x14ac:dyDescent="0.25">
      <c r="B31" t="s">
        <v>276</v>
      </c>
      <c r="C31" s="4">
        <v>86</v>
      </c>
    </row>
    <row r="32" spans="2:3" x14ac:dyDescent="0.25">
      <c r="B32" t="s">
        <v>277</v>
      </c>
      <c r="C32" s="4"/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>
        <v>10</v>
      </c>
    </row>
    <row r="35" spans="2:3" x14ac:dyDescent="0.25">
      <c r="B35" t="s">
        <v>280</v>
      </c>
      <c r="C35" s="4">
        <v>245</v>
      </c>
    </row>
    <row r="36" spans="2:3" x14ac:dyDescent="0.25">
      <c r="C36" s="4">
        <v>2101</v>
      </c>
    </row>
  </sheetData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36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79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97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86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37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87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200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55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168</v>
      </c>
      <c r="E14" s="14" t="s">
        <v>293</v>
      </c>
      <c r="F14" s="27">
        <f>AVERAGE(D6:D17)</f>
        <v>114.25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417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16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93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80</v>
      </c>
      <c r="E18" s="27">
        <f>F14</f>
        <v>114.25</v>
      </c>
      <c r="F18" s="26">
        <f>D18-E18</f>
        <v>-34.25</v>
      </c>
      <c r="G18" s="25">
        <f>ABS(F18)</f>
        <v>34.25</v>
      </c>
      <c r="H18" s="25">
        <f>G18^2</f>
        <v>1173.0625</v>
      </c>
      <c r="I18" s="24">
        <f>G18/D18</f>
        <v>0.42812499999999998</v>
      </c>
      <c r="J18" s="24">
        <f>G18/E18</f>
        <v>0.29978118161925604</v>
      </c>
    </row>
    <row r="19" spans="1:10" x14ac:dyDescent="0.25">
      <c r="A19" s="55"/>
      <c r="B19" s="31" t="s">
        <v>263</v>
      </c>
      <c r="C19" s="14">
        <v>2</v>
      </c>
      <c r="D19" s="34">
        <v>96</v>
      </c>
      <c r="E19" s="25">
        <f>$F$1*D18+(1-$F$1)*E18</f>
        <v>103.97499999999999</v>
      </c>
      <c r="F19" s="26">
        <f>D19-E19</f>
        <v>-7.9749999999999943</v>
      </c>
      <c r="G19" s="25">
        <f>ABS(F19)</f>
        <v>7.9749999999999943</v>
      </c>
      <c r="H19" s="25">
        <f>G19^2</f>
        <v>63.600624999999908</v>
      </c>
      <c r="I19" s="24">
        <f>G19/D19</f>
        <v>8.3072916666666607E-2</v>
      </c>
      <c r="J19" s="24">
        <f>G19/E19</f>
        <v>7.6701130079345953E-2</v>
      </c>
    </row>
    <row r="20" spans="1:10" x14ac:dyDescent="0.25">
      <c r="A20" s="55"/>
      <c r="B20" s="31" t="s">
        <v>264</v>
      </c>
      <c r="C20" s="14">
        <v>3</v>
      </c>
      <c r="D20" s="34">
        <v>38</v>
      </c>
      <c r="E20" s="25">
        <f t="shared" ref="E20:E36" si="0">$F$1*D19+(1-$F$1)*E19</f>
        <v>101.58249999999998</v>
      </c>
      <c r="F20" s="26">
        <f t="shared" ref="F20:F36" si="1">D20-E20</f>
        <v>-63.582499999999982</v>
      </c>
      <c r="G20" s="25">
        <f t="shared" ref="G20:G36" si="2">ABS(F20)</f>
        <v>63.582499999999982</v>
      </c>
      <c r="H20" s="25">
        <f t="shared" ref="H20:H36" si="3">G20^2</f>
        <v>4042.7343062499976</v>
      </c>
      <c r="I20" s="24">
        <f t="shared" ref="I20:I36" si="4">G20/D20</f>
        <v>1.6732236842105259</v>
      </c>
      <c r="J20" s="24">
        <f t="shared" ref="J20:J36" si="5">G20/E20</f>
        <v>0.62591981886643855</v>
      </c>
    </row>
    <row r="21" spans="1:10" x14ac:dyDescent="0.25">
      <c r="A21" s="55" t="s">
        <v>291</v>
      </c>
      <c r="B21" s="31" t="s">
        <v>265</v>
      </c>
      <c r="C21" s="14">
        <v>4</v>
      </c>
      <c r="D21" s="14"/>
      <c r="E21" s="25">
        <f t="shared" si="0"/>
        <v>82.507749999999987</v>
      </c>
      <c r="F21" s="26">
        <f t="shared" si="1"/>
        <v>-82.507749999999987</v>
      </c>
      <c r="G21" s="25">
        <f t="shared" si="2"/>
        <v>82.507749999999987</v>
      </c>
      <c r="H21" s="25">
        <f t="shared" si="3"/>
        <v>6807.5288100624975</v>
      </c>
      <c r="I21" s="24" t="e">
        <f t="shared" si="4"/>
        <v>#DIV/0!</v>
      </c>
      <c r="J21" s="24">
        <f t="shared" si="5"/>
        <v>1</v>
      </c>
    </row>
    <row r="22" spans="1:10" x14ac:dyDescent="0.25">
      <c r="A22" s="55"/>
      <c r="B22" s="31" t="s">
        <v>266</v>
      </c>
      <c r="C22" s="14">
        <v>5</v>
      </c>
      <c r="D22" s="14"/>
      <c r="E22" s="25">
        <f t="shared" si="0"/>
        <v>57.755424999999988</v>
      </c>
      <c r="F22" s="26">
        <f t="shared" si="1"/>
        <v>-57.755424999999988</v>
      </c>
      <c r="G22" s="25">
        <f t="shared" si="2"/>
        <v>57.755424999999988</v>
      </c>
      <c r="H22" s="25">
        <f t="shared" si="3"/>
        <v>3335.6891169306236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5"/>
      <c r="B23" s="31" t="s">
        <v>267</v>
      </c>
      <c r="C23" s="14">
        <v>6</v>
      </c>
      <c r="D23" s="14"/>
      <c r="E23" s="25">
        <f t="shared" si="0"/>
        <v>40.428797499999988</v>
      </c>
      <c r="F23" s="26">
        <f t="shared" si="1"/>
        <v>-40.428797499999988</v>
      </c>
      <c r="G23" s="25">
        <f t="shared" si="2"/>
        <v>40.428797499999988</v>
      </c>
      <c r="H23" s="25">
        <f t="shared" si="3"/>
        <v>1634.4876672960052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5"/>
      <c r="B24" s="31" t="s">
        <v>268</v>
      </c>
      <c r="C24" s="14">
        <v>7</v>
      </c>
      <c r="D24" s="14"/>
      <c r="E24" s="25">
        <f t="shared" si="0"/>
        <v>28.300158249999988</v>
      </c>
      <c r="F24" s="26">
        <f t="shared" si="1"/>
        <v>-28.300158249999988</v>
      </c>
      <c r="G24" s="25">
        <f t="shared" si="2"/>
        <v>28.300158249999988</v>
      </c>
      <c r="H24" s="25">
        <f t="shared" si="3"/>
        <v>800.89895697504244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5"/>
      <c r="B25" s="31" t="s">
        <v>269</v>
      </c>
      <c r="C25" s="14">
        <v>8</v>
      </c>
      <c r="D25" s="14"/>
      <c r="E25" s="25">
        <f t="shared" si="0"/>
        <v>19.810110774999991</v>
      </c>
      <c r="F25" s="26">
        <f t="shared" si="1"/>
        <v>-19.810110774999991</v>
      </c>
      <c r="G25" s="25">
        <f t="shared" si="2"/>
        <v>19.810110774999991</v>
      </c>
      <c r="H25" s="25">
        <f t="shared" si="3"/>
        <v>392.44048891777078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5"/>
      <c r="B26" s="31" t="s">
        <v>270</v>
      </c>
      <c r="C26" s="14">
        <v>9</v>
      </c>
      <c r="D26" s="14"/>
      <c r="E26" s="25">
        <f t="shared" si="0"/>
        <v>13.867077542499993</v>
      </c>
      <c r="F26" s="26">
        <f t="shared" si="1"/>
        <v>-13.867077542499993</v>
      </c>
      <c r="G26" s="25">
        <f t="shared" si="2"/>
        <v>13.867077542499993</v>
      </c>
      <c r="H26" s="25">
        <f t="shared" si="3"/>
        <v>192.29583956970765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5"/>
      <c r="B27" s="31" t="s">
        <v>271</v>
      </c>
      <c r="C27" s="14">
        <v>10</v>
      </c>
      <c r="D27" s="14"/>
      <c r="E27" s="25">
        <f t="shared" si="0"/>
        <v>9.7069542797499953</v>
      </c>
      <c r="F27" s="26">
        <f t="shared" si="1"/>
        <v>-9.7069542797499953</v>
      </c>
      <c r="G27" s="25">
        <f t="shared" si="2"/>
        <v>9.7069542797499953</v>
      </c>
      <c r="H27" s="25">
        <f t="shared" si="3"/>
        <v>94.224961389156746</v>
      </c>
      <c r="I27" s="24" t="e">
        <f t="shared" si="4"/>
        <v>#DIV/0!</v>
      </c>
      <c r="J27" s="24">
        <f t="shared" si="5"/>
        <v>1</v>
      </c>
    </row>
    <row r="28" spans="1:10" x14ac:dyDescent="0.25">
      <c r="A28" s="55"/>
      <c r="B28" s="31" t="s">
        <v>272</v>
      </c>
      <c r="C28" s="14">
        <v>11</v>
      </c>
      <c r="D28" s="14">
        <v>80</v>
      </c>
      <c r="E28" s="25">
        <f t="shared" si="0"/>
        <v>6.7948679958249967</v>
      </c>
      <c r="F28" s="26">
        <f t="shared" si="1"/>
        <v>73.205132004174999</v>
      </c>
      <c r="G28" s="25">
        <f t="shared" si="2"/>
        <v>73.205132004174999</v>
      </c>
      <c r="H28" s="25">
        <f t="shared" si="3"/>
        <v>5358.9913517486866</v>
      </c>
      <c r="I28" s="24">
        <f t="shared" si="4"/>
        <v>0.91506415005218744</v>
      </c>
      <c r="J28" s="24">
        <f t="shared" si="5"/>
        <v>10.773591488334251</v>
      </c>
    </row>
    <row r="29" spans="1:10" x14ac:dyDescent="0.25">
      <c r="A29" s="55"/>
      <c r="B29" s="31" t="s">
        <v>273</v>
      </c>
      <c r="C29" s="14">
        <v>12</v>
      </c>
      <c r="D29" s="14">
        <v>57</v>
      </c>
      <c r="E29" s="25">
        <f t="shared" si="0"/>
        <v>28.756407597077498</v>
      </c>
      <c r="F29" s="26">
        <f t="shared" si="1"/>
        <v>28.243592402922502</v>
      </c>
      <c r="G29" s="25">
        <f t="shared" si="2"/>
        <v>28.243592402922502</v>
      </c>
      <c r="H29" s="25">
        <f t="shared" si="3"/>
        <v>797.70051182242162</v>
      </c>
      <c r="I29" s="24">
        <f t="shared" si="4"/>
        <v>0.49550162110390356</v>
      </c>
      <c r="J29" s="24">
        <f t="shared" si="5"/>
        <v>0.98216692427856978</v>
      </c>
    </row>
    <row r="30" spans="1:10" x14ac:dyDescent="0.25">
      <c r="A30" s="55"/>
      <c r="B30" s="31" t="s">
        <v>274</v>
      </c>
      <c r="C30" s="14">
        <v>13</v>
      </c>
      <c r="D30" s="14"/>
      <c r="E30" s="25">
        <f t="shared" si="0"/>
        <v>37.229485317954243</v>
      </c>
      <c r="F30" s="26">
        <f t="shared" si="1"/>
        <v>-37.229485317954243</v>
      </c>
      <c r="G30" s="25">
        <f t="shared" si="2"/>
        <v>37.229485317954243</v>
      </c>
      <c r="H30" s="25">
        <f t="shared" si="3"/>
        <v>1386.0345770397705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5"/>
      <c r="B31" s="31" t="s">
        <v>275</v>
      </c>
      <c r="C31" s="14">
        <v>14</v>
      </c>
      <c r="D31" s="14">
        <v>38</v>
      </c>
      <c r="E31" s="25">
        <f t="shared" si="0"/>
        <v>26.06063972256797</v>
      </c>
      <c r="F31" s="26">
        <f t="shared" si="1"/>
        <v>11.93936027743203</v>
      </c>
      <c r="G31" s="25">
        <f t="shared" si="2"/>
        <v>11.93936027743203</v>
      </c>
      <c r="H31" s="25">
        <f t="shared" si="3"/>
        <v>142.54832383432185</v>
      </c>
      <c r="I31" s="24">
        <f t="shared" si="4"/>
        <v>0.31419369151136922</v>
      </c>
      <c r="J31" s="24">
        <f t="shared" si="5"/>
        <v>0.45813765143657598</v>
      </c>
    </row>
    <row r="32" spans="1:10" x14ac:dyDescent="0.25">
      <c r="A32" s="55"/>
      <c r="B32" s="31" t="s">
        <v>276</v>
      </c>
      <c r="C32" s="14">
        <v>15</v>
      </c>
      <c r="D32" s="14">
        <v>86</v>
      </c>
      <c r="E32" s="25">
        <f t="shared" si="0"/>
        <v>29.64244780579758</v>
      </c>
      <c r="F32" s="26">
        <f t="shared" si="1"/>
        <v>56.35755219420242</v>
      </c>
      <c r="G32" s="25">
        <f t="shared" si="2"/>
        <v>56.35755219420242</v>
      </c>
      <c r="H32" s="25">
        <f t="shared" si="3"/>
        <v>3176.1736893222501</v>
      </c>
      <c r="I32" s="24">
        <f t="shared" si="4"/>
        <v>0.65532037435119095</v>
      </c>
      <c r="J32" s="24">
        <f t="shared" si="5"/>
        <v>1.9012448824546737</v>
      </c>
    </row>
    <row r="33" spans="1:10" x14ac:dyDescent="0.25">
      <c r="A33" s="55"/>
      <c r="B33" s="31" t="s">
        <v>277</v>
      </c>
      <c r="C33" s="14">
        <v>16</v>
      </c>
      <c r="D33" s="14"/>
      <c r="E33" s="25">
        <f t="shared" si="0"/>
        <v>46.549713464058307</v>
      </c>
      <c r="F33" s="26">
        <f t="shared" si="1"/>
        <v>-46.549713464058307</v>
      </c>
      <c r="G33" s="25">
        <f t="shared" si="2"/>
        <v>46.549713464058307</v>
      </c>
      <c r="H33" s="25">
        <f t="shared" si="3"/>
        <v>2166.8758235859314</v>
      </c>
      <c r="I33" s="24" t="e">
        <f t="shared" si="4"/>
        <v>#DIV/0!</v>
      </c>
      <c r="J33" s="24">
        <f t="shared" si="5"/>
        <v>1</v>
      </c>
    </row>
    <row r="34" spans="1:10" x14ac:dyDescent="0.25">
      <c r="A34" s="55"/>
      <c r="B34" s="31" t="s">
        <v>278</v>
      </c>
      <c r="C34" s="14">
        <v>17</v>
      </c>
      <c r="D34" s="14"/>
      <c r="E34" s="25">
        <f t="shared" si="0"/>
        <v>32.58479942484081</v>
      </c>
      <c r="F34" s="26">
        <f t="shared" si="1"/>
        <v>-32.58479942484081</v>
      </c>
      <c r="G34" s="25">
        <f t="shared" si="2"/>
        <v>32.58479942484081</v>
      </c>
      <c r="H34" s="25">
        <f t="shared" si="3"/>
        <v>1061.7691535571059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5"/>
      <c r="B35" s="31" t="s">
        <v>279</v>
      </c>
      <c r="C35" s="14">
        <v>18</v>
      </c>
      <c r="D35" s="14">
        <v>10</v>
      </c>
      <c r="E35" s="25">
        <f t="shared" si="0"/>
        <v>22.809359597388564</v>
      </c>
      <c r="F35" s="26">
        <f t="shared" si="1"/>
        <v>-12.809359597388564</v>
      </c>
      <c r="G35" s="25">
        <f t="shared" si="2"/>
        <v>12.809359597388564</v>
      </c>
      <c r="H35" s="25">
        <f t="shared" si="3"/>
        <v>164.07969329521052</v>
      </c>
      <c r="I35" s="24">
        <f t="shared" si="4"/>
        <v>1.2809359597388563</v>
      </c>
      <c r="J35" s="24">
        <f t="shared" si="5"/>
        <v>0.56158348254788804</v>
      </c>
    </row>
    <row r="36" spans="1:10" x14ac:dyDescent="0.25">
      <c r="A36" s="55"/>
      <c r="B36" s="31" t="s">
        <v>280</v>
      </c>
      <c r="C36" s="14">
        <v>19</v>
      </c>
      <c r="D36" s="14">
        <v>245</v>
      </c>
      <c r="E36" s="25">
        <f t="shared" si="0"/>
        <v>18.966551718171992</v>
      </c>
      <c r="F36" s="26">
        <f t="shared" si="1"/>
        <v>226.03344828182802</v>
      </c>
      <c r="G36" s="25">
        <f t="shared" si="2"/>
        <v>226.03344828182802</v>
      </c>
      <c r="H36" s="25">
        <f t="shared" si="3"/>
        <v>51091.119742173818</v>
      </c>
      <c r="I36" s="24">
        <f t="shared" si="4"/>
        <v>0.92258550319113475</v>
      </c>
      <c r="J36" s="24">
        <f t="shared" si="5"/>
        <v>11.917477232578008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86.776586202720395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-91.578045990931827</v>
      </c>
      <c r="G38" s="18">
        <f t="shared" ref="G38:H38" si="6">SUM(G18:G36)</f>
        <v>883.13621631205172</v>
      </c>
      <c r="H38" s="18">
        <f t="shared" si="6"/>
        <v>83882.256138770317</v>
      </c>
      <c r="I38" s="17" t="e">
        <f>SUM(I21:I36)</f>
        <v>#DIV/0!</v>
      </c>
      <c r="J38" s="17">
        <f>SUM(J21:J36)</f>
        <v>36.594201661629967</v>
      </c>
    </row>
    <row r="39" spans="1:10" x14ac:dyDescent="0.25">
      <c r="B39" s="14"/>
      <c r="C39" s="14"/>
      <c r="D39" s="14"/>
      <c r="E39" s="14"/>
      <c r="F39" s="14"/>
      <c r="G39" s="16">
        <f>G38/C36</f>
        <v>46.480853490107982</v>
      </c>
      <c r="H39" s="16">
        <f>H38/C36</f>
        <v>4414.8555862510693</v>
      </c>
      <c r="I39" s="15" t="e">
        <f>I38/C36</f>
        <v>#DIV/0!</v>
      </c>
      <c r="J39" s="15">
        <f>J38/C36</f>
        <v>1.9260106137699982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58.255178906497932</v>
      </c>
      <c r="H42" s="12">
        <f>H39^0.5</f>
        <v>66.444379643812383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701032</v>
      </c>
    </row>
    <row r="4" spans="2:3" x14ac:dyDescent="0.25">
      <c r="B4" s="5" t="s">
        <v>247</v>
      </c>
      <c r="C4" t="s">
        <v>16</v>
      </c>
    </row>
    <row r="5" spans="2:3" x14ac:dyDescent="0.25">
      <c r="B5" t="s">
        <v>250</v>
      </c>
      <c r="C5" s="4">
        <v>15</v>
      </c>
    </row>
    <row r="6" spans="2:3" x14ac:dyDescent="0.25">
      <c r="B6" t="s">
        <v>251</v>
      </c>
      <c r="C6" s="4">
        <v>58</v>
      </c>
    </row>
    <row r="7" spans="2:3" x14ac:dyDescent="0.25">
      <c r="B7" t="s">
        <v>252</v>
      </c>
      <c r="C7" s="4">
        <v>135</v>
      </c>
    </row>
    <row r="8" spans="2:3" x14ac:dyDescent="0.25">
      <c r="B8" t="s">
        <v>253</v>
      </c>
      <c r="C8" s="4">
        <v>80</v>
      </c>
    </row>
    <row r="9" spans="2:3" x14ac:dyDescent="0.25">
      <c r="B9" t="s">
        <v>254</v>
      </c>
      <c r="C9" s="4">
        <v>21</v>
      </c>
    </row>
    <row r="10" spans="2:3" x14ac:dyDescent="0.25">
      <c r="B10" t="s">
        <v>255</v>
      </c>
      <c r="C10" s="4">
        <v>41</v>
      </c>
    </row>
    <row r="11" spans="2:3" x14ac:dyDescent="0.25">
      <c r="B11" t="s">
        <v>256</v>
      </c>
      <c r="C11" s="4">
        <v>116</v>
      </c>
    </row>
    <row r="12" spans="2:3" x14ac:dyDescent="0.25">
      <c r="B12" t="s">
        <v>257</v>
      </c>
      <c r="C12" s="4">
        <v>44</v>
      </c>
    </row>
    <row r="13" spans="2:3" x14ac:dyDescent="0.25">
      <c r="B13" t="s">
        <v>258</v>
      </c>
      <c r="C13" s="4">
        <v>50</v>
      </c>
    </row>
    <row r="14" spans="2:3" x14ac:dyDescent="0.25">
      <c r="B14" t="s">
        <v>259</v>
      </c>
      <c r="C14" s="4">
        <v>534</v>
      </c>
    </row>
    <row r="15" spans="2:3" x14ac:dyDescent="0.25">
      <c r="B15" t="s">
        <v>260</v>
      </c>
      <c r="C15" s="4">
        <v>63</v>
      </c>
    </row>
    <row r="16" spans="2:3" x14ac:dyDescent="0.25">
      <c r="B16" t="s">
        <v>261</v>
      </c>
      <c r="C16" s="4">
        <v>71</v>
      </c>
    </row>
    <row r="17" spans="2:3" x14ac:dyDescent="0.25">
      <c r="B17" t="s">
        <v>262</v>
      </c>
      <c r="C17" s="4">
        <v>88</v>
      </c>
    </row>
    <row r="18" spans="2:3" x14ac:dyDescent="0.25">
      <c r="B18" t="s">
        <v>263</v>
      </c>
      <c r="C18" s="4">
        <v>10</v>
      </c>
    </row>
    <row r="19" spans="2:3" x14ac:dyDescent="0.25">
      <c r="B19" t="s">
        <v>264</v>
      </c>
      <c r="C19" s="4">
        <v>147</v>
      </c>
    </row>
    <row r="20" spans="2:3" x14ac:dyDescent="0.25">
      <c r="B20" t="s">
        <v>265</v>
      </c>
      <c r="C20" s="4">
        <v>9</v>
      </c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/>
    </row>
    <row r="27" spans="2:3" x14ac:dyDescent="0.25">
      <c r="B27" t="s">
        <v>272</v>
      </c>
      <c r="C27" s="4">
        <v>25</v>
      </c>
    </row>
    <row r="28" spans="2:3" x14ac:dyDescent="0.25">
      <c r="B28" t="s">
        <v>273</v>
      </c>
      <c r="C28" s="4">
        <v>61</v>
      </c>
    </row>
    <row r="29" spans="2:3" x14ac:dyDescent="0.25">
      <c r="B29" t="s">
        <v>274</v>
      </c>
      <c r="C29" s="4">
        <v>60</v>
      </c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>
        <v>79</v>
      </c>
    </row>
    <row r="32" spans="2:3" x14ac:dyDescent="0.25">
      <c r="B32" t="s">
        <v>277</v>
      </c>
      <c r="C32" s="4">
        <v>20</v>
      </c>
    </row>
    <row r="33" spans="2:3" x14ac:dyDescent="0.25">
      <c r="B33" t="s">
        <v>278</v>
      </c>
      <c r="C33" s="4">
        <v>14</v>
      </c>
    </row>
    <row r="34" spans="2:3" x14ac:dyDescent="0.25">
      <c r="B34" t="s">
        <v>279</v>
      </c>
      <c r="C34" s="4">
        <v>21</v>
      </c>
    </row>
    <row r="35" spans="2:3" x14ac:dyDescent="0.25">
      <c r="B35" t="s">
        <v>280</v>
      </c>
      <c r="C35" s="4">
        <v>157</v>
      </c>
    </row>
    <row r="36" spans="2:3" x14ac:dyDescent="0.25">
      <c r="C36" s="4">
        <v>1919</v>
      </c>
    </row>
  </sheetData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15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58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135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80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21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41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116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44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50</v>
      </c>
      <c r="E14" s="14" t="s">
        <v>293</v>
      </c>
      <c r="F14" s="27">
        <f>AVERAGE(D6:D17)</f>
        <v>102.33333333333333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534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63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71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88</v>
      </c>
      <c r="E18" s="27">
        <f>F14</f>
        <v>102.33333333333333</v>
      </c>
      <c r="F18" s="26">
        <f>D18-E18</f>
        <v>-14.333333333333329</v>
      </c>
      <c r="G18" s="25">
        <f>ABS(F18)</f>
        <v>14.333333333333329</v>
      </c>
      <c r="H18" s="25">
        <f>G18^2</f>
        <v>205.44444444444431</v>
      </c>
      <c r="I18" s="24">
        <f>G18/D18</f>
        <v>0.16287878787878782</v>
      </c>
      <c r="J18" s="24">
        <f>G18/E18</f>
        <v>0.14006514657980451</v>
      </c>
    </row>
    <row r="19" spans="1:10" x14ac:dyDescent="0.25">
      <c r="A19" s="55"/>
      <c r="B19" s="31" t="s">
        <v>263</v>
      </c>
      <c r="C19" s="14">
        <v>2</v>
      </c>
      <c r="D19" s="34">
        <v>10</v>
      </c>
      <c r="E19" s="25">
        <f>$F$1*D18+(1-$F$1)*E18</f>
        <v>98.033333333333331</v>
      </c>
      <c r="F19" s="26">
        <f>D19-E19</f>
        <v>-88.033333333333331</v>
      </c>
      <c r="G19" s="25">
        <f>ABS(F19)</f>
        <v>88.033333333333331</v>
      </c>
      <c r="H19" s="25">
        <f>G19^2</f>
        <v>7749.8677777777775</v>
      </c>
      <c r="I19" s="24">
        <f>G19/D19</f>
        <v>8.8033333333333328</v>
      </c>
      <c r="J19" s="24">
        <f>G19/E19</f>
        <v>0.89799387963277799</v>
      </c>
    </row>
    <row r="20" spans="1:10" x14ac:dyDescent="0.25">
      <c r="A20" s="55"/>
      <c r="B20" s="31" t="s">
        <v>264</v>
      </c>
      <c r="C20" s="14">
        <v>3</v>
      </c>
      <c r="D20" s="34">
        <v>147</v>
      </c>
      <c r="E20" s="25">
        <f t="shared" ref="E20:E36" si="0">$F$1*D19+(1-$F$1)*E19</f>
        <v>71.623333333333321</v>
      </c>
      <c r="F20" s="26">
        <f t="shared" ref="F20:F36" si="1">D20-E20</f>
        <v>75.376666666666679</v>
      </c>
      <c r="G20" s="25">
        <f t="shared" ref="G20:G36" si="2">ABS(F20)</f>
        <v>75.376666666666679</v>
      </c>
      <c r="H20" s="25">
        <f t="shared" ref="H20:H36" si="3">G20^2</f>
        <v>5681.6418777777799</v>
      </c>
      <c r="I20" s="24">
        <f t="shared" ref="I20:I36" si="4">G20/D20</f>
        <v>0.51276643990929716</v>
      </c>
      <c r="J20" s="24">
        <f t="shared" ref="J20:J36" si="5">G20/E20</f>
        <v>1.0524037790291807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9</v>
      </c>
      <c r="E21" s="25">
        <f t="shared" si="0"/>
        <v>94.23633333333332</v>
      </c>
      <c r="F21" s="26">
        <f t="shared" si="1"/>
        <v>-85.23633333333332</v>
      </c>
      <c r="G21" s="25">
        <f t="shared" si="2"/>
        <v>85.23633333333332</v>
      </c>
      <c r="H21" s="25">
        <f t="shared" si="3"/>
        <v>7265.2325201111089</v>
      </c>
      <c r="I21" s="24">
        <f t="shared" si="4"/>
        <v>9.4707037037037018</v>
      </c>
      <c r="J21" s="24">
        <f t="shared" si="5"/>
        <v>0.90449543523552489</v>
      </c>
    </row>
    <row r="22" spans="1:10" x14ac:dyDescent="0.25">
      <c r="A22" s="55"/>
      <c r="B22" s="31" t="s">
        <v>266</v>
      </c>
      <c r="C22" s="14">
        <v>5</v>
      </c>
      <c r="D22" s="14"/>
      <c r="E22" s="25">
        <f t="shared" si="0"/>
        <v>68.665433333333326</v>
      </c>
      <c r="F22" s="26">
        <f t="shared" si="1"/>
        <v>-68.665433333333326</v>
      </c>
      <c r="G22" s="25">
        <f t="shared" si="2"/>
        <v>68.665433333333326</v>
      </c>
      <c r="H22" s="25">
        <f t="shared" si="3"/>
        <v>4714.941734854443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5"/>
      <c r="B23" s="31" t="s">
        <v>267</v>
      </c>
      <c r="C23" s="14">
        <v>6</v>
      </c>
      <c r="D23" s="14"/>
      <c r="E23" s="25">
        <f t="shared" si="0"/>
        <v>48.065803333333328</v>
      </c>
      <c r="F23" s="26">
        <f t="shared" si="1"/>
        <v>-48.065803333333328</v>
      </c>
      <c r="G23" s="25">
        <f t="shared" si="2"/>
        <v>48.065803333333328</v>
      </c>
      <c r="H23" s="25">
        <f t="shared" si="3"/>
        <v>2310.3214500786771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5"/>
      <c r="B24" s="31" t="s">
        <v>268</v>
      </c>
      <c r="C24" s="14">
        <v>7</v>
      </c>
      <c r="D24" s="14"/>
      <c r="E24" s="25">
        <f t="shared" si="0"/>
        <v>33.646062333333326</v>
      </c>
      <c r="F24" s="26">
        <f t="shared" si="1"/>
        <v>-33.646062333333326</v>
      </c>
      <c r="G24" s="25">
        <f t="shared" si="2"/>
        <v>33.646062333333326</v>
      </c>
      <c r="H24" s="25">
        <f t="shared" si="3"/>
        <v>1132.0575105385517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5"/>
      <c r="B25" s="31" t="s">
        <v>269</v>
      </c>
      <c r="C25" s="14">
        <v>8</v>
      </c>
      <c r="D25" s="14"/>
      <c r="E25" s="25">
        <f t="shared" si="0"/>
        <v>23.552243633333326</v>
      </c>
      <c r="F25" s="26">
        <f t="shared" si="1"/>
        <v>-23.552243633333326</v>
      </c>
      <c r="G25" s="25">
        <f t="shared" si="2"/>
        <v>23.552243633333326</v>
      </c>
      <c r="H25" s="25">
        <f t="shared" si="3"/>
        <v>554.70818016389023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5"/>
      <c r="B26" s="31" t="s">
        <v>270</v>
      </c>
      <c r="C26" s="14">
        <v>9</v>
      </c>
      <c r="D26" s="14"/>
      <c r="E26" s="25">
        <f t="shared" si="0"/>
        <v>16.486570543333329</v>
      </c>
      <c r="F26" s="26">
        <f t="shared" si="1"/>
        <v>-16.486570543333329</v>
      </c>
      <c r="G26" s="25">
        <f t="shared" si="2"/>
        <v>16.486570543333329</v>
      </c>
      <c r="H26" s="25">
        <f t="shared" si="3"/>
        <v>271.80700828030621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5"/>
      <c r="B27" s="31" t="s">
        <v>271</v>
      </c>
      <c r="C27" s="14">
        <v>10</v>
      </c>
      <c r="D27" s="14"/>
      <c r="E27" s="25">
        <f t="shared" si="0"/>
        <v>11.54059938033333</v>
      </c>
      <c r="F27" s="26">
        <f t="shared" si="1"/>
        <v>-11.54059938033333</v>
      </c>
      <c r="G27" s="25">
        <f t="shared" si="2"/>
        <v>11.54059938033333</v>
      </c>
      <c r="H27" s="25">
        <f t="shared" si="3"/>
        <v>133.18543405735002</v>
      </c>
      <c r="I27" s="24" t="e">
        <f t="shared" si="4"/>
        <v>#DIV/0!</v>
      </c>
      <c r="J27" s="24">
        <f t="shared" si="5"/>
        <v>1</v>
      </c>
    </row>
    <row r="28" spans="1:10" x14ac:dyDescent="0.25">
      <c r="A28" s="55"/>
      <c r="B28" s="31" t="s">
        <v>272</v>
      </c>
      <c r="C28" s="14">
        <v>11</v>
      </c>
      <c r="D28" s="14">
        <v>25</v>
      </c>
      <c r="E28" s="25">
        <f t="shared" si="0"/>
        <v>8.0784195662333307</v>
      </c>
      <c r="F28" s="26">
        <f t="shared" si="1"/>
        <v>16.921580433766671</v>
      </c>
      <c r="G28" s="25">
        <f t="shared" si="2"/>
        <v>16.921580433766671</v>
      </c>
      <c r="H28" s="25">
        <f t="shared" si="3"/>
        <v>286.33988437643507</v>
      </c>
      <c r="I28" s="24">
        <f t="shared" si="4"/>
        <v>0.67686321735066679</v>
      </c>
      <c r="J28" s="24">
        <f t="shared" si="5"/>
        <v>2.0946647169078121</v>
      </c>
    </row>
    <row r="29" spans="1:10" x14ac:dyDescent="0.25">
      <c r="A29" s="55"/>
      <c r="B29" s="31" t="s">
        <v>273</v>
      </c>
      <c r="C29" s="14">
        <v>12</v>
      </c>
      <c r="D29" s="14">
        <v>61</v>
      </c>
      <c r="E29" s="25">
        <f t="shared" si="0"/>
        <v>13.154893696363331</v>
      </c>
      <c r="F29" s="26">
        <f t="shared" si="1"/>
        <v>47.845106303636669</v>
      </c>
      <c r="G29" s="25">
        <f t="shared" si="2"/>
        <v>47.845106303636669</v>
      </c>
      <c r="H29" s="25">
        <f t="shared" si="3"/>
        <v>2289.1541972062932</v>
      </c>
      <c r="I29" s="24">
        <f t="shared" si="4"/>
        <v>0.78434600497765028</v>
      </c>
      <c r="J29" s="24">
        <f t="shared" si="5"/>
        <v>3.6370576158181684</v>
      </c>
    </row>
    <row r="30" spans="1:10" x14ac:dyDescent="0.25">
      <c r="A30" s="55"/>
      <c r="B30" s="31" t="s">
        <v>274</v>
      </c>
      <c r="C30" s="14">
        <v>13</v>
      </c>
      <c r="D30" s="14">
        <v>60</v>
      </c>
      <c r="E30" s="25">
        <f t="shared" si="0"/>
        <v>27.508425587454333</v>
      </c>
      <c r="F30" s="26">
        <f t="shared" si="1"/>
        <v>32.491574412545667</v>
      </c>
      <c r="G30" s="25">
        <f t="shared" si="2"/>
        <v>32.491574412545667</v>
      </c>
      <c r="H30" s="25">
        <f t="shared" si="3"/>
        <v>1055.7024078059924</v>
      </c>
      <c r="I30" s="24">
        <f t="shared" si="4"/>
        <v>0.54152624020909446</v>
      </c>
      <c r="J30" s="24">
        <f t="shared" si="5"/>
        <v>1.1811499102065652</v>
      </c>
    </row>
    <row r="31" spans="1:10" x14ac:dyDescent="0.25">
      <c r="A31" s="55"/>
      <c r="B31" s="31" t="s">
        <v>275</v>
      </c>
      <c r="C31" s="14">
        <v>14</v>
      </c>
      <c r="D31" s="14"/>
      <c r="E31" s="25">
        <f t="shared" si="0"/>
        <v>37.255897911218028</v>
      </c>
      <c r="F31" s="26">
        <f t="shared" si="1"/>
        <v>-37.255897911218028</v>
      </c>
      <c r="G31" s="25">
        <f t="shared" si="2"/>
        <v>37.255897911218028</v>
      </c>
      <c r="H31" s="25">
        <f t="shared" si="3"/>
        <v>1388.0019291710998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5"/>
      <c r="B32" s="31" t="s">
        <v>276</v>
      </c>
      <c r="C32" s="14">
        <v>15</v>
      </c>
      <c r="D32" s="14">
        <v>79</v>
      </c>
      <c r="E32" s="25">
        <f t="shared" si="0"/>
        <v>26.079128537852618</v>
      </c>
      <c r="F32" s="26">
        <f t="shared" si="1"/>
        <v>52.920871462147382</v>
      </c>
      <c r="G32" s="25">
        <f t="shared" si="2"/>
        <v>52.920871462147382</v>
      </c>
      <c r="H32" s="25">
        <f t="shared" si="3"/>
        <v>2800.6186363131251</v>
      </c>
      <c r="I32" s="24">
        <f t="shared" si="4"/>
        <v>0.66988444888794152</v>
      </c>
      <c r="J32" s="24">
        <f t="shared" si="5"/>
        <v>2.0292423263045483</v>
      </c>
    </row>
    <row r="33" spans="1:10" x14ac:dyDescent="0.25">
      <c r="A33" s="55"/>
      <c r="B33" s="31" t="s">
        <v>277</v>
      </c>
      <c r="C33" s="14">
        <v>16</v>
      </c>
      <c r="D33" s="14">
        <v>20</v>
      </c>
      <c r="E33" s="25">
        <f t="shared" si="0"/>
        <v>41.955389976496832</v>
      </c>
      <c r="F33" s="26">
        <f t="shared" si="1"/>
        <v>-21.955389976496832</v>
      </c>
      <c r="G33" s="25">
        <f t="shared" si="2"/>
        <v>21.955389976496832</v>
      </c>
      <c r="H33" s="25">
        <f t="shared" si="3"/>
        <v>482.03914902005755</v>
      </c>
      <c r="I33" s="24">
        <f t="shared" si="4"/>
        <v>1.0977694988248416</v>
      </c>
      <c r="J33" s="24">
        <f t="shared" si="5"/>
        <v>0.52330320344528114</v>
      </c>
    </row>
    <row r="34" spans="1:10" x14ac:dyDescent="0.25">
      <c r="A34" s="55"/>
      <c r="B34" s="31" t="s">
        <v>278</v>
      </c>
      <c r="C34" s="14">
        <v>17</v>
      </c>
      <c r="D34" s="14">
        <v>14</v>
      </c>
      <c r="E34" s="25">
        <f t="shared" si="0"/>
        <v>35.368772983547785</v>
      </c>
      <c r="F34" s="26">
        <f t="shared" si="1"/>
        <v>-21.368772983547785</v>
      </c>
      <c r="G34" s="25">
        <f t="shared" si="2"/>
        <v>21.368772983547785</v>
      </c>
      <c r="H34" s="25">
        <f t="shared" si="3"/>
        <v>456.62445882240172</v>
      </c>
      <c r="I34" s="24">
        <f t="shared" si="4"/>
        <v>1.5263409273962705</v>
      </c>
      <c r="J34" s="24">
        <f t="shared" si="5"/>
        <v>0.60417060533843592</v>
      </c>
    </row>
    <row r="35" spans="1:10" x14ac:dyDescent="0.25">
      <c r="A35" s="55"/>
      <c r="B35" s="31" t="s">
        <v>279</v>
      </c>
      <c r="C35" s="14">
        <v>18</v>
      </c>
      <c r="D35" s="14">
        <v>21</v>
      </c>
      <c r="E35" s="25">
        <f t="shared" si="0"/>
        <v>28.958141088483448</v>
      </c>
      <c r="F35" s="26">
        <f t="shared" si="1"/>
        <v>-7.9581410884834476</v>
      </c>
      <c r="G35" s="25">
        <f t="shared" si="2"/>
        <v>7.9581410884834476</v>
      </c>
      <c r="H35" s="25">
        <f t="shared" si="3"/>
        <v>63.332009584208514</v>
      </c>
      <c r="I35" s="24">
        <f t="shared" si="4"/>
        <v>0.37895909945159273</v>
      </c>
      <c r="J35" s="24">
        <f t="shared" si="5"/>
        <v>0.27481532962239669</v>
      </c>
    </row>
    <row r="36" spans="1:10" x14ac:dyDescent="0.25">
      <c r="A36" s="55"/>
      <c r="B36" s="31" t="s">
        <v>280</v>
      </c>
      <c r="C36" s="14">
        <v>19</v>
      </c>
      <c r="D36" s="14">
        <v>157</v>
      </c>
      <c r="E36" s="25">
        <f t="shared" si="0"/>
        <v>26.570698761938413</v>
      </c>
      <c r="F36" s="26">
        <f t="shared" si="1"/>
        <v>130.42930123806158</v>
      </c>
      <c r="G36" s="25">
        <f t="shared" si="2"/>
        <v>130.42930123806158</v>
      </c>
      <c r="H36" s="25">
        <f t="shared" si="3"/>
        <v>17011.802621449013</v>
      </c>
      <c r="I36" s="24">
        <f t="shared" si="4"/>
        <v>0.8307598804972075</v>
      </c>
      <c r="J36" s="24">
        <f t="shared" si="5"/>
        <v>4.908764440357773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65.699489133356892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-122.11281399992134</v>
      </c>
      <c r="G38" s="18">
        <f t="shared" ref="G38:H38" si="6">SUM(G18:G36)</f>
        <v>834.08301503357086</v>
      </c>
      <c r="H38" s="18">
        <f t="shared" si="6"/>
        <v>55852.823231832954</v>
      </c>
      <c r="I38" s="17" t="e">
        <f>SUM(I21:I36)</f>
        <v>#DIV/0!</v>
      </c>
      <c r="J38" s="17">
        <f>SUM(J21:J36)</f>
        <v>23.157663583236506</v>
      </c>
    </row>
    <row r="39" spans="1:10" x14ac:dyDescent="0.25">
      <c r="B39" s="14"/>
      <c r="C39" s="14"/>
      <c r="D39" s="14"/>
      <c r="E39" s="14"/>
      <c r="F39" s="14"/>
      <c r="G39" s="16">
        <f>G38/C36</f>
        <v>43.899106054398466</v>
      </c>
      <c r="H39" s="16">
        <f>H38/C36</f>
        <v>2939.6222753596289</v>
      </c>
      <c r="I39" s="15" t="e">
        <f>I38/C36</f>
        <v>#DIV/0!</v>
      </c>
      <c r="J39" s="15">
        <f>J38/C36</f>
        <v>1.2188243991177108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55.01943456306288</v>
      </c>
      <c r="H42" s="12">
        <f>H39^0.5</f>
        <v>54.218283589206592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701036</v>
      </c>
    </row>
    <row r="4" spans="2:3" x14ac:dyDescent="0.25">
      <c r="B4" s="5" t="s">
        <v>247</v>
      </c>
      <c r="C4" t="s">
        <v>20</v>
      </c>
    </row>
    <row r="5" spans="2:3" x14ac:dyDescent="0.25">
      <c r="B5" t="s">
        <v>250</v>
      </c>
      <c r="C5" s="4">
        <v>15</v>
      </c>
    </row>
    <row r="6" spans="2:3" x14ac:dyDescent="0.25">
      <c r="B6" t="s">
        <v>251</v>
      </c>
      <c r="C6" s="4">
        <v>84</v>
      </c>
    </row>
    <row r="7" spans="2:3" x14ac:dyDescent="0.25">
      <c r="B7" t="s">
        <v>252</v>
      </c>
      <c r="C7" s="4">
        <v>252</v>
      </c>
    </row>
    <row r="8" spans="2:3" x14ac:dyDescent="0.25">
      <c r="B8" t="s">
        <v>253</v>
      </c>
      <c r="C8" s="4">
        <v>116</v>
      </c>
    </row>
    <row r="9" spans="2:3" x14ac:dyDescent="0.25">
      <c r="B9" t="s">
        <v>254</v>
      </c>
      <c r="C9" s="4">
        <v>43</v>
      </c>
    </row>
    <row r="10" spans="2:3" x14ac:dyDescent="0.25">
      <c r="B10" t="s">
        <v>255</v>
      </c>
      <c r="C10" s="4">
        <v>108</v>
      </c>
    </row>
    <row r="11" spans="2:3" x14ac:dyDescent="0.25">
      <c r="B11" t="s">
        <v>256</v>
      </c>
      <c r="C11" s="4">
        <v>205</v>
      </c>
    </row>
    <row r="12" spans="2:3" x14ac:dyDescent="0.25">
      <c r="B12" t="s">
        <v>257</v>
      </c>
      <c r="C12" s="4">
        <v>82</v>
      </c>
    </row>
    <row r="13" spans="2:3" x14ac:dyDescent="0.25">
      <c r="B13" t="s">
        <v>258</v>
      </c>
      <c r="C13" s="4">
        <v>190</v>
      </c>
    </row>
    <row r="14" spans="2:3" x14ac:dyDescent="0.25">
      <c r="B14" t="s">
        <v>259</v>
      </c>
      <c r="C14" s="4"/>
    </row>
    <row r="15" spans="2:3" x14ac:dyDescent="0.25">
      <c r="B15" t="s">
        <v>260</v>
      </c>
      <c r="C15" s="4">
        <v>11</v>
      </c>
    </row>
    <row r="16" spans="2:3" x14ac:dyDescent="0.25">
      <c r="B16" t="s">
        <v>261</v>
      </c>
      <c r="C16" s="4">
        <v>75</v>
      </c>
    </row>
    <row r="17" spans="2:3" x14ac:dyDescent="0.25">
      <c r="B17" t="s">
        <v>262</v>
      </c>
      <c r="C17" s="4">
        <v>30</v>
      </c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/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>
        <v>135</v>
      </c>
    </row>
    <row r="27" spans="2:3" x14ac:dyDescent="0.25">
      <c r="B27" t="s">
        <v>272</v>
      </c>
      <c r="C27" s="4">
        <v>26</v>
      </c>
    </row>
    <row r="28" spans="2:3" x14ac:dyDescent="0.25">
      <c r="B28" t="s">
        <v>273</v>
      </c>
      <c r="C28" s="4">
        <v>151</v>
      </c>
    </row>
    <row r="29" spans="2:3" x14ac:dyDescent="0.25">
      <c r="B29" t="s">
        <v>274</v>
      </c>
      <c r="C29" s="4">
        <v>100</v>
      </c>
    </row>
    <row r="30" spans="2:3" x14ac:dyDescent="0.25">
      <c r="B30" t="s">
        <v>275</v>
      </c>
      <c r="C30" s="4">
        <v>1</v>
      </c>
    </row>
    <row r="31" spans="2:3" x14ac:dyDescent="0.25">
      <c r="B31" t="s">
        <v>276</v>
      </c>
      <c r="C31" s="4">
        <v>149</v>
      </c>
    </row>
    <row r="32" spans="2:3" x14ac:dyDescent="0.25">
      <c r="B32" t="s">
        <v>277</v>
      </c>
      <c r="C32" s="4">
        <v>24</v>
      </c>
    </row>
    <row r="33" spans="2:3" x14ac:dyDescent="0.25">
      <c r="B33" t="s">
        <v>278</v>
      </c>
      <c r="C33" s="4">
        <v>38</v>
      </c>
    </row>
    <row r="34" spans="2:3" x14ac:dyDescent="0.25">
      <c r="B34" t="s">
        <v>279</v>
      </c>
      <c r="C34" s="4">
        <v>24</v>
      </c>
    </row>
    <row r="35" spans="2:3" x14ac:dyDescent="0.25">
      <c r="B35" t="s">
        <v>280</v>
      </c>
      <c r="C35" s="4">
        <v>223</v>
      </c>
    </row>
    <row r="36" spans="2:3" x14ac:dyDescent="0.25">
      <c r="C36" s="4">
        <v>2082</v>
      </c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15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84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252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116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43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108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205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82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190</v>
      </c>
      <c r="E14" s="14" t="s">
        <v>293</v>
      </c>
      <c r="F14" s="27">
        <f>AVERAGE(D6:D17)</f>
        <v>107.36363636363636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/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11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75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30</v>
      </c>
      <c r="E18" s="27">
        <f>F14</f>
        <v>107.36363636363636</v>
      </c>
      <c r="F18" s="26">
        <f>D18-E18</f>
        <v>-77.36363636363636</v>
      </c>
      <c r="G18" s="25">
        <f>ABS(F18)</f>
        <v>77.36363636363636</v>
      </c>
      <c r="H18" s="25">
        <f>G18^2</f>
        <v>5985.1322314049585</v>
      </c>
      <c r="I18" s="24">
        <f>G18/D18</f>
        <v>2.5787878787878786</v>
      </c>
      <c r="J18" s="24">
        <f>G18/E18</f>
        <v>0.72057578323454696</v>
      </c>
    </row>
    <row r="19" spans="1:10" x14ac:dyDescent="0.25">
      <c r="A19" s="55"/>
      <c r="B19" s="31" t="s">
        <v>263</v>
      </c>
      <c r="C19" s="14">
        <v>2</v>
      </c>
      <c r="D19" s="34"/>
      <c r="E19" s="25">
        <f>$F$1*D18+(1-$F$1)*E18</f>
        <v>84.154545454545442</v>
      </c>
      <c r="F19" s="26">
        <f>D19-E19</f>
        <v>-84.154545454545442</v>
      </c>
      <c r="G19" s="25">
        <f>ABS(F19)</f>
        <v>84.154545454545442</v>
      </c>
      <c r="H19" s="25">
        <f>G19^2</f>
        <v>7081.987520661155</v>
      </c>
      <c r="I19" s="24" t="e">
        <f>G19/D19</f>
        <v>#DIV/0!</v>
      </c>
      <c r="J19" s="24">
        <f>G19/E19</f>
        <v>1</v>
      </c>
    </row>
    <row r="20" spans="1:10" x14ac:dyDescent="0.25">
      <c r="A20" s="55"/>
      <c r="B20" s="31" t="s">
        <v>264</v>
      </c>
      <c r="C20" s="14">
        <v>3</v>
      </c>
      <c r="D20" s="34"/>
      <c r="E20" s="25">
        <f t="shared" ref="E20:E36" si="0">$F$1*D19+(1-$F$1)*E19</f>
        <v>58.908181818181802</v>
      </c>
      <c r="F20" s="26">
        <f t="shared" ref="F20:F36" si="1">D20-E20</f>
        <v>-58.908181818181802</v>
      </c>
      <c r="G20" s="25">
        <f t="shared" ref="G20:G36" si="2">ABS(F20)</f>
        <v>58.908181818181802</v>
      </c>
      <c r="H20" s="25">
        <f t="shared" ref="H20:H36" si="3">G20^2</f>
        <v>3470.1738851239652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5" t="s">
        <v>291</v>
      </c>
      <c r="B21" s="31" t="s">
        <v>265</v>
      </c>
      <c r="C21" s="14">
        <v>4</v>
      </c>
      <c r="D21" s="14"/>
      <c r="E21" s="25">
        <f t="shared" si="0"/>
        <v>41.23572727272726</v>
      </c>
      <c r="F21" s="26">
        <f t="shared" si="1"/>
        <v>-41.23572727272726</v>
      </c>
      <c r="G21" s="25">
        <f t="shared" si="2"/>
        <v>41.23572727272726</v>
      </c>
      <c r="H21" s="25">
        <f t="shared" si="3"/>
        <v>1700.3852037107429</v>
      </c>
      <c r="I21" s="24" t="e">
        <f t="shared" si="4"/>
        <v>#DIV/0!</v>
      </c>
      <c r="J21" s="24">
        <f t="shared" si="5"/>
        <v>1</v>
      </c>
    </row>
    <row r="22" spans="1:10" x14ac:dyDescent="0.25">
      <c r="A22" s="55"/>
      <c r="B22" s="31" t="s">
        <v>266</v>
      </c>
      <c r="C22" s="14">
        <v>5</v>
      </c>
      <c r="D22" s="14"/>
      <c r="E22" s="25">
        <f t="shared" si="0"/>
        <v>28.86500909090908</v>
      </c>
      <c r="F22" s="26">
        <f t="shared" si="1"/>
        <v>-28.86500909090908</v>
      </c>
      <c r="G22" s="25">
        <f t="shared" si="2"/>
        <v>28.86500909090908</v>
      </c>
      <c r="H22" s="25">
        <f t="shared" si="3"/>
        <v>833.18874981826389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5"/>
      <c r="B23" s="31" t="s">
        <v>267</v>
      </c>
      <c r="C23" s="14">
        <v>6</v>
      </c>
      <c r="D23" s="14"/>
      <c r="E23" s="25">
        <f t="shared" si="0"/>
        <v>20.205506363636356</v>
      </c>
      <c r="F23" s="26">
        <f t="shared" si="1"/>
        <v>-20.205506363636356</v>
      </c>
      <c r="G23" s="25">
        <f t="shared" si="2"/>
        <v>20.205506363636356</v>
      </c>
      <c r="H23" s="25">
        <f t="shared" si="3"/>
        <v>408.26248741094929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5"/>
      <c r="B24" s="31" t="s">
        <v>268</v>
      </c>
      <c r="C24" s="14">
        <v>7</v>
      </c>
      <c r="D24" s="14"/>
      <c r="E24" s="25">
        <f t="shared" si="0"/>
        <v>14.143854454545448</v>
      </c>
      <c r="F24" s="26">
        <f t="shared" si="1"/>
        <v>-14.143854454545448</v>
      </c>
      <c r="G24" s="25">
        <f t="shared" si="2"/>
        <v>14.143854454545448</v>
      </c>
      <c r="H24" s="25">
        <f t="shared" si="3"/>
        <v>200.0486188313651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5"/>
      <c r="B25" s="31" t="s">
        <v>269</v>
      </c>
      <c r="C25" s="14">
        <v>8</v>
      </c>
      <c r="D25" s="14"/>
      <c r="E25" s="25">
        <f t="shared" si="0"/>
        <v>9.900698118181813</v>
      </c>
      <c r="F25" s="26">
        <f t="shared" si="1"/>
        <v>-9.900698118181813</v>
      </c>
      <c r="G25" s="25">
        <f t="shared" si="2"/>
        <v>9.900698118181813</v>
      </c>
      <c r="H25" s="25">
        <f t="shared" si="3"/>
        <v>98.023823227368894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5"/>
      <c r="B26" s="31" t="s">
        <v>270</v>
      </c>
      <c r="C26" s="14">
        <v>9</v>
      </c>
      <c r="D26" s="14"/>
      <c r="E26" s="25">
        <f t="shared" si="0"/>
        <v>6.9304886827272689</v>
      </c>
      <c r="F26" s="26">
        <f t="shared" si="1"/>
        <v>-6.9304886827272689</v>
      </c>
      <c r="G26" s="25">
        <f t="shared" si="2"/>
        <v>6.9304886827272689</v>
      </c>
      <c r="H26" s="25">
        <f t="shared" si="3"/>
        <v>48.031673381410755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5"/>
      <c r="B27" s="31" t="s">
        <v>271</v>
      </c>
      <c r="C27" s="14">
        <v>10</v>
      </c>
      <c r="D27" s="14">
        <v>135</v>
      </c>
      <c r="E27" s="25">
        <f t="shared" si="0"/>
        <v>4.8513420779090879</v>
      </c>
      <c r="F27" s="26">
        <f t="shared" si="1"/>
        <v>130.14865792209091</v>
      </c>
      <c r="G27" s="25">
        <f t="shared" si="2"/>
        <v>130.14865792209091</v>
      </c>
      <c r="H27" s="25">
        <f t="shared" si="3"/>
        <v>16938.673158921436</v>
      </c>
      <c r="I27" s="24">
        <f t="shared" si="4"/>
        <v>0.96406413275622893</v>
      </c>
      <c r="J27" s="24">
        <f t="shared" si="5"/>
        <v>26.827351242603889</v>
      </c>
    </row>
    <row r="28" spans="1:10" x14ac:dyDescent="0.25">
      <c r="A28" s="55"/>
      <c r="B28" s="31" t="s">
        <v>272</v>
      </c>
      <c r="C28" s="14">
        <v>11</v>
      </c>
      <c r="D28" s="14">
        <v>26</v>
      </c>
      <c r="E28" s="25">
        <f t="shared" si="0"/>
        <v>43.895939454536361</v>
      </c>
      <c r="F28" s="26">
        <f t="shared" si="1"/>
        <v>-17.895939454536361</v>
      </c>
      <c r="G28" s="25">
        <f t="shared" si="2"/>
        <v>17.895939454536361</v>
      </c>
      <c r="H28" s="25">
        <f t="shared" si="3"/>
        <v>320.2646489604312</v>
      </c>
      <c r="I28" s="24">
        <f t="shared" si="4"/>
        <v>0.68830536363601391</v>
      </c>
      <c r="J28" s="24">
        <f t="shared" si="5"/>
        <v>0.40769008880813307</v>
      </c>
    </row>
    <row r="29" spans="1:10" x14ac:dyDescent="0.25">
      <c r="A29" s="55"/>
      <c r="B29" s="31" t="s">
        <v>273</v>
      </c>
      <c r="C29" s="14">
        <v>12</v>
      </c>
      <c r="D29" s="14">
        <v>151</v>
      </c>
      <c r="E29" s="25">
        <f t="shared" si="0"/>
        <v>38.527157618175451</v>
      </c>
      <c r="F29" s="26">
        <f t="shared" si="1"/>
        <v>112.47284238182455</v>
      </c>
      <c r="G29" s="25">
        <f t="shared" si="2"/>
        <v>112.47284238182455</v>
      </c>
      <c r="H29" s="25">
        <f t="shared" si="3"/>
        <v>12650.140273446748</v>
      </c>
      <c r="I29" s="24">
        <f t="shared" si="4"/>
        <v>0.74485326080678504</v>
      </c>
      <c r="J29" s="24">
        <f t="shared" si="5"/>
        <v>2.9193132671890831</v>
      </c>
    </row>
    <row r="30" spans="1:10" x14ac:dyDescent="0.25">
      <c r="A30" s="55"/>
      <c r="B30" s="31" t="s">
        <v>274</v>
      </c>
      <c r="C30" s="14">
        <v>13</v>
      </c>
      <c r="D30" s="14">
        <v>100</v>
      </c>
      <c r="E30" s="25">
        <f t="shared" si="0"/>
        <v>72.269010332722814</v>
      </c>
      <c r="F30" s="26">
        <f t="shared" si="1"/>
        <v>27.730989667277186</v>
      </c>
      <c r="G30" s="25">
        <f t="shared" si="2"/>
        <v>27.730989667277186</v>
      </c>
      <c r="H30" s="25">
        <f t="shared" si="3"/>
        <v>769.00778792663402</v>
      </c>
      <c r="I30" s="24">
        <f t="shared" si="4"/>
        <v>0.27730989667277184</v>
      </c>
      <c r="J30" s="24">
        <f t="shared" si="5"/>
        <v>0.3837189625207974</v>
      </c>
    </row>
    <row r="31" spans="1:10" x14ac:dyDescent="0.25">
      <c r="A31" s="55"/>
      <c r="B31" s="31" t="s">
        <v>275</v>
      </c>
      <c r="C31" s="14">
        <v>14</v>
      </c>
      <c r="D31" s="14">
        <v>1</v>
      </c>
      <c r="E31" s="25">
        <f t="shared" si="0"/>
        <v>80.588307232905976</v>
      </c>
      <c r="F31" s="26">
        <f t="shared" si="1"/>
        <v>-79.588307232905976</v>
      </c>
      <c r="G31" s="25">
        <f t="shared" si="2"/>
        <v>79.588307232905976</v>
      </c>
      <c r="H31" s="25">
        <f t="shared" si="3"/>
        <v>6334.298648199434</v>
      </c>
      <c r="I31" s="24">
        <f t="shared" si="4"/>
        <v>79.588307232905976</v>
      </c>
      <c r="J31" s="24">
        <f t="shared" si="5"/>
        <v>0.98759125195284314</v>
      </c>
    </row>
    <row r="32" spans="1:10" x14ac:dyDescent="0.25">
      <c r="A32" s="55"/>
      <c r="B32" s="31" t="s">
        <v>276</v>
      </c>
      <c r="C32" s="14">
        <v>15</v>
      </c>
      <c r="D32" s="14">
        <v>149</v>
      </c>
      <c r="E32" s="25">
        <f t="shared" si="0"/>
        <v>56.711815063034173</v>
      </c>
      <c r="F32" s="26">
        <f t="shared" si="1"/>
        <v>92.28818493696582</v>
      </c>
      <c r="G32" s="25">
        <f t="shared" si="2"/>
        <v>92.28818493696582</v>
      </c>
      <c r="H32" s="25">
        <f t="shared" si="3"/>
        <v>8517.1090789596055</v>
      </c>
      <c r="I32" s="24">
        <f t="shared" si="4"/>
        <v>0.61938379152326051</v>
      </c>
      <c r="J32" s="24">
        <f t="shared" si="5"/>
        <v>1.6273184844179145</v>
      </c>
    </row>
    <row r="33" spans="1:10" x14ac:dyDescent="0.25">
      <c r="A33" s="55"/>
      <c r="B33" s="31" t="s">
        <v>277</v>
      </c>
      <c r="C33" s="14">
        <v>16</v>
      </c>
      <c r="D33" s="14">
        <v>24</v>
      </c>
      <c r="E33" s="25">
        <f t="shared" si="0"/>
        <v>84.398270544123918</v>
      </c>
      <c r="F33" s="26">
        <f t="shared" si="1"/>
        <v>-60.398270544123918</v>
      </c>
      <c r="G33" s="25">
        <f t="shared" si="2"/>
        <v>60.398270544123918</v>
      </c>
      <c r="H33" s="25">
        <f t="shared" si="3"/>
        <v>3647.9510847211868</v>
      </c>
      <c r="I33" s="24">
        <f t="shared" si="4"/>
        <v>2.5165946060051634</v>
      </c>
      <c r="J33" s="24">
        <f t="shared" si="5"/>
        <v>0.71563398343035167</v>
      </c>
    </row>
    <row r="34" spans="1:10" x14ac:dyDescent="0.25">
      <c r="A34" s="55"/>
      <c r="B34" s="31" t="s">
        <v>278</v>
      </c>
      <c r="C34" s="14">
        <v>17</v>
      </c>
      <c r="D34" s="14">
        <v>38</v>
      </c>
      <c r="E34" s="25">
        <f t="shared" si="0"/>
        <v>66.278789380886735</v>
      </c>
      <c r="F34" s="26">
        <f t="shared" si="1"/>
        <v>-28.278789380886735</v>
      </c>
      <c r="G34" s="25">
        <f t="shared" si="2"/>
        <v>28.278789380886735</v>
      </c>
      <c r="H34" s="25">
        <f t="shared" si="3"/>
        <v>799.68992884855243</v>
      </c>
      <c r="I34" s="24">
        <f t="shared" si="4"/>
        <v>0.74417866791807197</v>
      </c>
      <c r="J34" s="24">
        <f t="shared" si="5"/>
        <v>0.42666424123071989</v>
      </c>
    </row>
    <row r="35" spans="1:10" x14ac:dyDescent="0.25">
      <c r="A35" s="55"/>
      <c r="B35" s="31" t="s">
        <v>279</v>
      </c>
      <c r="C35" s="14">
        <v>18</v>
      </c>
      <c r="D35" s="14">
        <v>24</v>
      </c>
      <c r="E35" s="25">
        <f t="shared" si="0"/>
        <v>57.795152566620708</v>
      </c>
      <c r="F35" s="26">
        <f t="shared" si="1"/>
        <v>-33.795152566620708</v>
      </c>
      <c r="G35" s="25">
        <f t="shared" si="2"/>
        <v>33.795152566620708</v>
      </c>
      <c r="H35" s="25">
        <f t="shared" si="3"/>
        <v>1142.1123370011701</v>
      </c>
      <c r="I35" s="24">
        <f t="shared" si="4"/>
        <v>1.4081313569425296</v>
      </c>
      <c r="J35" s="24">
        <f t="shared" si="5"/>
        <v>0.58474026048577166</v>
      </c>
    </row>
    <row r="36" spans="1:10" x14ac:dyDescent="0.25">
      <c r="A36" s="55"/>
      <c r="B36" s="31" t="s">
        <v>280</v>
      </c>
      <c r="C36" s="14">
        <v>19</v>
      </c>
      <c r="D36" s="14">
        <v>223</v>
      </c>
      <c r="E36" s="25">
        <f t="shared" si="0"/>
        <v>47.656606796634492</v>
      </c>
      <c r="F36" s="26">
        <f t="shared" si="1"/>
        <v>175.34339320336551</v>
      </c>
      <c r="G36" s="25">
        <f t="shared" si="2"/>
        <v>175.34339320336551</v>
      </c>
      <c r="H36" s="25">
        <f t="shared" si="3"/>
        <v>30745.305540070047</v>
      </c>
      <c r="I36" s="24">
        <f t="shared" si="4"/>
        <v>0.78629324306441928</v>
      </c>
      <c r="J36" s="24">
        <f t="shared" si="5"/>
        <v>3.6793092288674707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100.25962475764413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-23.680038686640586</v>
      </c>
      <c r="G38" s="18">
        <f t="shared" ref="G38:H38" si="6">SUM(G18:G36)</f>
        <v>1099.6481749096884</v>
      </c>
      <c r="H38" s="18">
        <f t="shared" si="6"/>
        <v>101689.78668062543</v>
      </c>
      <c r="I38" s="17" t="e">
        <f>SUM(I21:I36)</f>
        <v>#DIV/0!</v>
      </c>
      <c r="J38" s="17">
        <f>SUM(J21:J36)</f>
        <v>44.55933101150697</v>
      </c>
    </row>
    <row r="39" spans="1:10" x14ac:dyDescent="0.25">
      <c r="B39" s="14"/>
      <c r="C39" s="14"/>
      <c r="D39" s="14"/>
      <c r="E39" s="14"/>
      <c r="F39" s="14"/>
      <c r="G39" s="16">
        <f>G38/C36</f>
        <v>57.876219732088863</v>
      </c>
      <c r="H39" s="16">
        <f>H38/C36</f>
        <v>5352.0940358223916</v>
      </c>
      <c r="I39" s="15" t="e">
        <f>I38/C36</f>
        <v>#DIV/0!</v>
      </c>
      <c r="J39" s="15">
        <f>J38/C36</f>
        <v>2.3452279479740512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72.537169216184068</v>
      </c>
      <c r="H42" s="12">
        <f>H39^0.5</f>
        <v>73.158007325393925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701050</v>
      </c>
    </row>
    <row r="4" spans="2:3" x14ac:dyDescent="0.25">
      <c r="B4" s="5" t="s">
        <v>247</v>
      </c>
      <c r="C4" t="s">
        <v>156</v>
      </c>
    </row>
    <row r="5" spans="2:3" x14ac:dyDescent="0.25">
      <c r="B5" t="s">
        <v>250</v>
      </c>
      <c r="C5" s="4"/>
    </row>
    <row r="6" spans="2:3" x14ac:dyDescent="0.25">
      <c r="B6" t="s">
        <v>251</v>
      </c>
      <c r="C6" s="4"/>
    </row>
    <row r="7" spans="2:3" x14ac:dyDescent="0.25">
      <c r="B7" t="s">
        <v>252</v>
      </c>
      <c r="C7" s="4">
        <v>77</v>
      </c>
    </row>
    <row r="8" spans="2:3" x14ac:dyDescent="0.25">
      <c r="B8" t="s">
        <v>253</v>
      </c>
      <c r="C8" s="4">
        <v>5</v>
      </c>
    </row>
    <row r="9" spans="2:3" x14ac:dyDescent="0.25">
      <c r="B9" t="s">
        <v>254</v>
      </c>
      <c r="C9" s="4">
        <v>2</v>
      </c>
    </row>
    <row r="10" spans="2:3" x14ac:dyDescent="0.25">
      <c r="B10" t="s">
        <v>255</v>
      </c>
      <c r="C10" s="4">
        <v>52</v>
      </c>
    </row>
    <row r="11" spans="2:3" x14ac:dyDescent="0.25">
      <c r="B11" t="s">
        <v>256</v>
      </c>
      <c r="C11" s="4">
        <v>44</v>
      </c>
    </row>
    <row r="12" spans="2:3" x14ac:dyDescent="0.25">
      <c r="B12" t="s">
        <v>257</v>
      </c>
      <c r="C12" s="4">
        <v>33</v>
      </c>
    </row>
    <row r="13" spans="2:3" x14ac:dyDescent="0.25">
      <c r="B13" t="s">
        <v>258</v>
      </c>
      <c r="C13" s="4">
        <v>51</v>
      </c>
    </row>
    <row r="14" spans="2:3" x14ac:dyDescent="0.25">
      <c r="B14" t="s">
        <v>259</v>
      </c>
      <c r="C14" s="4">
        <v>82</v>
      </c>
    </row>
    <row r="15" spans="2:3" x14ac:dyDescent="0.25">
      <c r="B15" t="s">
        <v>260</v>
      </c>
      <c r="C15" s="4">
        <v>22</v>
      </c>
    </row>
    <row r="16" spans="2:3" x14ac:dyDescent="0.25">
      <c r="B16" t="s">
        <v>261</v>
      </c>
      <c r="C16" s="4">
        <v>52</v>
      </c>
    </row>
    <row r="17" spans="2:3" x14ac:dyDescent="0.25">
      <c r="B17" t="s">
        <v>262</v>
      </c>
      <c r="C17" s="4">
        <v>40</v>
      </c>
    </row>
    <row r="18" spans="2:3" x14ac:dyDescent="0.25">
      <c r="B18" t="s">
        <v>263</v>
      </c>
      <c r="C18" s="4">
        <v>44</v>
      </c>
    </row>
    <row r="19" spans="2:3" x14ac:dyDescent="0.25">
      <c r="B19" t="s">
        <v>264</v>
      </c>
      <c r="C19" s="4">
        <v>52</v>
      </c>
    </row>
    <row r="20" spans="2:3" x14ac:dyDescent="0.25">
      <c r="B20" t="s">
        <v>265</v>
      </c>
      <c r="C20" s="4">
        <v>42</v>
      </c>
    </row>
    <row r="21" spans="2:3" x14ac:dyDescent="0.25">
      <c r="B21" t="s">
        <v>266</v>
      </c>
      <c r="C21" s="4">
        <v>17</v>
      </c>
    </row>
    <row r="22" spans="2:3" x14ac:dyDescent="0.25">
      <c r="B22" t="s">
        <v>267</v>
      </c>
      <c r="C22" s="4">
        <v>47</v>
      </c>
    </row>
    <row r="23" spans="2:3" x14ac:dyDescent="0.25">
      <c r="B23" t="s">
        <v>268</v>
      </c>
      <c r="C23" s="4">
        <v>47</v>
      </c>
    </row>
    <row r="24" spans="2:3" x14ac:dyDescent="0.25">
      <c r="B24" t="s">
        <v>269</v>
      </c>
      <c r="C24" s="4">
        <v>17</v>
      </c>
    </row>
    <row r="25" spans="2:3" x14ac:dyDescent="0.25">
      <c r="B25" t="s">
        <v>270</v>
      </c>
      <c r="C25" s="4">
        <v>81</v>
      </c>
    </row>
    <row r="26" spans="2:3" x14ac:dyDescent="0.25">
      <c r="B26" t="s">
        <v>271</v>
      </c>
      <c r="C26" s="4">
        <v>177</v>
      </c>
    </row>
    <row r="27" spans="2:3" x14ac:dyDescent="0.25">
      <c r="B27" t="s">
        <v>272</v>
      </c>
      <c r="C27" s="4">
        <v>15</v>
      </c>
    </row>
    <row r="28" spans="2:3" x14ac:dyDescent="0.25">
      <c r="B28" t="s">
        <v>273</v>
      </c>
      <c r="C28" s="4">
        <v>79</v>
      </c>
    </row>
    <row r="29" spans="2:3" x14ac:dyDescent="0.25">
      <c r="B29" t="s">
        <v>274</v>
      </c>
      <c r="C29" s="4">
        <v>47</v>
      </c>
    </row>
    <row r="30" spans="2:3" x14ac:dyDescent="0.25">
      <c r="B30" t="s">
        <v>275</v>
      </c>
      <c r="C30" s="4">
        <v>82</v>
      </c>
    </row>
    <row r="31" spans="2:3" x14ac:dyDescent="0.25">
      <c r="B31" t="s">
        <v>276</v>
      </c>
      <c r="C31" s="4">
        <v>10</v>
      </c>
    </row>
    <row r="32" spans="2:3" x14ac:dyDescent="0.25">
      <c r="B32" t="s">
        <v>277</v>
      </c>
      <c r="C32" s="4">
        <v>1</v>
      </c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/>
    </row>
    <row r="36" spans="2:3" x14ac:dyDescent="0.25">
      <c r="C36" s="4">
        <v>1218</v>
      </c>
    </row>
  </sheetData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0.26449349600332706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/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/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77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5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2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52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44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33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51</v>
      </c>
      <c r="E14" s="14" t="s">
        <v>293</v>
      </c>
      <c r="F14" s="27">
        <f>AVERAGE(D6:D17)</f>
        <v>42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82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22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52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40</v>
      </c>
      <c r="E18" s="27">
        <f>F14</f>
        <v>42</v>
      </c>
      <c r="F18" s="26">
        <f>D18-E18</f>
        <v>-2</v>
      </c>
      <c r="G18" s="25">
        <f>ABS(F18)</f>
        <v>2</v>
      </c>
      <c r="H18" s="25">
        <f>G18^2</f>
        <v>4</v>
      </c>
      <c r="I18" s="24">
        <f>G18/D18</f>
        <v>0.05</v>
      </c>
      <c r="J18" s="24">
        <f>G18/E18</f>
        <v>4.7619047619047616E-2</v>
      </c>
    </row>
    <row r="19" spans="1:10" x14ac:dyDescent="0.25">
      <c r="A19" s="55"/>
      <c r="B19" s="31" t="s">
        <v>263</v>
      </c>
      <c r="C19" s="14">
        <v>2</v>
      </c>
      <c r="D19" s="34">
        <v>44</v>
      </c>
      <c r="E19" s="25">
        <f>$F$1*D18+(1-$F$1)*E18</f>
        <v>41.471013007993349</v>
      </c>
      <c r="F19" s="26">
        <f>D19-E19</f>
        <v>2.5289869920066508</v>
      </c>
      <c r="G19" s="25">
        <f>ABS(F19)</f>
        <v>2.5289869920066508</v>
      </c>
      <c r="H19" s="25">
        <f>G19^2</f>
        <v>6.3957752057388477</v>
      </c>
      <c r="I19" s="24">
        <f>G19/D19</f>
        <v>5.7476977091060248E-2</v>
      </c>
      <c r="J19" s="24">
        <f>G19/E19</f>
        <v>6.098204043193254E-2</v>
      </c>
    </row>
    <row r="20" spans="1:10" x14ac:dyDescent="0.25">
      <c r="A20" s="55"/>
      <c r="B20" s="31" t="s">
        <v>264</v>
      </c>
      <c r="C20" s="14">
        <v>3</v>
      </c>
      <c r="D20" s="34">
        <v>52</v>
      </c>
      <c r="E20" s="25">
        <f t="shared" ref="E20:E36" si="0">$F$1*D19+(1-$F$1)*E19</f>
        <v>42.139913618856127</v>
      </c>
      <c r="F20" s="26">
        <f t="shared" ref="F20:F36" si="1">D20-E20</f>
        <v>9.8600863811438728</v>
      </c>
      <c r="G20" s="25">
        <f t="shared" ref="G20:G36" si="2">ABS(F20)</f>
        <v>9.8600863811438728</v>
      </c>
      <c r="H20" s="25">
        <f t="shared" ref="H20:H36" si="3">G20^2</f>
        <v>97.221303443618879</v>
      </c>
      <c r="I20" s="24">
        <f t="shared" ref="I20:I36" si="4">G20/D20</f>
        <v>0.18961704579122832</v>
      </c>
      <c r="J20" s="24">
        <f t="shared" ref="J20:J36" si="5">G20/E20</f>
        <v>0.23398449437570351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42</v>
      </c>
      <c r="E21" s="25">
        <f t="shared" si="0"/>
        <v>44.747842336699662</v>
      </c>
      <c r="F21" s="26">
        <f t="shared" si="1"/>
        <v>-2.7478423366996623</v>
      </c>
      <c r="G21" s="25">
        <f t="shared" si="2"/>
        <v>2.7478423366996623</v>
      </c>
      <c r="H21" s="25">
        <f t="shared" si="3"/>
        <v>7.5506375073590597</v>
      </c>
      <c r="I21" s="24">
        <f t="shared" si="4"/>
        <v>6.5424817540468153E-2</v>
      </c>
      <c r="J21" s="24">
        <f t="shared" si="5"/>
        <v>6.1407258835495554E-2</v>
      </c>
    </row>
    <row r="22" spans="1:10" x14ac:dyDescent="0.25">
      <c r="A22" s="55"/>
      <c r="B22" s="31" t="s">
        <v>266</v>
      </c>
      <c r="C22" s="14">
        <v>5</v>
      </c>
      <c r="D22" s="14">
        <v>17</v>
      </c>
      <c r="E22" s="25">
        <f t="shared" si="0"/>
        <v>44.021055910600019</v>
      </c>
      <c r="F22" s="26">
        <f t="shared" si="1"/>
        <v>-27.021055910600019</v>
      </c>
      <c r="G22" s="25">
        <f t="shared" si="2"/>
        <v>27.021055910600019</v>
      </c>
      <c r="H22" s="25">
        <f t="shared" si="3"/>
        <v>730.13746252377223</v>
      </c>
      <c r="I22" s="24">
        <f t="shared" si="4"/>
        <v>1.5894738770941188</v>
      </c>
      <c r="J22" s="24">
        <f t="shared" si="5"/>
        <v>0.61382116697690348</v>
      </c>
    </row>
    <row r="23" spans="1:10" x14ac:dyDescent="0.25">
      <c r="A23" s="55"/>
      <c r="B23" s="31" t="s">
        <v>267</v>
      </c>
      <c r="C23" s="14">
        <v>6</v>
      </c>
      <c r="D23" s="14">
        <v>47</v>
      </c>
      <c r="E23" s="25">
        <f t="shared" si="0"/>
        <v>36.874162367104056</v>
      </c>
      <c r="F23" s="26">
        <f t="shared" si="1"/>
        <v>10.125837632895944</v>
      </c>
      <c r="G23" s="25">
        <f t="shared" si="2"/>
        <v>10.125837632895944</v>
      </c>
      <c r="H23" s="25">
        <f t="shared" si="3"/>
        <v>102.53258776777174</v>
      </c>
      <c r="I23" s="24">
        <f t="shared" si="4"/>
        <v>0.21544335389140307</v>
      </c>
      <c r="J23" s="24">
        <f t="shared" si="5"/>
        <v>0.27460522444109381</v>
      </c>
    </row>
    <row r="24" spans="1:10" x14ac:dyDescent="0.25">
      <c r="A24" s="55"/>
      <c r="B24" s="31" t="s">
        <v>268</v>
      </c>
      <c r="C24" s="14">
        <v>7</v>
      </c>
      <c r="D24" s="14">
        <v>47</v>
      </c>
      <c r="E24" s="25">
        <f t="shared" si="0"/>
        <v>39.552380562590756</v>
      </c>
      <c r="F24" s="26">
        <f t="shared" si="1"/>
        <v>7.4476194374092444</v>
      </c>
      <c r="G24" s="25">
        <f t="shared" si="2"/>
        <v>7.4476194374092444</v>
      </c>
      <c r="H24" s="25">
        <f t="shared" si="3"/>
        <v>55.46703528447599</v>
      </c>
      <c r="I24" s="24">
        <f t="shared" si="4"/>
        <v>0.15845998802998393</v>
      </c>
      <c r="J24" s="24">
        <f t="shared" si="5"/>
        <v>0.18829762789179158</v>
      </c>
    </row>
    <row r="25" spans="1:10" x14ac:dyDescent="0.25">
      <c r="A25" s="55"/>
      <c r="B25" s="31" t="s">
        <v>269</v>
      </c>
      <c r="C25" s="14">
        <v>8</v>
      </c>
      <c r="D25" s="14">
        <v>17</v>
      </c>
      <c r="E25" s="25">
        <f t="shared" si="0"/>
        <v>41.522227464493454</v>
      </c>
      <c r="F25" s="26">
        <f t="shared" si="1"/>
        <v>-24.522227464493454</v>
      </c>
      <c r="G25" s="25">
        <f t="shared" si="2"/>
        <v>24.522227464493454</v>
      </c>
      <c r="H25" s="25">
        <f t="shared" si="3"/>
        <v>601.33963982035709</v>
      </c>
      <c r="I25" s="24">
        <f t="shared" si="4"/>
        <v>1.4424839684996149</v>
      </c>
      <c r="J25" s="24">
        <f t="shared" si="5"/>
        <v>0.59058073137966738</v>
      </c>
    </row>
    <row r="26" spans="1:10" x14ac:dyDescent="0.25">
      <c r="A26" s="55"/>
      <c r="B26" s="31" t="s">
        <v>270</v>
      </c>
      <c r="C26" s="14">
        <v>9</v>
      </c>
      <c r="D26" s="14">
        <v>81</v>
      </c>
      <c r="E26" s="25">
        <f t="shared" si="0"/>
        <v>35.036257792620773</v>
      </c>
      <c r="F26" s="26">
        <f t="shared" si="1"/>
        <v>45.963742207379227</v>
      </c>
      <c r="G26" s="25">
        <f t="shared" si="2"/>
        <v>45.963742207379227</v>
      </c>
      <c r="H26" s="25">
        <f t="shared" si="3"/>
        <v>2112.6655977064147</v>
      </c>
      <c r="I26" s="24">
        <f t="shared" si="4"/>
        <v>0.56745360749850893</v>
      </c>
      <c r="J26" s="24">
        <f t="shared" si="5"/>
        <v>1.3118907412840182</v>
      </c>
    </row>
    <row r="27" spans="1:10" x14ac:dyDescent="0.25">
      <c r="A27" s="55"/>
      <c r="B27" s="31" t="s">
        <v>271</v>
      </c>
      <c r="C27" s="14">
        <v>10</v>
      </c>
      <c r="D27" s="14">
        <v>177</v>
      </c>
      <c r="E27" s="25">
        <f t="shared" si="0"/>
        <v>47.19336865844619</v>
      </c>
      <c r="F27" s="26">
        <f t="shared" si="1"/>
        <v>129.80663134155381</v>
      </c>
      <c r="G27" s="25">
        <f t="shared" si="2"/>
        <v>129.80663134155381</v>
      </c>
      <c r="H27" s="25">
        <f t="shared" si="3"/>
        <v>16849.76154024206</v>
      </c>
      <c r="I27" s="24">
        <f t="shared" si="4"/>
        <v>0.73337079853985199</v>
      </c>
      <c r="J27" s="24">
        <f t="shared" si="5"/>
        <v>2.750526928497238</v>
      </c>
    </row>
    <row r="28" spans="1:10" x14ac:dyDescent="0.25">
      <c r="A28" s="55"/>
      <c r="B28" s="31" t="s">
        <v>272</v>
      </c>
      <c r="C28" s="14">
        <v>11</v>
      </c>
      <c r="D28" s="14">
        <v>15</v>
      </c>
      <c r="E28" s="25">
        <f t="shared" si="0"/>
        <v>81.526378386388799</v>
      </c>
      <c r="F28" s="26">
        <f t="shared" si="1"/>
        <v>-66.526378386388799</v>
      </c>
      <c r="G28" s="25">
        <f t="shared" si="2"/>
        <v>66.526378386388799</v>
      </c>
      <c r="H28" s="25">
        <f t="shared" si="3"/>
        <v>4425.759021208979</v>
      </c>
      <c r="I28" s="24">
        <f t="shared" si="4"/>
        <v>4.4350918924259197</v>
      </c>
      <c r="J28" s="24">
        <f t="shared" si="5"/>
        <v>0.81601047051411379</v>
      </c>
    </row>
    <row r="29" spans="1:10" x14ac:dyDescent="0.25">
      <c r="A29" s="55"/>
      <c r="B29" s="31" t="s">
        <v>273</v>
      </c>
      <c r="C29" s="14">
        <v>12</v>
      </c>
      <c r="D29" s="14">
        <v>79</v>
      </c>
      <c r="E29" s="25">
        <f t="shared" si="0"/>
        <v>63.930583990532654</v>
      </c>
      <c r="F29" s="26">
        <f t="shared" si="1"/>
        <v>15.069416009467346</v>
      </c>
      <c r="G29" s="25">
        <f t="shared" si="2"/>
        <v>15.069416009467346</v>
      </c>
      <c r="H29" s="25">
        <f t="shared" si="3"/>
        <v>227.08729886639077</v>
      </c>
      <c r="I29" s="24">
        <f t="shared" si="4"/>
        <v>0.19075210138566262</v>
      </c>
      <c r="J29" s="24">
        <f t="shared" si="5"/>
        <v>0.23571528787690951</v>
      </c>
    </row>
    <row r="30" spans="1:10" x14ac:dyDescent="0.25">
      <c r="A30" s="55"/>
      <c r="B30" s="31" t="s">
        <v>274</v>
      </c>
      <c r="C30" s="14">
        <v>13</v>
      </c>
      <c r="D30" s="14">
        <v>47</v>
      </c>
      <c r="E30" s="25">
        <f t="shared" si="0"/>
        <v>67.916346513605177</v>
      </c>
      <c r="F30" s="26">
        <f t="shared" si="1"/>
        <v>-20.916346513605177</v>
      </c>
      <c r="G30" s="25">
        <f t="shared" si="2"/>
        <v>20.916346513605177</v>
      </c>
      <c r="H30" s="25">
        <f t="shared" si="3"/>
        <v>437.49355147720343</v>
      </c>
      <c r="I30" s="24">
        <f t="shared" si="4"/>
        <v>0.44502864922564206</v>
      </c>
      <c r="J30" s="24">
        <f t="shared" si="5"/>
        <v>0.30797219796584846</v>
      </c>
    </row>
    <row r="31" spans="1:10" x14ac:dyDescent="0.25">
      <c r="A31" s="55"/>
      <c r="B31" s="31" t="s">
        <v>275</v>
      </c>
      <c r="C31" s="14">
        <v>14</v>
      </c>
      <c r="D31" s="14">
        <v>82</v>
      </c>
      <c r="E31" s="25">
        <f t="shared" si="0"/>
        <v>62.384108900604744</v>
      </c>
      <c r="F31" s="26">
        <f t="shared" si="1"/>
        <v>19.615891099395256</v>
      </c>
      <c r="G31" s="25">
        <f t="shared" si="2"/>
        <v>19.615891099395256</v>
      </c>
      <c r="H31" s="25">
        <f t="shared" si="3"/>
        <v>384.78318362333403</v>
      </c>
      <c r="I31" s="24">
        <f t="shared" si="4"/>
        <v>0.23921818413896653</v>
      </c>
      <c r="J31" s="24">
        <f t="shared" si="5"/>
        <v>0.31443730535045122</v>
      </c>
    </row>
    <row r="32" spans="1:10" x14ac:dyDescent="0.25">
      <c r="A32" s="55"/>
      <c r="B32" s="31" t="s">
        <v>276</v>
      </c>
      <c r="C32" s="14">
        <v>15</v>
      </c>
      <c r="D32" s="14">
        <v>10</v>
      </c>
      <c r="E32" s="25">
        <f t="shared" si="0"/>
        <v>67.572384514704339</v>
      </c>
      <c r="F32" s="26">
        <f t="shared" si="1"/>
        <v>-57.572384514704339</v>
      </c>
      <c r="G32" s="25">
        <f t="shared" si="2"/>
        <v>57.572384514704339</v>
      </c>
      <c r="H32" s="25">
        <f t="shared" si="3"/>
        <v>3314.5794587089681</v>
      </c>
      <c r="I32" s="24">
        <f t="shared" si="4"/>
        <v>5.7572384514704336</v>
      </c>
      <c r="J32" s="24">
        <f t="shared" si="5"/>
        <v>0.85201055028886963</v>
      </c>
    </row>
    <row r="33" spans="1:10" x14ac:dyDescent="0.25">
      <c r="A33" s="55"/>
      <c r="B33" s="31" t="s">
        <v>277</v>
      </c>
      <c r="C33" s="14">
        <v>16</v>
      </c>
      <c r="D33" s="14">
        <v>1</v>
      </c>
      <c r="E33" s="25">
        <f t="shared" si="0"/>
        <v>52.344863261162374</v>
      </c>
      <c r="F33" s="26">
        <f t="shared" si="1"/>
        <v>-51.344863261162374</v>
      </c>
      <c r="G33" s="25">
        <f t="shared" si="2"/>
        <v>51.344863261162374</v>
      </c>
      <c r="H33" s="25">
        <f t="shared" si="3"/>
        <v>2636.2949833074617</v>
      </c>
      <c r="I33" s="24">
        <f t="shared" si="4"/>
        <v>51.344863261162374</v>
      </c>
      <c r="J33" s="24">
        <f t="shared" si="5"/>
        <v>0.9808959286986626</v>
      </c>
    </row>
    <row r="34" spans="1:10" x14ac:dyDescent="0.25">
      <c r="A34" s="55"/>
      <c r="B34" s="31" t="s">
        <v>278</v>
      </c>
      <c r="C34" s="14">
        <v>17</v>
      </c>
      <c r="D34" s="14"/>
      <c r="E34" s="25">
        <f t="shared" si="0"/>
        <v>38.76448087540475</v>
      </c>
      <c r="F34" s="26">
        <f t="shared" si="1"/>
        <v>-38.76448087540475</v>
      </c>
      <c r="G34" s="25">
        <f t="shared" si="2"/>
        <v>38.76448087540475</v>
      </c>
      <c r="H34" s="25">
        <f t="shared" si="3"/>
        <v>1502.6849775396206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5"/>
      <c r="B35" s="31" t="s">
        <v>279</v>
      </c>
      <c r="C35" s="14">
        <v>18</v>
      </c>
      <c r="D35" s="14"/>
      <c r="E35" s="25">
        <f t="shared" si="0"/>
        <v>28.511527807914835</v>
      </c>
      <c r="F35" s="26">
        <f t="shared" si="1"/>
        <v>-28.511527807914835</v>
      </c>
      <c r="G35" s="25">
        <f t="shared" si="2"/>
        <v>28.511527807914835</v>
      </c>
      <c r="H35" s="25">
        <f t="shared" si="3"/>
        <v>812.9072179415009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5"/>
      <c r="B36" s="31" t="s">
        <v>280</v>
      </c>
      <c r="C36" s="14">
        <v>19</v>
      </c>
      <c r="D36" s="14"/>
      <c r="E36" s="25">
        <f t="shared" si="0"/>
        <v>20.970414141603364</v>
      </c>
      <c r="F36" s="26">
        <f t="shared" si="1"/>
        <v>-20.970414141603364</v>
      </c>
      <c r="G36" s="25">
        <f t="shared" si="2"/>
        <v>20.970414141603364</v>
      </c>
      <c r="H36" s="25">
        <f t="shared" si="3"/>
        <v>439.75826927035831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15.42387599265308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-100.47931011132545</v>
      </c>
      <c r="G38" s="18">
        <f t="shared" ref="G38:H38" si="6">SUM(G18:G36)</f>
        <v>581.31573231382799</v>
      </c>
      <c r="H38" s="18">
        <f t="shared" si="6"/>
        <v>34748.419541445386</v>
      </c>
      <c r="I38" s="17" t="e">
        <f>SUM(I21:I36)</f>
        <v>#DIV/0!</v>
      </c>
      <c r="J38" s="17">
        <f>SUM(J21:J36)</f>
        <v>12.298171420001063</v>
      </c>
    </row>
    <row r="39" spans="1:10" x14ac:dyDescent="0.25">
      <c r="B39" s="14"/>
      <c r="C39" s="14"/>
      <c r="D39" s="14"/>
      <c r="E39" s="14"/>
      <c r="F39" s="14"/>
      <c r="G39" s="16">
        <f>G38/C36</f>
        <v>30.595564858622527</v>
      </c>
      <c r="H39" s="16">
        <f>H38/C36</f>
        <v>1828.8641863918624</v>
      </c>
      <c r="I39" s="15" t="e">
        <f>I38/C36</f>
        <v>#DIV/0!</v>
      </c>
      <c r="J39" s="15">
        <f>J38/C36</f>
        <v>0.64727218000005593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38.345898811082172</v>
      </c>
      <c r="H42" s="12">
        <f>H39^0.5</f>
        <v>42.765221692303463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730015</v>
      </c>
    </row>
    <row r="4" spans="2:3" x14ac:dyDescent="0.25">
      <c r="B4" s="5" t="s">
        <v>247</v>
      </c>
      <c r="C4" t="s">
        <v>151</v>
      </c>
    </row>
    <row r="5" spans="2:3" x14ac:dyDescent="0.25">
      <c r="B5" t="s">
        <v>250</v>
      </c>
      <c r="C5" s="4"/>
    </row>
    <row r="6" spans="2:3" x14ac:dyDescent="0.25">
      <c r="B6" t="s">
        <v>251</v>
      </c>
      <c r="C6" s="4">
        <v>61</v>
      </c>
    </row>
    <row r="7" spans="2:3" x14ac:dyDescent="0.25">
      <c r="B7" t="s">
        <v>252</v>
      </c>
      <c r="C7" s="4">
        <v>76</v>
      </c>
    </row>
    <row r="8" spans="2:3" x14ac:dyDescent="0.25">
      <c r="B8" t="s">
        <v>253</v>
      </c>
      <c r="C8" s="4">
        <v>90</v>
      </c>
    </row>
    <row r="9" spans="2:3" x14ac:dyDescent="0.25">
      <c r="B9" t="s">
        <v>254</v>
      </c>
      <c r="C9" s="4">
        <v>41</v>
      </c>
    </row>
    <row r="10" spans="2:3" x14ac:dyDescent="0.25">
      <c r="B10" t="s">
        <v>255</v>
      </c>
      <c r="C10" s="4">
        <v>84</v>
      </c>
    </row>
    <row r="11" spans="2:3" x14ac:dyDescent="0.25">
      <c r="B11" t="s">
        <v>256</v>
      </c>
      <c r="C11" s="4">
        <v>75</v>
      </c>
    </row>
    <row r="12" spans="2:3" x14ac:dyDescent="0.25">
      <c r="B12" t="s">
        <v>257</v>
      </c>
      <c r="C12" s="4">
        <v>56</v>
      </c>
    </row>
    <row r="13" spans="2:3" x14ac:dyDescent="0.25">
      <c r="B13" t="s">
        <v>258</v>
      </c>
      <c r="C13" s="4">
        <v>140</v>
      </c>
    </row>
    <row r="14" spans="2:3" x14ac:dyDescent="0.25">
      <c r="B14" t="s">
        <v>259</v>
      </c>
      <c r="C14" s="4">
        <v>82</v>
      </c>
    </row>
    <row r="15" spans="2:3" x14ac:dyDescent="0.25">
      <c r="B15" t="s">
        <v>260</v>
      </c>
      <c r="C15" s="4">
        <v>38</v>
      </c>
    </row>
    <row r="16" spans="2:3" x14ac:dyDescent="0.25">
      <c r="B16" t="s">
        <v>261</v>
      </c>
      <c r="C16" s="4">
        <v>119</v>
      </c>
    </row>
    <row r="17" spans="2:3" x14ac:dyDescent="0.25">
      <c r="B17" t="s">
        <v>262</v>
      </c>
      <c r="C17" s="4">
        <v>55</v>
      </c>
    </row>
    <row r="18" spans="2:3" x14ac:dyDescent="0.25">
      <c r="B18" t="s">
        <v>263</v>
      </c>
      <c r="C18" s="4">
        <v>71</v>
      </c>
    </row>
    <row r="19" spans="2:3" x14ac:dyDescent="0.25">
      <c r="B19" t="s">
        <v>264</v>
      </c>
      <c r="C19" s="4">
        <v>46</v>
      </c>
    </row>
    <row r="20" spans="2:3" x14ac:dyDescent="0.25">
      <c r="B20" t="s">
        <v>265</v>
      </c>
      <c r="C20" s="4">
        <v>35</v>
      </c>
    </row>
    <row r="21" spans="2:3" x14ac:dyDescent="0.25">
      <c r="B21" t="s">
        <v>266</v>
      </c>
      <c r="C21" s="4">
        <v>94</v>
      </c>
    </row>
    <row r="22" spans="2:3" x14ac:dyDescent="0.25">
      <c r="B22" t="s">
        <v>267</v>
      </c>
      <c r="C22" s="4">
        <v>58</v>
      </c>
    </row>
    <row r="23" spans="2:3" x14ac:dyDescent="0.25">
      <c r="B23" t="s">
        <v>268</v>
      </c>
      <c r="C23" s="4">
        <v>140</v>
      </c>
    </row>
    <row r="24" spans="2:3" x14ac:dyDescent="0.25">
      <c r="B24" t="s">
        <v>269</v>
      </c>
      <c r="C24" s="4">
        <v>83</v>
      </c>
    </row>
    <row r="25" spans="2:3" x14ac:dyDescent="0.25">
      <c r="B25" t="s">
        <v>270</v>
      </c>
      <c r="C25" s="4">
        <v>184</v>
      </c>
    </row>
    <row r="26" spans="2:3" x14ac:dyDescent="0.25">
      <c r="B26" t="s">
        <v>271</v>
      </c>
      <c r="C26" s="4">
        <v>421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>
        <v>212</v>
      </c>
    </row>
    <row r="29" spans="2:3" x14ac:dyDescent="0.25">
      <c r="B29" t="s">
        <v>274</v>
      </c>
      <c r="C29" s="4">
        <v>69</v>
      </c>
    </row>
    <row r="30" spans="2:3" x14ac:dyDescent="0.25">
      <c r="B30" t="s">
        <v>275</v>
      </c>
      <c r="C30" s="4">
        <v>130</v>
      </c>
    </row>
    <row r="31" spans="2:3" x14ac:dyDescent="0.25">
      <c r="B31" t="s">
        <v>276</v>
      </c>
      <c r="C31" s="4">
        <v>81</v>
      </c>
    </row>
    <row r="32" spans="2:3" x14ac:dyDescent="0.25">
      <c r="B32" t="s">
        <v>277</v>
      </c>
      <c r="C32" s="4">
        <v>7</v>
      </c>
    </row>
    <row r="33" spans="2:3" x14ac:dyDescent="0.25">
      <c r="B33" t="s">
        <v>278</v>
      </c>
      <c r="C33" s="4">
        <v>56</v>
      </c>
    </row>
    <row r="34" spans="2:3" x14ac:dyDescent="0.25">
      <c r="B34" t="s">
        <v>279</v>
      </c>
      <c r="C34" s="4">
        <v>101</v>
      </c>
    </row>
    <row r="35" spans="2:3" x14ac:dyDescent="0.25">
      <c r="B35" t="s">
        <v>280</v>
      </c>
      <c r="C35" s="4">
        <v>114</v>
      </c>
    </row>
    <row r="36" spans="2:3" x14ac:dyDescent="0.25">
      <c r="C36" s="4">
        <v>2819</v>
      </c>
    </row>
  </sheetData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3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2.0863921941965291E-2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/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61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76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90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41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84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75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56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140</v>
      </c>
      <c r="E14" s="14" t="s">
        <v>293</v>
      </c>
      <c r="F14" s="27">
        <f>AVERAGE(D6:D17)</f>
        <v>78.36363636363636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82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38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119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55</v>
      </c>
      <c r="E18" s="27">
        <f>F14</f>
        <v>78.36363636363636</v>
      </c>
      <c r="F18" s="26">
        <f>D18-E18</f>
        <v>-23.36363636363636</v>
      </c>
      <c r="G18" s="25">
        <f>ABS(F18)</f>
        <v>23.36363636363636</v>
      </c>
      <c r="H18" s="25">
        <f>G18^2</f>
        <v>545.85950413223122</v>
      </c>
      <c r="I18" s="24">
        <f>G18/D18</f>
        <v>0.42479338842975201</v>
      </c>
      <c r="J18" s="24">
        <f>G18/E18</f>
        <v>0.29814385150812062</v>
      </c>
    </row>
    <row r="19" spans="1:10" x14ac:dyDescent="0.25">
      <c r="A19" s="55"/>
      <c r="B19" s="31" t="s">
        <v>263</v>
      </c>
      <c r="C19" s="14">
        <v>2</v>
      </c>
      <c r="D19" s="34">
        <v>71</v>
      </c>
      <c r="E19" s="25">
        <f>$F$1*D18+(1-$F$1)*E18</f>
        <v>77.876179278264985</v>
      </c>
      <c r="F19" s="26">
        <f>D19-E19</f>
        <v>-6.8761792782649849</v>
      </c>
      <c r="G19" s="25">
        <f>ABS(F19)</f>
        <v>6.8761792782649849</v>
      </c>
      <c r="H19" s="25">
        <f>G19^2</f>
        <v>47.281841466840767</v>
      </c>
      <c r="I19" s="24">
        <f>G19/D19</f>
        <v>9.6847595468520911E-2</v>
      </c>
      <c r="J19" s="24">
        <f>G19/E19</f>
        <v>8.8296310142479045E-2</v>
      </c>
    </row>
    <row r="20" spans="1:10" x14ac:dyDescent="0.25">
      <c r="A20" s="55"/>
      <c r="B20" s="31" t="s">
        <v>264</v>
      </c>
      <c r="C20" s="14">
        <v>3</v>
      </c>
      <c r="D20" s="34">
        <v>46</v>
      </c>
      <c r="E20" s="25">
        <f t="shared" ref="E20:E36" si="0">$F$1*D19+(1-$F$1)*E19</f>
        <v>77.732715210544299</v>
      </c>
      <c r="F20" s="26">
        <f t="shared" ref="F20:F36" si="1">D20-E20</f>
        <v>-31.732715210544299</v>
      </c>
      <c r="G20" s="25">
        <f t="shared" ref="G20:G36" si="2">ABS(F20)</f>
        <v>31.732715210544299</v>
      </c>
      <c r="H20" s="25">
        <f t="shared" ref="H20:H36" si="3">G20^2</f>
        <v>1006.9652146335095</v>
      </c>
      <c r="I20" s="24">
        <f t="shared" ref="I20:I36" si="4">G20/D20</f>
        <v>0.6898416350118326</v>
      </c>
      <c r="J20" s="24">
        <f t="shared" ref="J20:J36" si="5">G20/E20</f>
        <v>0.40822857048790978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35</v>
      </c>
      <c r="E21" s="25">
        <f t="shared" si="0"/>
        <v>77.070646317384899</v>
      </c>
      <c r="F21" s="26">
        <f t="shared" si="1"/>
        <v>-42.070646317384899</v>
      </c>
      <c r="G21" s="25">
        <f t="shared" si="2"/>
        <v>42.070646317384899</v>
      </c>
      <c r="H21" s="25">
        <f t="shared" si="3"/>
        <v>1769.9392815624915</v>
      </c>
      <c r="I21" s="24">
        <f t="shared" si="4"/>
        <v>1.2020184662109972</v>
      </c>
      <c r="J21" s="24">
        <f t="shared" si="5"/>
        <v>0.54587120165222991</v>
      </c>
    </row>
    <row r="22" spans="1:10" x14ac:dyDescent="0.25">
      <c r="A22" s="55"/>
      <c r="B22" s="31" t="s">
        <v>266</v>
      </c>
      <c r="C22" s="14">
        <v>5</v>
      </c>
      <c r="D22" s="14">
        <v>94</v>
      </c>
      <c r="E22" s="25">
        <f t="shared" si="0"/>
        <v>76.192887636570958</v>
      </c>
      <c r="F22" s="26">
        <f t="shared" si="1"/>
        <v>17.807112363429042</v>
      </c>
      <c r="G22" s="25">
        <f t="shared" si="2"/>
        <v>17.807112363429042</v>
      </c>
      <c r="H22" s="25">
        <f t="shared" si="3"/>
        <v>317.09325072378743</v>
      </c>
      <c r="I22" s="24">
        <f t="shared" si="4"/>
        <v>0.18943736556839405</v>
      </c>
      <c r="J22" s="24">
        <f t="shared" si="5"/>
        <v>0.23371095276459911</v>
      </c>
    </row>
    <row r="23" spans="1:10" x14ac:dyDescent="0.25">
      <c r="A23" s="55"/>
      <c r="B23" s="31" t="s">
        <v>267</v>
      </c>
      <c r="C23" s="14">
        <v>6</v>
      </c>
      <c r="D23" s="14">
        <v>58</v>
      </c>
      <c r="E23" s="25">
        <f t="shared" si="0"/>
        <v>76.564413838933348</v>
      </c>
      <c r="F23" s="26">
        <f t="shared" si="1"/>
        <v>-18.564413838933348</v>
      </c>
      <c r="G23" s="25">
        <f t="shared" si="2"/>
        <v>18.564413838933348</v>
      </c>
      <c r="H23" s="25">
        <f t="shared" si="3"/>
        <v>344.63746118317999</v>
      </c>
      <c r="I23" s="24">
        <f t="shared" si="4"/>
        <v>0.32007610067126463</v>
      </c>
      <c r="J23" s="24">
        <f t="shared" si="5"/>
        <v>0.24246791568190992</v>
      </c>
    </row>
    <row r="24" spans="1:10" x14ac:dyDescent="0.25">
      <c r="A24" s="55"/>
      <c r="B24" s="31" t="s">
        <v>268</v>
      </c>
      <c r="C24" s="14">
        <v>7</v>
      </c>
      <c r="D24" s="14">
        <v>140</v>
      </c>
      <c r="E24" s="25">
        <f t="shared" si="0"/>
        <v>76.177087357699506</v>
      </c>
      <c r="F24" s="26">
        <f t="shared" si="1"/>
        <v>63.822912642300494</v>
      </c>
      <c r="G24" s="25">
        <f t="shared" si="2"/>
        <v>63.822912642300494</v>
      </c>
      <c r="H24" s="25">
        <f t="shared" si="3"/>
        <v>4073.3641781467204</v>
      </c>
      <c r="I24" s="24">
        <f t="shared" si="4"/>
        <v>0.45587794744500354</v>
      </c>
      <c r="J24" s="24">
        <f t="shared" si="5"/>
        <v>0.8378229577433387</v>
      </c>
    </row>
    <row r="25" spans="1:10" x14ac:dyDescent="0.25">
      <c r="A25" s="55"/>
      <c r="B25" s="31" t="s">
        <v>269</v>
      </c>
      <c r="C25" s="14">
        <v>8</v>
      </c>
      <c r="D25" s="14">
        <v>83</v>
      </c>
      <c r="E25" s="25">
        <f t="shared" si="0"/>
        <v>77.508683625177341</v>
      </c>
      <c r="F25" s="26">
        <f t="shared" si="1"/>
        <v>5.4913163748226594</v>
      </c>
      <c r="G25" s="25">
        <f t="shared" si="2"/>
        <v>5.4913163748226594</v>
      </c>
      <c r="H25" s="25">
        <f t="shared" si="3"/>
        <v>30.154555528395473</v>
      </c>
      <c r="I25" s="24">
        <f t="shared" si="4"/>
        <v>6.616043825087542E-2</v>
      </c>
      <c r="J25" s="24">
        <f t="shared" si="5"/>
        <v>7.0847756896220873E-2</v>
      </c>
    </row>
    <row r="26" spans="1:10" x14ac:dyDescent="0.25">
      <c r="A26" s="55"/>
      <c r="B26" s="31" t="s">
        <v>270</v>
      </c>
      <c r="C26" s="14">
        <v>9</v>
      </c>
      <c r="D26" s="14">
        <v>184</v>
      </c>
      <c r="E26" s="25">
        <f t="shared" si="0"/>
        <v>77.623254021380276</v>
      </c>
      <c r="F26" s="26">
        <f t="shared" si="1"/>
        <v>106.37674597861972</v>
      </c>
      <c r="G26" s="25">
        <f t="shared" si="2"/>
        <v>106.37674597861972</v>
      </c>
      <c r="H26" s="25">
        <f t="shared" si="3"/>
        <v>11316.012084999787</v>
      </c>
      <c r="I26" s="24">
        <f t="shared" si="4"/>
        <v>0.57813448901423758</v>
      </c>
      <c r="J26" s="24">
        <f t="shared" si="5"/>
        <v>1.3704236870734599</v>
      </c>
    </row>
    <row r="27" spans="1:10" x14ac:dyDescent="0.25">
      <c r="A27" s="55"/>
      <c r="B27" s="31" t="s">
        <v>271</v>
      </c>
      <c r="C27" s="14">
        <v>10</v>
      </c>
      <c r="D27" s="14">
        <v>421</v>
      </c>
      <c r="E27" s="25">
        <f t="shared" si="0"/>
        <v>79.842690145918468</v>
      </c>
      <c r="F27" s="26">
        <f t="shared" si="1"/>
        <v>341.15730985408152</v>
      </c>
      <c r="G27" s="25">
        <f t="shared" si="2"/>
        <v>341.15730985408152</v>
      </c>
      <c r="H27" s="25">
        <f t="shared" si="3"/>
        <v>116388.31006687379</v>
      </c>
      <c r="I27" s="24">
        <f t="shared" si="4"/>
        <v>0.81034990464152379</v>
      </c>
      <c r="J27" s="24">
        <f t="shared" si="5"/>
        <v>4.2728684270356005</v>
      </c>
    </row>
    <row r="28" spans="1:10" x14ac:dyDescent="0.25">
      <c r="A28" s="55"/>
      <c r="B28" s="31" t="s">
        <v>272</v>
      </c>
      <c r="C28" s="14">
        <v>11</v>
      </c>
      <c r="D28" s="14"/>
      <c r="E28" s="25">
        <f t="shared" si="0"/>
        <v>86.96056962864489</v>
      </c>
      <c r="F28" s="26">
        <f t="shared" si="1"/>
        <v>-86.96056962864489</v>
      </c>
      <c r="G28" s="25">
        <f t="shared" si="2"/>
        <v>86.96056962864489</v>
      </c>
      <c r="H28" s="25">
        <f t="shared" si="3"/>
        <v>7562.1406701383958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5"/>
      <c r="B29" s="31" t="s">
        <v>273</v>
      </c>
      <c r="C29" s="14">
        <v>12</v>
      </c>
      <c r="D29" s="14">
        <v>212</v>
      </c>
      <c r="E29" s="25">
        <f t="shared" si="0"/>
        <v>85.146231091884005</v>
      </c>
      <c r="F29" s="26">
        <f t="shared" si="1"/>
        <v>126.853768908116</v>
      </c>
      <c r="G29" s="25">
        <f t="shared" si="2"/>
        <v>126.853768908116</v>
      </c>
      <c r="H29" s="25">
        <f t="shared" si="3"/>
        <v>16091.878686193697</v>
      </c>
      <c r="I29" s="24">
        <f t="shared" si="4"/>
        <v>0.59836683447224526</v>
      </c>
      <c r="J29" s="24">
        <f t="shared" si="5"/>
        <v>1.4898342214492626</v>
      </c>
    </row>
    <row r="30" spans="1:10" x14ac:dyDescent="0.25">
      <c r="A30" s="55"/>
      <c r="B30" s="31" t="s">
        <v>274</v>
      </c>
      <c r="C30" s="14">
        <v>13</v>
      </c>
      <c r="D30" s="14">
        <v>69</v>
      </c>
      <c r="E30" s="25">
        <f t="shared" si="0"/>
        <v>87.792898224427034</v>
      </c>
      <c r="F30" s="26">
        <f t="shared" si="1"/>
        <v>-18.792898224427034</v>
      </c>
      <c r="G30" s="25">
        <f t="shared" si="2"/>
        <v>18.792898224427034</v>
      </c>
      <c r="H30" s="25">
        <f t="shared" si="3"/>
        <v>353.17302367367279</v>
      </c>
      <c r="I30" s="24">
        <f t="shared" si="4"/>
        <v>0.27236084383227588</v>
      </c>
      <c r="J30" s="24">
        <f t="shared" si="5"/>
        <v>0.21405943538150785</v>
      </c>
    </row>
    <row r="31" spans="1:10" x14ac:dyDescent="0.25">
      <c r="A31" s="55"/>
      <c r="B31" s="31" t="s">
        <v>275</v>
      </c>
      <c r="C31" s="14">
        <v>14</v>
      </c>
      <c r="D31" s="14">
        <v>130</v>
      </c>
      <c r="E31" s="25">
        <f t="shared" si="0"/>
        <v>87.400804662809293</v>
      </c>
      <c r="F31" s="26">
        <f t="shared" si="1"/>
        <v>42.599195337190707</v>
      </c>
      <c r="G31" s="25">
        <f t="shared" si="2"/>
        <v>42.599195337190707</v>
      </c>
      <c r="H31" s="25">
        <f t="shared" si="3"/>
        <v>1814.6914433761306</v>
      </c>
      <c r="I31" s="24">
        <f t="shared" si="4"/>
        <v>0.32768611797839003</v>
      </c>
      <c r="J31" s="24">
        <f t="shared" si="5"/>
        <v>0.48740049364004856</v>
      </c>
    </row>
    <row r="32" spans="1:10" x14ac:dyDescent="0.25">
      <c r="A32" s="55"/>
      <c r="B32" s="31" t="s">
        <v>276</v>
      </c>
      <c r="C32" s="14">
        <v>15</v>
      </c>
      <c r="D32" s="14">
        <v>81</v>
      </c>
      <c r="E32" s="25">
        <f t="shared" si="0"/>
        <v>88.289590949114981</v>
      </c>
      <c r="F32" s="26">
        <f t="shared" si="1"/>
        <v>-7.2895909491149808</v>
      </c>
      <c r="G32" s="25">
        <f t="shared" si="2"/>
        <v>7.2895909491149808</v>
      </c>
      <c r="H32" s="25">
        <f t="shared" si="3"/>
        <v>53.138136205419045</v>
      </c>
      <c r="I32" s="24">
        <f t="shared" si="4"/>
        <v>8.9994949989073841E-2</v>
      </c>
      <c r="J32" s="24">
        <f t="shared" si="5"/>
        <v>8.2564556826594429E-2</v>
      </c>
    </row>
    <row r="33" spans="1:10" x14ac:dyDescent="0.25">
      <c r="A33" s="55"/>
      <c r="B33" s="31" t="s">
        <v>277</v>
      </c>
      <c r="C33" s="14">
        <v>16</v>
      </c>
      <c r="D33" s="14">
        <v>7</v>
      </c>
      <c r="E33" s="25">
        <f t="shared" si="0"/>
        <v>88.137501492563786</v>
      </c>
      <c r="F33" s="26">
        <f t="shared" si="1"/>
        <v>-81.137501492563786</v>
      </c>
      <c r="G33" s="25">
        <f t="shared" si="2"/>
        <v>81.137501492563786</v>
      </c>
      <c r="H33" s="25">
        <f t="shared" si="3"/>
        <v>6583.2941484557905</v>
      </c>
      <c r="I33" s="24">
        <f t="shared" si="4"/>
        <v>11.591071641794827</v>
      </c>
      <c r="J33" s="24">
        <f t="shared" si="5"/>
        <v>0.92057864267243161</v>
      </c>
    </row>
    <row r="34" spans="1:10" x14ac:dyDescent="0.25">
      <c r="A34" s="55"/>
      <c r="B34" s="31" t="s">
        <v>278</v>
      </c>
      <c r="C34" s="14">
        <v>17</v>
      </c>
      <c r="D34" s="14">
        <v>56</v>
      </c>
      <c r="E34" s="25">
        <f t="shared" si="0"/>
        <v>86.444654994856833</v>
      </c>
      <c r="F34" s="26">
        <f t="shared" si="1"/>
        <v>-30.444654994856833</v>
      </c>
      <c r="G34" s="25">
        <f t="shared" si="2"/>
        <v>30.444654994856833</v>
      </c>
      <c r="H34" s="25">
        <f t="shared" si="3"/>
        <v>926.87701775586117</v>
      </c>
      <c r="I34" s="24">
        <f t="shared" si="4"/>
        <v>0.54365455347958636</v>
      </c>
      <c r="J34" s="24">
        <f t="shared" si="5"/>
        <v>0.35218666783583308</v>
      </c>
    </row>
    <row r="35" spans="1:10" x14ac:dyDescent="0.25">
      <c r="A35" s="55"/>
      <c r="B35" s="31" t="s">
        <v>279</v>
      </c>
      <c r="C35" s="14">
        <v>18</v>
      </c>
      <c r="D35" s="14">
        <v>101</v>
      </c>
      <c r="E35" s="25">
        <f t="shared" si="0"/>
        <v>85.809460089494081</v>
      </c>
      <c r="F35" s="26">
        <f t="shared" si="1"/>
        <v>15.190539910505919</v>
      </c>
      <c r="G35" s="25">
        <f t="shared" si="2"/>
        <v>15.190539910505919</v>
      </c>
      <c r="H35" s="25">
        <f t="shared" si="3"/>
        <v>230.75250277267318</v>
      </c>
      <c r="I35" s="24">
        <f t="shared" si="4"/>
        <v>0.15040138525253385</v>
      </c>
      <c r="J35" s="24">
        <f t="shared" si="5"/>
        <v>0.17702640122269855</v>
      </c>
    </row>
    <row r="36" spans="1:10" x14ac:dyDescent="0.25">
      <c r="A36" s="55"/>
      <c r="B36" s="31" t="s">
        <v>280</v>
      </c>
      <c r="C36" s="14">
        <v>19</v>
      </c>
      <c r="D36" s="14">
        <v>114</v>
      </c>
      <c r="E36" s="25">
        <f t="shared" si="0"/>
        <v>86.126394328443197</v>
      </c>
      <c r="F36" s="26">
        <f t="shared" si="1"/>
        <v>27.873605671556803</v>
      </c>
      <c r="G36" s="25">
        <f t="shared" si="2"/>
        <v>27.873605671556803</v>
      </c>
      <c r="H36" s="25">
        <f t="shared" si="3"/>
        <v>776.93789313344359</v>
      </c>
      <c r="I36" s="24">
        <f t="shared" si="4"/>
        <v>0.244505312908393</v>
      </c>
      <c r="J36" s="24">
        <f t="shared" si="5"/>
        <v>0.32363604547591701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86.70794706141568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399.93970074225149</v>
      </c>
      <c r="G38" s="18">
        <f t="shared" ref="G38:H38" si="6">SUM(G18:G36)</f>
        <v>1094.4053133389943</v>
      </c>
      <c r="H38" s="18">
        <f t="shared" si="6"/>
        <v>170232.50096095575</v>
      </c>
      <c r="I38" s="17" t="e">
        <f>SUM(I21:I36)</f>
        <v>#DIV/0!</v>
      </c>
      <c r="J38" s="17">
        <f>SUM(J21:J36)</f>
        <v>12.621299363351653</v>
      </c>
    </row>
    <row r="39" spans="1:10" x14ac:dyDescent="0.25">
      <c r="B39" s="14"/>
      <c r="C39" s="14"/>
      <c r="D39" s="14"/>
      <c r="E39" s="14"/>
      <c r="F39" s="14"/>
      <c r="G39" s="16">
        <f>G38/C36</f>
        <v>57.600279649420756</v>
      </c>
      <c r="H39" s="16">
        <f>H38/C36</f>
        <v>8959.6053137345134</v>
      </c>
      <c r="I39" s="15" t="e">
        <f>I38/C36</f>
        <v>#DIV/0!</v>
      </c>
      <c r="J39" s="15">
        <f>J38/C36</f>
        <v>0.66427891386061333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72.191329205162631</v>
      </c>
      <c r="H42" s="12">
        <f>H39^0.5</f>
        <v>94.655191689280912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2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701083</v>
      </c>
    </row>
    <row r="4" spans="2:3" x14ac:dyDescent="0.25">
      <c r="B4" s="5" t="s">
        <v>247</v>
      </c>
      <c r="C4" t="s">
        <v>37</v>
      </c>
    </row>
    <row r="5" spans="2:3" x14ac:dyDescent="0.25">
      <c r="B5" t="s">
        <v>250</v>
      </c>
      <c r="C5" s="4">
        <v>21</v>
      </c>
    </row>
    <row r="6" spans="2:3" x14ac:dyDescent="0.25">
      <c r="B6" t="s">
        <v>251</v>
      </c>
      <c r="C6" s="4">
        <v>16</v>
      </c>
    </row>
    <row r="7" spans="2:3" x14ac:dyDescent="0.25">
      <c r="B7" t="s">
        <v>252</v>
      </c>
      <c r="C7" s="4">
        <v>42</v>
      </c>
    </row>
    <row r="8" spans="2:3" x14ac:dyDescent="0.25">
      <c r="B8" t="s">
        <v>253</v>
      </c>
      <c r="C8" s="4">
        <v>43</v>
      </c>
    </row>
    <row r="9" spans="2:3" x14ac:dyDescent="0.25">
      <c r="B9" t="s">
        <v>254</v>
      </c>
      <c r="C9" s="4">
        <v>13</v>
      </c>
    </row>
    <row r="10" spans="2:3" x14ac:dyDescent="0.25">
      <c r="B10" t="s">
        <v>255</v>
      </c>
      <c r="C10" s="4">
        <v>11</v>
      </c>
    </row>
    <row r="11" spans="2:3" x14ac:dyDescent="0.25">
      <c r="B11" t="s">
        <v>256</v>
      </c>
      <c r="C11" s="4">
        <v>31</v>
      </c>
    </row>
    <row r="12" spans="2:3" x14ac:dyDescent="0.25">
      <c r="B12" t="s">
        <v>257</v>
      </c>
      <c r="C12" s="4">
        <v>32</v>
      </c>
    </row>
    <row r="13" spans="2:3" x14ac:dyDescent="0.25">
      <c r="B13" t="s">
        <v>258</v>
      </c>
      <c r="C13" s="4">
        <v>42</v>
      </c>
    </row>
    <row r="14" spans="2:3" x14ac:dyDescent="0.25">
      <c r="B14" t="s">
        <v>259</v>
      </c>
      <c r="C14" s="4"/>
    </row>
    <row r="15" spans="2:3" x14ac:dyDescent="0.25">
      <c r="B15" t="s">
        <v>260</v>
      </c>
      <c r="C15" s="4">
        <v>10</v>
      </c>
    </row>
    <row r="16" spans="2:3" x14ac:dyDescent="0.25">
      <c r="B16" t="s">
        <v>261</v>
      </c>
      <c r="C16" s="4">
        <v>1013</v>
      </c>
    </row>
    <row r="17" spans="2:3" x14ac:dyDescent="0.25">
      <c r="B17" t="s">
        <v>262</v>
      </c>
      <c r="C17" s="4">
        <v>20</v>
      </c>
    </row>
    <row r="18" spans="2:3" x14ac:dyDescent="0.25">
      <c r="B18" t="s">
        <v>263</v>
      </c>
      <c r="C18" s="4">
        <v>4</v>
      </c>
    </row>
    <row r="19" spans="2:3" x14ac:dyDescent="0.25">
      <c r="B19" t="s">
        <v>264</v>
      </c>
      <c r="C19" s="4">
        <v>4</v>
      </c>
    </row>
    <row r="20" spans="2:3" x14ac:dyDescent="0.25">
      <c r="B20" t="s">
        <v>265</v>
      </c>
      <c r="C20" s="4">
        <v>60</v>
      </c>
    </row>
    <row r="21" spans="2:3" x14ac:dyDescent="0.25">
      <c r="B21" t="s">
        <v>266</v>
      </c>
      <c r="C21" s="4">
        <v>8</v>
      </c>
    </row>
    <row r="22" spans="2:3" x14ac:dyDescent="0.25">
      <c r="B22" t="s">
        <v>267</v>
      </c>
      <c r="C22" s="4">
        <v>12</v>
      </c>
    </row>
    <row r="23" spans="2:3" x14ac:dyDescent="0.25">
      <c r="B23" t="s">
        <v>268</v>
      </c>
      <c r="C23" s="4">
        <v>23</v>
      </c>
    </row>
    <row r="24" spans="2:3" x14ac:dyDescent="0.25">
      <c r="B24" t="s">
        <v>269</v>
      </c>
      <c r="C24" s="4">
        <v>41</v>
      </c>
    </row>
    <row r="25" spans="2:3" x14ac:dyDescent="0.25">
      <c r="B25" t="s">
        <v>270</v>
      </c>
      <c r="C25" s="4">
        <v>90</v>
      </c>
    </row>
    <row r="26" spans="2:3" x14ac:dyDescent="0.25">
      <c r="B26" t="s">
        <v>271</v>
      </c>
      <c r="C26" s="4">
        <v>12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>
        <v>54</v>
      </c>
    </row>
    <row r="32" spans="2:3" x14ac:dyDescent="0.25">
      <c r="B32" t="s">
        <v>277</v>
      </c>
      <c r="C32" s="4">
        <v>12</v>
      </c>
    </row>
    <row r="33" spans="2:3" x14ac:dyDescent="0.25">
      <c r="B33" t="s">
        <v>278</v>
      </c>
      <c r="C33" s="4">
        <v>12</v>
      </c>
    </row>
    <row r="34" spans="2:3" x14ac:dyDescent="0.25">
      <c r="B34" t="s">
        <v>279</v>
      </c>
      <c r="C34" s="4">
        <v>6</v>
      </c>
    </row>
    <row r="35" spans="2:3" x14ac:dyDescent="0.25">
      <c r="B35" t="s">
        <v>280</v>
      </c>
      <c r="C35" s="4"/>
    </row>
    <row r="36" spans="2:3" x14ac:dyDescent="0.25">
      <c r="C36" s="4">
        <f>SUM(C5:C35)</f>
        <v>1632</v>
      </c>
    </row>
  </sheetData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5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21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16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42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43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13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11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31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32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42</v>
      </c>
      <c r="E14" s="14" t="s">
        <v>293</v>
      </c>
      <c r="F14" s="27">
        <f>AVERAGE(D6:D17)</f>
        <v>115.81818181818181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/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10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1013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20</v>
      </c>
      <c r="E18" s="27">
        <f>F14</f>
        <v>115.81818181818181</v>
      </c>
      <c r="F18" s="26">
        <f>D18-E18</f>
        <v>-95.818181818181813</v>
      </c>
      <c r="G18" s="25">
        <f>ABS(F18)</f>
        <v>95.818181818181813</v>
      </c>
      <c r="H18" s="25">
        <f>G18^2</f>
        <v>9181.1239669421484</v>
      </c>
      <c r="I18" s="24">
        <f>G18/D18</f>
        <v>4.790909090909091</v>
      </c>
      <c r="J18" s="24">
        <f>G18/E18</f>
        <v>0.82731554160125587</v>
      </c>
    </row>
    <row r="19" spans="1:10" x14ac:dyDescent="0.25">
      <c r="A19" s="55"/>
      <c r="B19" s="31" t="s">
        <v>263</v>
      </c>
      <c r="C19" s="14">
        <v>2</v>
      </c>
      <c r="D19" s="34">
        <v>4</v>
      </c>
      <c r="E19" s="25">
        <f>$F$1*D18+(1-$F$1)*E18</f>
        <v>87.072727272727263</v>
      </c>
      <c r="F19" s="26">
        <f>D19-E19</f>
        <v>-83.072727272727263</v>
      </c>
      <c r="G19" s="25">
        <f>ABS(F19)</f>
        <v>83.072727272727263</v>
      </c>
      <c r="H19" s="25">
        <f>G19^2</f>
        <v>6901.0780165289243</v>
      </c>
      <c r="I19" s="24">
        <f>G19/D19</f>
        <v>20.768181818181816</v>
      </c>
      <c r="J19" s="24">
        <f>G19/E19</f>
        <v>0.95406139068699103</v>
      </c>
    </row>
    <row r="20" spans="1:10" x14ac:dyDescent="0.25">
      <c r="A20" s="55"/>
      <c r="B20" s="31" t="s">
        <v>264</v>
      </c>
      <c r="C20" s="14">
        <v>3</v>
      </c>
      <c r="D20" s="34">
        <v>4</v>
      </c>
      <c r="E20" s="25">
        <f t="shared" ref="E20:E36" si="0">$F$1*D19+(1-$F$1)*E19</f>
        <v>62.150909090909082</v>
      </c>
      <c r="F20" s="26">
        <f t="shared" ref="F20:F36" si="1">D20-E20</f>
        <v>-58.150909090909082</v>
      </c>
      <c r="G20" s="25">
        <f t="shared" ref="G20:G36" si="2">ABS(F20)</f>
        <v>58.150909090909082</v>
      </c>
      <c r="H20" s="25">
        <f t="shared" ref="H20:H36" si="3">G20^2</f>
        <v>3381.5282280991723</v>
      </c>
      <c r="I20" s="24">
        <f t="shared" ref="I20:I36" si="4">G20/D20</f>
        <v>14.53772727272727</v>
      </c>
      <c r="J20" s="24">
        <f t="shared" ref="J20:J36" si="5">G20/E20</f>
        <v>0.93564052306702161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60</v>
      </c>
      <c r="E21" s="25">
        <f t="shared" si="0"/>
        <v>44.705636363636359</v>
      </c>
      <c r="F21" s="26">
        <f t="shared" si="1"/>
        <v>15.294363636363641</v>
      </c>
      <c r="G21" s="25">
        <f t="shared" si="2"/>
        <v>15.294363636363641</v>
      </c>
      <c r="H21" s="25">
        <f t="shared" si="3"/>
        <v>233.91755904132248</v>
      </c>
      <c r="I21" s="24">
        <f t="shared" si="4"/>
        <v>0.25490606060606069</v>
      </c>
      <c r="J21" s="24">
        <f t="shared" si="5"/>
        <v>0.34211264798825464</v>
      </c>
    </row>
    <row r="22" spans="1:10" x14ac:dyDescent="0.25">
      <c r="A22" s="55"/>
      <c r="B22" s="31" t="s">
        <v>266</v>
      </c>
      <c r="C22" s="14">
        <v>5</v>
      </c>
      <c r="D22" s="14">
        <v>8</v>
      </c>
      <c r="E22" s="25">
        <f t="shared" si="0"/>
        <v>49.293945454545451</v>
      </c>
      <c r="F22" s="26">
        <f t="shared" si="1"/>
        <v>-41.293945454545451</v>
      </c>
      <c r="G22" s="25">
        <f t="shared" si="2"/>
        <v>41.293945454545451</v>
      </c>
      <c r="H22" s="25">
        <f t="shared" si="3"/>
        <v>1705.189931202975</v>
      </c>
      <c r="I22" s="24">
        <f t="shared" si="4"/>
        <v>5.1617431818181814</v>
      </c>
      <c r="J22" s="24">
        <f t="shared" si="5"/>
        <v>0.83770826363702422</v>
      </c>
    </row>
    <row r="23" spans="1:10" x14ac:dyDescent="0.25">
      <c r="A23" s="55"/>
      <c r="B23" s="31" t="s">
        <v>267</v>
      </c>
      <c r="C23" s="14">
        <v>6</v>
      </c>
      <c r="D23" s="14">
        <v>12</v>
      </c>
      <c r="E23" s="25">
        <f t="shared" si="0"/>
        <v>36.905761818181809</v>
      </c>
      <c r="F23" s="26">
        <f t="shared" si="1"/>
        <v>-24.905761818181809</v>
      </c>
      <c r="G23" s="25">
        <f t="shared" si="2"/>
        <v>24.905761818181809</v>
      </c>
      <c r="H23" s="25">
        <f t="shared" si="3"/>
        <v>620.2969717440028</v>
      </c>
      <c r="I23" s="24">
        <f t="shared" si="4"/>
        <v>2.0754801515151509</v>
      </c>
      <c r="J23" s="24">
        <f t="shared" si="5"/>
        <v>0.67484751949794086</v>
      </c>
    </row>
    <row r="24" spans="1:10" x14ac:dyDescent="0.25">
      <c r="A24" s="55"/>
      <c r="B24" s="31" t="s">
        <v>268</v>
      </c>
      <c r="C24" s="14">
        <v>7</v>
      </c>
      <c r="D24" s="14">
        <v>23</v>
      </c>
      <c r="E24" s="25">
        <f t="shared" si="0"/>
        <v>29.434033272727262</v>
      </c>
      <c r="F24" s="26">
        <f t="shared" si="1"/>
        <v>-6.4340332727272624</v>
      </c>
      <c r="G24" s="25">
        <f t="shared" si="2"/>
        <v>6.4340332727272624</v>
      </c>
      <c r="H24" s="25">
        <f t="shared" si="3"/>
        <v>41.396784154561487</v>
      </c>
      <c r="I24" s="24">
        <f t="shared" si="4"/>
        <v>0.27974057707509836</v>
      </c>
      <c r="J24" s="24">
        <f t="shared" si="5"/>
        <v>0.21859162871467072</v>
      </c>
    </row>
    <row r="25" spans="1:10" x14ac:dyDescent="0.25">
      <c r="A25" s="55"/>
      <c r="B25" s="31" t="s">
        <v>269</v>
      </c>
      <c r="C25" s="14">
        <v>8</v>
      </c>
      <c r="D25" s="14">
        <v>41</v>
      </c>
      <c r="E25" s="25">
        <f t="shared" si="0"/>
        <v>27.503823290909082</v>
      </c>
      <c r="F25" s="26">
        <f t="shared" si="1"/>
        <v>13.496176709090918</v>
      </c>
      <c r="G25" s="25">
        <f t="shared" si="2"/>
        <v>13.496176709090918</v>
      </c>
      <c r="H25" s="25">
        <f t="shared" si="3"/>
        <v>182.14678576300815</v>
      </c>
      <c r="I25" s="24">
        <f t="shared" si="4"/>
        <v>0.32917504168514433</v>
      </c>
      <c r="J25" s="24">
        <f t="shared" si="5"/>
        <v>0.49070184048018689</v>
      </c>
    </row>
    <row r="26" spans="1:10" x14ac:dyDescent="0.25">
      <c r="A26" s="55"/>
      <c r="B26" s="31" t="s">
        <v>270</v>
      </c>
      <c r="C26" s="14">
        <v>9</v>
      </c>
      <c r="D26" s="14">
        <v>90</v>
      </c>
      <c r="E26" s="25">
        <f t="shared" si="0"/>
        <v>31.552676303636353</v>
      </c>
      <c r="F26" s="26">
        <f t="shared" si="1"/>
        <v>58.447323696363647</v>
      </c>
      <c r="G26" s="25">
        <f t="shared" si="2"/>
        <v>58.447323696363647</v>
      </c>
      <c r="H26" s="25">
        <f t="shared" si="3"/>
        <v>3416.0896472675113</v>
      </c>
      <c r="I26" s="24">
        <f t="shared" si="4"/>
        <v>0.64941470773737386</v>
      </c>
      <c r="J26" s="24">
        <f t="shared" si="5"/>
        <v>1.8523729376841407</v>
      </c>
    </row>
    <row r="27" spans="1:10" x14ac:dyDescent="0.25">
      <c r="A27" s="55"/>
      <c r="B27" s="31" t="s">
        <v>271</v>
      </c>
      <c r="C27" s="14">
        <v>10</v>
      </c>
      <c r="D27" s="14">
        <v>12</v>
      </c>
      <c r="E27" s="25">
        <f t="shared" si="0"/>
        <v>49.086873412545444</v>
      </c>
      <c r="F27" s="26">
        <f t="shared" si="1"/>
        <v>-37.086873412545444</v>
      </c>
      <c r="G27" s="25">
        <f t="shared" si="2"/>
        <v>37.086873412545444</v>
      </c>
      <c r="H27" s="25">
        <f t="shared" si="3"/>
        <v>1375.4361795181701</v>
      </c>
      <c r="I27" s="24">
        <f t="shared" si="4"/>
        <v>3.0905727843787871</v>
      </c>
      <c r="J27" s="24">
        <f t="shared" si="5"/>
        <v>0.75553545855024684</v>
      </c>
    </row>
    <row r="28" spans="1:10" x14ac:dyDescent="0.25">
      <c r="A28" s="55"/>
      <c r="B28" s="31" t="s">
        <v>272</v>
      </c>
      <c r="C28" s="14">
        <v>11</v>
      </c>
      <c r="D28" s="14"/>
      <c r="E28" s="25">
        <f t="shared" si="0"/>
        <v>37.960811388781806</v>
      </c>
      <c r="F28" s="26">
        <f t="shared" si="1"/>
        <v>-37.960811388781806</v>
      </c>
      <c r="G28" s="25">
        <f t="shared" si="2"/>
        <v>37.960811388781806</v>
      </c>
      <c r="H28" s="25">
        <f t="shared" si="3"/>
        <v>1441.0232012946665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5"/>
      <c r="B29" s="31" t="s">
        <v>273</v>
      </c>
      <c r="C29" s="14">
        <v>12</v>
      </c>
      <c r="D29" s="14"/>
      <c r="E29" s="25">
        <f t="shared" si="0"/>
        <v>26.572567972147262</v>
      </c>
      <c r="F29" s="26">
        <f t="shared" si="1"/>
        <v>-26.572567972147262</v>
      </c>
      <c r="G29" s="25">
        <f t="shared" si="2"/>
        <v>26.572567972147262</v>
      </c>
      <c r="H29" s="25">
        <f t="shared" si="3"/>
        <v>706.1013686343864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5"/>
      <c r="B30" s="31" t="s">
        <v>274</v>
      </c>
      <c r="C30" s="14">
        <v>13</v>
      </c>
      <c r="D30" s="14"/>
      <c r="E30" s="25">
        <f t="shared" si="0"/>
        <v>18.60079758050308</v>
      </c>
      <c r="F30" s="26">
        <f t="shared" si="1"/>
        <v>-18.60079758050308</v>
      </c>
      <c r="G30" s="25">
        <f t="shared" si="2"/>
        <v>18.60079758050308</v>
      </c>
      <c r="H30" s="25">
        <f t="shared" si="3"/>
        <v>345.98967063084922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5"/>
      <c r="B31" s="31" t="s">
        <v>275</v>
      </c>
      <c r="C31" s="14">
        <v>14</v>
      </c>
      <c r="D31" s="14"/>
      <c r="E31" s="25">
        <f t="shared" si="0"/>
        <v>13.020558306352155</v>
      </c>
      <c r="F31" s="26">
        <f t="shared" si="1"/>
        <v>-13.020558306352155</v>
      </c>
      <c r="G31" s="25">
        <f t="shared" si="2"/>
        <v>13.020558306352155</v>
      </c>
      <c r="H31" s="25">
        <f t="shared" si="3"/>
        <v>169.53493860911613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5"/>
      <c r="B32" s="31" t="s">
        <v>276</v>
      </c>
      <c r="C32" s="14">
        <v>15</v>
      </c>
      <c r="D32" s="14">
        <v>54</v>
      </c>
      <c r="E32" s="25">
        <f t="shared" si="0"/>
        <v>9.1143908144465087</v>
      </c>
      <c r="F32" s="26">
        <f t="shared" si="1"/>
        <v>44.885609185553491</v>
      </c>
      <c r="G32" s="25">
        <f t="shared" si="2"/>
        <v>44.885609185553491</v>
      </c>
      <c r="H32" s="25">
        <f t="shared" si="3"/>
        <v>2014.717911958244</v>
      </c>
      <c r="I32" s="24">
        <f t="shared" si="4"/>
        <v>0.83121498491765722</v>
      </c>
      <c r="J32" s="24">
        <f t="shared" si="5"/>
        <v>4.9246965704398828</v>
      </c>
    </row>
    <row r="33" spans="1:10" x14ac:dyDescent="0.25">
      <c r="A33" s="55"/>
      <c r="B33" s="31" t="s">
        <v>277</v>
      </c>
      <c r="C33" s="14">
        <v>16</v>
      </c>
      <c r="D33" s="14">
        <v>12</v>
      </c>
      <c r="E33" s="25">
        <f t="shared" si="0"/>
        <v>22.580073570112553</v>
      </c>
      <c r="F33" s="26">
        <f t="shared" si="1"/>
        <v>-10.580073570112553</v>
      </c>
      <c r="G33" s="25">
        <f t="shared" si="2"/>
        <v>10.580073570112553</v>
      </c>
      <c r="H33" s="25">
        <f t="shared" si="3"/>
        <v>111.93795674899418</v>
      </c>
      <c r="I33" s="24">
        <f t="shared" si="4"/>
        <v>0.88167279750937944</v>
      </c>
      <c r="J33" s="24">
        <f t="shared" si="5"/>
        <v>0.46855797600750754</v>
      </c>
    </row>
    <row r="34" spans="1:10" x14ac:dyDescent="0.25">
      <c r="A34" s="55"/>
      <c r="B34" s="31" t="s">
        <v>278</v>
      </c>
      <c r="C34" s="14">
        <v>17</v>
      </c>
      <c r="D34" s="14">
        <v>12</v>
      </c>
      <c r="E34" s="25">
        <f t="shared" si="0"/>
        <v>19.406051499078785</v>
      </c>
      <c r="F34" s="26">
        <f t="shared" si="1"/>
        <v>-7.4060514990787851</v>
      </c>
      <c r="G34" s="25">
        <f t="shared" si="2"/>
        <v>7.4060514990787851</v>
      </c>
      <c r="H34" s="25">
        <f t="shared" si="3"/>
        <v>54.849598807007119</v>
      </c>
      <c r="I34" s="24">
        <f t="shared" si="4"/>
        <v>0.61717095825656543</v>
      </c>
      <c r="J34" s="24">
        <f t="shared" si="5"/>
        <v>0.38163618701261071</v>
      </c>
    </row>
    <row r="35" spans="1:10" x14ac:dyDescent="0.25">
      <c r="A35" s="55"/>
      <c r="B35" s="31" t="s">
        <v>279</v>
      </c>
      <c r="C35" s="14">
        <v>18</v>
      </c>
      <c r="D35" s="14">
        <v>6</v>
      </c>
      <c r="E35" s="25">
        <f t="shared" si="0"/>
        <v>17.18423604935515</v>
      </c>
      <c r="F35" s="26">
        <f t="shared" si="1"/>
        <v>-11.18423604935515</v>
      </c>
      <c r="G35" s="25">
        <f t="shared" si="2"/>
        <v>11.18423604935515</v>
      </c>
      <c r="H35" s="25">
        <f t="shared" si="3"/>
        <v>125.08713600769528</v>
      </c>
      <c r="I35" s="24">
        <f t="shared" si="4"/>
        <v>1.8640393415591916</v>
      </c>
      <c r="J35" s="24">
        <f t="shared" si="5"/>
        <v>0.65084278505210857</v>
      </c>
    </row>
    <row r="36" spans="1:10" x14ac:dyDescent="0.25">
      <c r="A36" s="55"/>
      <c r="B36" s="31" t="s">
        <v>280</v>
      </c>
      <c r="C36" s="14">
        <v>19</v>
      </c>
      <c r="D36" s="14"/>
      <c r="E36" s="25">
        <f t="shared" si="0"/>
        <v>13.828965234548605</v>
      </c>
      <c r="F36" s="26">
        <f t="shared" si="1"/>
        <v>-13.828965234548605</v>
      </c>
      <c r="G36" s="25">
        <f t="shared" si="2"/>
        <v>13.828965234548605</v>
      </c>
      <c r="H36" s="25">
        <f t="shared" si="3"/>
        <v>191.24027945835394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9.6802756641840233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-353.79302051332581</v>
      </c>
      <c r="G38" s="18">
        <f t="shared" ref="G38:H38" si="6">SUM(G18:G36)</f>
        <v>618.03996696806928</v>
      </c>
      <c r="H38" s="18">
        <f t="shared" si="6"/>
        <v>32198.686132411109</v>
      </c>
      <c r="I38" s="17" t="e">
        <f>SUM(I21:I36)</f>
        <v>#DIV/0!</v>
      </c>
      <c r="J38" s="17">
        <f>SUM(J21:J36)</f>
        <v>16.597603815064573</v>
      </c>
    </row>
    <row r="39" spans="1:10" x14ac:dyDescent="0.25">
      <c r="B39" s="14"/>
      <c r="C39" s="14"/>
      <c r="D39" s="14"/>
      <c r="E39" s="14"/>
      <c r="F39" s="14"/>
      <c r="G39" s="16">
        <f>G38/C36</f>
        <v>32.528419314108909</v>
      </c>
      <c r="H39" s="16">
        <f>H38/C36</f>
        <v>1694.6676911795321</v>
      </c>
      <c r="I39" s="15" t="e">
        <f>I38/C36</f>
        <v>#DIV/0!</v>
      </c>
      <c r="J39" s="15">
        <f>J38/C36</f>
        <v>0.87355809552971442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40.768375457913628</v>
      </c>
      <c r="H42" s="12">
        <f>H39^0.5</f>
        <v>41.166341726944019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8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708022</v>
      </c>
    </row>
    <row r="4" spans="2:3" x14ac:dyDescent="0.25">
      <c r="B4" s="5" t="s">
        <v>247</v>
      </c>
      <c r="C4" t="s">
        <v>99</v>
      </c>
    </row>
    <row r="5" spans="2:3" x14ac:dyDescent="0.25">
      <c r="B5" t="s">
        <v>250</v>
      </c>
      <c r="C5" s="4">
        <v>41</v>
      </c>
    </row>
    <row r="6" spans="2:3" x14ac:dyDescent="0.25">
      <c r="B6" t="s">
        <v>251</v>
      </c>
      <c r="C6" s="4">
        <v>102</v>
      </c>
    </row>
    <row r="7" spans="2:3" x14ac:dyDescent="0.25">
      <c r="B7" t="s">
        <v>252</v>
      </c>
      <c r="C7" s="4">
        <v>101</v>
      </c>
    </row>
    <row r="8" spans="2:3" x14ac:dyDescent="0.25">
      <c r="B8" t="s">
        <v>253</v>
      </c>
      <c r="C8" s="4">
        <v>203</v>
      </c>
    </row>
    <row r="9" spans="2:3" x14ac:dyDescent="0.25">
      <c r="B9" t="s">
        <v>254</v>
      </c>
      <c r="C9" s="4">
        <v>115</v>
      </c>
    </row>
    <row r="10" spans="2:3" x14ac:dyDescent="0.25">
      <c r="B10" t="s">
        <v>255</v>
      </c>
      <c r="C10" s="4">
        <v>352</v>
      </c>
    </row>
    <row r="11" spans="2:3" x14ac:dyDescent="0.25">
      <c r="B11" t="s">
        <v>256</v>
      </c>
      <c r="C11" s="4">
        <v>14</v>
      </c>
    </row>
    <row r="12" spans="2:3" x14ac:dyDescent="0.25">
      <c r="B12" t="s">
        <v>257</v>
      </c>
      <c r="C12" s="4"/>
    </row>
    <row r="13" spans="2:3" x14ac:dyDescent="0.25">
      <c r="B13" t="s">
        <v>258</v>
      </c>
      <c r="C13" s="4"/>
    </row>
    <row r="14" spans="2:3" x14ac:dyDescent="0.25">
      <c r="B14" t="s">
        <v>259</v>
      </c>
      <c r="C14" s="4">
        <v>16</v>
      </c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>
        <v>8</v>
      </c>
    </row>
    <row r="17" spans="2:3" x14ac:dyDescent="0.25">
      <c r="B17" t="s">
        <v>262</v>
      </c>
      <c r="C17" s="4">
        <v>23</v>
      </c>
    </row>
    <row r="18" spans="2:3" x14ac:dyDescent="0.25">
      <c r="B18" t="s">
        <v>263</v>
      </c>
      <c r="C18" s="4">
        <v>19</v>
      </c>
    </row>
    <row r="19" spans="2:3" x14ac:dyDescent="0.25">
      <c r="B19" t="s">
        <v>264</v>
      </c>
      <c r="C19" s="4">
        <v>148</v>
      </c>
    </row>
    <row r="20" spans="2:3" x14ac:dyDescent="0.25">
      <c r="B20" t="s">
        <v>265</v>
      </c>
      <c r="C20" s="4">
        <v>230</v>
      </c>
    </row>
    <row r="21" spans="2:3" x14ac:dyDescent="0.25">
      <c r="B21" t="s">
        <v>266</v>
      </c>
      <c r="C21" s="4">
        <v>115</v>
      </c>
    </row>
    <row r="22" spans="2:3" x14ac:dyDescent="0.25">
      <c r="B22" t="s">
        <v>267</v>
      </c>
      <c r="C22" s="4">
        <v>213</v>
      </c>
    </row>
    <row r="23" spans="2:3" x14ac:dyDescent="0.25">
      <c r="B23" t="s">
        <v>268</v>
      </c>
      <c r="C23" s="4">
        <v>371</v>
      </c>
    </row>
    <row r="24" spans="2:3" x14ac:dyDescent="0.25">
      <c r="B24" t="s">
        <v>269</v>
      </c>
      <c r="C24" s="4">
        <v>281</v>
      </c>
    </row>
    <row r="25" spans="2:3" x14ac:dyDescent="0.25">
      <c r="B25" t="s">
        <v>270</v>
      </c>
      <c r="C25" s="4">
        <v>320</v>
      </c>
    </row>
    <row r="26" spans="2:3" x14ac:dyDescent="0.25">
      <c r="B26" t="s">
        <v>271</v>
      </c>
      <c r="C26" s="4">
        <v>265</v>
      </c>
    </row>
    <row r="27" spans="2:3" x14ac:dyDescent="0.25">
      <c r="B27" t="s">
        <v>272</v>
      </c>
      <c r="C27" s="4">
        <v>305</v>
      </c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>
        <v>55</v>
      </c>
    </row>
    <row r="31" spans="2:3" x14ac:dyDescent="0.25">
      <c r="B31" t="s">
        <v>276</v>
      </c>
      <c r="C31" s="4">
        <v>628</v>
      </c>
    </row>
    <row r="32" spans="2:3" x14ac:dyDescent="0.25">
      <c r="B32" t="s">
        <v>277</v>
      </c>
      <c r="C32" s="4">
        <v>238</v>
      </c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>
        <v>360</v>
      </c>
    </row>
    <row r="36" spans="2:3" x14ac:dyDescent="0.25">
      <c r="C36" s="4">
        <v>4523</v>
      </c>
    </row>
  </sheetData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7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9.4461616379893129E-2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41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102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101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203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115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352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14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/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/>
      <c r="E14" s="14" t="s">
        <v>293</v>
      </c>
      <c r="F14" s="27">
        <f>AVERAGE(D6:D17)</f>
        <v>105.77777777777777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16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8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23</v>
      </c>
      <c r="E18" s="27">
        <f>F14</f>
        <v>105.77777777777777</v>
      </c>
      <c r="F18" s="26">
        <f>D18-E18</f>
        <v>-82.777777777777771</v>
      </c>
      <c r="G18" s="25">
        <f>ABS(F18)</f>
        <v>82.777777777777771</v>
      </c>
      <c r="H18" s="25">
        <f>G18^2</f>
        <v>6852.1604938271594</v>
      </c>
      <c r="I18" s="24">
        <f>G18/D18</f>
        <v>3.5990338164251203</v>
      </c>
      <c r="J18" s="24">
        <f>G18/E18</f>
        <v>0.78256302521008403</v>
      </c>
    </row>
    <row r="19" spans="1:10" x14ac:dyDescent="0.25">
      <c r="A19" s="55"/>
      <c r="B19" s="31" t="s">
        <v>263</v>
      </c>
      <c r="C19" s="14">
        <v>2</v>
      </c>
      <c r="D19" s="34">
        <v>19</v>
      </c>
      <c r="E19" s="25">
        <f>$F$1*D18+(1-$F$1)*E18</f>
        <v>97.958455088553293</v>
      </c>
      <c r="F19" s="26">
        <f>D19-E19</f>
        <v>-78.958455088553293</v>
      </c>
      <c r="G19" s="25">
        <f>ABS(F19)</f>
        <v>78.958455088553293</v>
      </c>
      <c r="H19" s="25">
        <f>G19^2</f>
        <v>6234.4376299710875</v>
      </c>
      <c r="I19" s="24">
        <f>G19/D19</f>
        <v>4.1557081625554364</v>
      </c>
      <c r="J19" s="24">
        <f>G19/E19</f>
        <v>0.80604022406412779</v>
      </c>
    </row>
    <row r="20" spans="1:10" x14ac:dyDescent="0.25">
      <c r="A20" s="55"/>
      <c r="B20" s="31" t="s">
        <v>264</v>
      </c>
      <c r="C20" s="14">
        <v>3</v>
      </c>
      <c r="D20" s="34">
        <v>148</v>
      </c>
      <c r="E20" s="25">
        <f t="shared" ref="E20:E36" si="0">$F$1*D19+(1-$F$1)*E19</f>
        <v>90.499911794029344</v>
      </c>
      <c r="F20" s="26">
        <f t="shared" ref="F20:F36" si="1">D20-E20</f>
        <v>57.500088205970656</v>
      </c>
      <c r="G20" s="25">
        <f t="shared" ref="G20:G36" si="2">ABS(F20)</f>
        <v>57.500088205970656</v>
      </c>
      <c r="H20" s="25">
        <f t="shared" ref="H20:H36" si="3">G20^2</f>
        <v>3306.2601436944055</v>
      </c>
      <c r="I20" s="24">
        <f t="shared" ref="I20:I36" si="4">G20/D20</f>
        <v>0.38851410949980175</v>
      </c>
      <c r="J20" s="24">
        <f t="shared" ref="J20:J36" si="5">G20/E20</f>
        <v>0.63536070992904736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230</v>
      </c>
      <c r="E21" s="25">
        <f t="shared" si="0"/>
        <v>95.931463067951768</v>
      </c>
      <c r="F21" s="26">
        <f t="shared" si="1"/>
        <v>134.06853693204823</v>
      </c>
      <c r="G21" s="25">
        <f t="shared" si="2"/>
        <v>134.06853693204823</v>
      </c>
      <c r="H21" s="25">
        <f t="shared" si="3"/>
        <v>17974.37259509998</v>
      </c>
      <c r="I21" s="24">
        <f t="shared" si="4"/>
        <v>0.58290668231325315</v>
      </c>
      <c r="J21" s="24">
        <f t="shared" si="5"/>
        <v>1.3975450039481059</v>
      </c>
    </row>
    <row r="22" spans="1:10" x14ac:dyDescent="0.25">
      <c r="A22" s="55"/>
      <c r="B22" s="31" t="s">
        <v>266</v>
      </c>
      <c r="C22" s="14">
        <v>5</v>
      </c>
      <c r="D22" s="14">
        <v>115</v>
      </c>
      <c r="E22" s="25">
        <f t="shared" si="0"/>
        <v>108.59579377224044</v>
      </c>
      <c r="F22" s="26">
        <f t="shared" si="1"/>
        <v>6.4042062277595591</v>
      </c>
      <c r="G22" s="25">
        <f t="shared" si="2"/>
        <v>6.4042062277595591</v>
      </c>
      <c r="H22" s="25">
        <f t="shared" si="3"/>
        <v>41.013857407674323</v>
      </c>
      <c r="I22" s="24">
        <f t="shared" si="4"/>
        <v>5.5688749806604862E-2</v>
      </c>
      <c r="J22" s="24">
        <f t="shared" si="5"/>
        <v>5.8972875516626319E-2</v>
      </c>
    </row>
    <row r="23" spans="1:10" x14ac:dyDescent="0.25">
      <c r="A23" s="55"/>
      <c r="B23" s="31" t="s">
        <v>267</v>
      </c>
      <c r="C23" s="14">
        <v>6</v>
      </c>
      <c r="D23" s="14">
        <v>213</v>
      </c>
      <c r="E23" s="25">
        <f t="shared" si="0"/>
        <v>109.20074544414479</v>
      </c>
      <c r="F23" s="26">
        <f t="shared" si="1"/>
        <v>103.79925455585521</v>
      </c>
      <c r="G23" s="25">
        <f t="shared" si="2"/>
        <v>103.79925455585521</v>
      </c>
      <c r="H23" s="25">
        <f t="shared" si="3"/>
        <v>10774.28524635123</v>
      </c>
      <c r="I23" s="24">
        <f t="shared" si="4"/>
        <v>0.48732044392420287</v>
      </c>
      <c r="J23" s="24">
        <f t="shared" si="5"/>
        <v>0.95053613538698423</v>
      </c>
    </row>
    <row r="24" spans="1:10" x14ac:dyDescent="0.25">
      <c r="A24" s="55"/>
      <c r="B24" s="31" t="s">
        <v>268</v>
      </c>
      <c r="C24" s="14">
        <v>7</v>
      </c>
      <c r="D24" s="14">
        <v>371</v>
      </c>
      <c r="E24" s="25">
        <f t="shared" si="0"/>
        <v>119.00579080851885</v>
      </c>
      <c r="F24" s="26">
        <f t="shared" si="1"/>
        <v>251.99420919148116</v>
      </c>
      <c r="G24" s="25">
        <f t="shared" si="2"/>
        <v>251.99420919148116</v>
      </c>
      <c r="H24" s="25">
        <f t="shared" si="3"/>
        <v>63501.08146603997</v>
      </c>
      <c r="I24" s="24">
        <f t="shared" si="4"/>
        <v>0.67922967437056914</v>
      </c>
      <c r="J24" s="24">
        <f t="shared" si="5"/>
        <v>2.1174953544650745</v>
      </c>
    </row>
    <row r="25" spans="1:10" x14ac:dyDescent="0.25">
      <c r="A25" s="55"/>
      <c r="B25" s="31" t="s">
        <v>269</v>
      </c>
      <c r="C25" s="14">
        <v>8</v>
      </c>
      <c r="D25" s="14">
        <v>281</v>
      </c>
      <c r="E25" s="25">
        <f t="shared" si="0"/>
        <v>142.80957112711909</v>
      </c>
      <c r="F25" s="26">
        <f t="shared" si="1"/>
        <v>138.19042887288091</v>
      </c>
      <c r="G25" s="25">
        <f t="shared" si="2"/>
        <v>138.19042887288091</v>
      </c>
      <c r="H25" s="25">
        <f t="shared" si="3"/>
        <v>19096.594632070759</v>
      </c>
      <c r="I25" s="24">
        <f t="shared" si="4"/>
        <v>0.49178088566861533</v>
      </c>
      <c r="J25" s="24">
        <f t="shared" si="5"/>
        <v>0.96765523334478376</v>
      </c>
    </row>
    <row r="26" spans="1:10" x14ac:dyDescent="0.25">
      <c r="A26" s="55"/>
      <c r="B26" s="31" t="s">
        <v>270</v>
      </c>
      <c r="C26" s="14">
        <v>9</v>
      </c>
      <c r="D26" s="14">
        <v>320</v>
      </c>
      <c r="E26" s="25">
        <f t="shared" si="0"/>
        <v>155.86326240668205</v>
      </c>
      <c r="F26" s="26">
        <f t="shared" si="1"/>
        <v>164.13673759331795</v>
      </c>
      <c r="G26" s="25">
        <f t="shared" si="2"/>
        <v>164.13673759331795</v>
      </c>
      <c r="H26" s="25">
        <f t="shared" si="3"/>
        <v>26940.868627777712</v>
      </c>
      <c r="I26" s="24">
        <f t="shared" si="4"/>
        <v>0.51292730497911854</v>
      </c>
      <c r="J26" s="24">
        <f t="shared" si="5"/>
        <v>1.0530816246168937</v>
      </c>
    </row>
    <row r="27" spans="1:10" x14ac:dyDescent="0.25">
      <c r="A27" s="55"/>
      <c r="B27" s="31" t="s">
        <v>271</v>
      </c>
      <c r="C27" s="14">
        <v>10</v>
      </c>
      <c r="D27" s="14">
        <v>265</v>
      </c>
      <c r="E27" s="25">
        <f t="shared" si="0"/>
        <v>171.36788394706926</v>
      </c>
      <c r="F27" s="26">
        <f t="shared" si="1"/>
        <v>93.632116052930741</v>
      </c>
      <c r="G27" s="25">
        <f t="shared" si="2"/>
        <v>93.632116052930741</v>
      </c>
      <c r="H27" s="25">
        <f t="shared" si="3"/>
        <v>8766.9731565494913</v>
      </c>
      <c r="I27" s="24">
        <f t="shared" si="4"/>
        <v>0.35332873982238017</v>
      </c>
      <c r="J27" s="24">
        <f t="shared" si="5"/>
        <v>0.54638076806650115</v>
      </c>
    </row>
    <row r="28" spans="1:10" x14ac:dyDescent="0.25">
      <c r="A28" s="55"/>
      <c r="B28" s="31" t="s">
        <v>272</v>
      </c>
      <c r="C28" s="14">
        <v>11</v>
      </c>
      <c r="D28" s="14">
        <v>305</v>
      </c>
      <c r="E28" s="25">
        <f t="shared" si="0"/>
        <v>180.21252497449885</v>
      </c>
      <c r="F28" s="26">
        <f t="shared" si="1"/>
        <v>124.78747502550115</v>
      </c>
      <c r="G28" s="25">
        <f t="shared" si="2"/>
        <v>124.78747502550115</v>
      </c>
      <c r="H28" s="25">
        <f t="shared" si="3"/>
        <v>15571.913923240074</v>
      </c>
      <c r="I28" s="24">
        <f t="shared" si="4"/>
        <v>0.4091392623786923</v>
      </c>
      <c r="J28" s="24">
        <f t="shared" si="5"/>
        <v>0.69244618287857251</v>
      </c>
    </row>
    <row r="29" spans="1:10" x14ac:dyDescent="0.25">
      <c r="A29" s="55"/>
      <c r="B29" s="31" t="s">
        <v>273</v>
      </c>
      <c r="C29" s="14">
        <v>12</v>
      </c>
      <c r="D29" s="14"/>
      <c r="E29" s="25">
        <f t="shared" si="0"/>
        <v>192.00015156937323</v>
      </c>
      <c r="F29" s="26">
        <f t="shared" si="1"/>
        <v>-192.00015156937323</v>
      </c>
      <c r="G29" s="25">
        <f t="shared" si="2"/>
        <v>192.00015156937323</v>
      </c>
      <c r="H29" s="25">
        <f t="shared" si="3"/>
        <v>36864.058202662294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5"/>
      <c r="B30" s="31" t="s">
        <v>274</v>
      </c>
      <c r="C30" s="14">
        <v>13</v>
      </c>
      <c r="D30" s="14"/>
      <c r="E30" s="25">
        <f t="shared" si="0"/>
        <v>173.86350690694576</v>
      </c>
      <c r="F30" s="26">
        <f t="shared" si="1"/>
        <v>-173.86350690694576</v>
      </c>
      <c r="G30" s="25">
        <f t="shared" si="2"/>
        <v>173.86350690694576</v>
      </c>
      <c r="H30" s="25">
        <f t="shared" si="3"/>
        <v>30228.519033981574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5"/>
      <c r="B31" s="31" t="s">
        <v>275</v>
      </c>
      <c r="C31" s="14">
        <v>14</v>
      </c>
      <c r="D31" s="14">
        <v>55</v>
      </c>
      <c r="E31" s="25">
        <f t="shared" si="0"/>
        <v>157.44007901503895</v>
      </c>
      <c r="F31" s="26">
        <f t="shared" si="1"/>
        <v>-102.44007901503895</v>
      </c>
      <c r="G31" s="25">
        <f t="shared" si="2"/>
        <v>102.44007901503895</v>
      </c>
      <c r="H31" s="25">
        <f t="shared" si="3"/>
        <v>10493.969788607423</v>
      </c>
      <c r="I31" s="24">
        <f t="shared" si="4"/>
        <v>1.8625468911825263</v>
      </c>
      <c r="J31" s="24">
        <f t="shared" si="5"/>
        <v>0.65066074442997257</v>
      </c>
    </row>
    <row r="32" spans="1:10" x14ac:dyDescent="0.25">
      <c r="A32" s="55"/>
      <c r="B32" s="31" t="s">
        <v>276</v>
      </c>
      <c r="C32" s="14">
        <v>15</v>
      </c>
      <c r="D32" s="14">
        <v>628</v>
      </c>
      <c r="E32" s="25">
        <f t="shared" si="0"/>
        <v>147.7634235691944</v>
      </c>
      <c r="F32" s="26">
        <f t="shared" si="1"/>
        <v>480.2365764308056</v>
      </c>
      <c r="G32" s="25">
        <f t="shared" si="2"/>
        <v>480.2365764308056</v>
      </c>
      <c r="H32" s="25">
        <f t="shared" si="3"/>
        <v>230627.16934198097</v>
      </c>
      <c r="I32" s="24">
        <f t="shared" si="4"/>
        <v>0.76470792425287515</v>
      </c>
      <c r="J32" s="24">
        <f t="shared" si="5"/>
        <v>3.2500368821376235</v>
      </c>
    </row>
    <row r="33" spans="1:10" x14ac:dyDescent="0.25">
      <c r="A33" s="55"/>
      <c r="B33" s="31" t="s">
        <v>277</v>
      </c>
      <c r="C33" s="14">
        <v>16</v>
      </c>
      <c r="D33" s="14">
        <v>238</v>
      </c>
      <c r="E33" s="25">
        <f t="shared" si="0"/>
        <v>193.12734682359437</v>
      </c>
      <c r="F33" s="26">
        <f t="shared" si="1"/>
        <v>44.872653176405635</v>
      </c>
      <c r="G33" s="25">
        <f t="shared" si="2"/>
        <v>44.872653176405635</v>
      </c>
      <c r="H33" s="25">
        <f t="shared" si="3"/>
        <v>2013.5550030899867</v>
      </c>
      <c r="I33" s="24">
        <f t="shared" si="4"/>
        <v>0.18854055956472957</v>
      </c>
      <c r="J33" s="24">
        <f t="shared" si="5"/>
        <v>0.23234748426069893</v>
      </c>
    </row>
    <row r="34" spans="1:10" x14ac:dyDescent="0.25">
      <c r="A34" s="55"/>
      <c r="B34" s="31" t="s">
        <v>278</v>
      </c>
      <c r="C34" s="14">
        <v>17</v>
      </c>
      <c r="D34" s="14"/>
      <c r="E34" s="25">
        <f t="shared" si="0"/>
        <v>197.36609017389199</v>
      </c>
      <c r="F34" s="26">
        <f t="shared" si="1"/>
        <v>-197.36609017389199</v>
      </c>
      <c r="G34" s="25">
        <f t="shared" si="2"/>
        <v>197.36609017389199</v>
      </c>
      <c r="H34" s="25">
        <f t="shared" si="3"/>
        <v>38953.373550528864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5"/>
      <c r="B35" s="31" t="s">
        <v>279</v>
      </c>
      <c r="C35" s="14">
        <v>18</v>
      </c>
      <c r="D35" s="14"/>
      <c r="E35" s="25">
        <f t="shared" si="0"/>
        <v>178.7225702774864</v>
      </c>
      <c r="F35" s="26">
        <f t="shared" si="1"/>
        <v>-178.7225702774864</v>
      </c>
      <c r="G35" s="25">
        <f t="shared" si="2"/>
        <v>178.7225702774864</v>
      </c>
      <c r="H35" s="25">
        <f t="shared" si="3"/>
        <v>31941.757126591063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5"/>
      <c r="B36" s="31" t="s">
        <v>280</v>
      </c>
      <c r="C36" s="14">
        <v>19</v>
      </c>
      <c r="D36" s="14">
        <v>360</v>
      </c>
      <c r="E36" s="25">
        <f t="shared" si="0"/>
        <v>161.84014740550597</v>
      </c>
      <c r="F36" s="26">
        <f t="shared" si="1"/>
        <v>198.15985259449403</v>
      </c>
      <c r="G36" s="25">
        <f t="shared" si="2"/>
        <v>198.15985259449403</v>
      </c>
      <c r="H36" s="25">
        <f t="shared" si="3"/>
        <v>39267.327180271604</v>
      </c>
      <c r="I36" s="24">
        <f t="shared" si="4"/>
        <v>0.55044403498470562</v>
      </c>
      <c r="J36" s="24">
        <f t="shared" si="5"/>
        <v>1.2244171534148789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180.55864738318323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791.6535040503835</v>
      </c>
      <c r="G38" s="18">
        <f t="shared" ref="G38:H38" si="6">SUM(G18:G36)</f>
        <v>2803.9107656685183</v>
      </c>
      <c r="H38" s="18">
        <f t="shared" si="6"/>
        <v>599449.6909997433</v>
      </c>
      <c r="I38" s="17" t="e">
        <f>SUM(I21:I36)</f>
        <v>#DIV/0!</v>
      </c>
      <c r="J38" s="17">
        <f>SUM(J21:J36)</f>
        <v>17.141575442466713</v>
      </c>
    </row>
    <row r="39" spans="1:10" x14ac:dyDescent="0.25">
      <c r="B39" s="14"/>
      <c r="C39" s="14"/>
      <c r="D39" s="14"/>
      <c r="E39" s="14"/>
      <c r="F39" s="14"/>
      <c r="G39" s="16">
        <f>G38/C36</f>
        <v>147.57425082465886</v>
      </c>
      <c r="H39" s="16">
        <f>H38/C36</f>
        <v>31549.983736828595</v>
      </c>
      <c r="I39" s="15" t="e">
        <f>I38/C36</f>
        <v>#DIV/0!</v>
      </c>
      <c r="J39" s="15">
        <f>J38/C36</f>
        <v>0.90218818118245858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184.95711111700007</v>
      </c>
      <c r="H42" s="12">
        <f>H39^0.5</f>
        <v>177.62315090333411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708005</v>
      </c>
    </row>
    <row r="4" spans="2:3" x14ac:dyDescent="0.25">
      <c r="B4" s="5" t="s">
        <v>247</v>
      </c>
      <c r="C4" t="s">
        <v>85</v>
      </c>
    </row>
    <row r="5" spans="2:3" x14ac:dyDescent="0.25">
      <c r="B5" t="s">
        <v>250</v>
      </c>
      <c r="C5" s="4">
        <v>75</v>
      </c>
    </row>
    <row r="6" spans="2:3" x14ac:dyDescent="0.25">
      <c r="B6" t="s">
        <v>251</v>
      </c>
      <c r="C6" s="4">
        <v>362</v>
      </c>
    </row>
    <row r="7" spans="2:3" x14ac:dyDescent="0.25">
      <c r="B7" t="s">
        <v>252</v>
      </c>
      <c r="C7" s="4">
        <v>816</v>
      </c>
    </row>
    <row r="8" spans="2:3" x14ac:dyDescent="0.25">
      <c r="B8" t="s">
        <v>253</v>
      </c>
      <c r="C8" s="4">
        <v>753</v>
      </c>
    </row>
    <row r="9" spans="2:3" x14ac:dyDescent="0.25">
      <c r="B9" t="s">
        <v>254</v>
      </c>
      <c r="C9" s="4">
        <v>199</v>
      </c>
    </row>
    <row r="10" spans="2:3" x14ac:dyDescent="0.25">
      <c r="B10" t="s">
        <v>255</v>
      </c>
      <c r="C10" s="4">
        <v>826</v>
      </c>
    </row>
    <row r="11" spans="2:3" x14ac:dyDescent="0.25">
      <c r="B11" t="s">
        <v>256</v>
      </c>
      <c r="C11" s="4">
        <v>911</v>
      </c>
    </row>
    <row r="12" spans="2:3" x14ac:dyDescent="0.25">
      <c r="B12" t="s">
        <v>257</v>
      </c>
      <c r="C12" s="4">
        <v>200</v>
      </c>
    </row>
    <row r="13" spans="2:3" x14ac:dyDescent="0.25">
      <c r="B13" t="s">
        <v>258</v>
      </c>
      <c r="C13" s="4">
        <v>897</v>
      </c>
    </row>
    <row r="14" spans="2:3" x14ac:dyDescent="0.25">
      <c r="B14" t="s">
        <v>259</v>
      </c>
      <c r="C14" s="4">
        <v>618</v>
      </c>
    </row>
    <row r="15" spans="2:3" x14ac:dyDescent="0.25">
      <c r="B15" t="s">
        <v>260</v>
      </c>
      <c r="C15" s="4">
        <v>856</v>
      </c>
    </row>
    <row r="16" spans="2:3" x14ac:dyDescent="0.25">
      <c r="B16" t="s">
        <v>261</v>
      </c>
      <c r="C16" s="4">
        <v>578</v>
      </c>
    </row>
    <row r="17" spans="2:3" x14ac:dyDescent="0.25">
      <c r="B17" t="s">
        <v>262</v>
      </c>
      <c r="C17" s="4">
        <v>345</v>
      </c>
    </row>
    <row r="18" spans="2:3" x14ac:dyDescent="0.25">
      <c r="B18" t="s">
        <v>263</v>
      </c>
      <c r="C18" s="4">
        <v>1034</v>
      </c>
    </row>
    <row r="19" spans="2:3" x14ac:dyDescent="0.25">
      <c r="B19" t="s">
        <v>264</v>
      </c>
      <c r="C19" s="4">
        <v>1360</v>
      </c>
    </row>
    <row r="20" spans="2:3" x14ac:dyDescent="0.25">
      <c r="B20" t="s">
        <v>265</v>
      </c>
      <c r="C20" s="4">
        <v>679</v>
      </c>
    </row>
    <row r="21" spans="2:3" x14ac:dyDescent="0.25">
      <c r="B21" t="s">
        <v>266</v>
      </c>
      <c r="C21" s="4">
        <v>731</v>
      </c>
    </row>
    <row r="22" spans="2:3" x14ac:dyDescent="0.25">
      <c r="B22" t="s">
        <v>267</v>
      </c>
      <c r="C22" s="4">
        <v>857</v>
      </c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>
        <v>12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/>
    </row>
    <row r="32" spans="2:3" x14ac:dyDescent="0.25">
      <c r="B32" t="s">
        <v>277</v>
      </c>
      <c r="C32" s="4"/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>
        <v>1044</v>
      </c>
    </row>
    <row r="35" spans="2:3" x14ac:dyDescent="0.25">
      <c r="B35" t="s">
        <v>280</v>
      </c>
      <c r="C35" s="4">
        <v>370</v>
      </c>
    </row>
    <row r="36" spans="2:3" x14ac:dyDescent="0.25">
      <c r="C36" s="4">
        <v>13523</v>
      </c>
    </row>
  </sheetData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75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362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816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753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199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826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911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200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897</v>
      </c>
      <c r="E14" s="14" t="s">
        <v>293</v>
      </c>
      <c r="F14" s="27">
        <f>AVERAGE(D6:D17)</f>
        <v>590.91666666666663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618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856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578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345</v>
      </c>
      <c r="E18" s="27">
        <f>F14</f>
        <v>590.91666666666663</v>
      </c>
      <c r="F18" s="26">
        <f>D18-E18</f>
        <v>-245.91666666666663</v>
      </c>
      <c r="G18" s="25">
        <f>ABS(F18)</f>
        <v>245.91666666666663</v>
      </c>
      <c r="H18" s="25">
        <f>G18^2</f>
        <v>60475.006944444423</v>
      </c>
      <c r="I18" s="24">
        <f>G18/D18</f>
        <v>0.71280193236714962</v>
      </c>
      <c r="J18" s="24">
        <f>G18/E18</f>
        <v>0.41616133126498372</v>
      </c>
    </row>
    <row r="19" spans="1:10" x14ac:dyDescent="0.25">
      <c r="A19" s="55"/>
      <c r="B19" s="31" t="s">
        <v>263</v>
      </c>
      <c r="C19" s="14">
        <v>2</v>
      </c>
      <c r="D19" s="34">
        <v>1034</v>
      </c>
      <c r="E19" s="25">
        <f>$F$1*D18+(1-$F$1)*E18</f>
        <v>517.14166666666665</v>
      </c>
      <c r="F19" s="26">
        <f>D19-E19</f>
        <v>516.85833333333335</v>
      </c>
      <c r="G19" s="25">
        <f>ABS(F19)</f>
        <v>516.85833333333335</v>
      </c>
      <c r="H19" s="25">
        <f>G19^2</f>
        <v>267142.5367361111</v>
      </c>
      <c r="I19" s="24">
        <f>G19/D19</f>
        <v>0.49986299161831077</v>
      </c>
      <c r="J19" s="24">
        <f>G19/E19</f>
        <v>0.99945211660247846</v>
      </c>
    </row>
    <row r="20" spans="1:10" x14ac:dyDescent="0.25">
      <c r="A20" s="55"/>
      <c r="B20" s="31" t="s">
        <v>264</v>
      </c>
      <c r="C20" s="14">
        <v>3</v>
      </c>
      <c r="D20" s="34">
        <v>1360</v>
      </c>
      <c r="E20" s="25">
        <f t="shared" ref="E20:E36" si="0">$F$1*D19+(1-$F$1)*E19</f>
        <v>672.19916666666654</v>
      </c>
      <c r="F20" s="26">
        <f t="shared" ref="F20:F36" si="1">D20-E20</f>
        <v>687.80083333333346</v>
      </c>
      <c r="G20" s="25">
        <f t="shared" ref="G20:G36" si="2">ABS(F20)</f>
        <v>687.80083333333346</v>
      </c>
      <c r="H20" s="25">
        <f t="shared" ref="H20:H36" si="3">G20^2</f>
        <v>473069.98633402796</v>
      </c>
      <c r="I20" s="24">
        <f t="shared" ref="I20:I36" si="4">G20/D20</f>
        <v>0.50573590686274517</v>
      </c>
      <c r="J20" s="24">
        <f t="shared" ref="J20:J36" si="5">G20/E20</f>
        <v>1.0232098869506685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679</v>
      </c>
      <c r="E21" s="25">
        <f t="shared" si="0"/>
        <v>878.53941666666651</v>
      </c>
      <c r="F21" s="26">
        <f t="shared" si="1"/>
        <v>-199.53941666666651</v>
      </c>
      <c r="G21" s="25">
        <f t="shared" si="2"/>
        <v>199.53941666666651</v>
      </c>
      <c r="H21" s="25">
        <f t="shared" si="3"/>
        <v>39815.978803673548</v>
      </c>
      <c r="I21" s="24">
        <f t="shared" si="4"/>
        <v>0.29387248404516425</v>
      </c>
      <c r="J21" s="24">
        <f t="shared" si="5"/>
        <v>0.2271263108760154</v>
      </c>
    </row>
    <row r="22" spans="1:10" x14ac:dyDescent="0.25">
      <c r="A22" s="55"/>
      <c r="B22" s="31" t="s">
        <v>266</v>
      </c>
      <c r="C22" s="14">
        <v>5</v>
      </c>
      <c r="D22" s="14">
        <v>731</v>
      </c>
      <c r="E22" s="25">
        <f t="shared" si="0"/>
        <v>818.67759166666656</v>
      </c>
      <c r="F22" s="26">
        <f t="shared" si="1"/>
        <v>-87.677591666666558</v>
      </c>
      <c r="G22" s="25">
        <f t="shared" si="2"/>
        <v>87.677591666666558</v>
      </c>
      <c r="H22" s="25">
        <f t="shared" si="3"/>
        <v>7687.3600804667167</v>
      </c>
      <c r="I22" s="24">
        <f t="shared" si="4"/>
        <v>0.11994198586411293</v>
      </c>
      <c r="J22" s="24">
        <f t="shared" si="5"/>
        <v>0.10709660623319642</v>
      </c>
    </row>
    <row r="23" spans="1:10" x14ac:dyDescent="0.25">
      <c r="A23" s="55"/>
      <c r="B23" s="31" t="s">
        <v>267</v>
      </c>
      <c r="C23" s="14">
        <v>6</v>
      </c>
      <c r="D23" s="14">
        <v>857</v>
      </c>
      <c r="E23" s="25">
        <f t="shared" si="0"/>
        <v>792.37431416666652</v>
      </c>
      <c r="F23" s="26">
        <f t="shared" si="1"/>
        <v>64.625685833333478</v>
      </c>
      <c r="G23" s="25">
        <f t="shared" si="2"/>
        <v>64.625685833333478</v>
      </c>
      <c r="H23" s="25">
        <f t="shared" si="3"/>
        <v>4176.4792694287189</v>
      </c>
      <c r="I23" s="24">
        <f t="shared" si="4"/>
        <v>7.5409201672501147E-2</v>
      </c>
      <c r="J23" s="24">
        <f t="shared" si="5"/>
        <v>8.155954159278847E-2</v>
      </c>
    </row>
    <row r="24" spans="1:10" x14ac:dyDescent="0.25">
      <c r="A24" s="55"/>
      <c r="B24" s="31" t="s">
        <v>268</v>
      </c>
      <c r="C24" s="14">
        <v>7</v>
      </c>
      <c r="D24" s="14"/>
      <c r="E24" s="25">
        <f t="shared" si="0"/>
        <v>811.76201991666653</v>
      </c>
      <c r="F24" s="26">
        <f t="shared" si="1"/>
        <v>-811.76201991666653</v>
      </c>
      <c r="G24" s="25">
        <f t="shared" si="2"/>
        <v>811.76201991666653</v>
      </c>
      <c r="H24" s="25">
        <f t="shared" si="3"/>
        <v>658957.5769791865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5"/>
      <c r="B25" s="31" t="s">
        <v>269</v>
      </c>
      <c r="C25" s="14">
        <v>8</v>
      </c>
      <c r="D25" s="14"/>
      <c r="E25" s="25">
        <f t="shared" si="0"/>
        <v>568.23341394166653</v>
      </c>
      <c r="F25" s="26">
        <f t="shared" si="1"/>
        <v>-568.23341394166653</v>
      </c>
      <c r="G25" s="25">
        <f t="shared" si="2"/>
        <v>568.23341394166653</v>
      </c>
      <c r="H25" s="25">
        <f t="shared" si="3"/>
        <v>322889.21271980135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5"/>
      <c r="B26" s="31" t="s">
        <v>270</v>
      </c>
      <c r="C26" s="14">
        <v>9</v>
      </c>
      <c r="D26" s="14"/>
      <c r="E26" s="25">
        <f t="shared" si="0"/>
        <v>397.76338975916656</v>
      </c>
      <c r="F26" s="26">
        <f t="shared" si="1"/>
        <v>-397.76338975916656</v>
      </c>
      <c r="G26" s="25">
        <f t="shared" si="2"/>
        <v>397.76338975916656</v>
      </c>
      <c r="H26" s="25">
        <f t="shared" si="3"/>
        <v>158215.71423270265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5"/>
      <c r="B27" s="31" t="s">
        <v>271</v>
      </c>
      <c r="C27" s="14">
        <v>10</v>
      </c>
      <c r="D27" s="14">
        <v>12</v>
      </c>
      <c r="E27" s="25">
        <f t="shared" si="0"/>
        <v>278.43437283141657</v>
      </c>
      <c r="F27" s="26">
        <f t="shared" si="1"/>
        <v>-266.43437283141657</v>
      </c>
      <c r="G27" s="25">
        <f t="shared" si="2"/>
        <v>266.43437283141657</v>
      </c>
      <c r="H27" s="25">
        <f t="shared" si="3"/>
        <v>70987.275026070289</v>
      </c>
      <c r="I27" s="24">
        <f t="shared" si="4"/>
        <v>22.202864402618047</v>
      </c>
      <c r="J27" s="24">
        <f t="shared" si="5"/>
        <v>0.9569018728615607</v>
      </c>
    </row>
    <row r="28" spans="1:10" x14ac:dyDescent="0.25">
      <c r="A28" s="55"/>
      <c r="B28" s="31" t="s">
        <v>272</v>
      </c>
      <c r="C28" s="14">
        <v>11</v>
      </c>
      <c r="D28" s="14"/>
      <c r="E28" s="25">
        <f t="shared" si="0"/>
        <v>198.50406098199159</v>
      </c>
      <c r="F28" s="26">
        <f t="shared" si="1"/>
        <v>-198.50406098199159</v>
      </c>
      <c r="G28" s="25">
        <f t="shared" si="2"/>
        <v>198.50406098199159</v>
      </c>
      <c r="H28" s="25">
        <f t="shared" si="3"/>
        <v>39403.862226342237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5"/>
      <c r="B29" s="31" t="s">
        <v>273</v>
      </c>
      <c r="C29" s="14">
        <v>12</v>
      </c>
      <c r="D29" s="14"/>
      <c r="E29" s="25">
        <f t="shared" si="0"/>
        <v>138.95284268739411</v>
      </c>
      <c r="F29" s="26">
        <f t="shared" si="1"/>
        <v>-138.95284268739411</v>
      </c>
      <c r="G29" s="25">
        <f t="shared" si="2"/>
        <v>138.95284268739411</v>
      </c>
      <c r="H29" s="25">
        <f t="shared" si="3"/>
        <v>19307.892490907696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5"/>
      <c r="B30" s="31" t="s">
        <v>274</v>
      </c>
      <c r="C30" s="14">
        <v>13</v>
      </c>
      <c r="D30" s="14"/>
      <c r="E30" s="25">
        <f t="shared" si="0"/>
        <v>97.266989881175874</v>
      </c>
      <c r="F30" s="26">
        <f t="shared" si="1"/>
        <v>-97.266989881175874</v>
      </c>
      <c r="G30" s="25">
        <f t="shared" si="2"/>
        <v>97.266989881175874</v>
      </c>
      <c r="H30" s="25">
        <f t="shared" si="3"/>
        <v>9460.8673205447703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5"/>
      <c r="B31" s="31" t="s">
        <v>275</v>
      </c>
      <c r="C31" s="14">
        <v>14</v>
      </c>
      <c r="D31" s="14"/>
      <c r="E31" s="25">
        <f t="shared" si="0"/>
        <v>68.086892916823103</v>
      </c>
      <c r="F31" s="26">
        <f t="shared" si="1"/>
        <v>-68.086892916823103</v>
      </c>
      <c r="G31" s="25">
        <f t="shared" si="2"/>
        <v>68.086892916823103</v>
      </c>
      <c r="H31" s="25">
        <f t="shared" si="3"/>
        <v>4635.824987066936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5"/>
      <c r="B32" s="31" t="s">
        <v>276</v>
      </c>
      <c r="C32" s="14">
        <v>15</v>
      </c>
      <c r="D32" s="14"/>
      <c r="E32" s="25">
        <f t="shared" si="0"/>
        <v>47.660825041776171</v>
      </c>
      <c r="F32" s="26">
        <f t="shared" si="1"/>
        <v>-47.660825041776171</v>
      </c>
      <c r="G32" s="25">
        <f t="shared" si="2"/>
        <v>47.660825041776171</v>
      </c>
      <c r="H32" s="25">
        <f t="shared" si="3"/>
        <v>2271.5542436627984</v>
      </c>
      <c r="I32" s="24" t="e">
        <f t="shared" si="4"/>
        <v>#DIV/0!</v>
      </c>
      <c r="J32" s="24">
        <f t="shared" si="5"/>
        <v>1</v>
      </c>
    </row>
    <row r="33" spans="1:10" x14ac:dyDescent="0.25">
      <c r="A33" s="55"/>
      <c r="B33" s="31" t="s">
        <v>277</v>
      </c>
      <c r="C33" s="14">
        <v>16</v>
      </c>
      <c r="D33" s="14"/>
      <c r="E33" s="25">
        <f t="shared" si="0"/>
        <v>33.362577529243318</v>
      </c>
      <c r="F33" s="26">
        <f t="shared" si="1"/>
        <v>-33.362577529243318</v>
      </c>
      <c r="G33" s="25">
        <f t="shared" si="2"/>
        <v>33.362577529243318</v>
      </c>
      <c r="H33" s="25">
        <f t="shared" si="3"/>
        <v>1113.0615793947711</v>
      </c>
      <c r="I33" s="24" t="e">
        <f t="shared" si="4"/>
        <v>#DIV/0!</v>
      </c>
      <c r="J33" s="24">
        <f t="shared" si="5"/>
        <v>1</v>
      </c>
    </row>
    <row r="34" spans="1:10" x14ac:dyDescent="0.25">
      <c r="A34" s="55"/>
      <c r="B34" s="31" t="s">
        <v>278</v>
      </c>
      <c r="C34" s="14">
        <v>17</v>
      </c>
      <c r="D34" s="14"/>
      <c r="E34" s="25">
        <f t="shared" si="0"/>
        <v>23.35380427047032</v>
      </c>
      <c r="F34" s="26">
        <f t="shared" si="1"/>
        <v>-23.35380427047032</v>
      </c>
      <c r="G34" s="25">
        <f t="shared" si="2"/>
        <v>23.35380427047032</v>
      </c>
      <c r="H34" s="25">
        <f t="shared" si="3"/>
        <v>545.4001739034378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5"/>
      <c r="B35" s="31" t="s">
        <v>279</v>
      </c>
      <c r="C35" s="14">
        <v>18</v>
      </c>
      <c r="D35" s="14">
        <v>1044</v>
      </c>
      <c r="E35" s="25">
        <f t="shared" si="0"/>
        <v>16.347662989329223</v>
      </c>
      <c r="F35" s="26">
        <f t="shared" si="1"/>
        <v>1027.6523370106709</v>
      </c>
      <c r="G35" s="25">
        <f t="shared" si="2"/>
        <v>1027.6523370106709</v>
      </c>
      <c r="H35" s="25">
        <f t="shared" si="3"/>
        <v>1056069.3257634935</v>
      </c>
      <c r="I35" s="24">
        <f t="shared" si="4"/>
        <v>0.9843413189757384</v>
      </c>
      <c r="J35" s="24">
        <f t="shared" si="5"/>
        <v>62.862339264117502</v>
      </c>
    </row>
    <row r="36" spans="1:10" x14ac:dyDescent="0.25">
      <c r="A36" s="55"/>
      <c r="B36" s="31" t="s">
        <v>280</v>
      </c>
      <c r="C36" s="14">
        <v>19</v>
      </c>
      <c r="D36" s="14">
        <v>370</v>
      </c>
      <c r="E36" s="25">
        <f t="shared" si="0"/>
        <v>324.64336409253042</v>
      </c>
      <c r="F36" s="26">
        <f t="shared" si="1"/>
        <v>45.356635907469581</v>
      </c>
      <c r="G36" s="25">
        <f t="shared" si="2"/>
        <v>45.356635907469581</v>
      </c>
      <c r="H36" s="25">
        <f t="shared" si="3"/>
        <v>2057.2244208427592</v>
      </c>
      <c r="I36" s="24">
        <f t="shared" si="4"/>
        <v>0.1225855024526205</v>
      </c>
      <c r="J36" s="24">
        <f t="shared" si="5"/>
        <v>0.13971219166685925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338.25035486477128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-842.22103933964968</v>
      </c>
      <c r="G38" s="18">
        <f t="shared" ref="G38:H38" si="6">SUM(G18:G36)</f>
        <v>5526.8086901759298</v>
      </c>
      <c r="H38" s="18">
        <f t="shared" si="6"/>
        <v>3198282.140332072</v>
      </c>
      <c r="I38" s="17" t="e">
        <f>SUM(I21:I36)</f>
        <v>#DIV/0!</v>
      </c>
      <c r="J38" s="17">
        <f>SUM(J21:J36)</f>
        <v>74.37473578734793</v>
      </c>
    </row>
    <row r="39" spans="1:10" x14ac:dyDescent="0.25">
      <c r="B39" s="14"/>
      <c r="C39" s="14"/>
      <c r="D39" s="14"/>
      <c r="E39" s="14"/>
      <c r="F39" s="14"/>
      <c r="G39" s="16">
        <f>G38/C36</f>
        <v>290.88466790399633</v>
      </c>
      <c r="H39" s="16">
        <f>H38/C36</f>
        <v>168330.63896484589</v>
      </c>
      <c r="I39" s="15" t="e">
        <f>I38/C36</f>
        <v>#DIV/0!</v>
      </c>
      <c r="J39" s="15">
        <f>J38/C36</f>
        <v>3.9144597782814698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364.57029287362116</v>
      </c>
      <c r="H42" s="12">
        <f>H39^0.5</f>
        <v>410.28117061942521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701039</v>
      </c>
    </row>
    <row r="4" spans="2:3" x14ac:dyDescent="0.25">
      <c r="B4" s="5" t="s">
        <v>247</v>
      </c>
      <c r="C4" t="s">
        <v>22</v>
      </c>
    </row>
    <row r="5" spans="2:3" x14ac:dyDescent="0.25">
      <c r="B5" t="s">
        <v>250</v>
      </c>
      <c r="C5" s="4">
        <v>25</v>
      </c>
    </row>
    <row r="6" spans="2:3" x14ac:dyDescent="0.25">
      <c r="B6" t="s">
        <v>251</v>
      </c>
      <c r="C6" s="4">
        <v>35</v>
      </c>
    </row>
    <row r="7" spans="2:3" x14ac:dyDescent="0.25">
      <c r="B7" t="s">
        <v>252</v>
      </c>
      <c r="C7" s="4">
        <v>178</v>
      </c>
    </row>
    <row r="8" spans="2:3" x14ac:dyDescent="0.25">
      <c r="B8" t="s">
        <v>253</v>
      </c>
      <c r="C8" s="4">
        <v>129</v>
      </c>
    </row>
    <row r="9" spans="2:3" x14ac:dyDescent="0.25">
      <c r="B9" t="s">
        <v>254</v>
      </c>
      <c r="C9" s="4">
        <v>52</v>
      </c>
    </row>
    <row r="10" spans="2:3" x14ac:dyDescent="0.25">
      <c r="B10" t="s">
        <v>255</v>
      </c>
      <c r="C10" s="4">
        <v>74</v>
      </c>
    </row>
    <row r="11" spans="2:3" x14ac:dyDescent="0.25">
      <c r="B11" t="s">
        <v>256</v>
      </c>
      <c r="C11" s="4">
        <v>231</v>
      </c>
    </row>
    <row r="12" spans="2:3" x14ac:dyDescent="0.25">
      <c r="B12" t="s">
        <v>257</v>
      </c>
      <c r="C12" s="4">
        <v>91</v>
      </c>
    </row>
    <row r="13" spans="2:3" x14ac:dyDescent="0.25">
      <c r="B13" t="s">
        <v>258</v>
      </c>
      <c r="C13" s="4">
        <v>186</v>
      </c>
    </row>
    <row r="14" spans="2:3" x14ac:dyDescent="0.25">
      <c r="B14" t="s">
        <v>259</v>
      </c>
      <c r="C14" s="4">
        <v>99</v>
      </c>
    </row>
    <row r="15" spans="2:3" x14ac:dyDescent="0.25">
      <c r="B15" t="s">
        <v>260</v>
      </c>
      <c r="C15" s="4">
        <v>56</v>
      </c>
    </row>
    <row r="16" spans="2:3" x14ac:dyDescent="0.25">
      <c r="B16" t="s">
        <v>261</v>
      </c>
      <c r="C16" s="4">
        <v>45</v>
      </c>
    </row>
    <row r="17" spans="2:3" x14ac:dyDescent="0.25">
      <c r="B17" t="s">
        <v>262</v>
      </c>
      <c r="C17" s="4"/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/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>
        <v>77</v>
      </c>
    </row>
    <row r="27" spans="2:3" x14ac:dyDescent="0.25">
      <c r="B27" t="s">
        <v>272</v>
      </c>
      <c r="C27" s="4">
        <v>76</v>
      </c>
    </row>
    <row r="28" spans="2:3" x14ac:dyDescent="0.25">
      <c r="B28" t="s">
        <v>273</v>
      </c>
      <c r="C28" s="4">
        <v>105</v>
      </c>
    </row>
    <row r="29" spans="2:3" x14ac:dyDescent="0.25">
      <c r="B29" t="s">
        <v>274</v>
      </c>
      <c r="C29" s="4">
        <v>70</v>
      </c>
    </row>
    <row r="30" spans="2:3" x14ac:dyDescent="0.25">
      <c r="B30" t="s">
        <v>275</v>
      </c>
      <c r="C30" s="4">
        <v>102</v>
      </c>
    </row>
    <row r="31" spans="2:3" x14ac:dyDescent="0.25">
      <c r="B31" t="s">
        <v>276</v>
      </c>
      <c r="C31" s="4">
        <v>71</v>
      </c>
    </row>
    <row r="32" spans="2:3" x14ac:dyDescent="0.25">
      <c r="B32" t="s">
        <v>277</v>
      </c>
      <c r="C32" s="4">
        <v>20</v>
      </c>
    </row>
    <row r="33" spans="2:3" x14ac:dyDescent="0.25">
      <c r="B33" t="s">
        <v>278</v>
      </c>
      <c r="C33" s="4">
        <v>11</v>
      </c>
    </row>
    <row r="34" spans="2:3" x14ac:dyDescent="0.25">
      <c r="B34" t="s">
        <v>279</v>
      </c>
      <c r="C34" s="4">
        <v>43</v>
      </c>
    </row>
    <row r="35" spans="2:3" x14ac:dyDescent="0.25">
      <c r="B35" t="s">
        <v>280</v>
      </c>
      <c r="C35" s="4">
        <v>153</v>
      </c>
    </row>
    <row r="36" spans="2:3" x14ac:dyDescent="0.25">
      <c r="C36" s="4">
        <v>1929</v>
      </c>
    </row>
  </sheetData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25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35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178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129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52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74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231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91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186</v>
      </c>
      <c r="E14" s="14" t="s">
        <v>293</v>
      </c>
      <c r="F14" s="27">
        <f>AVERAGE(D6:D17)</f>
        <v>100.08333333333333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99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56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45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/>
      <c r="E18" s="27">
        <f>F14</f>
        <v>100.08333333333333</v>
      </c>
      <c r="F18" s="26">
        <f>D18-E18</f>
        <v>-100.08333333333333</v>
      </c>
      <c r="G18" s="25">
        <f>ABS(F18)</f>
        <v>100.08333333333333</v>
      </c>
      <c r="H18" s="25">
        <f>G18^2</f>
        <v>10016.673611111109</v>
      </c>
      <c r="I18" s="24" t="e">
        <f>G18/D18</f>
        <v>#DIV/0!</v>
      </c>
      <c r="J18" s="24">
        <f>G18/E18</f>
        <v>1</v>
      </c>
    </row>
    <row r="19" spans="1:10" x14ac:dyDescent="0.25">
      <c r="A19" s="55"/>
      <c r="B19" s="31" t="s">
        <v>263</v>
      </c>
      <c r="C19" s="14">
        <v>2</v>
      </c>
      <c r="D19" s="34"/>
      <c r="E19" s="25">
        <f>$F$1*D18+(1-$F$1)*E18</f>
        <v>70.058333333333323</v>
      </c>
      <c r="F19" s="26">
        <f>D19-E19</f>
        <v>-70.058333333333323</v>
      </c>
      <c r="G19" s="25">
        <f>ABS(F19)</f>
        <v>70.058333333333323</v>
      </c>
      <c r="H19" s="25">
        <f>G19^2</f>
        <v>4908.1700694444426</v>
      </c>
      <c r="I19" s="24" t="e">
        <f>G19/D19</f>
        <v>#DIV/0!</v>
      </c>
      <c r="J19" s="24">
        <f>G19/E19</f>
        <v>1</v>
      </c>
    </row>
    <row r="20" spans="1:10" x14ac:dyDescent="0.25">
      <c r="A20" s="55"/>
      <c r="B20" s="31" t="s">
        <v>264</v>
      </c>
      <c r="C20" s="14">
        <v>3</v>
      </c>
      <c r="D20" s="34"/>
      <c r="E20" s="25">
        <f t="shared" ref="E20:E36" si="0">$F$1*D19+(1-$F$1)*E19</f>
        <v>49.040833333333325</v>
      </c>
      <c r="F20" s="26">
        <f t="shared" ref="F20:F36" si="1">D20-E20</f>
        <v>-49.040833333333325</v>
      </c>
      <c r="G20" s="25">
        <f t="shared" ref="G20:G36" si="2">ABS(F20)</f>
        <v>49.040833333333325</v>
      </c>
      <c r="H20" s="25">
        <f t="shared" ref="H20:H36" si="3">G20^2</f>
        <v>2405.0033340277769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5" t="s">
        <v>291</v>
      </c>
      <c r="B21" s="31" t="s">
        <v>265</v>
      </c>
      <c r="C21" s="14">
        <v>4</v>
      </c>
      <c r="D21" s="14"/>
      <c r="E21" s="25">
        <f t="shared" si="0"/>
        <v>34.328583333333327</v>
      </c>
      <c r="F21" s="26">
        <f t="shared" si="1"/>
        <v>-34.328583333333327</v>
      </c>
      <c r="G21" s="25">
        <f t="shared" si="2"/>
        <v>34.328583333333327</v>
      </c>
      <c r="H21" s="25">
        <f t="shared" si="3"/>
        <v>1178.4516336736108</v>
      </c>
      <c r="I21" s="24" t="e">
        <f t="shared" si="4"/>
        <v>#DIV/0!</v>
      </c>
      <c r="J21" s="24">
        <f t="shared" si="5"/>
        <v>1</v>
      </c>
    </row>
    <row r="22" spans="1:10" x14ac:dyDescent="0.25">
      <c r="A22" s="55"/>
      <c r="B22" s="31" t="s">
        <v>266</v>
      </c>
      <c r="C22" s="14">
        <v>5</v>
      </c>
      <c r="D22" s="14"/>
      <c r="E22" s="25">
        <f t="shared" si="0"/>
        <v>24.030008333333328</v>
      </c>
      <c r="F22" s="26">
        <f t="shared" si="1"/>
        <v>-24.030008333333328</v>
      </c>
      <c r="G22" s="25">
        <f t="shared" si="2"/>
        <v>24.030008333333328</v>
      </c>
      <c r="H22" s="25">
        <f t="shared" si="3"/>
        <v>577.44130050006913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5"/>
      <c r="B23" s="31" t="s">
        <v>267</v>
      </c>
      <c r="C23" s="14">
        <v>6</v>
      </c>
      <c r="D23" s="14"/>
      <c r="E23" s="25">
        <f t="shared" si="0"/>
        <v>16.821005833333327</v>
      </c>
      <c r="F23" s="26">
        <f t="shared" si="1"/>
        <v>-16.821005833333327</v>
      </c>
      <c r="G23" s="25">
        <f t="shared" si="2"/>
        <v>16.821005833333327</v>
      </c>
      <c r="H23" s="25">
        <f t="shared" si="3"/>
        <v>282.94623724503384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5"/>
      <c r="B24" s="31" t="s">
        <v>268</v>
      </c>
      <c r="C24" s="14">
        <v>7</v>
      </c>
      <c r="D24" s="14"/>
      <c r="E24" s="25">
        <f t="shared" si="0"/>
        <v>11.774704083333328</v>
      </c>
      <c r="F24" s="26">
        <f t="shared" si="1"/>
        <v>-11.774704083333328</v>
      </c>
      <c r="G24" s="25">
        <f t="shared" si="2"/>
        <v>11.774704083333328</v>
      </c>
      <c r="H24" s="25">
        <f t="shared" si="3"/>
        <v>138.64365625006653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5"/>
      <c r="B25" s="31" t="s">
        <v>269</v>
      </c>
      <c r="C25" s="14">
        <v>8</v>
      </c>
      <c r="D25" s="14"/>
      <c r="E25" s="25">
        <f t="shared" si="0"/>
        <v>8.2422928583333288</v>
      </c>
      <c r="F25" s="26">
        <f t="shared" si="1"/>
        <v>-8.2422928583333288</v>
      </c>
      <c r="G25" s="25">
        <f t="shared" si="2"/>
        <v>8.2422928583333288</v>
      </c>
      <c r="H25" s="25">
        <f t="shared" si="3"/>
        <v>67.935391562532601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5"/>
      <c r="B26" s="31" t="s">
        <v>270</v>
      </c>
      <c r="C26" s="14">
        <v>9</v>
      </c>
      <c r="D26" s="14"/>
      <c r="E26" s="25">
        <f t="shared" si="0"/>
        <v>5.7696050008333302</v>
      </c>
      <c r="F26" s="26">
        <f t="shared" si="1"/>
        <v>-5.7696050008333302</v>
      </c>
      <c r="G26" s="25">
        <f t="shared" si="2"/>
        <v>5.7696050008333302</v>
      </c>
      <c r="H26" s="25">
        <f t="shared" si="3"/>
        <v>33.288341865640973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5"/>
      <c r="B27" s="31" t="s">
        <v>271</v>
      </c>
      <c r="C27" s="14">
        <v>10</v>
      </c>
      <c r="D27" s="14">
        <v>77</v>
      </c>
      <c r="E27" s="25">
        <f t="shared" si="0"/>
        <v>4.0387235005833313</v>
      </c>
      <c r="F27" s="26">
        <f t="shared" si="1"/>
        <v>72.96127649941667</v>
      </c>
      <c r="G27" s="25">
        <f t="shared" si="2"/>
        <v>72.96127649941667</v>
      </c>
      <c r="H27" s="25">
        <f t="shared" si="3"/>
        <v>5323.347868424331</v>
      </c>
      <c r="I27" s="24">
        <f t="shared" si="4"/>
        <v>0.94754904544696972</v>
      </c>
      <c r="J27" s="24">
        <f t="shared" si="5"/>
        <v>18.065429953023163</v>
      </c>
    </row>
    <row r="28" spans="1:10" x14ac:dyDescent="0.25">
      <c r="A28" s="55"/>
      <c r="B28" s="31" t="s">
        <v>272</v>
      </c>
      <c r="C28" s="14">
        <v>11</v>
      </c>
      <c r="D28" s="14">
        <v>76</v>
      </c>
      <c r="E28" s="25">
        <f t="shared" si="0"/>
        <v>25.927106450408331</v>
      </c>
      <c r="F28" s="26">
        <f t="shared" si="1"/>
        <v>50.072893549591669</v>
      </c>
      <c r="G28" s="25">
        <f t="shared" si="2"/>
        <v>50.072893549591669</v>
      </c>
      <c r="H28" s="25">
        <f t="shared" si="3"/>
        <v>2507.294668428739</v>
      </c>
      <c r="I28" s="24">
        <f t="shared" si="4"/>
        <v>0.65885386249462718</v>
      </c>
      <c r="J28" s="24">
        <f t="shared" si="5"/>
        <v>1.9312950963258402</v>
      </c>
    </row>
    <row r="29" spans="1:10" x14ac:dyDescent="0.25">
      <c r="A29" s="55"/>
      <c r="B29" s="31" t="s">
        <v>273</v>
      </c>
      <c r="C29" s="14">
        <v>12</v>
      </c>
      <c r="D29" s="14">
        <v>105</v>
      </c>
      <c r="E29" s="25">
        <f t="shared" si="0"/>
        <v>40.948974515285826</v>
      </c>
      <c r="F29" s="26">
        <f t="shared" si="1"/>
        <v>64.051025484714174</v>
      </c>
      <c r="G29" s="25">
        <f t="shared" si="2"/>
        <v>64.051025484714174</v>
      </c>
      <c r="H29" s="25">
        <f t="shared" si="3"/>
        <v>4102.5338656435042</v>
      </c>
      <c r="I29" s="24">
        <f t="shared" si="4"/>
        <v>0.6100097665210874</v>
      </c>
      <c r="J29" s="24">
        <f t="shared" si="5"/>
        <v>1.5641667768946104</v>
      </c>
    </row>
    <row r="30" spans="1:10" x14ac:dyDescent="0.25">
      <c r="A30" s="55"/>
      <c r="B30" s="31" t="s">
        <v>274</v>
      </c>
      <c r="C30" s="14">
        <v>13</v>
      </c>
      <c r="D30" s="14">
        <v>70</v>
      </c>
      <c r="E30" s="25">
        <f t="shared" si="0"/>
        <v>60.164282160700076</v>
      </c>
      <c r="F30" s="26">
        <f t="shared" si="1"/>
        <v>9.8357178392999245</v>
      </c>
      <c r="G30" s="25">
        <f t="shared" si="2"/>
        <v>9.8357178392999245</v>
      </c>
      <c r="H30" s="25">
        <f t="shared" si="3"/>
        <v>96.74134541432278</v>
      </c>
      <c r="I30" s="24">
        <f t="shared" si="4"/>
        <v>0.14051025484714177</v>
      </c>
      <c r="J30" s="24">
        <f t="shared" si="5"/>
        <v>0.16348101375212146</v>
      </c>
    </row>
    <row r="31" spans="1:10" x14ac:dyDescent="0.25">
      <c r="A31" s="55"/>
      <c r="B31" s="31" t="s">
        <v>275</v>
      </c>
      <c r="C31" s="14">
        <v>14</v>
      </c>
      <c r="D31" s="14">
        <v>102</v>
      </c>
      <c r="E31" s="25">
        <f t="shared" si="0"/>
        <v>63.114997512490049</v>
      </c>
      <c r="F31" s="26">
        <f t="shared" si="1"/>
        <v>38.885002487509951</v>
      </c>
      <c r="G31" s="25">
        <f t="shared" si="2"/>
        <v>38.885002487509951</v>
      </c>
      <c r="H31" s="25">
        <f t="shared" si="3"/>
        <v>1512.043418453655</v>
      </c>
      <c r="I31" s="24">
        <f t="shared" si="4"/>
        <v>0.3812255145834309</v>
      </c>
      <c r="J31" s="24">
        <f t="shared" si="5"/>
        <v>0.61609766331393523</v>
      </c>
    </row>
    <row r="32" spans="1:10" x14ac:dyDescent="0.25">
      <c r="A32" s="55"/>
      <c r="B32" s="31" t="s">
        <v>276</v>
      </c>
      <c r="C32" s="14">
        <v>15</v>
      </c>
      <c r="D32" s="14">
        <v>71</v>
      </c>
      <c r="E32" s="25">
        <f t="shared" si="0"/>
        <v>74.780498258743023</v>
      </c>
      <c r="F32" s="26">
        <f t="shared" si="1"/>
        <v>-3.7804982587430231</v>
      </c>
      <c r="G32" s="25">
        <f t="shared" si="2"/>
        <v>3.7804982587430231</v>
      </c>
      <c r="H32" s="25">
        <f t="shared" si="3"/>
        <v>14.292167084359029</v>
      </c>
      <c r="I32" s="24">
        <f t="shared" si="4"/>
        <v>5.3246454348493281E-2</v>
      </c>
      <c r="J32" s="24">
        <f t="shared" si="5"/>
        <v>5.0554601089476202E-2</v>
      </c>
    </row>
    <row r="33" spans="1:10" x14ac:dyDescent="0.25">
      <c r="A33" s="55"/>
      <c r="B33" s="31" t="s">
        <v>277</v>
      </c>
      <c r="C33" s="14">
        <v>16</v>
      </c>
      <c r="D33" s="14">
        <v>20</v>
      </c>
      <c r="E33" s="25">
        <f t="shared" si="0"/>
        <v>73.646348781120111</v>
      </c>
      <c r="F33" s="26">
        <f t="shared" si="1"/>
        <v>-53.646348781120111</v>
      </c>
      <c r="G33" s="25">
        <f t="shared" si="2"/>
        <v>53.646348781120111</v>
      </c>
      <c r="H33" s="25">
        <f t="shared" si="3"/>
        <v>2877.9307375455874</v>
      </c>
      <c r="I33" s="24">
        <f t="shared" si="4"/>
        <v>2.6823174390560056</v>
      </c>
      <c r="J33" s="24">
        <f t="shared" si="5"/>
        <v>0.72843188656316415</v>
      </c>
    </row>
    <row r="34" spans="1:10" x14ac:dyDescent="0.25">
      <c r="A34" s="55"/>
      <c r="B34" s="31" t="s">
        <v>278</v>
      </c>
      <c r="C34" s="14">
        <v>17</v>
      </c>
      <c r="D34" s="14">
        <v>11</v>
      </c>
      <c r="E34" s="25">
        <f t="shared" si="0"/>
        <v>57.552444146784076</v>
      </c>
      <c r="F34" s="26">
        <f t="shared" si="1"/>
        <v>-46.552444146784076</v>
      </c>
      <c r="G34" s="25">
        <f t="shared" si="2"/>
        <v>46.552444146784076</v>
      </c>
      <c r="H34" s="25">
        <f t="shared" si="3"/>
        <v>2167.1300560394511</v>
      </c>
      <c r="I34" s="24">
        <f t="shared" si="4"/>
        <v>4.2320403769803709</v>
      </c>
      <c r="J34" s="24">
        <f t="shared" si="5"/>
        <v>0.80886997653922121</v>
      </c>
    </row>
    <row r="35" spans="1:10" x14ac:dyDescent="0.25">
      <c r="A35" s="55"/>
      <c r="B35" s="31" t="s">
        <v>279</v>
      </c>
      <c r="C35" s="14">
        <v>18</v>
      </c>
      <c r="D35" s="14">
        <v>43</v>
      </c>
      <c r="E35" s="25">
        <f t="shared" si="0"/>
        <v>43.586710902748848</v>
      </c>
      <c r="F35" s="26">
        <f t="shared" si="1"/>
        <v>-0.58671090274884818</v>
      </c>
      <c r="G35" s="25">
        <f t="shared" si="2"/>
        <v>0.58671090274884818</v>
      </c>
      <c r="H35" s="25">
        <f t="shared" si="3"/>
        <v>0.34422968340436838</v>
      </c>
      <c r="I35" s="24">
        <f t="shared" si="4"/>
        <v>1.3644439598810423E-2</v>
      </c>
      <c r="J35" s="24">
        <f t="shared" si="5"/>
        <v>1.3460774869155052E-2</v>
      </c>
    </row>
    <row r="36" spans="1:10" x14ac:dyDescent="0.25">
      <c r="A36" s="55"/>
      <c r="B36" s="31" t="s">
        <v>280</v>
      </c>
      <c r="C36" s="14">
        <v>19</v>
      </c>
      <c r="D36" s="14">
        <v>153</v>
      </c>
      <c r="E36" s="25">
        <f t="shared" si="0"/>
        <v>43.410697631924194</v>
      </c>
      <c r="F36" s="26">
        <f t="shared" si="1"/>
        <v>109.58930236807581</v>
      </c>
      <c r="G36" s="25">
        <f t="shared" si="2"/>
        <v>109.58930236807581</v>
      </c>
      <c r="H36" s="25">
        <f t="shared" si="3"/>
        <v>12009.815193521545</v>
      </c>
      <c r="I36" s="24">
        <f t="shared" si="4"/>
        <v>0.71626995011814254</v>
      </c>
      <c r="J36" s="24">
        <f t="shared" si="5"/>
        <v>2.5244768765817742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76.287488342346933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-79.319483303287853</v>
      </c>
      <c r="G38" s="18">
        <f t="shared" ref="G38:H38" si="6">SUM(G18:G36)</f>
        <v>770.10991976050423</v>
      </c>
      <c r="H38" s="18">
        <f t="shared" si="6"/>
        <v>50220.02712591918</v>
      </c>
      <c r="I38" s="17" t="e">
        <f>SUM(I21:I36)</f>
        <v>#DIV/0!</v>
      </c>
      <c r="J38" s="17">
        <f>SUM(J21:J36)</f>
        <v>32.466264618952458</v>
      </c>
    </row>
    <row r="39" spans="1:10" x14ac:dyDescent="0.25">
      <c r="B39" s="14"/>
      <c r="C39" s="14"/>
      <c r="D39" s="14"/>
      <c r="E39" s="14"/>
      <c r="F39" s="14"/>
      <c r="G39" s="16">
        <f>G38/C36</f>
        <v>40.532101040026539</v>
      </c>
      <c r="H39" s="16">
        <f>H38/C36</f>
        <v>2643.1593224167991</v>
      </c>
      <c r="I39" s="15" t="e">
        <f>I38/C36</f>
        <v>#DIV/0!</v>
      </c>
      <c r="J39" s="15">
        <f>J38/C36</f>
        <v>1.7087507694185504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50.79951464414281</v>
      </c>
      <c r="H42" s="12">
        <f>H39^0.5</f>
        <v>51.411665236761188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708023</v>
      </c>
    </row>
    <row r="4" spans="2:3" x14ac:dyDescent="0.25">
      <c r="B4" s="5" t="s">
        <v>247</v>
      </c>
      <c r="C4" t="s">
        <v>100</v>
      </c>
    </row>
    <row r="5" spans="2:3" x14ac:dyDescent="0.25">
      <c r="B5" t="s">
        <v>250</v>
      </c>
      <c r="C5" s="4">
        <v>31</v>
      </c>
    </row>
    <row r="6" spans="2:3" x14ac:dyDescent="0.25">
      <c r="B6" t="s">
        <v>251</v>
      </c>
      <c r="C6" s="4">
        <v>93</v>
      </c>
    </row>
    <row r="7" spans="2:3" x14ac:dyDescent="0.25">
      <c r="B7" t="s">
        <v>252</v>
      </c>
      <c r="C7" s="4">
        <v>122</v>
      </c>
    </row>
    <row r="8" spans="2:3" x14ac:dyDescent="0.25">
      <c r="B8" t="s">
        <v>253</v>
      </c>
      <c r="C8" s="4">
        <v>133</v>
      </c>
    </row>
    <row r="9" spans="2:3" x14ac:dyDescent="0.25">
      <c r="B9" t="s">
        <v>254</v>
      </c>
      <c r="C9" s="4">
        <v>79</v>
      </c>
    </row>
    <row r="10" spans="2:3" x14ac:dyDescent="0.25">
      <c r="B10" t="s">
        <v>255</v>
      </c>
      <c r="C10" s="4">
        <v>342</v>
      </c>
    </row>
    <row r="11" spans="2:3" x14ac:dyDescent="0.25">
      <c r="B11" t="s">
        <v>256</v>
      </c>
      <c r="C11" s="4">
        <v>186</v>
      </c>
    </row>
    <row r="12" spans="2:3" x14ac:dyDescent="0.25">
      <c r="B12" t="s">
        <v>257</v>
      </c>
      <c r="C12" s="4">
        <v>28</v>
      </c>
    </row>
    <row r="13" spans="2:3" x14ac:dyDescent="0.25">
      <c r="B13" t="s">
        <v>258</v>
      </c>
      <c r="C13" s="4"/>
    </row>
    <row r="14" spans="2:3" x14ac:dyDescent="0.25">
      <c r="B14" t="s">
        <v>259</v>
      </c>
      <c r="C14" s="4"/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>
        <v>28</v>
      </c>
    </row>
    <row r="18" spans="2:3" x14ac:dyDescent="0.25">
      <c r="B18" t="s">
        <v>263</v>
      </c>
      <c r="C18" s="4">
        <v>19</v>
      </c>
    </row>
    <row r="19" spans="2:3" x14ac:dyDescent="0.25">
      <c r="B19" t="s">
        <v>264</v>
      </c>
      <c r="C19" s="4">
        <v>78</v>
      </c>
    </row>
    <row r="20" spans="2:3" x14ac:dyDescent="0.25">
      <c r="B20" t="s">
        <v>265</v>
      </c>
      <c r="C20" s="4">
        <v>169</v>
      </c>
    </row>
    <row r="21" spans="2:3" x14ac:dyDescent="0.25">
      <c r="B21" t="s">
        <v>266</v>
      </c>
      <c r="C21" s="4">
        <v>128</v>
      </c>
    </row>
    <row r="22" spans="2:3" x14ac:dyDescent="0.25">
      <c r="B22" t="s">
        <v>267</v>
      </c>
      <c r="C22" s="4">
        <v>159</v>
      </c>
    </row>
    <row r="23" spans="2:3" x14ac:dyDescent="0.25">
      <c r="B23" t="s">
        <v>268</v>
      </c>
      <c r="C23" s="4">
        <v>245</v>
      </c>
    </row>
    <row r="24" spans="2:3" x14ac:dyDescent="0.25">
      <c r="B24" t="s">
        <v>269</v>
      </c>
      <c r="C24" s="4">
        <v>79</v>
      </c>
    </row>
    <row r="25" spans="2:3" x14ac:dyDescent="0.25">
      <c r="B25" t="s">
        <v>270</v>
      </c>
      <c r="C25" s="4">
        <v>296</v>
      </c>
    </row>
    <row r="26" spans="2:3" x14ac:dyDescent="0.25">
      <c r="B26" t="s">
        <v>271</v>
      </c>
      <c r="C26" s="4">
        <v>256</v>
      </c>
    </row>
    <row r="27" spans="2:3" x14ac:dyDescent="0.25">
      <c r="B27" t="s">
        <v>272</v>
      </c>
      <c r="C27" s="4">
        <v>15</v>
      </c>
    </row>
    <row r="28" spans="2:3" x14ac:dyDescent="0.25">
      <c r="B28" t="s">
        <v>273</v>
      </c>
      <c r="C28" s="4">
        <v>548</v>
      </c>
    </row>
    <row r="29" spans="2:3" x14ac:dyDescent="0.25">
      <c r="B29" t="s">
        <v>274</v>
      </c>
      <c r="C29" s="4">
        <v>202</v>
      </c>
    </row>
    <row r="30" spans="2:3" x14ac:dyDescent="0.25">
      <c r="B30" t="s">
        <v>275</v>
      </c>
      <c r="C30" s="4">
        <v>30</v>
      </c>
    </row>
    <row r="31" spans="2:3" x14ac:dyDescent="0.25">
      <c r="B31" t="s">
        <v>276</v>
      </c>
      <c r="C31" s="4">
        <v>804</v>
      </c>
    </row>
    <row r="32" spans="2:3" x14ac:dyDescent="0.25">
      <c r="B32" t="s">
        <v>277</v>
      </c>
      <c r="C32" s="4">
        <v>218</v>
      </c>
    </row>
    <row r="33" spans="2:3" x14ac:dyDescent="0.25">
      <c r="B33" t="s">
        <v>278</v>
      </c>
      <c r="C33" s="4">
        <v>5</v>
      </c>
    </row>
    <row r="34" spans="2:3" x14ac:dyDescent="0.25">
      <c r="B34" t="s">
        <v>279</v>
      </c>
      <c r="C34" s="4">
        <v>45</v>
      </c>
    </row>
    <row r="35" spans="2:3" x14ac:dyDescent="0.25">
      <c r="B35" t="s">
        <v>280</v>
      </c>
      <c r="C35" s="4">
        <v>135</v>
      </c>
    </row>
    <row r="36" spans="2:3" x14ac:dyDescent="0.25">
      <c r="C36" s="4">
        <v>4473</v>
      </c>
    </row>
  </sheetData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4.3273320713430964E-2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31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93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122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133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79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342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186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28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/>
      <c r="E14" s="14" t="s">
        <v>293</v>
      </c>
      <c r="F14" s="27">
        <f>AVERAGE(D6:D17)</f>
        <v>126.75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/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28</v>
      </c>
      <c r="E18" s="27">
        <f>F14</f>
        <v>126.75</v>
      </c>
      <c r="F18" s="26">
        <f>D18-E18</f>
        <v>-98.75</v>
      </c>
      <c r="G18" s="25">
        <f>ABS(F18)</f>
        <v>98.75</v>
      </c>
      <c r="H18" s="25">
        <f>G18^2</f>
        <v>9751.5625</v>
      </c>
      <c r="I18" s="24">
        <f>G18/D18</f>
        <v>3.5267857142857144</v>
      </c>
      <c r="J18" s="24">
        <f>G18/E18</f>
        <v>0.77909270216962523</v>
      </c>
    </row>
    <row r="19" spans="1:10" x14ac:dyDescent="0.25">
      <c r="A19" s="55"/>
      <c r="B19" s="31" t="s">
        <v>263</v>
      </c>
      <c r="C19" s="14">
        <v>2</v>
      </c>
      <c r="D19" s="34">
        <v>19</v>
      </c>
      <c r="E19" s="25">
        <f>$F$1*D18+(1-$F$1)*E18</f>
        <v>122.4767595795487</v>
      </c>
      <c r="F19" s="26">
        <f>D19-E19</f>
        <v>-103.4767595795487</v>
      </c>
      <c r="G19" s="25">
        <f>ABS(F19)</f>
        <v>103.4767595795487</v>
      </c>
      <c r="H19" s="25">
        <f>G19^2</f>
        <v>10707.439773083723</v>
      </c>
      <c r="I19" s="24">
        <f>G19/D19</f>
        <v>5.4461452410288791</v>
      </c>
      <c r="J19" s="24">
        <f>G19/E19</f>
        <v>0.84486852799481937</v>
      </c>
    </row>
    <row r="20" spans="1:10" x14ac:dyDescent="0.25">
      <c r="A20" s="55"/>
      <c r="B20" s="31" t="s">
        <v>264</v>
      </c>
      <c r="C20" s="14">
        <v>3</v>
      </c>
      <c r="D20" s="34">
        <v>78</v>
      </c>
      <c r="E20" s="25">
        <f t="shared" ref="E20:E36" si="0">$F$1*D19+(1-$F$1)*E19</f>
        <v>117.9989765758763</v>
      </c>
      <c r="F20" s="26">
        <f t="shared" ref="F20:F36" si="1">D20-E20</f>
        <v>-39.998976575876299</v>
      </c>
      <c r="G20" s="25">
        <f t="shared" ref="G20:G36" si="2">ABS(F20)</f>
        <v>39.998976575876299</v>
      </c>
      <c r="H20" s="25">
        <f t="shared" ref="H20:H36" si="3">G20^2</f>
        <v>1599.9181271175007</v>
      </c>
      <c r="I20" s="24">
        <f t="shared" ref="I20:I36" si="4">G20/D20</f>
        <v>0.51280739199841407</v>
      </c>
      <c r="J20" s="24">
        <f t="shared" ref="J20:J36" si="5">G20/E20</f>
        <v>0.33897731774102258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169</v>
      </c>
      <c r="E21" s="25">
        <f t="shared" si="0"/>
        <v>116.2680880342994</v>
      </c>
      <c r="F21" s="26">
        <f t="shared" si="1"/>
        <v>52.731911965700604</v>
      </c>
      <c r="G21" s="25">
        <f t="shared" si="2"/>
        <v>52.731911965700604</v>
      </c>
      <c r="H21" s="25">
        <f t="shared" si="3"/>
        <v>2780.6545395583985</v>
      </c>
      <c r="I21" s="24">
        <f t="shared" si="4"/>
        <v>0.31202314772603906</v>
      </c>
      <c r="J21" s="24">
        <f t="shared" si="5"/>
        <v>0.45353727628293455</v>
      </c>
    </row>
    <row r="22" spans="1:10" x14ac:dyDescent="0.25">
      <c r="A22" s="55"/>
      <c r="B22" s="31" t="s">
        <v>266</v>
      </c>
      <c r="C22" s="14">
        <v>5</v>
      </c>
      <c r="D22" s="14">
        <v>128</v>
      </c>
      <c r="E22" s="25">
        <f t="shared" si="0"/>
        <v>118.54997297262356</v>
      </c>
      <c r="F22" s="26">
        <f t="shared" si="1"/>
        <v>9.4500270273764357</v>
      </c>
      <c r="G22" s="25">
        <f t="shared" si="2"/>
        <v>9.4500270273764357</v>
      </c>
      <c r="H22" s="25">
        <f t="shared" si="3"/>
        <v>89.303010818145111</v>
      </c>
      <c r="I22" s="24">
        <f t="shared" si="4"/>
        <v>7.3828336151378404E-2</v>
      </c>
      <c r="J22" s="24">
        <f t="shared" si="5"/>
        <v>7.9713447337172366E-2</v>
      </c>
    </row>
    <row r="23" spans="1:10" x14ac:dyDescent="0.25">
      <c r="A23" s="55"/>
      <c r="B23" s="31" t="s">
        <v>267</v>
      </c>
      <c r="C23" s="14">
        <v>6</v>
      </c>
      <c r="D23" s="14">
        <v>159</v>
      </c>
      <c r="E23" s="25">
        <f t="shared" si="0"/>
        <v>118.95890702292982</v>
      </c>
      <c r="F23" s="26">
        <f t="shared" si="1"/>
        <v>40.041092977070178</v>
      </c>
      <c r="G23" s="25">
        <f t="shared" si="2"/>
        <v>40.041092977070178</v>
      </c>
      <c r="H23" s="25">
        <f t="shared" si="3"/>
        <v>1603.2891267983787</v>
      </c>
      <c r="I23" s="24">
        <f t="shared" si="4"/>
        <v>0.25183077344069293</v>
      </c>
      <c r="J23" s="24">
        <f t="shared" si="5"/>
        <v>0.33659600595819272</v>
      </c>
    </row>
    <row r="24" spans="1:10" x14ac:dyDescent="0.25">
      <c r="A24" s="55"/>
      <c r="B24" s="31" t="s">
        <v>268</v>
      </c>
      <c r="C24" s="14">
        <v>7</v>
      </c>
      <c r="D24" s="14">
        <v>245</v>
      </c>
      <c r="E24" s="25">
        <f t="shared" si="0"/>
        <v>120.69161808104289</v>
      </c>
      <c r="F24" s="26">
        <f t="shared" si="1"/>
        <v>124.30838191895711</v>
      </c>
      <c r="G24" s="25">
        <f t="shared" si="2"/>
        <v>124.30838191895711</v>
      </c>
      <c r="H24" s="25">
        <f t="shared" si="3"/>
        <v>15452.573815309303</v>
      </c>
      <c r="I24" s="24">
        <f t="shared" si="4"/>
        <v>0.50738115068962086</v>
      </c>
      <c r="J24" s="24">
        <f t="shared" si="5"/>
        <v>1.0299669844138273</v>
      </c>
    </row>
    <row r="25" spans="1:10" x14ac:dyDescent="0.25">
      <c r="A25" s="55"/>
      <c r="B25" s="31" t="s">
        <v>269</v>
      </c>
      <c r="C25" s="14">
        <v>8</v>
      </c>
      <c r="D25" s="14">
        <v>79</v>
      </c>
      <c r="E25" s="25">
        <f t="shared" si="0"/>
        <v>126.07085455918958</v>
      </c>
      <c r="F25" s="26">
        <f t="shared" si="1"/>
        <v>-47.070854559189584</v>
      </c>
      <c r="G25" s="25">
        <f t="shared" si="2"/>
        <v>47.070854559189584</v>
      </c>
      <c r="H25" s="25">
        <f t="shared" si="3"/>
        <v>2215.6653489323789</v>
      </c>
      <c r="I25" s="24">
        <f t="shared" si="4"/>
        <v>0.59583360201505797</v>
      </c>
      <c r="J25" s="24">
        <f t="shared" si="5"/>
        <v>0.37336825171665727</v>
      </c>
    </row>
    <row r="26" spans="1:10" x14ac:dyDescent="0.25">
      <c r="A26" s="55"/>
      <c r="B26" s="31" t="s">
        <v>270</v>
      </c>
      <c r="C26" s="14">
        <v>9</v>
      </c>
      <c r="D26" s="14">
        <v>296</v>
      </c>
      <c r="E26" s="25">
        <f t="shared" si="0"/>
        <v>124.03394237359451</v>
      </c>
      <c r="F26" s="26">
        <f t="shared" si="1"/>
        <v>171.96605762640547</v>
      </c>
      <c r="G26" s="25">
        <f t="shared" si="2"/>
        <v>171.96605762640547</v>
      </c>
      <c r="H26" s="25">
        <f t="shared" si="3"/>
        <v>29572.324975568208</v>
      </c>
      <c r="I26" s="24">
        <f t="shared" si="4"/>
        <v>0.58096641090001844</v>
      </c>
      <c r="J26" s="24">
        <f t="shared" si="5"/>
        <v>1.3864435358221363</v>
      </c>
    </row>
    <row r="27" spans="1:10" x14ac:dyDescent="0.25">
      <c r="A27" s="55"/>
      <c r="B27" s="31" t="s">
        <v>271</v>
      </c>
      <c r="C27" s="14">
        <v>10</v>
      </c>
      <c r="D27" s="14">
        <v>256</v>
      </c>
      <c r="E27" s="25">
        <f t="shared" si="0"/>
        <v>131.4754847370863</v>
      </c>
      <c r="F27" s="26">
        <f t="shared" si="1"/>
        <v>124.5245152629137</v>
      </c>
      <c r="G27" s="25">
        <f t="shared" si="2"/>
        <v>124.5245152629137</v>
      </c>
      <c r="H27" s="25">
        <f t="shared" si="3"/>
        <v>15506.354901463626</v>
      </c>
      <c r="I27" s="24">
        <f t="shared" si="4"/>
        <v>0.48642388774575662</v>
      </c>
      <c r="J27" s="24">
        <f t="shared" si="5"/>
        <v>0.94713106030319971</v>
      </c>
    </row>
    <row r="28" spans="1:10" x14ac:dyDescent="0.25">
      <c r="A28" s="55"/>
      <c r="B28" s="31" t="s">
        <v>272</v>
      </c>
      <c r="C28" s="14">
        <v>11</v>
      </c>
      <c r="D28" s="14">
        <v>15</v>
      </c>
      <c r="E28" s="25">
        <f t="shared" si="0"/>
        <v>136.8640740227429</v>
      </c>
      <c r="F28" s="26">
        <f t="shared" si="1"/>
        <v>-121.8640740227429</v>
      </c>
      <c r="G28" s="25">
        <f t="shared" si="2"/>
        <v>121.8640740227429</v>
      </c>
      <c r="H28" s="25">
        <f t="shared" si="3"/>
        <v>14850.85253742056</v>
      </c>
      <c r="I28" s="24">
        <f t="shared" si="4"/>
        <v>8.1242716015161935</v>
      </c>
      <c r="J28" s="24">
        <f t="shared" si="5"/>
        <v>0.89040221031629219</v>
      </c>
    </row>
    <row r="29" spans="1:10" x14ac:dyDescent="0.25">
      <c r="A29" s="55"/>
      <c r="B29" s="31" t="s">
        <v>273</v>
      </c>
      <c r="C29" s="14">
        <v>12</v>
      </c>
      <c r="D29" s="14">
        <v>548</v>
      </c>
      <c r="E29" s="25">
        <f t="shared" si="0"/>
        <v>131.59061086411145</v>
      </c>
      <c r="F29" s="26">
        <f t="shared" si="1"/>
        <v>416.40938913588855</v>
      </c>
      <c r="G29" s="25">
        <f t="shared" si="2"/>
        <v>416.40938913588855</v>
      </c>
      <c r="H29" s="25">
        <f t="shared" si="3"/>
        <v>173396.77936052385</v>
      </c>
      <c r="I29" s="24">
        <f t="shared" si="4"/>
        <v>0.75987114805819078</v>
      </c>
      <c r="J29" s="24">
        <f t="shared" si="5"/>
        <v>3.1644308541579647</v>
      </c>
    </row>
    <row r="30" spans="1:10" x14ac:dyDescent="0.25">
      <c r="A30" s="55"/>
      <c r="B30" s="31" t="s">
        <v>274</v>
      </c>
      <c r="C30" s="14">
        <v>13</v>
      </c>
      <c r="D30" s="14">
        <v>202</v>
      </c>
      <c r="E30" s="25">
        <f t="shared" si="0"/>
        <v>149.61002790827263</v>
      </c>
      <c r="F30" s="26">
        <f t="shared" si="1"/>
        <v>52.389972091727373</v>
      </c>
      <c r="G30" s="25">
        <f t="shared" si="2"/>
        <v>52.389972091727373</v>
      </c>
      <c r="H30" s="25">
        <f t="shared" si="3"/>
        <v>2744.7091757719732</v>
      </c>
      <c r="I30" s="24">
        <f t="shared" si="4"/>
        <v>0.25935629748379885</v>
      </c>
      <c r="J30" s="24">
        <f t="shared" si="5"/>
        <v>0.35017687533517589</v>
      </c>
    </row>
    <row r="31" spans="1:10" x14ac:dyDescent="0.25">
      <c r="A31" s="55"/>
      <c r="B31" s="31" t="s">
        <v>275</v>
      </c>
      <c r="C31" s="14">
        <v>14</v>
      </c>
      <c r="D31" s="14">
        <v>30</v>
      </c>
      <c r="E31" s="25">
        <f t="shared" si="0"/>
        <v>151.87711597276567</v>
      </c>
      <c r="F31" s="26">
        <f t="shared" si="1"/>
        <v>-121.87711597276567</v>
      </c>
      <c r="G31" s="25">
        <f t="shared" si="2"/>
        <v>121.87711597276567</v>
      </c>
      <c r="H31" s="25">
        <f t="shared" si="3"/>
        <v>14854.031397838971</v>
      </c>
      <c r="I31" s="24">
        <f t="shared" si="4"/>
        <v>4.0625705324255224</v>
      </c>
      <c r="J31" s="24">
        <f t="shared" si="5"/>
        <v>0.80247188782950329</v>
      </c>
    </row>
    <row r="32" spans="1:10" x14ac:dyDescent="0.25">
      <c r="A32" s="55"/>
      <c r="B32" s="31" t="s">
        <v>276</v>
      </c>
      <c r="C32" s="14">
        <v>15</v>
      </c>
      <c r="D32" s="14">
        <v>804</v>
      </c>
      <c r="E32" s="25">
        <f t="shared" si="0"/>
        <v>146.60308844564815</v>
      </c>
      <c r="F32" s="26">
        <f t="shared" si="1"/>
        <v>657.39691155435185</v>
      </c>
      <c r="G32" s="25">
        <f t="shared" si="2"/>
        <v>657.39691155435185</v>
      </c>
      <c r="H32" s="25">
        <f t="shared" si="3"/>
        <v>432170.69932120031</v>
      </c>
      <c r="I32" s="24">
        <f t="shared" si="4"/>
        <v>0.8176578501919799</v>
      </c>
      <c r="J32" s="24">
        <f t="shared" si="5"/>
        <v>4.4841955140534173</v>
      </c>
    </row>
    <row r="33" spans="1:10" x14ac:dyDescent="0.25">
      <c r="A33" s="55"/>
      <c r="B33" s="31" t="s">
        <v>277</v>
      </c>
      <c r="C33" s="14">
        <v>16</v>
      </c>
      <c r="D33" s="14">
        <v>218</v>
      </c>
      <c r="E33" s="25">
        <f t="shared" si="0"/>
        <v>175.05083583535864</v>
      </c>
      <c r="F33" s="26">
        <f t="shared" si="1"/>
        <v>42.94916416464136</v>
      </c>
      <c r="G33" s="25">
        <f t="shared" si="2"/>
        <v>42.94916416464136</v>
      </c>
      <c r="H33" s="25">
        <f t="shared" si="3"/>
        <v>1844.6307024413136</v>
      </c>
      <c r="I33" s="24">
        <f t="shared" si="4"/>
        <v>0.19701451451670349</v>
      </c>
      <c r="J33" s="24">
        <f t="shared" si="5"/>
        <v>0.24535252265254268</v>
      </c>
    </row>
    <row r="34" spans="1:10" x14ac:dyDescent="0.25">
      <c r="A34" s="55"/>
      <c r="B34" s="31" t="s">
        <v>278</v>
      </c>
      <c r="C34" s="14">
        <v>17</v>
      </c>
      <c r="D34" s="14">
        <v>5</v>
      </c>
      <c r="E34" s="25">
        <f t="shared" si="0"/>
        <v>176.90938879062895</v>
      </c>
      <c r="F34" s="26">
        <f t="shared" si="1"/>
        <v>-171.90938879062895</v>
      </c>
      <c r="G34" s="25">
        <f t="shared" si="2"/>
        <v>171.90938879062895</v>
      </c>
      <c r="H34" s="25">
        <f t="shared" si="3"/>
        <v>29552.837954367624</v>
      </c>
      <c r="I34" s="24">
        <f t="shared" si="4"/>
        <v>34.381877758125789</v>
      </c>
      <c r="J34" s="24">
        <f t="shared" si="5"/>
        <v>0.97173694378698316</v>
      </c>
    </row>
    <row r="35" spans="1:10" x14ac:dyDescent="0.25">
      <c r="A35" s="55"/>
      <c r="B35" s="31" t="s">
        <v>279</v>
      </c>
      <c r="C35" s="14">
        <v>18</v>
      </c>
      <c r="D35" s="14">
        <v>45</v>
      </c>
      <c r="E35" s="25">
        <f t="shared" si="0"/>
        <v>169.4702986758422</v>
      </c>
      <c r="F35" s="26">
        <f t="shared" si="1"/>
        <v>-124.4702986758422</v>
      </c>
      <c r="G35" s="25">
        <f t="shared" si="2"/>
        <v>124.4702986758422</v>
      </c>
      <c r="H35" s="25">
        <f t="shared" si="3"/>
        <v>15492.855252453364</v>
      </c>
      <c r="I35" s="24">
        <f t="shared" si="4"/>
        <v>2.7660066372409378</v>
      </c>
      <c r="J35" s="24">
        <f t="shared" si="5"/>
        <v>0.73446674519601407</v>
      </c>
    </row>
    <row r="36" spans="1:10" x14ac:dyDescent="0.25">
      <c r="A36" s="55"/>
      <c r="B36" s="31" t="s">
        <v>280</v>
      </c>
      <c r="C36" s="14">
        <v>19</v>
      </c>
      <c r="D36" s="14">
        <v>135</v>
      </c>
      <c r="E36" s="25">
        <f t="shared" si="0"/>
        <v>164.08405552194594</v>
      </c>
      <c r="F36" s="26">
        <f t="shared" si="1"/>
        <v>-29.084055521945942</v>
      </c>
      <c r="G36" s="25">
        <f t="shared" si="2"/>
        <v>29.084055521945942</v>
      </c>
      <c r="H36" s="25">
        <f t="shared" si="3"/>
        <v>845.88228560363427</v>
      </c>
      <c r="I36" s="24">
        <f t="shared" si="4"/>
        <v>0.21543744831071068</v>
      </c>
      <c r="J36" s="24">
        <f t="shared" si="5"/>
        <v>0.17725095488059778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162.82549185969756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833.66590002649241</v>
      </c>
      <c r="G38" s="18">
        <f t="shared" ref="G38:H38" si="6">SUM(G18:G36)</f>
        <v>2550.6689474235727</v>
      </c>
      <c r="H38" s="18">
        <f t="shared" si="6"/>
        <v>775032.3641062713</v>
      </c>
      <c r="I38" s="17">
        <f>SUM(I21:I36)</f>
        <v>54.392351096538384</v>
      </c>
      <c r="J38" s="17">
        <f>SUM(J21:J36)</f>
        <v>16.427241070042609</v>
      </c>
    </row>
    <row r="39" spans="1:10" x14ac:dyDescent="0.25">
      <c r="B39" s="14"/>
      <c r="C39" s="14"/>
      <c r="D39" s="14"/>
      <c r="E39" s="14"/>
      <c r="F39" s="14"/>
      <c r="G39" s="16">
        <f>G38/C36</f>
        <v>134.24573407492488</v>
      </c>
      <c r="H39" s="16">
        <f>H38/C36</f>
        <v>40791.177058224806</v>
      </c>
      <c r="I39" s="15">
        <f>I38/C36</f>
        <v>2.8627553208704413</v>
      </c>
      <c r="J39" s="15">
        <f>J38/C36</f>
        <v>0.8645916352654005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168.25227311355738</v>
      </c>
      <c r="H42" s="12">
        <f>H39^0.5</f>
        <v>201.96825755109342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8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708020</v>
      </c>
    </row>
    <row r="4" spans="2:3" x14ac:dyDescent="0.25">
      <c r="B4" s="5" t="s">
        <v>247</v>
      </c>
      <c r="C4" t="s">
        <v>97</v>
      </c>
    </row>
    <row r="5" spans="2:3" x14ac:dyDescent="0.25">
      <c r="B5" t="s">
        <v>250</v>
      </c>
      <c r="C5" s="4">
        <v>120</v>
      </c>
    </row>
    <row r="6" spans="2:3" x14ac:dyDescent="0.25">
      <c r="B6" t="s">
        <v>251</v>
      </c>
      <c r="C6" s="4">
        <v>177</v>
      </c>
    </row>
    <row r="7" spans="2:3" x14ac:dyDescent="0.25">
      <c r="B7" t="s">
        <v>252</v>
      </c>
      <c r="C7" s="4">
        <v>255</v>
      </c>
    </row>
    <row r="8" spans="2:3" x14ac:dyDescent="0.25">
      <c r="B8" t="s">
        <v>253</v>
      </c>
      <c r="C8" s="4">
        <v>132</v>
      </c>
    </row>
    <row r="9" spans="2:3" x14ac:dyDescent="0.25">
      <c r="B9" t="s">
        <v>254</v>
      </c>
      <c r="C9" s="4">
        <v>226</v>
      </c>
    </row>
    <row r="10" spans="2:3" x14ac:dyDescent="0.25">
      <c r="B10" t="s">
        <v>255</v>
      </c>
      <c r="C10" s="4">
        <v>110</v>
      </c>
    </row>
    <row r="11" spans="2:3" x14ac:dyDescent="0.25">
      <c r="B11" t="s">
        <v>256</v>
      </c>
      <c r="C11" s="4">
        <v>264</v>
      </c>
    </row>
    <row r="12" spans="2:3" x14ac:dyDescent="0.25">
      <c r="B12" t="s">
        <v>257</v>
      </c>
      <c r="C12" s="4">
        <v>232</v>
      </c>
    </row>
    <row r="13" spans="2:3" x14ac:dyDescent="0.25">
      <c r="B13" t="s">
        <v>258</v>
      </c>
      <c r="C13" s="4">
        <v>267</v>
      </c>
    </row>
    <row r="14" spans="2:3" x14ac:dyDescent="0.25">
      <c r="B14" t="s">
        <v>259</v>
      </c>
      <c r="C14" s="4">
        <v>198</v>
      </c>
    </row>
    <row r="15" spans="2:3" x14ac:dyDescent="0.25">
      <c r="B15" t="s">
        <v>260</v>
      </c>
      <c r="C15" s="4">
        <v>140</v>
      </c>
    </row>
    <row r="16" spans="2:3" x14ac:dyDescent="0.25">
      <c r="B16" t="s">
        <v>261</v>
      </c>
      <c r="C16" s="4">
        <v>148</v>
      </c>
    </row>
    <row r="17" spans="2:3" x14ac:dyDescent="0.25">
      <c r="B17" t="s">
        <v>262</v>
      </c>
      <c r="C17" s="4">
        <v>243</v>
      </c>
    </row>
    <row r="18" spans="2:3" x14ac:dyDescent="0.25">
      <c r="B18" t="s">
        <v>263</v>
      </c>
      <c r="C18" s="4">
        <v>376</v>
      </c>
    </row>
    <row r="19" spans="2:3" x14ac:dyDescent="0.25">
      <c r="B19" t="s">
        <v>264</v>
      </c>
      <c r="C19" s="4">
        <v>233</v>
      </c>
    </row>
    <row r="20" spans="2:3" x14ac:dyDescent="0.25">
      <c r="B20" t="s">
        <v>265</v>
      </c>
      <c r="C20" s="4">
        <v>265</v>
      </c>
    </row>
    <row r="21" spans="2:3" x14ac:dyDescent="0.25">
      <c r="B21" t="s">
        <v>266</v>
      </c>
      <c r="C21" s="4">
        <v>325</v>
      </c>
    </row>
    <row r="22" spans="2:3" x14ac:dyDescent="0.25">
      <c r="B22" t="s">
        <v>267</v>
      </c>
      <c r="C22" s="4">
        <v>345</v>
      </c>
    </row>
    <row r="23" spans="2:3" x14ac:dyDescent="0.25">
      <c r="B23" t="s">
        <v>268</v>
      </c>
      <c r="C23" s="4">
        <v>396</v>
      </c>
    </row>
    <row r="24" spans="2:3" x14ac:dyDescent="0.25">
      <c r="B24" t="s">
        <v>269</v>
      </c>
      <c r="C24" s="4">
        <v>248</v>
      </c>
    </row>
    <row r="25" spans="2:3" x14ac:dyDescent="0.25">
      <c r="B25" t="s">
        <v>270</v>
      </c>
      <c r="C25" s="4">
        <v>543</v>
      </c>
    </row>
    <row r="26" spans="2:3" x14ac:dyDescent="0.25">
      <c r="B26" t="s">
        <v>271</v>
      </c>
      <c r="C26" s="4">
        <v>195</v>
      </c>
    </row>
    <row r="27" spans="2:3" x14ac:dyDescent="0.25">
      <c r="B27" t="s">
        <v>272</v>
      </c>
      <c r="C27" s="4">
        <v>565</v>
      </c>
    </row>
    <row r="28" spans="2:3" x14ac:dyDescent="0.25">
      <c r="B28" t="s">
        <v>273</v>
      </c>
      <c r="C28" s="4">
        <v>369</v>
      </c>
    </row>
    <row r="29" spans="2:3" x14ac:dyDescent="0.25">
      <c r="B29" t="s">
        <v>274</v>
      </c>
      <c r="C29" s="4">
        <v>174</v>
      </c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/>
    </row>
    <row r="32" spans="2:3" x14ac:dyDescent="0.25">
      <c r="B32" t="s">
        <v>277</v>
      </c>
      <c r="C32" s="4"/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/>
    </row>
    <row r="36" spans="2:3" x14ac:dyDescent="0.25">
      <c r="C36" s="4">
        <v>6546</v>
      </c>
    </row>
  </sheetData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120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177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255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132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226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110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264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232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267</v>
      </c>
      <c r="E14" s="14" t="s">
        <v>293</v>
      </c>
      <c r="F14" s="27">
        <f>AVERAGE(D6:D17)</f>
        <v>189.08333333333334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198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140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148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243</v>
      </c>
      <c r="E18" s="27">
        <f>F14</f>
        <v>189.08333333333334</v>
      </c>
      <c r="F18" s="26">
        <f>D18-E18</f>
        <v>53.916666666666657</v>
      </c>
      <c r="G18" s="25">
        <f>ABS(F18)</f>
        <v>53.916666666666657</v>
      </c>
      <c r="H18" s="25">
        <f>G18^2</f>
        <v>2907.0069444444434</v>
      </c>
      <c r="I18" s="24">
        <f>G18/D18</f>
        <v>0.22187928669410148</v>
      </c>
      <c r="J18" s="24">
        <f>G18/E18</f>
        <v>0.28514764213309823</v>
      </c>
    </row>
    <row r="19" spans="1:10" x14ac:dyDescent="0.25">
      <c r="A19" s="55"/>
      <c r="B19" s="31" t="s">
        <v>263</v>
      </c>
      <c r="C19" s="14">
        <v>2</v>
      </c>
      <c r="D19" s="34">
        <v>376</v>
      </c>
      <c r="E19" s="25">
        <f>$F$1*D18+(1-$F$1)*E18</f>
        <v>205.25833333333333</v>
      </c>
      <c r="F19" s="26">
        <f>D19-E19</f>
        <v>170.74166666666667</v>
      </c>
      <c r="G19" s="25">
        <f>ABS(F19)</f>
        <v>170.74166666666667</v>
      </c>
      <c r="H19" s="25">
        <f>G19^2</f>
        <v>29152.716736111113</v>
      </c>
      <c r="I19" s="24">
        <f>G19/D19</f>
        <v>0.45410017730496455</v>
      </c>
      <c r="J19" s="24">
        <f>G19/E19</f>
        <v>0.83183792781454269</v>
      </c>
    </row>
    <row r="20" spans="1:10" x14ac:dyDescent="0.25">
      <c r="A20" s="55"/>
      <c r="B20" s="31" t="s">
        <v>264</v>
      </c>
      <c r="C20" s="14">
        <v>3</v>
      </c>
      <c r="D20" s="34">
        <v>233</v>
      </c>
      <c r="E20" s="25">
        <f t="shared" ref="E20:E36" si="0">$F$1*D19+(1-$F$1)*E19</f>
        <v>256.48083333333329</v>
      </c>
      <c r="F20" s="26">
        <f t="shared" ref="F20:F36" si="1">D20-E20</f>
        <v>-23.480833333333294</v>
      </c>
      <c r="G20" s="25">
        <f t="shared" ref="G20:G36" si="2">ABS(F20)</f>
        <v>23.480833333333294</v>
      </c>
      <c r="H20" s="25">
        <f t="shared" ref="H20:H36" si="3">G20^2</f>
        <v>551.34953402777592</v>
      </c>
      <c r="I20" s="24">
        <f t="shared" ref="I20:I36" si="4">G20/D20</f>
        <v>0.10077610872675233</v>
      </c>
      <c r="J20" s="24">
        <f t="shared" ref="J20:J36" si="5">G20/E20</f>
        <v>9.1550050848503803E-2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265</v>
      </c>
      <c r="E21" s="25">
        <f t="shared" si="0"/>
        <v>249.43658333333326</v>
      </c>
      <c r="F21" s="26">
        <f t="shared" si="1"/>
        <v>15.56341666666674</v>
      </c>
      <c r="G21" s="25">
        <f t="shared" si="2"/>
        <v>15.56341666666674</v>
      </c>
      <c r="H21" s="25">
        <f t="shared" si="3"/>
        <v>242.21993834028004</v>
      </c>
      <c r="I21" s="24">
        <f t="shared" si="4"/>
        <v>5.8729874213836755E-2</v>
      </c>
      <c r="J21" s="24">
        <f t="shared" si="5"/>
        <v>6.2394282581511508E-2</v>
      </c>
    </row>
    <row r="22" spans="1:10" x14ac:dyDescent="0.25">
      <c r="A22" s="55"/>
      <c r="B22" s="31" t="s">
        <v>266</v>
      </c>
      <c r="C22" s="14">
        <v>5</v>
      </c>
      <c r="D22" s="14">
        <v>325</v>
      </c>
      <c r="E22" s="25">
        <f t="shared" si="0"/>
        <v>254.10560833333327</v>
      </c>
      <c r="F22" s="26">
        <f t="shared" si="1"/>
        <v>70.894391666666735</v>
      </c>
      <c r="G22" s="25">
        <f t="shared" si="2"/>
        <v>70.894391666666735</v>
      </c>
      <c r="H22" s="25">
        <f t="shared" si="3"/>
        <v>5026.014769786746</v>
      </c>
      <c r="I22" s="24">
        <f t="shared" si="4"/>
        <v>0.21813658974358996</v>
      </c>
      <c r="J22" s="24">
        <f t="shared" si="5"/>
        <v>0.27899577711668672</v>
      </c>
    </row>
    <row r="23" spans="1:10" x14ac:dyDescent="0.25">
      <c r="A23" s="55"/>
      <c r="B23" s="31" t="s">
        <v>267</v>
      </c>
      <c r="C23" s="14">
        <v>6</v>
      </c>
      <c r="D23" s="14">
        <v>345</v>
      </c>
      <c r="E23" s="25">
        <f t="shared" si="0"/>
        <v>275.37392583333326</v>
      </c>
      <c r="F23" s="26">
        <f t="shared" si="1"/>
        <v>69.62607416666674</v>
      </c>
      <c r="G23" s="25">
        <f t="shared" si="2"/>
        <v>69.62607416666674</v>
      </c>
      <c r="H23" s="25">
        <f t="shared" si="3"/>
        <v>4847.7902038621778</v>
      </c>
      <c r="I23" s="24">
        <f t="shared" si="4"/>
        <v>0.2018147077294688</v>
      </c>
      <c r="J23" s="24">
        <f t="shared" si="5"/>
        <v>0.25284192741184608</v>
      </c>
    </row>
    <row r="24" spans="1:10" x14ac:dyDescent="0.25">
      <c r="A24" s="55"/>
      <c r="B24" s="31" t="s">
        <v>268</v>
      </c>
      <c r="C24" s="14">
        <v>7</v>
      </c>
      <c r="D24" s="14">
        <v>396</v>
      </c>
      <c r="E24" s="25">
        <f t="shared" si="0"/>
        <v>296.26174808333326</v>
      </c>
      <c r="F24" s="26">
        <f t="shared" si="1"/>
        <v>99.738251916666741</v>
      </c>
      <c r="G24" s="25">
        <f t="shared" si="2"/>
        <v>99.738251916666741</v>
      </c>
      <c r="H24" s="25">
        <f t="shared" si="3"/>
        <v>9947.718895392476</v>
      </c>
      <c r="I24" s="24">
        <f t="shared" si="4"/>
        <v>0.25186427251683519</v>
      </c>
      <c r="J24" s="24">
        <f t="shared" si="5"/>
        <v>0.33665585436501277</v>
      </c>
    </row>
    <row r="25" spans="1:10" x14ac:dyDescent="0.25">
      <c r="A25" s="55"/>
      <c r="B25" s="31" t="s">
        <v>269</v>
      </c>
      <c r="C25" s="14">
        <v>8</v>
      </c>
      <c r="D25" s="14">
        <v>248</v>
      </c>
      <c r="E25" s="25">
        <f t="shared" si="0"/>
        <v>326.18322365833325</v>
      </c>
      <c r="F25" s="26">
        <f t="shared" si="1"/>
        <v>-78.183223658333247</v>
      </c>
      <c r="G25" s="25">
        <f t="shared" si="2"/>
        <v>78.183223658333247</v>
      </c>
      <c r="H25" s="25">
        <f t="shared" si="3"/>
        <v>6112.61646160896</v>
      </c>
      <c r="I25" s="24">
        <f t="shared" si="4"/>
        <v>0.31525493410618244</v>
      </c>
      <c r="J25" s="24">
        <f t="shared" si="5"/>
        <v>0.23969112445901797</v>
      </c>
    </row>
    <row r="26" spans="1:10" x14ac:dyDescent="0.25">
      <c r="A26" s="55"/>
      <c r="B26" s="31" t="s">
        <v>270</v>
      </c>
      <c r="C26" s="14">
        <v>9</v>
      </c>
      <c r="D26" s="14">
        <v>543</v>
      </c>
      <c r="E26" s="25">
        <f t="shared" si="0"/>
        <v>302.72825656083324</v>
      </c>
      <c r="F26" s="26">
        <f t="shared" si="1"/>
        <v>240.27174343916676</v>
      </c>
      <c r="G26" s="25">
        <f t="shared" si="2"/>
        <v>240.27174343916676</v>
      </c>
      <c r="H26" s="25">
        <f t="shared" si="3"/>
        <v>57730.510695296776</v>
      </c>
      <c r="I26" s="24">
        <f t="shared" si="4"/>
        <v>0.44248939859883379</v>
      </c>
      <c r="J26" s="24">
        <f t="shared" si="5"/>
        <v>0.79368786438633665</v>
      </c>
    </row>
    <row r="27" spans="1:10" x14ac:dyDescent="0.25">
      <c r="A27" s="55"/>
      <c r="B27" s="31" t="s">
        <v>271</v>
      </c>
      <c r="C27" s="14">
        <v>10</v>
      </c>
      <c r="D27" s="14">
        <v>195</v>
      </c>
      <c r="E27" s="25">
        <f t="shared" si="0"/>
        <v>374.80977959258325</v>
      </c>
      <c r="F27" s="26">
        <f t="shared" si="1"/>
        <v>-179.80977959258325</v>
      </c>
      <c r="G27" s="25">
        <f t="shared" si="2"/>
        <v>179.80977959258325</v>
      </c>
      <c r="H27" s="25">
        <f t="shared" si="3"/>
        <v>32331.556837133368</v>
      </c>
      <c r="I27" s="24">
        <f t="shared" si="4"/>
        <v>0.92210143380811926</v>
      </c>
      <c r="J27" s="24">
        <f t="shared" si="5"/>
        <v>0.47973609383414639</v>
      </c>
    </row>
    <row r="28" spans="1:10" x14ac:dyDescent="0.25">
      <c r="A28" s="55"/>
      <c r="B28" s="31" t="s">
        <v>272</v>
      </c>
      <c r="C28" s="14">
        <v>11</v>
      </c>
      <c r="D28" s="14">
        <v>565</v>
      </c>
      <c r="E28" s="25">
        <f t="shared" si="0"/>
        <v>320.86684571480828</v>
      </c>
      <c r="F28" s="26">
        <f t="shared" si="1"/>
        <v>244.13315428519172</v>
      </c>
      <c r="G28" s="25">
        <f t="shared" si="2"/>
        <v>244.13315428519172</v>
      </c>
      <c r="H28" s="25">
        <f t="shared" si="3"/>
        <v>59600.997021237228</v>
      </c>
      <c r="I28" s="24">
        <f t="shared" si="4"/>
        <v>0.43209407838087033</v>
      </c>
      <c r="J28" s="24">
        <f t="shared" si="5"/>
        <v>0.76085503237745311</v>
      </c>
    </row>
    <row r="29" spans="1:10" x14ac:dyDescent="0.25">
      <c r="A29" s="55"/>
      <c r="B29" s="31" t="s">
        <v>273</v>
      </c>
      <c r="C29" s="14">
        <v>12</v>
      </c>
      <c r="D29" s="14">
        <v>369</v>
      </c>
      <c r="E29" s="25">
        <f t="shared" si="0"/>
        <v>394.10679200036577</v>
      </c>
      <c r="F29" s="26">
        <f t="shared" si="1"/>
        <v>-25.106792000365772</v>
      </c>
      <c r="G29" s="25">
        <f t="shared" si="2"/>
        <v>25.106792000365772</v>
      </c>
      <c r="H29" s="25">
        <f t="shared" si="3"/>
        <v>630.35100454963072</v>
      </c>
      <c r="I29" s="24">
        <f t="shared" si="4"/>
        <v>6.8040086721858462E-2</v>
      </c>
      <c r="J29" s="24">
        <f t="shared" si="5"/>
        <v>6.3705555220023885E-2</v>
      </c>
    </row>
    <row r="30" spans="1:10" x14ac:dyDescent="0.25">
      <c r="A30" s="55"/>
      <c r="B30" s="31" t="s">
        <v>274</v>
      </c>
      <c r="C30" s="14">
        <v>13</v>
      </c>
      <c r="D30" s="14">
        <v>174</v>
      </c>
      <c r="E30" s="25">
        <f t="shared" si="0"/>
        <v>386.57475440025598</v>
      </c>
      <c r="F30" s="26">
        <f t="shared" si="1"/>
        <v>-212.57475440025598</v>
      </c>
      <c r="G30" s="25">
        <f t="shared" si="2"/>
        <v>212.57475440025598</v>
      </c>
      <c r="H30" s="25">
        <f t="shared" si="3"/>
        <v>45188.026208329153</v>
      </c>
      <c r="I30" s="24">
        <f t="shared" si="4"/>
        <v>1.2216939908060689</v>
      </c>
      <c r="J30" s="24">
        <f t="shared" si="5"/>
        <v>0.54989300770571792</v>
      </c>
    </row>
    <row r="31" spans="1:10" x14ac:dyDescent="0.25">
      <c r="A31" s="55"/>
      <c r="B31" s="31" t="s">
        <v>275</v>
      </c>
      <c r="C31" s="14">
        <v>14</v>
      </c>
      <c r="D31" s="14"/>
      <c r="E31" s="25">
        <f t="shared" si="0"/>
        <v>322.80232808017917</v>
      </c>
      <c r="F31" s="26">
        <f t="shared" si="1"/>
        <v>-322.80232808017917</v>
      </c>
      <c r="G31" s="25">
        <f t="shared" si="2"/>
        <v>322.80232808017917</v>
      </c>
      <c r="H31" s="25">
        <f t="shared" si="3"/>
        <v>104201.34301398363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5"/>
      <c r="B32" s="31" t="s">
        <v>276</v>
      </c>
      <c r="C32" s="14">
        <v>15</v>
      </c>
      <c r="D32" s="14"/>
      <c r="E32" s="25">
        <f t="shared" si="0"/>
        <v>225.96162965612541</v>
      </c>
      <c r="F32" s="26">
        <f t="shared" si="1"/>
        <v>-225.96162965612541</v>
      </c>
      <c r="G32" s="25">
        <f t="shared" si="2"/>
        <v>225.96162965612541</v>
      </c>
      <c r="H32" s="25">
        <f t="shared" si="3"/>
        <v>51058.658076851978</v>
      </c>
      <c r="I32" s="24" t="e">
        <f t="shared" si="4"/>
        <v>#DIV/0!</v>
      </c>
      <c r="J32" s="24">
        <f t="shared" si="5"/>
        <v>1</v>
      </c>
    </row>
    <row r="33" spans="1:10" x14ac:dyDescent="0.25">
      <c r="A33" s="55"/>
      <c r="B33" s="31" t="s">
        <v>277</v>
      </c>
      <c r="C33" s="14">
        <v>16</v>
      </c>
      <c r="D33" s="14"/>
      <c r="E33" s="25">
        <f t="shared" si="0"/>
        <v>158.17314075928778</v>
      </c>
      <c r="F33" s="26">
        <f t="shared" si="1"/>
        <v>-158.17314075928778</v>
      </c>
      <c r="G33" s="25">
        <f t="shared" si="2"/>
        <v>158.17314075928778</v>
      </c>
      <c r="H33" s="25">
        <f t="shared" si="3"/>
        <v>25018.742457657463</v>
      </c>
      <c r="I33" s="24" t="e">
        <f t="shared" si="4"/>
        <v>#DIV/0!</v>
      </c>
      <c r="J33" s="24">
        <f t="shared" si="5"/>
        <v>1</v>
      </c>
    </row>
    <row r="34" spans="1:10" x14ac:dyDescent="0.25">
      <c r="A34" s="55"/>
      <c r="B34" s="31" t="s">
        <v>278</v>
      </c>
      <c r="C34" s="14">
        <v>17</v>
      </c>
      <c r="D34" s="14"/>
      <c r="E34" s="25">
        <f t="shared" si="0"/>
        <v>110.72119853150144</v>
      </c>
      <c r="F34" s="26">
        <f t="shared" si="1"/>
        <v>-110.72119853150144</v>
      </c>
      <c r="G34" s="25">
        <f t="shared" si="2"/>
        <v>110.72119853150144</v>
      </c>
      <c r="H34" s="25">
        <f t="shared" si="3"/>
        <v>12259.183804252158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5"/>
      <c r="B35" s="31" t="s">
        <v>279</v>
      </c>
      <c r="C35" s="14">
        <v>18</v>
      </c>
      <c r="D35" s="14"/>
      <c r="E35" s="25">
        <f t="shared" si="0"/>
        <v>77.504838972051004</v>
      </c>
      <c r="F35" s="26">
        <f t="shared" si="1"/>
        <v>-77.504838972051004</v>
      </c>
      <c r="G35" s="25">
        <f t="shared" si="2"/>
        <v>77.504838972051004</v>
      </c>
      <c r="H35" s="25">
        <f t="shared" si="3"/>
        <v>6007.000064083556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5"/>
      <c r="B36" s="31" t="s">
        <v>280</v>
      </c>
      <c r="C36" s="14">
        <v>19</v>
      </c>
      <c r="D36" s="14"/>
      <c r="E36" s="25">
        <f t="shared" si="0"/>
        <v>54.253387280435703</v>
      </c>
      <c r="F36" s="26">
        <f t="shared" si="1"/>
        <v>-54.253387280435703</v>
      </c>
      <c r="G36" s="25">
        <f t="shared" si="2"/>
        <v>54.253387280435703</v>
      </c>
      <c r="H36" s="25">
        <f t="shared" si="3"/>
        <v>2943.4300314009424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37.977371096304992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-503.68654079009332</v>
      </c>
      <c r="G38" s="18">
        <f t="shared" ref="G38:H38" si="6">SUM(G18:G36)</f>
        <v>2433.4572717388114</v>
      </c>
      <c r="H38" s="18">
        <f t="shared" si="6"/>
        <v>455757.23269834986</v>
      </c>
      <c r="I38" s="17" t="e">
        <f>SUM(I21:I36)</f>
        <v>#DIV/0!</v>
      </c>
      <c r="J38" s="17">
        <f>SUM(J21:J36)</f>
        <v>9.8184565194577527</v>
      </c>
    </row>
    <row r="39" spans="1:10" x14ac:dyDescent="0.25">
      <c r="B39" s="14"/>
      <c r="C39" s="14"/>
      <c r="D39" s="14"/>
      <c r="E39" s="14"/>
      <c r="F39" s="14"/>
      <c r="G39" s="16">
        <f>G38/C36</f>
        <v>128.07669851256901</v>
      </c>
      <c r="H39" s="16">
        <f>H38/C36</f>
        <v>23987.222773597361</v>
      </c>
      <c r="I39" s="15" t="e">
        <f>I38/C36</f>
        <v>#DIV/0!</v>
      </c>
      <c r="J39" s="15">
        <f>J38/C36</f>
        <v>0.51676086944514488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160.52052458957488</v>
      </c>
      <c r="H42" s="12">
        <f>H39^0.5</f>
        <v>154.87809003728501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2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702000</v>
      </c>
    </row>
    <row r="4" spans="2:3" x14ac:dyDescent="0.25">
      <c r="B4" s="5" t="s">
        <v>247</v>
      </c>
      <c r="C4" t="s">
        <v>38</v>
      </c>
    </row>
    <row r="5" spans="2:3" x14ac:dyDescent="0.25">
      <c r="B5" t="s">
        <v>250</v>
      </c>
      <c r="C5" s="4">
        <v>25</v>
      </c>
    </row>
    <row r="6" spans="2:3" x14ac:dyDescent="0.25">
      <c r="B6" t="s">
        <v>251</v>
      </c>
      <c r="C6" s="4">
        <v>7</v>
      </c>
    </row>
    <row r="7" spans="2:3" x14ac:dyDescent="0.25">
      <c r="B7" t="s">
        <v>252</v>
      </c>
      <c r="C7" s="4">
        <v>5</v>
      </c>
    </row>
    <row r="8" spans="2:3" x14ac:dyDescent="0.25">
      <c r="B8" t="s">
        <v>253</v>
      </c>
      <c r="C8" s="4">
        <v>28</v>
      </c>
    </row>
    <row r="9" spans="2:3" x14ac:dyDescent="0.25">
      <c r="B9" t="s">
        <v>254</v>
      </c>
      <c r="C9" s="4">
        <v>116</v>
      </c>
    </row>
    <row r="10" spans="2:3" x14ac:dyDescent="0.25">
      <c r="B10" t="s">
        <v>255</v>
      </c>
      <c r="C10" s="4">
        <v>268</v>
      </c>
    </row>
    <row r="11" spans="2:3" x14ac:dyDescent="0.25">
      <c r="B11" t="s">
        <v>256</v>
      </c>
      <c r="C11" s="4">
        <v>60</v>
      </c>
    </row>
    <row r="12" spans="2:3" x14ac:dyDescent="0.25">
      <c r="B12" t="s">
        <v>257</v>
      </c>
      <c r="C12" s="4">
        <v>52</v>
      </c>
    </row>
    <row r="13" spans="2:3" x14ac:dyDescent="0.25">
      <c r="B13" t="s">
        <v>258</v>
      </c>
      <c r="C13" s="4">
        <v>176</v>
      </c>
    </row>
    <row r="14" spans="2:3" x14ac:dyDescent="0.25">
      <c r="B14" t="s">
        <v>259</v>
      </c>
      <c r="C14" s="4">
        <v>168</v>
      </c>
    </row>
    <row r="15" spans="2:3" x14ac:dyDescent="0.25">
      <c r="B15" t="s">
        <v>260</v>
      </c>
      <c r="C15" s="4">
        <v>120</v>
      </c>
    </row>
    <row r="16" spans="2:3" x14ac:dyDescent="0.25">
      <c r="B16" t="s">
        <v>261</v>
      </c>
      <c r="C16" s="4">
        <v>99</v>
      </c>
    </row>
    <row r="17" spans="2:3" x14ac:dyDescent="0.25">
      <c r="B17" t="s">
        <v>262</v>
      </c>
      <c r="C17" s="4">
        <v>62</v>
      </c>
    </row>
    <row r="18" spans="2:3" x14ac:dyDescent="0.25">
      <c r="B18" t="s">
        <v>263</v>
      </c>
      <c r="C18" s="4">
        <v>51</v>
      </c>
    </row>
    <row r="19" spans="2:3" x14ac:dyDescent="0.25">
      <c r="B19" t="s">
        <v>264</v>
      </c>
      <c r="C19" s="4">
        <v>76</v>
      </c>
    </row>
    <row r="20" spans="2:3" x14ac:dyDescent="0.25">
      <c r="B20" t="s">
        <v>265</v>
      </c>
      <c r="C20" s="4">
        <v>134</v>
      </c>
    </row>
    <row r="21" spans="2:3" x14ac:dyDescent="0.25">
      <c r="B21" t="s">
        <v>266</v>
      </c>
      <c r="C21" s="4">
        <v>110</v>
      </c>
    </row>
    <row r="22" spans="2:3" x14ac:dyDescent="0.25">
      <c r="B22" t="s">
        <v>267</v>
      </c>
      <c r="C22" s="4">
        <v>90</v>
      </c>
    </row>
    <row r="23" spans="2:3" x14ac:dyDescent="0.25">
      <c r="B23" t="s">
        <v>268</v>
      </c>
      <c r="C23" s="4">
        <v>194</v>
      </c>
    </row>
    <row r="24" spans="2:3" x14ac:dyDescent="0.25">
      <c r="B24" t="s">
        <v>269</v>
      </c>
      <c r="C24" s="4">
        <v>41</v>
      </c>
    </row>
    <row r="25" spans="2:3" x14ac:dyDescent="0.25">
      <c r="B25" t="s">
        <v>270</v>
      </c>
      <c r="C25" s="4">
        <v>15</v>
      </c>
    </row>
    <row r="26" spans="2:3" x14ac:dyDescent="0.25">
      <c r="B26" t="s">
        <v>271</v>
      </c>
      <c r="C26" s="4"/>
    </row>
    <row r="27" spans="2:3" x14ac:dyDescent="0.25">
      <c r="B27" t="s">
        <v>272</v>
      </c>
      <c r="C27" s="4">
        <v>51</v>
      </c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>
        <v>283</v>
      </c>
    </row>
    <row r="32" spans="2:3" x14ac:dyDescent="0.25">
      <c r="B32" t="s">
        <v>277</v>
      </c>
      <c r="C32" s="4">
        <v>346</v>
      </c>
    </row>
    <row r="33" spans="2:3" x14ac:dyDescent="0.25">
      <c r="B33" t="s">
        <v>278</v>
      </c>
      <c r="C33" s="4">
        <v>1</v>
      </c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/>
    </row>
    <row r="36" spans="2:3" x14ac:dyDescent="0.25">
      <c r="C36" s="4">
        <v>2578</v>
      </c>
    </row>
  </sheetData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L25" sqref="L2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25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7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5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28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116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268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60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52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176</v>
      </c>
      <c r="E14" s="14" t="s">
        <v>293</v>
      </c>
      <c r="F14" s="27">
        <f>AVERAGE(D6:D17)</f>
        <v>93.666666666666671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168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120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99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62</v>
      </c>
      <c r="E18" s="27">
        <f>F14</f>
        <v>93.666666666666671</v>
      </c>
      <c r="F18" s="26">
        <f>D18-E18</f>
        <v>-31.666666666666671</v>
      </c>
      <c r="G18" s="25">
        <f>ABS(F18)</f>
        <v>31.666666666666671</v>
      </c>
      <c r="H18" s="25">
        <f>G18^2</f>
        <v>1002.7777777777781</v>
      </c>
      <c r="I18" s="24">
        <f>G18/D18</f>
        <v>0.51075268817204311</v>
      </c>
      <c r="J18" s="24">
        <f>G18/E18</f>
        <v>0.33807829181494664</v>
      </c>
    </row>
    <row r="19" spans="1:10" x14ac:dyDescent="0.25">
      <c r="A19" s="55"/>
      <c r="B19" s="31" t="s">
        <v>263</v>
      </c>
      <c r="C19" s="14">
        <v>2</v>
      </c>
      <c r="D19" s="34">
        <v>51</v>
      </c>
      <c r="E19" s="25">
        <f>$F$1*D18+(1-$F$1)*E18</f>
        <v>93.350000000000009</v>
      </c>
      <c r="F19" s="26">
        <f>D19-E19</f>
        <v>-42.350000000000009</v>
      </c>
      <c r="G19" s="25">
        <f>ABS(F19)</f>
        <v>42.350000000000009</v>
      </c>
      <c r="H19" s="25">
        <f>G19^2</f>
        <v>1793.5225000000007</v>
      </c>
      <c r="I19" s="24">
        <f>G19/D19</f>
        <v>0.83039215686274526</v>
      </c>
      <c r="J19" s="24">
        <f>G19/E19</f>
        <v>0.45366898768077135</v>
      </c>
    </row>
    <row r="20" spans="1:10" x14ac:dyDescent="0.25">
      <c r="A20" s="55"/>
      <c r="B20" s="31" t="s">
        <v>264</v>
      </c>
      <c r="C20" s="14">
        <v>3</v>
      </c>
      <c r="D20" s="34">
        <v>76</v>
      </c>
      <c r="E20" s="25">
        <f t="shared" ref="E20:E36" si="0">$F$1*D19+(1-$F$1)*E19</f>
        <v>92.926500000000019</v>
      </c>
      <c r="F20" s="26">
        <f t="shared" ref="F20:F36" si="1">D20-E20</f>
        <v>-16.926500000000019</v>
      </c>
      <c r="G20" s="25">
        <f t="shared" ref="G20:G36" si="2">ABS(F20)</f>
        <v>16.926500000000019</v>
      </c>
      <c r="H20" s="25">
        <f t="shared" ref="H20:H36" si="3">G20^2</f>
        <v>286.50640225000063</v>
      </c>
      <c r="I20" s="24">
        <f t="shared" ref="I20:I36" si="4">G20/D20</f>
        <v>0.22271710526315813</v>
      </c>
      <c r="J20" s="24">
        <f t="shared" ref="J20:J36" si="5">G20/E20</f>
        <v>0.18214933307506487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134</v>
      </c>
      <c r="E21" s="25">
        <f t="shared" si="0"/>
        <v>92.757235000000023</v>
      </c>
      <c r="F21" s="26">
        <f t="shared" si="1"/>
        <v>41.242764999999977</v>
      </c>
      <c r="G21" s="25">
        <f t="shared" si="2"/>
        <v>41.242764999999977</v>
      </c>
      <c r="H21" s="25">
        <f t="shared" si="3"/>
        <v>1700.965664845223</v>
      </c>
      <c r="I21" s="24">
        <f t="shared" si="4"/>
        <v>0.30778182835820878</v>
      </c>
      <c r="J21" s="24">
        <f t="shared" si="5"/>
        <v>0.44463124628499295</v>
      </c>
    </row>
    <row r="22" spans="1:10" x14ac:dyDescent="0.25">
      <c r="A22" s="55"/>
      <c r="B22" s="31" t="s">
        <v>266</v>
      </c>
      <c r="C22" s="14">
        <v>5</v>
      </c>
      <c r="D22" s="14">
        <v>110</v>
      </c>
      <c r="E22" s="25">
        <f t="shared" si="0"/>
        <v>93.169662650000021</v>
      </c>
      <c r="F22" s="26">
        <f t="shared" si="1"/>
        <v>16.830337349999979</v>
      </c>
      <c r="G22" s="25">
        <f t="shared" si="2"/>
        <v>16.830337349999979</v>
      </c>
      <c r="H22" s="25">
        <f t="shared" si="3"/>
        <v>283.26025531480434</v>
      </c>
      <c r="I22" s="24">
        <f t="shared" si="4"/>
        <v>0.15300306681818163</v>
      </c>
      <c r="J22" s="24">
        <f t="shared" si="5"/>
        <v>0.1806418191426174</v>
      </c>
    </row>
    <row r="23" spans="1:10" x14ac:dyDescent="0.25">
      <c r="A23" s="55"/>
      <c r="B23" s="31" t="s">
        <v>267</v>
      </c>
      <c r="C23" s="14">
        <v>6</v>
      </c>
      <c r="D23" s="14">
        <v>90</v>
      </c>
      <c r="E23" s="25">
        <f t="shared" si="0"/>
        <v>93.337966023500016</v>
      </c>
      <c r="F23" s="26">
        <f t="shared" si="1"/>
        <v>-3.3379660235000159</v>
      </c>
      <c r="G23" s="25">
        <f t="shared" si="2"/>
        <v>3.3379660235000159</v>
      </c>
      <c r="H23" s="25">
        <f t="shared" si="3"/>
        <v>11.142017174040509</v>
      </c>
      <c r="I23" s="24">
        <f t="shared" si="4"/>
        <v>3.7088511372222396E-2</v>
      </c>
      <c r="J23" s="24">
        <f t="shared" si="5"/>
        <v>3.5762146591662443E-2</v>
      </c>
    </row>
    <row r="24" spans="1:10" x14ac:dyDescent="0.25">
      <c r="A24" s="55"/>
      <c r="B24" s="31" t="s">
        <v>268</v>
      </c>
      <c r="C24" s="14">
        <v>7</v>
      </c>
      <c r="D24" s="14">
        <v>194</v>
      </c>
      <c r="E24" s="25">
        <f t="shared" si="0"/>
        <v>93.304586363265017</v>
      </c>
      <c r="F24" s="26">
        <f t="shared" si="1"/>
        <v>100.69541363673498</v>
      </c>
      <c r="G24" s="25">
        <f t="shared" si="2"/>
        <v>100.69541363673498</v>
      </c>
      <c r="H24" s="25">
        <f t="shared" si="3"/>
        <v>10139.566327473154</v>
      </c>
      <c r="I24" s="24">
        <f t="shared" si="4"/>
        <v>0.51904852390069578</v>
      </c>
      <c r="J24" s="24">
        <f t="shared" si="5"/>
        <v>1.0792118325748219</v>
      </c>
    </row>
    <row r="25" spans="1:10" x14ac:dyDescent="0.25">
      <c r="A25" s="55"/>
      <c r="B25" s="31" t="s">
        <v>269</v>
      </c>
      <c r="C25" s="14">
        <v>8</v>
      </c>
      <c r="D25" s="14">
        <v>41</v>
      </c>
      <c r="E25" s="25">
        <f t="shared" si="0"/>
        <v>94.311540499632358</v>
      </c>
      <c r="F25" s="26">
        <f t="shared" si="1"/>
        <v>-53.311540499632358</v>
      </c>
      <c r="G25" s="25">
        <f t="shared" si="2"/>
        <v>53.311540499632358</v>
      </c>
      <c r="H25" s="25">
        <f t="shared" si="3"/>
        <v>2842.1203504439409</v>
      </c>
      <c r="I25" s="24">
        <f t="shared" si="4"/>
        <v>1.3002814756007892</v>
      </c>
      <c r="J25" s="24">
        <f t="shared" si="5"/>
        <v>0.56527059379164923</v>
      </c>
    </row>
    <row r="26" spans="1:10" x14ac:dyDescent="0.25">
      <c r="A26" s="55"/>
      <c r="B26" s="31" t="s">
        <v>270</v>
      </c>
      <c r="C26" s="14">
        <v>9</v>
      </c>
      <c r="D26" s="14">
        <v>15</v>
      </c>
      <c r="E26" s="25">
        <f t="shared" si="0"/>
        <v>93.778425094636034</v>
      </c>
      <c r="F26" s="26">
        <f t="shared" si="1"/>
        <v>-78.778425094636034</v>
      </c>
      <c r="G26" s="25">
        <f t="shared" si="2"/>
        <v>78.778425094636034</v>
      </c>
      <c r="H26" s="25">
        <f t="shared" si="3"/>
        <v>6206.0402603911807</v>
      </c>
      <c r="I26" s="24">
        <f t="shared" si="4"/>
        <v>5.251895006309069</v>
      </c>
      <c r="J26" s="24">
        <f t="shared" si="5"/>
        <v>0.84004849745703425</v>
      </c>
    </row>
    <row r="27" spans="1:10" x14ac:dyDescent="0.25">
      <c r="A27" s="55"/>
      <c r="B27" s="31" t="s">
        <v>271</v>
      </c>
      <c r="C27" s="14">
        <v>10</v>
      </c>
      <c r="D27" s="14"/>
      <c r="E27" s="25">
        <f t="shared" si="0"/>
        <v>92.990640843689675</v>
      </c>
      <c r="F27" s="26">
        <f t="shared" si="1"/>
        <v>-92.990640843689675</v>
      </c>
      <c r="G27" s="25">
        <f t="shared" si="2"/>
        <v>92.990640843689675</v>
      </c>
      <c r="H27" s="25">
        <f t="shared" si="3"/>
        <v>8647.259284520087</v>
      </c>
      <c r="I27" s="24" t="e">
        <f t="shared" si="4"/>
        <v>#DIV/0!</v>
      </c>
      <c r="J27" s="24">
        <f t="shared" si="5"/>
        <v>1</v>
      </c>
    </row>
    <row r="28" spans="1:10" x14ac:dyDescent="0.25">
      <c r="A28" s="55"/>
      <c r="B28" s="31" t="s">
        <v>272</v>
      </c>
      <c r="C28" s="14">
        <v>11</v>
      </c>
      <c r="D28" s="14">
        <v>51</v>
      </c>
      <c r="E28" s="25">
        <f t="shared" si="0"/>
        <v>92.060734435252783</v>
      </c>
      <c r="F28" s="26">
        <f t="shared" si="1"/>
        <v>-41.060734435252783</v>
      </c>
      <c r="G28" s="25">
        <f t="shared" si="2"/>
        <v>41.060734435252783</v>
      </c>
      <c r="H28" s="25">
        <f t="shared" si="3"/>
        <v>1685.9839123623537</v>
      </c>
      <c r="I28" s="24">
        <f t="shared" si="4"/>
        <v>0.80511243990691728</v>
      </c>
      <c r="J28" s="24">
        <f t="shared" si="5"/>
        <v>0.44601788902880413</v>
      </c>
    </row>
    <row r="29" spans="1:10" x14ac:dyDescent="0.25">
      <c r="A29" s="55"/>
      <c r="B29" s="31" t="s">
        <v>273</v>
      </c>
      <c r="C29" s="14">
        <v>12</v>
      </c>
      <c r="D29" s="14"/>
      <c r="E29" s="25">
        <f t="shared" si="0"/>
        <v>91.650127090900256</v>
      </c>
      <c r="F29" s="26">
        <f t="shared" si="1"/>
        <v>-91.650127090900256</v>
      </c>
      <c r="G29" s="25">
        <f t="shared" si="2"/>
        <v>91.650127090900256</v>
      </c>
      <c r="H29" s="25">
        <f t="shared" si="3"/>
        <v>8399.7457957781698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5"/>
      <c r="B30" s="31" t="s">
        <v>274</v>
      </c>
      <c r="C30" s="14">
        <v>13</v>
      </c>
      <c r="D30" s="14"/>
      <c r="E30" s="25">
        <f t="shared" si="0"/>
        <v>90.733625819991246</v>
      </c>
      <c r="F30" s="26">
        <f t="shared" si="1"/>
        <v>-90.733625819991246</v>
      </c>
      <c r="G30" s="25">
        <f t="shared" si="2"/>
        <v>90.733625819991246</v>
      </c>
      <c r="H30" s="25">
        <f t="shared" si="3"/>
        <v>8232.5908544421818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5"/>
      <c r="B31" s="31" t="s">
        <v>275</v>
      </c>
      <c r="C31" s="14">
        <v>14</v>
      </c>
      <c r="D31" s="14"/>
      <c r="E31" s="25">
        <f t="shared" si="0"/>
        <v>89.826289561791327</v>
      </c>
      <c r="F31" s="26">
        <f t="shared" si="1"/>
        <v>-89.826289561791327</v>
      </c>
      <c r="G31" s="25">
        <f t="shared" si="2"/>
        <v>89.826289561791327</v>
      </c>
      <c r="H31" s="25">
        <f t="shared" si="3"/>
        <v>8068.762296438782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5"/>
      <c r="B32" s="31" t="s">
        <v>276</v>
      </c>
      <c r="C32" s="14">
        <v>15</v>
      </c>
      <c r="D32" s="14">
        <v>283</v>
      </c>
      <c r="E32" s="25">
        <f t="shared" si="0"/>
        <v>88.928026666173409</v>
      </c>
      <c r="F32" s="26">
        <f t="shared" si="1"/>
        <v>194.07197333382658</v>
      </c>
      <c r="G32" s="25">
        <f t="shared" si="2"/>
        <v>194.07197333382658</v>
      </c>
      <c r="H32" s="25">
        <f t="shared" si="3"/>
        <v>37663.930833685496</v>
      </c>
      <c r="I32" s="24">
        <f t="shared" si="4"/>
        <v>0.6857666902255356</v>
      </c>
      <c r="J32" s="24">
        <f t="shared" si="5"/>
        <v>2.1823488118358076</v>
      </c>
    </row>
    <row r="33" spans="1:10" x14ac:dyDescent="0.25">
      <c r="A33" s="55"/>
      <c r="B33" s="31" t="s">
        <v>277</v>
      </c>
      <c r="C33" s="14">
        <v>16</v>
      </c>
      <c r="D33" s="14">
        <v>346</v>
      </c>
      <c r="E33" s="25">
        <f t="shared" si="0"/>
        <v>90.868746399511679</v>
      </c>
      <c r="F33" s="26">
        <f t="shared" si="1"/>
        <v>255.13125360048832</v>
      </c>
      <c r="G33" s="25">
        <f t="shared" si="2"/>
        <v>255.13125360048832</v>
      </c>
      <c r="H33" s="25">
        <f t="shared" si="3"/>
        <v>65091.956563756685</v>
      </c>
      <c r="I33" s="24">
        <f t="shared" si="4"/>
        <v>0.7373735653193304</v>
      </c>
      <c r="J33" s="24">
        <f t="shared" si="5"/>
        <v>2.8076898131595591</v>
      </c>
    </row>
    <row r="34" spans="1:10" x14ac:dyDescent="0.25">
      <c r="A34" s="55"/>
      <c r="B34" s="31" t="s">
        <v>278</v>
      </c>
      <c r="C34" s="14">
        <v>17</v>
      </c>
      <c r="D34" s="14">
        <v>1</v>
      </c>
      <c r="E34" s="25">
        <f t="shared" si="0"/>
        <v>93.420058935516565</v>
      </c>
      <c r="F34" s="26">
        <f t="shared" si="1"/>
        <v>-92.420058935516565</v>
      </c>
      <c r="G34" s="25">
        <f t="shared" si="2"/>
        <v>92.420058935516565</v>
      </c>
      <c r="H34" s="25">
        <f t="shared" si="3"/>
        <v>8541.4672936443549</v>
      </c>
      <c r="I34" s="24">
        <f t="shared" si="4"/>
        <v>92.420058935516565</v>
      </c>
      <c r="J34" s="24">
        <f t="shared" si="5"/>
        <v>0.98929566078854381</v>
      </c>
    </row>
    <row r="35" spans="1:10" x14ac:dyDescent="0.25">
      <c r="A35" s="55"/>
      <c r="B35" s="31" t="s">
        <v>279</v>
      </c>
      <c r="C35" s="14">
        <v>18</v>
      </c>
      <c r="D35" s="14"/>
      <c r="E35" s="25">
        <f t="shared" si="0"/>
        <v>92.495858346161398</v>
      </c>
      <c r="F35" s="26">
        <f t="shared" si="1"/>
        <v>-92.495858346161398</v>
      </c>
      <c r="G35" s="25">
        <f t="shared" si="2"/>
        <v>92.495858346161398</v>
      </c>
      <c r="H35" s="25">
        <f t="shared" si="3"/>
        <v>8555.4838111931549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5"/>
      <c r="B36" s="31" t="s">
        <v>280</v>
      </c>
      <c r="C36" s="14">
        <v>19</v>
      </c>
      <c r="D36" s="14"/>
      <c r="E36" s="25">
        <f t="shared" si="0"/>
        <v>91.570899762699781</v>
      </c>
      <c r="F36" s="26">
        <f t="shared" si="1"/>
        <v>-91.570899762699781</v>
      </c>
      <c r="G36" s="25">
        <f t="shared" si="2"/>
        <v>91.570899762699781</v>
      </c>
      <c r="H36" s="25">
        <f t="shared" si="3"/>
        <v>8385.2296833504115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90.655190765072788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-301.1475901593883</v>
      </c>
      <c r="G38" s="18">
        <f t="shared" ref="G38:H38" si="6">SUM(G18:G36)</f>
        <v>1517.0910760014881</v>
      </c>
      <c r="H38" s="18">
        <f t="shared" si="6"/>
        <v>187538.31188484179</v>
      </c>
      <c r="I38" s="17" t="e">
        <f>SUM(I21:I36)</f>
        <v>#DIV/0!</v>
      </c>
      <c r="J38" s="17">
        <f>SUM(J21:J36)</f>
        <v>15.570918310655491</v>
      </c>
    </row>
    <row r="39" spans="1:10" x14ac:dyDescent="0.25">
      <c r="B39" s="14"/>
      <c r="C39" s="14"/>
      <c r="D39" s="14"/>
      <c r="E39" s="14"/>
      <c r="F39" s="14"/>
      <c r="G39" s="16">
        <f>G38/C36</f>
        <v>79.846898736920423</v>
      </c>
      <c r="H39" s="16">
        <f>H38/C36</f>
        <v>9870.4374676232528</v>
      </c>
      <c r="I39" s="15" t="e">
        <f>I38/C36</f>
        <v>#DIV/0!</v>
      </c>
      <c r="J39" s="15">
        <f>J38/C36</f>
        <v>0.81952201635028898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100.07336401510464</v>
      </c>
      <c r="H42" s="12">
        <f>H39^0.5</f>
        <v>99.350075327718059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7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708024</v>
      </c>
    </row>
    <row r="4" spans="2:3" x14ac:dyDescent="0.25">
      <c r="B4" s="5" t="s">
        <v>247</v>
      </c>
      <c r="C4" t="s">
        <v>101</v>
      </c>
    </row>
    <row r="5" spans="2:3" x14ac:dyDescent="0.25">
      <c r="B5" t="s">
        <v>250</v>
      </c>
      <c r="C5" s="4">
        <v>23</v>
      </c>
    </row>
    <row r="6" spans="2:3" x14ac:dyDescent="0.25">
      <c r="B6" t="s">
        <v>251</v>
      </c>
      <c r="C6" s="4">
        <v>109</v>
      </c>
    </row>
    <row r="7" spans="2:3" x14ac:dyDescent="0.25">
      <c r="B7" t="s">
        <v>252</v>
      </c>
      <c r="C7" s="4">
        <v>159</v>
      </c>
    </row>
    <row r="8" spans="2:3" x14ac:dyDescent="0.25">
      <c r="B8" t="s">
        <v>253</v>
      </c>
      <c r="C8" s="4">
        <v>163</v>
      </c>
    </row>
    <row r="9" spans="2:3" x14ac:dyDescent="0.25">
      <c r="B9" t="s">
        <v>254</v>
      </c>
      <c r="C9" s="4">
        <v>106</v>
      </c>
    </row>
    <row r="10" spans="2:3" x14ac:dyDescent="0.25">
      <c r="B10" t="s">
        <v>255</v>
      </c>
      <c r="C10" s="4">
        <v>163</v>
      </c>
    </row>
    <row r="11" spans="2:3" x14ac:dyDescent="0.25">
      <c r="B11" t="s">
        <v>256</v>
      </c>
      <c r="C11" s="4">
        <v>4</v>
      </c>
    </row>
    <row r="12" spans="2:3" x14ac:dyDescent="0.25">
      <c r="B12" t="s">
        <v>257</v>
      </c>
      <c r="C12" s="4">
        <v>48</v>
      </c>
    </row>
    <row r="13" spans="2:3" x14ac:dyDescent="0.25">
      <c r="B13" t="s">
        <v>258</v>
      </c>
      <c r="C13" s="4">
        <v>54</v>
      </c>
    </row>
    <row r="14" spans="2:3" x14ac:dyDescent="0.25">
      <c r="B14" t="s">
        <v>259</v>
      </c>
      <c r="C14" s="4">
        <v>93</v>
      </c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>
        <v>8</v>
      </c>
    </row>
    <row r="17" spans="2:3" x14ac:dyDescent="0.25">
      <c r="B17" t="s">
        <v>262</v>
      </c>
      <c r="C17" s="4">
        <v>17</v>
      </c>
    </row>
    <row r="18" spans="2:3" x14ac:dyDescent="0.25">
      <c r="B18" t="s">
        <v>263</v>
      </c>
      <c r="C18" s="4">
        <v>308</v>
      </c>
    </row>
    <row r="19" spans="2:3" x14ac:dyDescent="0.25">
      <c r="B19" t="s">
        <v>264</v>
      </c>
      <c r="C19" s="4">
        <v>240</v>
      </c>
    </row>
    <row r="20" spans="2:3" x14ac:dyDescent="0.25">
      <c r="B20" t="s">
        <v>265</v>
      </c>
      <c r="C20" s="4">
        <v>67</v>
      </c>
    </row>
    <row r="21" spans="2:3" x14ac:dyDescent="0.25">
      <c r="B21" t="s">
        <v>266</v>
      </c>
      <c r="C21" s="4">
        <v>49</v>
      </c>
    </row>
    <row r="22" spans="2:3" x14ac:dyDescent="0.25">
      <c r="B22" t="s">
        <v>267</v>
      </c>
      <c r="C22" s="4">
        <v>292</v>
      </c>
    </row>
    <row r="23" spans="2:3" x14ac:dyDescent="0.25">
      <c r="B23" t="s">
        <v>268</v>
      </c>
      <c r="C23" s="4">
        <v>444</v>
      </c>
    </row>
    <row r="24" spans="2:3" x14ac:dyDescent="0.25">
      <c r="B24" t="s">
        <v>269</v>
      </c>
      <c r="C24" s="4">
        <v>179</v>
      </c>
    </row>
    <row r="25" spans="2:3" x14ac:dyDescent="0.25">
      <c r="B25" t="s">
        <v>270</v>
      </c>
      <c r="C25" s="4">
        <v>11</v>
      </c>
    </row>
    <row r="26" spans="2:3" x14ac:dyDescent="0.25">
      <c r="B26" t="s">
        <v>271</v>
      </c>
      <c r="C26" s="4">
        <v>399</v>
      </c>
    </row>
    <row r="27" spans="2:3" x14ac:dyDescent="0.25">
      <c r="B27" t="s">
        <v>272</v>
      </c>
      <c r="C27" s="4">
        <v>349</v>
      </c>
    </row>
    <row r="28" spans="2:3" x14ac:dyDescent="0.25">
      <c r="B28" t="s">
        <v>273</v>
      </c>
      <c r="C28" s="4">
        <v>326</v>
      </c>
    </row>
    <row r="29" spans="2:3" x14ac:dyDescent="0.25">
      <c r="B29" t="s">
        <v>274</v>
      </c>
      <c r="C29" s="4">
        <v>26</v>
      </c>
    </row>
    <row r="30" spans="2:3" x14ac:dyDescent="0.25">
      <c r="B30" t="s">
        <v>275</v>
      </c>
      <c r="C30" s="4">
        <v>163</v>
      </c>
    </row>
    <row r="31" spans="2:3" x14ac:dyDescent="0.25">
      <c r="B31" t="s">
        <v>276</v>
      </c>
      <c r="C31" s="4">
        <v>102</v>
      </c>
    </row>
    <row r="32" spans="2:3" x14ac:dyDescent="0.25">
      <c r="B32" t="s">
        <v>277</v>
      </c>
      <c r="C32" s="4"/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>
        <v>310</v>
      </c>
    </row>
    <row r="36" spans="2:3" x14ac:dyDescent="0.25">
      <c r="C36" s="4">
        <v>4212</v>
      </c>
    </row>
  </sheetData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23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109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159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163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106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163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4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48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54</v>
      </c>
      <c r="E14" s="14" t="s">
        <v>293</v>
      </c>
      <c r="F14" s="27">
        <f>AVERAGE(D6:D17)</f>
        <v>84.545454545454547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93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8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17</v>
      </c>
      <c r="E18" s="27">
        <f>F14</f>
        <v>84.545454545454547</v>
      </c>
      <c r="F18" s="26">
        <f>D18-E18</f>
        <v>-67.545454545454547</v>
      </c>
      <c r="G18" s="25">
        <f>ABS(F18)</f>
        <v>67.545454545454547</v>
      </c>
      <c r="H18" s="25">
        <f>G18^2</f>
        <v>4562.3884297520663</v>
      </c>
      <c r="I18" s="24">
        <f>G18/D18</f>
        <v>3.9732620320855614</v>
      </c>
      <c r="J18" s="24">
        <f>G18/E18</f>
        <v>0.79892473118279572</v>
      </c>
    </row>
    <row r="19" spans="1:10" x14ac:dyDescent="0.25">
      <c r="A19" s="55"/>
      <c r="B19" s="31" t="s">
        <v>263</v>
      </c>
      <c r="C19" s="14">
        <v>2</v>
      </c>
      <c r="D19" s="34">
        <v>308</v>
      </c>
      <c r="E19" s="25">
        <f>$F$1*D18+(1-$F$1)*E18</f>
        <v>83.87</v>
      </c>
      <c r="F19" s="26">
        <f>D19-E19</f>
        <v>224.13</v>
      </c>
      <c r="G19" s="25">
        <f>ABS(F19)</f>
        <v>224.13</v>
      </c>
      <c r="H19" s="25">
        <f>G19^2</f>
        <v>50234.2569</v>
      </c>
      <c r="I19" s="24">
        <f>G19/D19</f>
        <v>0.72769480519480523</v>
      </c>
      <c r="J19" s="24">
        <f>G19/E19</f>
        <v>2.6723500655776795</v>
      </c>
    </row>
    <row r="20" spans="1:10" x14ac:dyDescent="0.25">
      <c r="A20" s="55"/>
      <c r="B20" s="31" t="s">
        <v>264</v>
      </c>
      <c r="C20" s="14">
        <v>3</v>
      </c>
      <c r="D20" s="34">
        <v>240</v>
      </c>
      <c r="E20" s="25">
        <f t="shared" ref="E20:E36" si="0">$F$1*D19+(1-$F$1)*E19</f>
        <v>86.1113</v>
      </c>
      <c r="F20" s="26">
        <f t="shared" ref="F20:F36" si="1">D20-E20</f>
        <v>153.8887</v>
      </c>
      <c r="G20" s="25">
        <f t="shared" ref="G20:G36" si="2">ABS(F20)</f>
        <v>153.8887</v>
      </c>
      <c r="H20" s="25">
        <f t="shared" ref="H20:H36" si="3">G20^2</f>
        <v>23681.73198769</v>
      </c>
      <c r="I20" s="24">
        <f t="shared" ref="I20:I36" si="4">G20/D20</f>
        <v>0.64120291666666662</v>
      </c>
      <c r="J20" s="24">
        <f t="shared" ref="J20:J36" si="5">G20/E20</f>
        <v>1.7870906605753252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67</v>
      </c>
      <c r="E21" s="25">
        <f t="shared" si="0"/>
        <v>87.650187000000003</v>
      </c>
      <c r="F21" s="26">
        <f t="shared" si="1"/>
        <v>-20.650187000000003</v>
      </c>
      <c r="G21" s="25">
        <f t="shared" si="2"/>
        <v>20.650187000000003</v>
      </c>
      <c r="H21" s="25">
        <f t="shared" si="3"/>
        <v>426.43022313496908</v>
      </c>
      <c r="I21" s="24">
        <f t="shared" si="4"/>
        <v>0.30821174626865677</v>
      </c>
      <c r="J21" s="24">
        <f t="shared" si="5"/>
        <v>0.23559775177661632</v>
      </c>
    </row>
    <row r="22" spans="1:10" x14ac:dyDescent="0.25">
      <c r="A22" s="55"/>
      <c r="B22" s="31" t="s">
        <v>266</v>
      </c>
      <c r="C22" s="14">
        <v>5</v>
      </c>
      <c r="D22" s="14">
        <v>49</v>
      </c>
      <c r="E22" s="25">
        <f t="shared" si="0"/>
        <v>87.443685130000006</v>
      </c>
      <c r="F22" s="26">
        <f t="shared" si="1"/>
        <v>-38.443685130000006</v>
      </c>
      <c r="G22" s="25">
        <f t="shared" si="2"/>
        <v>38.443685130000006</v>
      </c>
      <c r="H22" s="25">
        <f t="shared" si="3"/>
        <v>1477.9169263745835</v>
      </c>
      <c r="I22" s="24">
        <f t="shared" si="4"/>
        <v>0.78456500265306139</v>
      </c>
      <c r="J22" s="24">
        <f t="shared" si="5"/>
        <v>0.43963935271994642</v>
      </c>
    </row>
    <row r="23" spans="1:10" x14ac:dyDescent="0.25">
      <c r="A23" s="55"/>
      <c r="B23" s="31" t="s">
        <v>267</v>
      </c>
      <c r="C23" s="14">
        <v>6</v>
      </c>
      <c r="D23" s="14">
        <v>292</v>
      </c>
      <c r="E23" s="25">
        <f t="shared" si="0"/>
        <v>87.059248278699997</v>
      </c>
      <c r="F23" s="26">
        <f t="shared" si="1"/>
        <v>204.94075172129999</v>
      </c>
      <c r="G23" s="25">
        <f t="shared" si="2"/>
        <v>204.94075172129999</v>
      </c>
      <c r="H23" s="25">
        <f t="shared" si="3"/>
        <v>42000.711716091522</v>
      </c>
      <c r="I23" s="24">
        <f t="shared" si="4"/>
        <v>0.70185188945650678</v>
      </c>
      <c r="J23" s="24">
        <f t="shared" si="5"/>
        <v>2.3540376901168467</v>
      </c>
    </row>
    <row r="24" spans="1:10" x14ac:dyDescent="0.25">
      <c r="A24" s="55"/>
      <c r="B24" s="31" t="s">
        <v>268</v>
      </c>
      <c r="C24" s="14">
        <v>7</v>
      </c>
      <c r="D24" s="14">
        <v>444</v>
      </c>
      <c r="E24" s="25">
        <f t="shared" si="0"/>
        <v>89.108655795912995</v>
      </c>
      <c r="F24" s="26">
        <f t="shared" si="1"/>
        <v>354.89134420408698</v>
      </c>
      <c r="G24" s="25">
        <f t="shared" si="2"/>
        <v>354.89134420408698</v>
      </c>
      <c r="H24" s="25">
        <f t="shared" si="3"/>
        <v>125947.86619098374</v>
      </c>
      <c r="I24" s="24">
        <f t="shared" si="4"/>
        <v>0.79930482928848423</v>
      </c>
      <c r="J24" s="24">
        <f t="shared" si="5"/>
        <v>3.982680930760536</v>
      </c>
    </row>
    <row r="25" spans="1:10" x14ac:dyDescent="0.25">
      <c r="A25" s="55"/>
      <c r="B25" s="31" t="s">
        <v>269</v>
      </c>
      <c r="C25" s="14">
        <v>8</v>
      </c>
      <c r="D25" s="14">
        <v>179</v>
      </c>
      <c r="E25" s="25">
        <f t="shared" si="0"/>
        <v>92.657569237953865</v>
      </c>
      <c r="F25" s="26">
        <f t="shared" si="1"/>
        <v>86.342430762046135</v>
      </c>
      <c r="G25" s="25">
        <f t="shared" si="2"/>
        <v>86.342430762046135</v>
      </c>
      <c r="H25" s="25">
        <f t="shared" si="3"/>
        <v>7455.0153498987311</v>
      </c>
      <c r="I25" s="24">
        <f t="shared" si="4"/>
        <v>0.48235994839131918</v>
      </c>
      <c r="J25" s="24">
        <f t="shared" si="5"/>
        <v>0.93184433254783727</v>
      </c>
    </row>
    <row r="26" spans="1:10" x14ac:dyDescent="0.25">
      <c r="A26" s="55"/>
      <c r="B26" s="31" t="s">
        <v>270</v>
      </c>
      <c r="C26" s="14">
        <v>9</v>
      </c>
      <c r="D26" s="14">
        <v>11</v>
      </c>
      <c r="E26" s="25">
        <f t="shared" si="0"/>
        <v>93.520993545574328</v>
      </c>
      <c r="F26" s="26">
        <f t="shared" si="1"/>
        <v>-82.520993545574328</v>
      </c>
      <c r="G26" s="25">
        <f t="shared" si="2"/>
        <v>82.520993545574328</v>
      </c>
      <c r="H26" s="25">
        <f t="shared" si="3"/>
        <v>6809.7143757487202</v>
      </c>
      <c r="I26" s="24">
        <f t="shared" si="4"/>
        <v>7.5019085041431204</v>
      </c>
      <c r="J26" s="24">
        <f t="shared" si="5"/>
        <v>0.88237935052903904</v>
      </c>
    </row>
    <row r="27" spans="1:10" x14ac:dyDescent="0.25">
      <c r="A27" s="55"/>
      <c r="B27" s="31" t="s">
        <v>271</v>
      </c>
      <c r="C27" s="14">
        <v>10</v>
      </c>
      <c r="D27" s="14">
        <v>399</v>
      </c>
      <c r="E27" s="25">
        <f t="shared" si="0"/>
        <v>92.695783610118582</v>
      </c>
      <c r="F27" s="26">
        <f t="shared" si="1"/>
        <v>306.30421638988139</v>
      </c>
      <c r="G27" s="25">
        <f t="shared" si="2"/>
        <v>306.30421638988139</v>
      </c>
      <c r="H27" s="25">
        <f t="shared" si="3"/>
        <v>93822.272978219276</v>
      </c>
      <c r="I27" s="24">
        <f t="shared" si="4"/>
        <v>0.76767974032551722</v>
      </c>
      <c r="J27" s="24">
        <f t="shared" si="5"/>
        <v>3.3044029022744623</v>
      </c>
    </row>
    <row r="28" spans="1:10" x14ac:dyDescent="0.25">
      <c r="A28" s="55"/>
      <c r="B28" s="31" t="s">
        <v>272</v>
      </c>
      <c r="C28" s="14">
        <v>11</v>
      </c>
      <c r="D28" s="14">
        <v>349</v>
      </c>
      <c r="E28" s="25">
        <f t="shared" si="0"/>
        <v>95.75882577401741</v>
      </c>
      <c r="F28" s="26">
        <f t="shared" si="1"/>
        <v>253.2411742259826</v>
      </c>
      <c r="G28" s="25">
        <f t="shared" si="2"/>
        <v>253.2411742259826</v>
      </c>
      <c r="H28" s="25">
        <f t="shared" si="3"/>
        <v>64131.092323354475</v>
      </c>
      <c r="I28" s="24">
        <f t="shared" si="4"/>
        <v>0.72561941038963496</v>
      </c>
      <c r="J28" s="24">
        <f t="shared" si="5"/>
        <v>2.6445726770251965</v>
      </c>
    </row>
    <row r="29" spans="1:10" x14ac:dyDescent="0.25">
      <c r="A29" s="55"/>
      <c r="B29" s="31" t="s">
        <v>273</v>
      </c>
      <c r="C29" s="14">
        <v>12</v>
      </c>
      <c r="D29" s="14">
        <v>326</v>
      </c>
      <c r="E29" s="25">
        <f t="shared" si="0"/>
        <v>98.291237516277249</v>
      </c>
      <c r="F29" s="26">
        <f t="shared" si="1"/>
        <v>227.70876248372275</v>
      </c>
      <c r="G29" s="25">
        <f t="shared" si="2"/>
        <v>227.70876248372275</v>
      </c>
      <c r="H29" s="25">
        <f t="shared" si="3"/>
        <v>51851.280511868463</v>
      </c>
      <c r="I29" s="24">
        <f t="shared" si="4"/>
        <v>0.69849313645313726</v>
      </c>
      <c r="J29" s="24">
        <f t="shared" si="5"/>
        <v>2.3166740824278835</v>
      </c>
    </row>
    <row r="30" spans="1:10" x14ac:dyDescent="0.25">
      <c r="A30" s="55"/>
      <c r="B30" s="31" t="s">
        <v>274</v>
      </c>
      <c r="C30" s="14">
        <v>13</v>
      </c>
      <c r="D30" s="14">
        <v>26</v>
      </c>
      <c r="E30" s="25">
        <f t="shared" si="0"/>
        <v>100.56832514111449</v>
      </c>
      <c r="F30" s="26">
        <f t="shared" si="1"/>
        <v>-74.568325141114485</v>
      </c>
      <c r="G30" s="25">
        <f t="shared" si="2"/>
        <v>74.568325141114485</v>
      </c>
      <c r="H30" s="25">
        <f t="shared" si="3"/>
        <v>5560.4351143509666</v>
      </c>
      <c r="I30" s="24">
        <f t="shared" si="4"/>
        <v>2.8680125054274801</v>
      </c>
      <c r="J30" s="24">
        <f t="shared" si="5"/>
        <v>0.74146929499404934</v>
      </c>
    </row>
    <row r="31" spans="1:10" x14ac:dyDescent="0.25">
      <c r="A31" s="55"/>
      <c r="B31" s="31" t="s">
        <v>275</v>
      </c>
      <c r="C31" s="14">
        <v>14</v>
      </c>
      <c r="D31" s="14">
        <v>163</v>
      </c>
      <c r="E31" s="25">
        <f t="shared" si="0"/>
        <v>99.822641889703348</v>
      </c>
      <c r="F31" s="26">
        <f t="shared" si="1"/>
        <v>63.177358110296652</v>
      </c>
      <c r="G31" s="25">
        <f t="shared" si="2"/>
        <v>63.177358110296652</v>
      </c>
      <c r="H31" s="25">
        <f t="shared" si="3"/>
        <v>3991.3785777966659</v>
      </c>
      <c r="I31" s="24">
        <f t="shared" si="4"/>
        <v>0.38759115405089972</v>
      </c>
      <c r="J31" s="24">
        <f t="shared" si="5"/>
        <v>0.63289607361927935</v>
      </c>
    </row>
    <row r="32" spans="1:10" x14ac:dyDescent="0.25">
      <c r="A32" s="55"/>
      <c r="B32" s="31" t="s">
        <v>276</v>
      </c>
      <c r="C32" s="14">
        <v>15</v>
      </c>
      <c r="D32" s="14">
        <v>102</v>
      </c>
      <c r="E32" s="25">
        <f t="shared" si="0"/>
        <v>100.45441547080631</v>
      </c>
      <c r="F32" s="26">
        <f t="shared" si="1"/>
        <v>1.5455845291936896</v>
      </c>
      <c r="G32" s="25">
        <f t="shared" si="2"/>
        <v>1.5455845291936896</v>
      </c>
      <c r="H32" s="25">
        <f t="shared" si="3"/>
        <v>2.3888315368828792</v>
      </c>
      <c r="I32" s="24">
        <f t="shared" si="4"/>
        <v>1.5152789501898918E-2</v>
      </c>
      <c r="J32" s="24">
        <f t="shared" si="5"/>
        <v>1.5385929249101664E-2</v>
      </c>
    </row>
    <row r="33" spans="1:10" x14ac:dyDescent="0.25">
      <c r="A33" s="55"/>
      <c r="B33" s="31" t="s">
        <v>277</v>
      </c>
      <c r="C33" s="14">
        <v>16</v>
      </c>
      <c r="D33" s="14"/>
      <c r="E33" s="25">
        <f t="shared" si="0"/>
        <v>100.46987131609825</v>
      </c>
      <c r="F33" s="26">
        <f t="shared" si="1"/>
        <v>-100.46987131609825</v>
      </c>
      <c r="G33" s="25">
        <f t="shared" si="2"/>
        <v>100.46987131609825</v>
      </c>
      <c r="H33" s="25">
        <f t="shared" si="3"/>
        <v>10094.195042273343</v>
      </c>
      <c r="I33" s="24" t="e">
        <f t="shared" si="4"/>
        <v>#DIV/0!</v>
      </c>
      <c r="J33" s="24">
        <f t="shared" si="5"/>
        <v>1</v>
      </c>
    </row>
    <row r="34" spans="1:10" x14ac:dyDescent="0.25">
      <c r="A34" s="55"/>
      <c r="B34" s="31" t="s">
        <v>278</v>
      </c>
      <c r="C34" s="14">
        <v>17</v>
      </c>
      <c r="D34" s="14"/>
      <c r="E34" s="25">
        <f t="shared" si="0"/>
        <v>99.465172602937272</v>
      </c>
      <c r="F34" s="26">
        <f t="shared" si="1"/>
        <v>-99.465172602937272</v>
      </c>
      <c r="G34" s="25">
        <f t="shared" si="2"/>
        <v>99.465172602937272</v>
      </c>
      <c r="H34" s="25">
        <f t="shared" si="3"/>
        <v>9893.320560932103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5"/>
      <c r="B35" s="31" t="s">
        <v>279</v>
      </c>
      <c r="C35" s="14">
        <v>18</v>
      </c>
      <c r="D35" s="14"/>
      <c r="E35" s="25">
        <f t="shared" si="0"/>
        <v>98.470520876907898</v>
      </c>
      <c r="F35" s="26">
        <f t="shared" si="1"/>
        <v>-98.470520876907898</v>
      </c>
      <c r="G35" s="25">
        <f t="shared" si="2"/>
        <v>98.470520876907898</v>
      </c>
      <c r="H35" s="25">
        <f t="shared" si="3"/>
        <v>9696.4434817695546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5"/>
      <c r="B36" s="31" t="s">
        <v>280</v>
      </c>
      <c r="C36" s="14">
        <v>19</v>
      </c>
      <c r="D36" s="14">
        <v>310</v>
      </c>
      <c r="E36" s="25">
        <f t="shared" si="0"/>
        <v>97.485815668138812</v>
      </c>
      <c r="F36" s="26">
        <f t="shared" si="1"/>
        <v>212.5141843318612</v>
      </c>
      <c r="G36" s="25">
        <f t="shared" si="2"/>
        <v>212.5141843318612</v>
      </c>
      <c r="H36" s="25">
        <f t="shared" si="3"/>
        <v>45162.278542236279</v>
      </c>
      <c r="I36" s="24">
        <f t="shared" si="4"/>
        <v>0.68552962687697161</v>
      </c>
      <c r="J36" s="24">
        <f t="shared" si="5"/>
        <v>2.1799497996231771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99.610957511457428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1506.5502966002846</v>
      </c>
      <c r="G38" s="18">
        <f t="shared" ref="G38:H38" si="6">SUM(G18:G36)</f>
        <v>2670.818716916458</v>
      </c>
      <c r="H38" s="18">
        <f t="shared" si="6"/>
        <v>556801.11806401238</v>
      </c>
      <c r="I38" s="17" t="e">
        <f>SUM(I21:I36)</f>
        <v>#DIV/0!</v>
      </c>
      <c r="J38" s="17">
        <f>SUM(J21:J36)</f>
        <v>23.661530167663972</v>
      </c>
    </row>
    <row r="39" spans="1:10" x14ac:dyDescent="0.25">
      <c r="B39" s="14"/>
      <c r="C39" s="14"/>
      <c r="D39" s="14"/>
      <c r="E39" s="14"/>
      <c r="F39" s="14"/>
      <c r="G39" s="16">
        <f>G38/C36</f>
        <v>140.56940615349779</v>
      </c>
      <c r="H39" s="16">
        <f>H38/C36</f>
        <v>29305.322003369074</v>
      </c>
      <c r="I39" s="15" t="e">
        <f>I38/C36</f>
        <v>#DIV/0!</v>
      </c>
      <c r="J39" s="15">
        <f>J38/C36</f>
        <v>1.245343693034946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176.17782999606365</v>
      </c>
      <c r="H42" s="12">
        <f>H39^0.5</f>
        <v>171.18797271820551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701033</v>
      </c>
    </row>
    <row r="4" spans="2:3" x14ac:dyDescent="0.25">
      <c r="B4" s="5" t="s">
        <v>247</v>
      </c>
      <c r="C4" t="s">
        <v>17</v>
      </c>
    </row>
    <row r="5" spans="2:3" x14ac:dyDescent="0.25">
      <c r="B5" t="s">
        <v>250</v>
      </c>
      <c r="C5" s="4">
        <v>20</v>
      </c>
    </row>
    <row r="6" spans="2:3" x14ac:dyDescent="0.25">
      <c r="B6" t="s">
        <v>251</v>
      </c>
      <c r="C6" s="4">
        <v>60</v>
      </c>
    </row>
    <row r="7" spans="2:3" x14ac:dyDescent="0.25">
      <c r="B7" t="s">
        <v>252</v>
      </c>
      <c r="C7" s="4">
        <v>309</v>
      </c>
    </row>
    <row r="8" spans="2:3" x14ac:dyDescent="0.25">
      <c r="B8" t="s">
        <v>253</v>
      </c>
      <c r="C8" s="4">
        <v>10</v>
      </c>
    </row>
    <row r="9" spans="2:3" x14ac:dyDescent="0.25">
      <c r="B9" t="s">
        <v>254</v>
      </c>
      <c r="C9" s="4">
        <v>65</v>
      </c>
    </row>
    <row r="10" spans="2:3" x14ac:dyDescent="0.25">
      <c r="B10" t="s">
        <v>255</v>
      </c>
      <c r="C10" s="4">
        <v>86</v>
      </c>
    </row>
    <row r="11" spans="2:3" x14ac:dyDescent="0.25">
      <c r="B11" t="s">
        <v>256</v>
      </c>
      <c r="C11" s="4">
        <v>232</v>
      </c>
    </row>
    <row r="12" spans="2:3" x14ac:dyDescent="0.25">
      <c r="B12" t="s">
        <v>257</v>
      </c>
      <c r="C12" s="4">
        <v>84</v>
      </c>
    </row>
    <row r="13" spans="2:3" x14ac:dyDescent="0.25">
      <c r="B13" t="s">
        <v>258</v>
      </c>
      <c r="C13" s="4">
        <v>33</v>
      </c>
    </row>
    <row r="14" spans="2:3" x14ac:dyDescent="0.25">
      <c r="B14" t="s">
        <v>259</v>
      </c>
      <c r="C14" s="4"/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/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/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/>
    </row>
    <row r="27" spans="2:3" x14ac:dyDescent="0.25">
      <c r="B27" t="s">
        <v>272</v>
      </c>
      <c r="C27" s="4">
        <v>24</v>
      </c>
    </row>
    <row r="28" spans="2:3" x14ac:dyDescent="0.25">
      <c r="B28" t="s">
        <v>273</v>
      </c>
      <c r="C28" s="4">
        <v>74</v>
      </c>
    </row>
    <row r="29" spans="2:3" x14ac:dyDescent="0.25">
      <c r="B29" t="s">
        <v>274</v>
      </c>
      <c r="C29" s="4">
        <v>75</v>
      </c>
    </row>
    <row r="30" spans="2:3" x14ac:dyDescent="0.25">
      <c r="B30" t="s">
        <v>275</v>
      </c>
      <c r="C30" s="4">
        <v>31</v>
      </c>
    </row>
    <row r="31" spans="2:3" x14ac:dyDescent="0.25">
      <c r="B31" t="s">
        <v>276</v>
      </c>
      <c r="C31" s="4">
        <v>173</v>
      </c>
    </row>
    <row r="32" spans="2:3" x14ac:dyDescent="0.25">
      <c r="B32" t="s">
        <v>277</v>
      </c>
      <c r="C32" s="4">
        <v>26</v>
      </c>
    </row>
    <row r="33" spans="2:3" x14ac:dyDescent="0.25">
      <c r="B33" t="s">
        <v>278</v>
      </c>
      <c r="C33" s="4">
        <v>42</v>
      </c>
    </row>
    <row r="34" spans="2:3" x14ac:dyDescent="0.25">
      <c r="B34" t="s">
        <v>279</v>
      </c>
      <c r="C34" s="4">
        <v>37</v>
      </c>
    </row>
    <row r="35" spans="2:3" x14ac:dyDescent="0.25">
      <c r="B35" t="s">
        <v>280</v>
      </c>
      <c r="C35" s="4">
        <v>221</v>
      </c>
    </row>
    <row r="36" spans="2:3" x14ac:dyDescent="0.25">
      <c r="C36" s="4">
        <v>1602</v>
      </c>
    </row>
  </sheetData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7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20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60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309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10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65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86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232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84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33</v>
      </c>
      <c r="E14" s="14" t="s">
        <v>293</v>
      </c>
      <c r="F14" s="27">
        <f>AVERAGE(D6:D17)</f>
        <v>99.888888888888886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/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/>
      <c r="E18" s="27">
        <f>F14</f>
        <v>99.888888888888886</v>
      </c>
      <c r="F18" s="26">
        <f>D18-E18</f>
        <v>-99.888888888888886</v>
      </c>
      <c r="G18" s="25">
        <f>ABS(F18)</f>
        <v>99.888888888888886</v>
      </c>
      <c r="H18" s="25">
        <f>G18^2</f>
        <v>9977.7901234567889</v>
      </c>
      <c r="I18" s="24" t="e">
        <f>G18/D18</f>
        <v>#DIV/0!</v>
      </c>
      <c r="J18" s="24">
        <f>G18/E18</f>
        <v>1</v>
      </c>
    </row>
    <row r="19" spans="1:10" x14ac:dyDescent="0.25">
      <c r="A19" s="55"/>
      <c r="B19" s="31" t="s">
        <v>263</v>
      </c>
      <c r="C19" s="14">
        <v>2</v>
      </c>
      <c r="D19" s="34"/>
      <c r="E19" s="25">
        <f>$F$1*D18+(1-$F$1)*E18</f>
        <v>69.922222222222217</v>
      </c>
      <c r="F19" s="26">
        <f>D19-E19</f>
        <v>-69.922222222222217</v>
      </c>
      <c r="G19" s="25">
        <f>ABS(F19)</f>
        <v>69.922222222222217</v>
      </c>
      <c r="H19" s="25">
        <f>G19^2</f>
        <v>4889.1171604938263</v>
      </c>
      <c r="I19" s="24" t="e">
        <f>G19/D19</f>
        <v>#DIV/0!</v>
      </c>
      <c r="J19" s="24">
        <f>G19/E19</f>
        <v>1</v>
      </c>
    </row>
    <row r="20" spans="1:10" x14ac:dyDescent="0.25">
      <c r="A20" s="55"/>
      <c r="B20" s="31" t="s">
        <v>264</v>
      </c>
      <c r="C20" s="14">
        <v>3</v>
      </c>
      <c r="D20" s="34"/>
      <c r="E20" s="25">
        <f t="shared" ref="E20:E36" si="0">$F$1*D19+(1-$F$1)*E19</f>
        <v>48.945555555555551</v>
      </c>
      <c r="F20" s="26">
        <f t="shared" ref="F20:F36" si="1">D20-E20</f>
        <v>-48.945555555555551</v>
      </c>
      <c r="G20" s="25">
        <f t="shared" ref="G20:G36" si="2">ABS(F20)</f>
        <v>48.945555555555551</v>
      </c>
      <c r="H20" s="25">
        <f t="shared" ref="H20:H36" si="3">G20^2</f>
        <v>2395.6674086419748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5" t="s">
        <v>291</v>
      </c>
      <c r="B21" s="31" t="s">
        <v>265</v>
      </c>
      <c r="C21" s="14">
        <v>4</v>
      </c>
      <c r="D21" s="14"/>
      <c r="E21" s="25">
        <f t="shared" si="0"/>
        <v>34.261888888888883</v>
      </c>
      <c r="F21" s="26">
        <f t="shared" si="1"/>
        <v>-34.261888888888883</v>
      </c>
      <c r="G21" s="25">
        <f t="shared" si="2"/>
        <v>34.261888888888883</v>
      </c>
      <c r="H21" s="25">
        <f t="shared" si="3"/>
        <v>1173.8770302345674</v>
      </c>
      <c r="I21" s="24" t="e">
        <f t="shared" si="4"/>
        <v>#DIV/0!</v>
      </c>
      <c r="J21" s="24">
        <f t="shared" si="5"/>
        <v>1</v>
      </c>
    </row>
    <row r="22" spans="1:10" x14ac:dyDescent="0.25">
      <c r="A22" s="55"/>
      <c r="B22" s="31" t="s">
        <v>266</v>
      </c>
      <c r="C22" s="14">
        <v>5</v>
      </c>
      <c r="D22" s="14"/>
      <c r="E22" s="25">
        <f t="shared" si="0"/>
        <v>23.983322222222217</v>
      </c>
      <c r="F22" s="26">
        <f t="shared" si="1"/>
        <v>-23.983322222222217</v>
      </c>
      <c r="G22" s="25">
        <f t="shared" si="2"/>
        <v>23.983322222222217</v>
      </c>
      <c r="H22" s="25">
        <f t="shared" si="3"/>
        <v>575.19974481493807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5"/>
      <c r="B23" s="31" t="s">
        <v>267</v>
      </c>
      <c r="C23" s="14">
        <v>6</v>
      </c>
      <c r="D23" s="14"/>
      <c r="E23" s="25">
        <f t="shared" si="0"/>
        <v>16.788325555555552</v>
      </c>
      <c r="F23" s="26">
        <f t="shared" si="1"/>
        <v>-16.788325555555552</v>
      </c>
      <c r="G23" s="25">
        <f t="shared" si="2"/>
        <v>16.788325555555552</v>
      </c>
      <c r="H23" s="25">
        <f t="shared" si="3"/>
        <v>281.84787495931965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5"/>
      <c r="B24" s="31" t="s">
        <v>268</v>
      </c>
      <c r="C24" s="14">
        <v>7</v>
      </c>
      <c r="D24" s="14"/>
      <c r="E24" s="25">
        <f t="shared" si="0"/>
        <v>11.751827888888887</v>
      </c>
      <c r="F24" s="26">
        <f t="shared" si="1"/>
        <v>-11.751827888888887</v>
      </c>
      <c r="G24" s="25">
        <f t="shared" si="2"/>
        <v>11.751827888888887</v>
      </c>
      <c r="H24" s="25">
        <f t="shared" si="3"/>
        <v>138.10545873006663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5"/>
      <c r="B25" s="31" t="s">
        <v>269</v>
      </c>
      <c r="C25" s="14">
        <v>8</v>
      </c>
      <c r="D25" s="14"/>
      <c r="E25" s="25">
        <f t="shared" si="0"/>
        <v>8.2262795222222209</v>
      </c>
      <c r="F25" s="26">
        <f t="shared" si="1"/>
        <v>-8.2262795222222209</v>
      </c>
      <c r="G25" s="25">
        <f t="shared" si="2"/>
        <v>8.2262795222222209</v>
      </c>
      <c r="H25" s="25">
        <f t="shared" si="3"/>
        <v>67.671674777732647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5"/>
      <c r="B26" s="31" t="s">
        <v>270</v>
      </c>
      <c r="C26" s="14">
        <v>9</v>
      </c>
      <c r="D26" s="14"/>
      <c r="E26" s="25">
        <f t="shared" si="0"/>
        <v>5.7583956655555539</v>
      </c>
      <c r="F26" s="26">
        <f t="shared" si="1"/>
        <v>-5.7583956655555539</v>
      </c>
      <c r="G26" s="25">
        <f t="shared" si="2"/>
        <v>5.7583956655555539</v>
      </c>
      <c r="H26" s="25">
        <f t="shared" si="3"/>
        <v>33.15912064108899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5"/>
      <c r="B27" s="31" t="s">
        <v>271</v>
      </c>
      <c r="C27" s="14">
        <v>10</v>
      </c>
      <c r="D27" s="14"/>
      <c r="E27" s="25">
        <f t="shared" si="0"/>
        <v>4.0308769658888872</v>
      </c>
      <c r="F27" s="26">
        <f t="shared" si="1"/>
        <v>-4.0308769658888872</v>
      </c>
      <c r="G27" s="25">
        <f t="shared" si="2"/>
        <v>4.0308769658888872</v>
      </c>
      <c r="H27" s="25">
        <f t="shared" si="3"/>
        <v>16.2479691141336</v>
      </c>
      <c r="I27" s="24" t="e">
        <f t="shared" si="4"/>
        <v>#DIV/0!</v>
      </c>
      <c r="J27" s="24">
        <f t="shared" si="5"/>
        <v>1</v>
      </c>
    </row>
    <row r="28" spans="1:10" x14ac:dyDescent="0.25">
      <c r="A28" s="55"/>
      <c r="B28" s="31" t="s">
        <v>272</v>
      </c>
      <c r="C28" s="14">
        <v>11</v>
      </c>
      <c r="D28" s="14">
        <v>24</v>
      </c>
      <c r="E28" s="25">
        <f t="shared" si="0"/>
        <v>2.8216138761222207</v>
      </c>
      <c r="F28" s="26">
        <f t="shared" si="1"/>
        <v>21.178386123877779</v>
      </c>
      <c r="G28" s="25">
        <f t="shared" si="2"/>
        <v>21.178386123877779</v>
      </c>
      <c r="H28" s="25">
        <f t="shared" si="3"/>
        <v>448.52403881205885</v>
      </c>
      <c r="I28" s="24">
        <f t="shared" si="4"/>
        <v>0.88243275516157416</v>
      </c>
      <c r="J28" s="24">
        <f t="shared" si="5"/>
        <v>7.5057704752230308</v>
      </c>
    </row>
    <row r="29" spans="1:10" x14ac:dyDescent="0.25">
      <c r="A29" s="55"/>
      <c r="B29" s="31" t="s">
        <v>273</v>
      </c>
      <c r="C29" s="14">
        <v>12</v>
      </c>
      <c r="D29" s="14">
        <v>74</v>
      </c>
      <c r="E29" s="25">
        <f t="shared" si="0"/>
        <v>9.1751297132855534</v>
      </c>
      <c r="F29" s="26">
        <f t="shared" si="1"/>
        <v>64.824870286714443</v>
      </c>
      <c r="G29" s="25">
        <f t="shared" si="2"/>
        <v>64.824870286714443</v>
      </c>
      <c r="H29" s="25">
        <f t="shared" si="3"/>
        <v>4202.2638076893527</v>
      </c>
      <c r="I29" s="24">
        <f t="shared" si="4"/>
        <v>0.87601176063127628</v>
      </c>
      <c r="J29" s="24">
        <f t="shared" si="5"/>
        <v>7.0652810709420573</v>
      </c>
    </row>
    <row r="30" spans="1:10" x14ac:dyDescent="0.25">
      <c r="A30" s="55"/>
      <c r="B30" s="31" t="s">
        <v>274</v>
      </c>
      <c r="C30" s="14">
        <v>13</v>
      </c>
      <c r="D30" s="14">
        <v>75</v>
      </c>
      <c r="E30" s="25">
        <f t="shared" si="0"/>
        <v>28.622590799299886</v>
      </c>
      <c r="F30" s="26">
        <f t="shared" si="1"/>
        <v>46.377409200700114</v>
      </c>
      <c r="G30" s="25">
        <f t="shared" si="2"/>
        <v>46.377409200700114</v>
      </c>
      <c r="H30" s="25">
        <f t="shared" si="3"/>
        <v>2150.8640841691836</v>
      </c>
      <c r="I30" s="24">
        <f t="shared" si="4"/>
        <v>0.6183654560093349</v>
      </c>
      <c r="J30" s="24">
        <f t="shared" si="5"/>
        <v>1.6203078724038675</v>
      </c>
    </row>
    <row r="31" spans="1:10" x14ac:dyDescent="0.25">
      <c r="A31" s="55"/>
      <c r="B31" s="31" t="s">
        <v>275</v>
      </c>
      <c r="C31" s="14">
        <v>14</v>
      </c>
      <c r="D31" s="14">
        <v>31</v>
      </c>
      <c r="E31" s="25">
        <f t="shared" si="0"/>
        <v>42.535813559509918</v>
      </c>
      <c r="F31" s="26">
        <f t="shared" si="1"/>
        <v>-11.535813559509918</v>
      </c>
      <c r="G31" s="25">
        <f t="shared" si="2"/>
        <v>11.535813559509918</v>
      </c>
      <c r="H31" s="25">
        <f t="shared" si="3"/>
        <v>133.0749944797729</v>
      </c>
      <c r="I31" s="24">
        <f t="shared" si="4"/>
        <v>0.37212301804870707</v>
      </c>
      <c r="J31" s="24">
        <f t="shared" si="5"/>
        <v>0.27120237263995639</v>
      </c>
    </row>
    <row r="32" spans="1:10" x14ac:dyDescent="0.25">
      <c r="A32" s="55"/>
      <c r="B32" s="31" t="s">
        <v>276</v>
      </c>
      <c r="C32" s="14">
        <v>15</v>
      </c>
      <c r="D32" s="14">
        <v>173</v>
      </c>
      <c r="E32" s="25">
        <f t="shared" si="0"/>
        <v>39.07506949165694</v>
      </c>
      <c r="F32" s="26">
        <f t="shared" si="1"/>
        <v>133.92493050834307</v>
      </c>
      <c r="G32" s="25">
        <f t="shared" si="2"/>
        <v>133.92493050834307</v>
      </c>
      <c r="H32" s="25">
        <f t="shared" si="3"/>
        <v>17935.887011664519</v>
      </c>
      <c r="I32" s="24">
        <f t="shared" si="4"/>
        <v>0.77413254629100037</v>
      </c>
      <c r="J32" s="24">
        <f t="shared" si="5"/>
        <v>3.4273753636429967</v>
      </c>
    </row>
    <row r="33" spans="1:10" x14ac:dyDescent="0.25">
      <c r="A33" s="55"/>
      <c r="B33" s="31" t="s">
        <v>277</v>
      </c>
      <c r="C33" s="14">
        <v>16</v>
      </c>
      <c r="D33" s="14">
        <v>26</v>
      </c>
      <c r="E33" s="25">
        <f t="shared" si="0"/>
        <v>79.252548644159859</v>
      </c>
      <c r="F33" s="26">
        <f t="shared" si="1"/>
        <v>-53.252548644159859</v>
      </c>
      <c r="G33" s="25">
        <f t="shared" si="2"/>
        <v>53.252548644159859</v>
      </c>
      <c r="H33" s="25">
        <f t="shared" si="3"/>
        <v>2835.8339370986118</v>
      </c>
      <c r="I33" s="24">
        <f t="shared" si="4"/>
        <v>2.0481749478523024</v>
      </c>
      <c r="J33" s="24">
        <f t="shared" si="5"/>
        <v>0.67193484064798026</v>
      </c>
    </row>
    <row r="34" spans="1:10" x14ac:dyDescent="0.25">
      <c r="A34" s="55"/>
      <c r="B34" s="31" t="s">
        <v>278</v>
      </c>
      <c r="C34" s="14">
        <v>17</v>
      </c>
      <c r="D34" s="14">
        <v>42</v>
      </c>
      <c r="E34" s="25">
        <f t="shared" si="0"/>
        <v>63.276784050911893</v>
      </c>
      <c r="F34" s="26">
        <f t="shared" si="1"/>
        <v>-21.276784050911893</v>
      </c>
      <c r="G34" s="25">
        <f t="shared" si="2"/>
        <v>21.276784050911893</v>
      </c>
      <c r="H34" s="25">
        <f t="shared" si="3"/>
        <v>452.70153954913872</v>
      </c>
      <c r="I34" s="24">
        <f t="shared" si="4"/>
        <v>0.50659009645028319</v>
      </c>
      <c r="J34" s="24">
        <f t="shared" si="5"/>
        <v>0.33624945341395346</v>
      </c>
    </row>
    <row r="35" spans="1:10" x14ac:dyDescent="0.25">
      <c r="A35" s="55"/>
      <c r="B35" s="31" t="s">
        <v>279</v>
      </c>
      <c r="C35" s="14">
        <v>18</v>
      </c>
      <c r="D35" s="14">
        <v>37</v>
      </c>
      <c r="E35" s="25">
        <f t="shared" si="0"/>
        <v>56.893748835638327</v>
      </c>
      <c r="F35" s="26">
        <f t="shared" si="1"/>
        <v>-19.893748835638327</v>
      </c>
      <c r="G35" s="25">
        <f t="shared" si="2"/>
        <v>19.893748835638327</v>
      </c>
      <c r="H35" s="25">
        <f t="shared" si="3"/>
        <v>395.76124273546128</v>
      </c>
      <c r="I35" s="24">
        <f t="shared" si="4"/>
        <v>0.53766888744968455</v>
      </c>
      <c r="J35" s="24">
        <f t="shared" si="5"/>
        <v>0.34966493231285989</v>
      </c>
    </row>
    <row r="36" spans="1:10" x14ac:dyDescent="0.25">
      <c r="A36" s="55"/>
      <c r="B36" s="31" t="s">
        <v>280</v>
      </c>
      <c r="C36" s="14">
        <v>19</v>
      </c>
      <c r="D36" s="14">
        <v>221</v>
      </c>
      <c r="E36" s="25">
        <f t="shared" si="0"/>
        <v>50.925624184946827</v>
      </c>
      <c r="F36" s="26">
        <f t="shared" si="1"/>
        <v>170.07437581505317</v>
      </c>
      <c r="G36" s="25">
        <f t="shared" si="2"/>
        <v>170.07437581505317</v>
      </c>
      <c r="H36" s="25">
        <f t="shared" si="3"/>
        <v>28925.293308879944</v>
      </c>
      <c r="I36" s="24">
        <f t="shared" si="4"/>
        <v>0.76956731138033108</v>
      </c>
      <c r="J36" s="24">
        <f t="shared" si="5"/>
        <v>3.3396620765489935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101.94793692946277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6.8634934685797475</v>
      </c>
      <c r="G38" s="18">
        <f t="shared" ref="G38:H38" si="6">SUM(G18:G36)</f>
        <v>865.89645040079745</v>
      </c>
      <c r="H38" s="18">
        <f t="shared" si="6"/>
        <v>77028.887530942491</v>
      </c>
      <c r="I38" s="17" t="e">
        <f>SUM(I21:I36)</f>
        <v>#DIV/0!</v>
      </c>
      <c r="J38" s="17">
        <f>SUM(J21:J36)</f>
        <v>31.587448457775693</v>
      </c>
    </row>
    <row r="39" spans="1:10" x14ac:dyDescent="0.25">
      <c r="B39" s="14"/>
      <c r="C39" s="14"/>
      <c r="D39" s="14"/>
      <c r="E39" s="14"/>
      <c r="F39" s="14"/>
      <c r="G39" s="16">
        <f>G38/C36</f>
        <v>45.573497389515659</v>
      </c>
      <c r="H39" s="16">
        <f>H38/C36</f>
        <v>4054.1519753127627</v>
      </c>
      <c r="I39" s="15" t="e">
        <f>I38/C36</f>
        <v>#DIV/0!</v>
      </c>
      <c r="J39" s="15">
        <f>J38/C36</f>
        <v>1.6624972872513524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57.117975348410141</v>
      </c>
      <c r="H42" s="12">
        <f>H39^0.5</f>
        <v>63.672222949358087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708028</v>
      </c>
    </row>
    <row r="4" spans="2:3" x14ac:dyDescent="0.25">
      <c r="B4" s="5" t="s">
        <v>247</v>
      </c>
      <c r="C4" t="s">
        <v>102</v>
      </c>
    </row>
    <row r="5" spans="2:3" x14ac:dyDescent="0.25">
      <c r="B5" t="s">
        <v>250</v>
      </c>
      <c r="C5" s="4">
        <v>23</v>
      </c>
    </row>
    <row r="6" spans="2:3" x14ac:dyDescent="0.25">
      <c r="B6" t="s">
        <v>251</v>
      </c>
      <c r="C6" s="4">
        <v>49</v>
      </c>
    </row>
    <row r="7" spans="2:3" x14ac:dyDescent="0.25">
      <c r="B7" t="s">
        <v>252</v>
      </c>
      <c r="C7" s="4"/>
    </row>
    <row r="8" spans="2:3" x14ac:dyDescent="0.25">
      <c r="B8" t="s">
        <v>253</v>
      </c>
      <c r="C8" s="4">
        <v>95</v>
      </c>
    </row>
    <row r="9" spans="2:3" x14ac:dyDescent="0.25">
      <c r="B9" t="s">
        <v>254</v>
      </c>
      <c r="C9" s="4">
        <v>98</v>
      </c>
    </row>
    <row r="10" spans="2:3" x14ac:dyDescent="0.25">
      <c r="B10" t="s">
        <v>255</v>
      </c>
      <c r="C10" s="4">
        <v>114</v>
      </c>
    </row>
    <row r="11" spans="2:3" x14ac:dyDescent="0.25">
      <c r="B11" t="s">
        <v>256</v>
      </c>
      <c r="C11" s="4">
        <v>197</v>
      </c>
    </row>
    <row r="12" spans="2:3" x14ac:dyDescent="0.25">
      <c r="B12" t="s">
        <v>257</v>
      </c>
      <c r="C12" s="4">
        <v>174</v>
      </c>
    </row>
    <row r="13" spans="2:3" x14ac:dyDescent="0.25">
      <c r="B13" t="s">
        <v>258</v>
      </c>
      <c r="C13" s="4">
        <v>205</v>
      </c>
    </row>
    <row r="14" spans="2:3" x14ac:dyDescent="0.25">
      <c r="B14" t="s">
        <v>259</v>
      </c>
      <c r="C14" s="4">
        <v>7</v>
      </c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>
        <v>45</v>
      </c>
    </row>
    <row r="18" spans="2:3" x14ac:dyDescent="0.25">
      <c r="B18" t="s">
        <v>263</v>
      </c>
      <c r="C18" s="4">
        <v>168</v>
      </c>
    </row>
    <row r="19" spans="2:3" x14ac:dyDescent="0.25">
      <c r="B19" t="s">
        <v>264</v>
      </c>
      <c r="C19" s="4">
        <v>153</v>
      </c>
    </row>
    <row r="20" spans="2:3" x14ac:dyDescent="0.25">
      <c r="B20" t="s">
        <v>265</v>
      </c>
      <c r="C20" s="4">
        <v>291</v>
      </c>
    </row>
    <row r="21" spans="2:3" x14ac:dyDescent="0.25">
      <c r="B21" t="s">
        <v>266</v>
      </c>
      <c r="C21" s="4">
        <v>160</v>
      </c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>
        <v>281</v>
      </c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>
        <v>349</v>
      </c>
    </row>
    <row r="26" spans="2:3" x14ac:dyDescent="0.25">
      <c r="B26" t="s">
        <v>271</v>
      </c>
      <c r="C26" s="4">
        <v>7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>
        <v>300</v>
      </c>
    </row>
    <row r="29" spans="2:3" x14ac:dyDescent="0.25">
      <c r="B29" t="s">
        <v>274</v>
      </c>
      <c r="C29" s="4">
        <v>203</v>
      </c>
    </row>
    <row r="30" spans="2:3" x14ac:dyDescent="0.25">
      <c r="B30" t="s">
        <v>275</v>
      </c>
      <c r="C30" s="4">
        <v>159</v>
      </c>
    </row>
    <row r="31" spans="2:3" x14ac:dyDescent="0.25">
      <c r="B31" t="s">
        <v>276</v>
      </c>
      <c r="C31" s="4">
        <v>345</v>
      </c>
    </row>
    <row r="32" spans="2:3" x14ac:dyDescent="0.25">
      <c r="B32" t="s">
        <v>277</v>
      </c>
      <c r="C32" s="4">
        <v>33</v>
      </c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/>
    </row>
    <row r="36" spans="2:3" x14ac:dyDescent="0.25">
      <c r="C36" s="4">
        <v>3456</v>
      </c>
    </row>
  </sheetData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23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49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95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98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114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197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174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205</v>
      </c>
      <c r="E14" s="14" t="s">
        <v>293</v>
      </c>
      <c r="F14" s="27">
        <f>AVERAGE(D6:D17)</f>
        <v>106.88888888888889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7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45</v>
      </c>
      <c r="E18" s="27">
        <f>F14</f>
        <v>106.88888888888889</v>
      </c>
      <c r="F18" s="26">
        <f>D18-E18</f>
        <v>-61.888888888888886</v>
      </c>
      <c r="G18" s="25">
        <f>ABS(F18)</f>
        <v>61.888888888888886</v>
      </c>
      <c r="H18" s="25">
        <f>G18^2</f>
        <v>3830.2345679012342</v>
      </c>
      <c r="I18" s="24">
        <f>G18/D18</f>
        <v>1.3753086419753087</v>
      </c>
      <c r="J18" s="24">
        <f>G18/E18</f>
        <v>0.57900207900207901</v>
      </c>
    </row>
    <row r="19" spans="1:10" x14ac:dyDescent="0.25">
      <c r="A19" s="55"/>
      <c r="B19" s="31" t="s">
        <v>263</v>
      </c>
      <c r="C19" s="14">
        <v>2</v>
      </c>
      <c r="D19" s="34">
        <v>168</v>
      </c>
      <c r="E19" s="25">
        <f>$F$1*D18+(1-$F$1)*E18</f>
        <v>106.27</v>
      </c>
      <c r="F19" s="26">
        <f>D19-E19</f>
        <v>61.730000000000004</v>
      </c>
      <c r="G19" s="25">
        <f>ABS(F19)</f>
        <v>61.730000000000004</v>
      </c>
      <c r="H19" s="25">
        <f>G19^2</f>
        <v>3810.5929000000006</v>
      </c>
      <c r="I19" s="24">
        <f>G19/D19</f>
        <v>0.36744047619047621</v>
      </c>
      <c r="J19" s="24">
        <f>G19/E19</f>
        <v>0.58087889338477472</v>
      </c>
    </row>
    <row r="20" spans="1:10" x14ac:dyDescent="0.25">
      <c r="A20" s="55"/>
      <c r="B20" s="31" t="s">
        <v>264</v>
      </c>
      <c r="C20" s="14">
        <v>3</v>
      </c>
      <c r="D20" s="34">
        <v>153</v>
      </c>
      <c r="E20" s="25">
        <f t="shared" ref="E20:E36" si="0">$F$1*D19+(1-$F$1)*E19</f>
        <v>106.8873</v>
      </c>
      <c r="F20" s="26">
        <f t="shared" ref="F20:F36" si="1">D20-E20</f>
        <v>46.112700000000004</v>
      </c>
      <c r="G20" s="25">
        <f t="shared" ref="G20:G36" si="2">ABS(F20)</f>
        <v>46.112700000000004</v>
      </c>
      <c r="H20" s="25">
        <f t="shared" ref="H20:H36" si="3">G20^2</f>
        <v>2126.3811012900005</v>
      </c>
      <c r="I20" s="24">
        <f t="shared" ref="I20:I36" si="4">G20/D20</f>
        <v>0.30139019607843137</v>
      </c>
      <c r="J20" s="24">
        <f t="shared" ref="J20:J36" si="5">G20/E20</f>
        <v>0.43141420917171641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291</v>
      </c>
      <c r="E21" s="25">
        <f t="shared" si="0"/>
        <v>107.348427</v>
      </c>
      <c r="F21" s="26">
        <f t="shared" si="1"/>
        <v>183.65157299999998</v>
      </c>
      <c r="G21" s="25">
        <f t="shared" si="2"/>
        <v>183.65157299999998</v>
      </c>
      <c r="H21" s="25">
        <f t="shared" si="3"/>
        <v>33727.900265374323</v>
      </c>
      <c r="I21" s="24">
        <f t="shared" si="4"/>
        <v>0.63110506185567006</v>
      </c>
      <c r="J21" s="24">
        <f t="shared" si="5"/>
        <v>1.7107989202301026</v>
      </c>
    </row>
    <row r="22" spans="1:10" x14ac:dyDescent="0.25">
      <c r="A22" s="55"/>
      <c r="B22" s="31" t="s">
        <v>266</v>
      </c>
      <c r="C22" s="14">
        <v>5</v>
      </c>
      <c r="D22" s="14">
        <v>160</v>
      </c>
      <c r="E22" s="25">
        <f t="shared" si="0"/>
        <v>109.18494273</v>
      </c>
      <c r="F22" s="26">
        <f t="shared" si="1"/>
        <v>50.815057269999997</v>
      </c>
      <c r="G22" s="25">
        <f t="shared" si="2"/>
        <v>50.815057269999997</v>
      </c>
      <c r="H22" s="25">
        <f t="shared" si="3"/>
        <v>2582.1700453533795</v>
      </c>
      <c r="I22" s="24">
        <f t="shared" si="4"/>
        <v>0.31759410793749998</v>
      </c>
      <c r="J22" s="24">
        <f t="shared" si="5"/>
        <v>0.46540352542620228</v>
      </c>
    </row>
    <row r="23" spans="1:10" x14ac:dyDescent="0.25">
      <c r="A23" s="55"/>
      <c r="B23" s="31" t="s">
        <v>267</v>
      </c>
      <c r="C23" s="14">
        <v>6</v>
      </c>
      <c r="D23" s="14"/>
      <c r="E23" s="25">
        <f t="shared" si="0"/>
        <v>109.69309330269999</v>
      </c>
      <c r="F23" s="26">
        <f t="shared" si="1"/>
        <v>-109.69309330269999</v>
      </c>
      <c r="G23" s="25">
        <f t="shared" si="2"/>
        <v>109.69309330269999</v>
      </c>
      <c r="H23" s="25">
        <f t="shared" si="3"/>
        <v>12032.574718314845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5"/>
      <c r="B24" s="31" t="s">
        <v>268</v>
      </c>
      <c r="C24" s="14">
        <v>7</v>
      </c>
      <c r="D24" s="14">
        <v>281</v>
      </c>
      <c r="E24" s="25">
        <f t="shared" si="0"/>
        <v>108.596162369673</v>
      </c>
      <c r="F24" s="26">
        <f t="shared" si="1"/>
        <v>172.40383763032702</v>
      </c>
      <c r="G24" s="25">
        <f t="shared" si="2"/>
        <v>172.40383763032702</v>
      </c>
      <c r="H24" s="25">
        <f t="shared" si="3"/>
        <v>29723.083229664164</v>
      </c>
      <c r="I24" s="24">
        <f t="shared" si="4"/>
        <v>0.61353678872002493</v>
      </c>
      <c r="J24" s="24">
        <f t="shared" si="5"/>
        <v>1.5875684174128166</v>
      </c>
    </row>
    <row r="25" spans="1:10" x14ac:dyDescent="0.25">
      <c r="A25" s="55"/>
      <c r="B25" s="31" t="s">
        <v>269</v>
      </c>
      <c r="C25" s="14">
        <v>8</v>
      </c>
      <c r="D25" s="14"/>
      <c r="E25" s="25">
        <f t="shared" si="0"/>
        <v>110.32020074597627</v>
      </c>
      <c r="F25" s="26">
        <f t="shared" si="1"/>
        <v>-110.32020074597627</v>
      </c>
      <c r="G25" s="25">
        <f t="shared" si="2"/>
        <v>110.32020074597627</v>
      </c>
      <c r="H25" s="25">
        <f t="shared" si="3"/>
        <v>12170.546692632503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5"/>
      <c r="B26" s="31" t="s">
        <v>270</v>
      </c>
      <c r="C26" s="14">
        <v>9</v>
      </c>
      <c r="D26" s="14">
        <v>349</v>
      </c>
      <c r="E26" s="25">
        <f t="shared" si="0"/>
        <v>109.21699873851651</v>
      </c>
      <c r="F26" s="26">
        <f t="shared" si="1"/>
        <v>239.78300126148349</v>
      </c>
      <c r="G26" s="25">
        <f t="shared" si="2"/>
        <v>239.78300126148349</v>
      </c>
      <c r="H26" s="25">
        <f t="shared" si="3"/>
        <v>57495.887693964592</v>
      </c>
      <c r="I26" s="24">
        <f t="shared" si="4"/>
        <v>0.68705731020482375</v>
      </c>
      <c r="J26" s="24">
        <f t="shared" si="5"/>
        <v>2.1954732690976386</v>
      </c>
    </row>
    <row r="27" spans="1:10" x14ac:dyDescent="0.25">
      <c r="A27" s="55"/>
      <c r="B27" s="31" t="s">
        <v>271</v>
      </c>
      <c r="C27" s="14">
        <v>10</v>
      </c>
      <c r="D27" s="14">
        <v>7</v>
      </c>
      <c r="E27" s="25">
        <f t="shared" si="0"/>
        <v>111.61482875113136</v>
      </c>
      <c r="F27" s="26">
        <f t="shared" si="1"/>
        <v>-104.61482875113136</v>
      </c>
      <c r="G27" s="25">
        <f t="shared" si="2"/>
        <v>104.61482875113136</v>
      </c>
      <c r="H27" s="25">
        <f t="shared" si="3"/>
        <v>10944.26239462854</v>
      </c>
      <c r="I27" s="24">
        <f t="shared" si="4"/>
        <v>14.944975535875908</v>
      </c>
      <c r="J27" s="24">
        <f t="shared" si="5"/>
        <v>0.93728431895364039</v>
      </c>
    </row>
    <row r="28" spans="1:10" x14ac:dyDescent="0.25">
      <c r="A28" s="55"/>
      <c r="B28" s="31" t="s">
        <v>272</v>
      </c>
      <c r="C28" s="14">
        <v>11</v>
      </c>
      <c r="D28" s="14"/>
      <c r="E28" s="25">
        <f t="shared" si="0"/>
        <v>110.56868046362004</v>
      </c>
      <c r="F28" s="26">
        <f t="shared" si="1"/>
        <v>-110.56868046362004</v>
      </c>
      <c r="G28" s="25">
        <f t="shared" si="2"/>
        <v>110.56868046362004</v>
      </c>
      <c r="H28" s="25">
        <f t="shared" si="3"/>
        <v>12225.433099466112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5"/>
      <c r="B29" s="31" t="s">
        <v>273</v>
      </c>
      <c r="C29" s="14">
        <v>12</v>
      </c>
      <c r="D29" s="14">
        <v>300</v>
      </c>
      <c r="E29" s="25">
        <f t="shared" si="0"/>
        <v>109.46299365898383</v>
      </c>
      <c r="F29" s="26">
        <f t="shared" si="1"/>
        <v>190.53700634101617</v>
      </c>
      <c r="G29" s="25">
        <f t="shared" si="2"/>
        <v>190.53700634101617</v>
      </c>
      <c r="H29" s="25">
        <f t="shared" si="3"/>
        <v>36304.350785396433</v>
      </c>
      <c r="I29" s="24">
        <f t="shared" si="4"/>
        <v>0.63512335447005386</v>
      </c>
      <c r="J29" s="24">
        <f t="shared" si="5"/>
        <v>1.7406522512494653</v>
      </c>
    </row>
    <row r="30" spans="1:10" x14ac:dyDescent="0.25">
      <c r="A30" s="55"/>
      <c r="B30" s="31" t="s">
        <v>274</v>
      </c>
      <c r="C30" s="14">
        <v>13</v>
      </c>
      <c r="D30" s="14">
        <v>203</v>
      </c>
      <c r="E30" s="25">
        <f t="shared" si="0"/>
        <v>111.36836372239399</v>
      </c>
      <c r="F30" s="26">
        <f t="shared" si="1"/>
        <v>91.631636277606006</v>
      </c>
      <c r="G30" s="25">
        <f t="shared" si="2"/>
        <v>91.631636277606006</v>
      </c>
      <c r="H30" s="25">
        <f t="shared" si="3"/>
        <v>8396.3567669114818</v>
      </c>
      <c r="I30" s="24">
        <f t="shared" si="4"/>
        <v>0.45138737082564534</v>
      </c>
      <c r="J30" s="24">
        <f t="shared" si="5"/>
        <v>0.82277976630791316</v>
      </c>
    </row>
    <row r="31" spans="1:10" x14ac:dyDescent="0.25">
      <c r="A31" s="55"/>
      <c r="B31" s="31" t="s">
        <v>275</v>
      </c>
      <c r="C31" s="14">
        <v>14</v>
      </c>
      <c r="D31" s="14">
        <v>159</v>
      </c>
      <c r="E31" s="25">
        <f t="shared" si="0"/>
        <v>112.28468008517005</v>
      </c>
      <c r="F31" s="26">
        <f t="shared" si="1"/>
        <v>46.715319914829948</v>
      </c>
      <c r="G31" s="25">
        <f t="shared" si="2"/>
        <v>46.715319914829948</v>
      </c>
      <c r="H31" s="25">
        <f t="shared" si="3"/>
        <v>2182.3211147449074</v>
      </c>
      <c r="I31" s="24">
        <f t="shared" si="4"/>
        <v>0.29380704348949654</v>
      </c>
      <c r="J31" s="24">
        <f t="shared" si="5"/>
        <v>0.41604357673188802</v>
      </c>
    </row>
    <row r="32" spans="1:10" x14ac:dyDescent="0.25">
      <c r="A32" s="55"/>
      <c r="B32" s="31" t="s">
        <v>276</v>
      </c>
      <c r="C32" s="14">
        <v>15</v>
      </c>
      <c r="D32" s="14">
        <v>345</v>
      </c>
      <c r="E32" s="25">
        <f t="shared" si="0"/>
        <v>112.75183328431835</v>
      </c>
      <c r="F32" s="26">
        <f t="shared" si="1"/>
        <v>232.24816671568163</v>
      </c>
      <c r="G32" s="25">
        <f t="shared" si="2"/>
        <v>232.24816671568163</v>
      </c>
      <c r="H32" s="25">
        <f t="shared" si="3"/>
        <v>53939.210942795049</v>
      </c>
      <c r="I32" s="24">
        <f t="shared" si="4"/>
        <v>0.67318309192951198</v>
      </c>
      <c r="J32" s="24">
        <f t="shared" si="5"/>
        <v>2.0598172105107841</v>
      </c>
    </row>
    <row r="33" spans="1:10" x14ac:dyDescent="0.25">
      <c r="A33" s="55"/>
      <c r="B33" s="31" t="s">
        <v>277</v>
      </c>
      <c r="C33" s="14">
        <v>16</v>
      </c>
      <c r="D33" s="14">
        <v>33</v>
      </c>
      <c r="E33" s="25">
        <f t="shared" si="0"/>
        <v>115.07431495147517</v>
      </c>
      <c r="F33" s="26">
        <f t="shared" si="1"/>
        <v>-82.074314951475174</v>
      </c>
      <c r="G33" s="25">
        <f t="shared" si="2"/>
        <v>82.074314951475174</v>
      </c>
      <c r="H33" s="25">
        <f t="shared" si="3"/>
        <v>6736.1931747539411</v>
      </c>
      <c r="I33" s="24">
        <f t="shared" si="4"/>
        <v>2.4871004530750054</v>
      </c>
      <c r="J33" s="24">
        <f t="shared" si="5"/>
        <v>0.71322879468006806</v>
      </c>
    </row>
    <row r="34" spans="1:10" x14ac:dyDescent="0.25">
      <c r="A34" s="55"/>
      <c r="B34" s="31" t="s">
        <v>278</v>
      </c>
      <c r="C34" s="14">
        <v>17</v>
      </c>
      <c r="D34" s="14"/>
      <c r="E34" s="25">
        <f t="shared" si="0"/>
        <v>114.25357180196042</v>
      </c>
      <c r="F34" s="26">
        <f t="shared" si="1"/>
        <v>-114.25357180196042</v>
      </c>
      <c r="G34" s="25">
        <f t="shared" si="2"/>
        <v>114.25357180196042</v>
      </c>
      <c r="H34" s="25">
        <f t="shared" si="3"/>
        <v>13053.878669505724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5"/>
      <c r="B35" s="31" t="s">
        <v>279</v>
      </c>
      <c r="C35" s="14">
        <v>18</v>
      </c>
      <c r="D35" s="14"/>
      <c r="E35" s="25">
        <f t="shared" si="0"/>
        <v>113.11103608394082</v>
      </c>
      <c r="F35" s="26">
        <f t="shared" si="1"/>
        <v>-113.11103608394082</v>
      </c>
      <c r="G35" s="25">
        <f t="shared" si="2"/>
        <v>113.11103608394082</v>
      </c>
      <c r="H35" s="25">
        <f t="shared" si="3"/>
        <v>12794.106483982561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5"/>
      <c r="B36" s="31" t="s">
        <v>280</v>
      </c>
      <c r="C36" s="14">
        <v>19</v>
      </c>
      <c r="D36" s="14"/>
      <c r="E36" s="25">
        <f t="shared" si="0"/>
        <v>111.9799257231014</v>
      </c>
      <c r="F36" s="26">
        <f t="shared" si="1"/>
        <v>-111.9799257231014</v>
      </c>
      <c r="G36" s="25">
        <f t="shared" si="2"/>
        <v>111.9799257231014</v>
      </c>
      <c r="H36" s="25">
        <f t="shared" si="3"/>
        <v>12539.503764951307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110.86012646587039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397.12375769814997</v>
      </c>
      <c r="G38" s="18">
        <f t="shared" ref="G38:H38" si="6">SUM(G18:G36)</f>
        <v>2234.1328391237389</v>
      </c>
      <c r="H38" s="18">
        <f t="shared" si="6"/>
        <v>326614.98841163109</v>
      </c>
      <c r="I38" s="17" t="e">
        <f>SUM(I21:I36)</f>
        <v>#DIV/0!</v>
      </c>
      <c r="J38" s="17">
        <f>SUM(J21:J36)</f>
        <v>18.649050050600518</v>
      </c>
    </row>
    <row r="39" spans="1:10" x14ac:dyDescent="0.25">
      <c r="B39" s="14"/>
      <c r="C39" s="14"/>
      <c r="D39" s="14"/>
      <c r="E39" s="14"/>
      <c r="F39" s="14"/>
      <c r="G39" s="16">
        <f>G38/C36</f>
        <v>117.58593890124942</v>
      </c>
      <c r="H39" s="16">
        <f>H38/C36</f>
        <v>17190.262547980583</v>
      </c>
      <c r="I39" s="15" t="e">
        <f>I38/C36</f>
        <v>#DIV/0!</v>
      </c>
      <c r="J39" s="15">
        <f>J38/C36</f>
        <v>0.98152895003160623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147.37229188441279</v>
      </c>
      <c r="H42" s="12">
        <f>H39^0.5</f>
        <v>131.11164154254413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708028</v>
      </c>
    </row>
    <row r="4" spans="2:3" x14ac:dyDescent="0.25">
      <c r="B4" s="5" t="s">
        <v>247</v>
      </c>
      <c r="C4" t="s">
        <v>102</v>
      </c>
    </row>
    <row r="5" spans="2:3" x14ac:dyDescent="0.25">
      <c r="B5" t="s">
        <v>250</v>
      </c>
      <c r="C5" s="4">
        <v>23</v>
      </c>
    </row>
    <row r="6" spans="2:3" x14ac:dyDescent="0.25">
      <c r="B6" t="s">
        <v>251</v>
      </c>
      <c r="C6" s="4">
        <v>49</v>
      </c>
    </row>
    <row r="7" spans="2:3" x14ac:dyDescent="0.25">
      <c r="B7" t="s">
        <v>252</v>
      </c>
      <c r="C7" s="4"/>
    </row>
    <row r="8" spans="2:3" x14ac:dyDescent="0.25">
      <c r="B8" t="s">
        <v>253</v>
      </c>
      <c r="C8" s="4">
        <v>95</v>
      </c>
    </row>
    <row r="9" spans="2:3" x14ac:dyDescent="0.25">
      <c r="B9" t="s">
        <v>254</v>
      </c>
      <c r="C9" s="4">
        <v>98</v>
      </c>
    </row>
    <row r="10" spans="2:3" x14ac:dyDescent="0.25">
      <c r="B10" t="s">
        <v>255</v>
      </c>
      <c r="C10" s="4">
        <v>114</v>
      </c>
    </row>
    <row r="11" spans="2:3" x14ac:dyDescent="0.25">
      <c r="B11" t="s">
        <v>256</v>
      </c>
      <c r="C11" s="4">
        <v>197</v>
      </c>
    </row>
    <row r="12" spans="2:3" x14ac:dyDescent="0.25">
      <c r="B12" t="s">
        <v>257</v>
      </c>
      <c r="C12" s="4">
        <v>174</v>
      </c>
    </row>
    <row r="13" spans="2:3" x14ac:dyDescent="0.25">
      <c r="B13" t="s">
        <v>258</v>
      </c>
      <c r="C13" s="4">
        <v>205</v>
      </c>
    </row>
    <row r="14" spans="2:3" x14ac:dyDescent="0.25">
      <c r="B14" t="s">
        <v>259</v>
      </c>
      <c r="C14" s="4">
        <v>7</v>
      </c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>
        <v>45</v>
      </c>
    </row>
    <row r="18" spans="2:3" x14ac:dyDescent="0.25">
      <c r="B18" t="s">
        <v>263</v>
      </c>
      <c r="C18" s="4">
        <v>168</v>
      </c>
    </row>
    <row r="19" spans="2:3" x14ac:dyDescent="0.25">
      <c r="B19" t="s">
        <v>264</v>
      </c>
      <c r="C19" s="4">
        <v>153</v>
      </c>
    </row>
    <row r="20" spans="2:3" x14ac:dyDescent="0.25">
      <c r="B20" t="s">
        <v>265</v>
      </c>
      <c r="C20" s="4">
        <v>291</v>
      </c>
    </row>
    <row r="21" spans="2:3" x14ac:dyDescent="0.25">
      <c r="B21" t="s">
        <v>266</v>
      </c>
      <c r="C21" s="4">
        <v>160</v>
      </c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>
        <v>281</v>
      </c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>
        <v>349</v>
      </c>
    </row>
    <row r="26" spans="2:3" x14ac:dyDescent="0.25">
      <c r="B26" t="s">
        <v>271</v>
      </c>
      <c r="C26" s="4">
        <v>7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>
        <v>300</v>
      </c>
    </row>
    <row r="29" spans="2:3" x14ac:dyDescent="0.25">
      <c r="B29" t="s">
        <v>274</v>
      </c>
      <c r="C29" s="4">
        <v>203</v>
      </c>
    </row>
    <row r="30" spans="2:3" x14ac:dyDescent="0.25">
      <c r="B30" t="s">
        <v>275</v>
      </c>
      <c r="C30" s="4">
        <v>159</v>
      </c>
    </row>
    <row r="31" spans="2:3" x14ac:dyDescent="0.25">
      <c r="B31" t="s">
        <v>276</v>
      </c>
      <c r="C31" s="4">
        <v>345</v>
      </c>
    </row>
    <row r="32" spans="2:3" x14ac:dyDescent="0.25">
      <c r="B32" t="s">
        <v>277</v>
      </c>
      <c r="C32" s="4">
        <v>33</v>
      </c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/>
    </row>
    <row r="36" spans="2:3" x14ac:dyDescent="0.25">
      <c r="C36" s="4">
        <v>3456</v>
      </c>
    </row>
  </sheetData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23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49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95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98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114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197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174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205</v>
      </c>
      <c r="E14" s="14" t="s">
        <v>293</v>
      </c>
      <c r="F14" s="27">
        <f>AVERAGE(D6:D17)</f>
        <v>106.88888888888889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7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45</v>
      </c>
      <c r="E18" s="27">
        <f>F14</f>
        <v>106.88888888888889</v>
      </c>
      <c r="F18" s="26">
        <f>D18-E18</f>
        <v>-61.888888888888886</v>
      </c>
      <c r="G18" s="25">
        <f>ABS(F18)</f>
        <v>61.888888888888886</v>
      </c>
      <c r="H18" s="25">
        <f>G18^2</f>
        <v>3830.2345679012342</v>
      </c>
      <c r="I18" s="24">
        <f>G18/D18</f>
        <v>1.3753086419753087</v>
      </c>
      <c r="J18" s="24">
        <f>G18/E18</f>
        <v>0.57900207900207901</v>
      </c>
    </row>
    <row r="19" spans="1:10" x14ac:dyDescent="0.25">
      <c r="A19" s="55"/>
      <c r="B19" s="31" t="s">
        <v>263</v>
      </c>
      <c r="C19" s="14">
        <v>2</v>
      </c>
      <c r="D19" s="34">
        <v>168</v>
      </c>
      <c r="E19" s="25">
        <f>$F$1*D18+(1-$F$1)*E18</f>
        <v>106.27</v>
      </c>
      <c r="F19" s="26">
        <f>D19-E19</f>
        <v>61.730000000000004</v>
      </c>
      <c r="G19" s="25">
        <f>ABS(F19)</f>
        <v>61.730000000000004</v>
      </c>
      <c r="H19" s="25">
        <f>G19^2</f>
        <v>3810.5929000000006</v>
      </c>
      <c r="I19" s="24">
        <f>G19/D19</f>
        <v>0.36744047619047621</v>
      </c>
      <c r="J19" s="24">
        <f>G19/E19</f>
        <v>0.58087889338477472</v>
      </c>
    </row>
    <row r="20" spans="1:10" x14ac:dyDescent="0.25">
      <c r="A20" s="55"/>
      <c r="B20" s="31" t="s">
        <v>264</v>
      </c>
      <c r="C20" s="14">
        <v>3</v>
      </c>
      <c r="D20" s="34">
        <v>153</v>
      </c>
      <c r="E20" s="25">
        <f t="shared" ref="E20:E36" si="0">$F$1*D19+(1-$F$1)*E19</f>
        <v>106.8873</v>
      </c>
      <c r="F20" s="26">
        <f t="shared" ref="F20:F36" si="1">D20-E20</f>
        <v>46.112700000000004</v>
      </c>
      <c r="G20" s="25">
        <f t="shared" ref="G20:G36" si="2">ABS(F20)</f>
        <v>46.112700000000004</v>
      </c>
      <c r="H20" s="25">
        <f t="shared" ref="H20:H36" si="3">G20^2</f>
        <v>2126.3811012900005</v>
      </c>
      <c r="I20" s="24">
        <f t="shared" ref="I20:I36" si="4">G20/D20</f>
        <v>0.30139019607843137</v>
      </c>
      <c r="J20" s="24">
        <f t="shared" ref="J20:J36" si="5">G20/E20</f>
        <v>0.43141420917171641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291</v>
      </c>
      <c r="E21" s="25">
        <f t="shared" si="0"/>
        <v>107.348427</v>
      </c>
      <c r="F21" s="26">
        <f t="shared" si="1"/>
        <v>183.65157299999998</v>
      </c>
      <c r="G21" s="25">
        <f t="shared" si="2"/>
        <v>183.65157299999998</v>
      </c>
      <c r="H21" s="25">
        <f t="shared" si="3"/>
        <v>33727.900265374323</v>
      </c>
      <c r="I21" s="24">
        <f t="shared" si="4"/>
        <v>0.63110506185567006</v>
      </c>
      <c r="J21" s="24">
        <f t="shared" si="5"/>
        <v>1.7107989202301026</v>
      </c>
    </row>
    <row r="22" spans="1:10" x14ac:dyDescent="0.25">
      <c r="A22" s="55"/>
      <c r="B22" s="31" t="s">
        <v>266</v>
      </c>
      <c r="C22" s="14">
        <v>5</v>
      </c>
      <c r="D22" s="14">
        <v>160</v>
      </c>
      <c r="E22" s="25">
        <f t="shared" si="0"/>
        <v>109.18494273</v>
      </c>
      <c r="F22" s="26">
        <f t="shared" si="1"/>
        <v>50.815057269999997</v>
      </c>
      <c r="G22" s="25">
        <f t="shared" si="2"/>
        <v>50.815057269999997</v>
      </c>
      <c r="H22" s="25">
        <f t="shared" si="3"/>
        <v>2582.1700453533795</v>
      </c>
      <c r="I22" s="24">
        <f t="shared" si="4"/>
        <v>0.31759410793749998</v>
      </c>
      <c r="J22" s="24">
        <f t="shared" si="5"/>
        <v>0.46540352542620228</v>
      </c>
    </row>
    <row r="23" spans="1:10" x14ac:dyDescent="0.25">
      <c r="A23" s="55"/>
      <c r="B23" s="31" t="s">
        <v>267</v>
      </c>
      <c r="C23" s="14">
        <v>6</v>
      </c>
      <c r="D23" s="14"/>
      <c r="E23" s="25">
        <f t="shared" si="0"/>
        <v>109.69309330269999</v>
      </c>
      <c r="F23" s="26">
        <f t="shared" si="1"/>
        <v>-109.69309330269999</v>
      </c>
      <c r="G23" s="25">
        <f t="shared" si="2"/>
        <v>109.69309330269999</v>
      </c>
      <c r="H23" s="25">
        <f t="shared" si="3"/>
        <v>12032.574718314845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5"/>
      <c r="B24" s="31" t="s">
        <v>268</v>
      </c>
      <c r="C24" s="14">
        <v>7</v>
      </c>
      <c r="D24" s="14">
        <v>281</v>
      </c>
      <c r="E24" s="25">
        <f t="shared" si="0"/>
        <v>108.596162369673</v>
      </c>
      <c r="F24" s="26">
        <f t="shared" si="1"/>
        <v>172.40383763032702</v>
      </c>
      <c r="G24" s="25">
        <f t="shared" si="2"/>
        <v>172.40383763032702</v>
      </c>
      <c r="H24" s="25">
        <f t="shared" si="3"/>
        <v>29723.083229664164</v>
      </c>
      <c r="I24" s="24">
        <f t="shared" si="4"/>
        <v>0.61353678872002493</v>
      </c>
      <c r="J24" s="24">
        <f t="shared" si="5"/>
        <v>1.5875684174128166</v>
      </c>
    </row>
    <row r="25" spans="1:10" x14ac:dyDescent="0.25">
      <c r="A25" s="55"/>
      <c r="B25" s="31" t="s">
        <v>269</v>
      </c>
      <c r="C25" s="14">
        <v>8</v>
      </c>
      <c r="D25" s="14"/>
      <c r="E25" s="25">
        <f t="shared" si="0"/>
        <v>110.32020074597627</v>
      </c>
      <c r="F25" s="26">
        <f t="shared" si="1"/>
        <v>-110.32020074597627</v>
      </c>
      <c r="G25" s="25">
        <f t="shared" si="2"/>
        <v>110.32020074597627</v>
      </c>
      <c r="H25" s="25">
        <f t="shared" si="3"/>
        <v>12170.546692632503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5"/>
      <c r="B26" s="31" t="s">
        <v>270</v>
      </c>
      <c r="C26" s="14">
        <v>9</v>
      </c>
      <c r="D26" s="14">
        <v>349</v>
      </c>
      <c r="E26" s="25">
        <f t="shared" si="0"/>
        <v>109.21699873851651</v>
      </c>
      <c r="F26" s="26">
        <f t="shared" si="1"/>
        <v>239.78300126148349</v>
      </c>
      <c r="G26" s="25">
        <f t="shared" si="2"/>
        <v>239.78300126148349</v>
      </c>
      <c r="H26" s="25">
        <f t="shared" si="3"/>
        <v>57495.887693964592</v>
      </c>
      <c r="I26" s="24">
        <f t="shared" si="4"/>
        <v>0.68705731020482375</v>
      </c>
      <c r="J26" s="24">
        <f t="shared" si="5"/>
        <v>2.1954732690976386</v>
      </c>
    </row>
    <row r="27" spans="1:10" x14ac:dyDescent="0.25">
      <c r="A27" s="55"/>
      <c r="B27" s="31" t="s">
        <v>271</v>
      </c>
      <c r="C27" s="14">
        <v>10</v>
      </c>
      <c r="D27" s="14">
        <v>7</v>
      </c>
      <c r="E27" s="25">
        <f t="shared" si="0"/>
        <v>111.61482875113136</v>
      </c>
      <c r="F27" s="26">
        <f t="shared" si="1"/>
        <v>-104.61482875113136</v>
      </c>
      <c r="G27" s="25">
        <f t="shared" si="2"/>
        <v>104.61482875113136</v>
      </c>
      <c r="H27" s="25">
        <f t="shared" si="3"/>
        <v>10944.26239462854</v>
      </c>
      <c r="I27" s="24">
        <f t="shared" si="4"/>
        <v>14.944975535875908</v>
      </c>
      <c r="J27" s="24">
        <f t="shared" si="5"/>
        <v>0.93728431895364039</v>
      </c>
    </row>
    <row r="28" spans="1:10" x14ac:dyDescent="0.25">
      <c r="A28" s="55"/>
      <c r="B28" s="31" t="s">
        <v>272</v>
      </c>
      <c r="C28" s="14">
        <v>11</v>
      </c>
      <c r="D28" s="14"/>
      <c r="E28" s="25">
        <f t="shared" si="0"/>
        <v>110.56868046362004</v>
      </c>
      <c r="F28" s="26">
        <f t="shared" si="1"/>
        <v>-110.56868046362004</v>
      </c>
      <c r="G28" s="25">
        <f t="shared" si="2"/>
        <v>110.56868046362004</v>
      </c>
      <c r="H28" s="25">
        <f t="shared" si="3"/>
        <v>12225.433099466112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5"/>
      <c r="B29" s="31" t="s">
        <v>273</v>
      </c>
      <c r="C29" s="14">
        <v>12</v>
      </c>
      <c r="D29" s="14">
        <v>300</v>
      </c>
      <c r="E29" s="25">
        <f t="shared" si="0"/>
        <v>109.46299365898383</v>
      </c>
      <c r="F29" s="26">
        <f t="shared" si="1"/>
        <v>190.53700634101617</v>
      </c>
      <c r="G29" s="25">
        <f t="shared" si="2"/>
        <v>190.53700634101617</v>
      </c>
      <c r="H29" s="25">
        <f t="shared" si="3"/>
        <v>36304.350785396433</v>
      </c>
      <c r="I29" s="24">
        <f t="shared" si="4"/>
        <v>0.63512335447005386</v>
      </c>
      <c r="J29" s="24">
        <f t="shared" si="5"/>
        <v>1.7406522512494653</v>
      </c>
    </row>
    <row r="30" spans="1:10" x14ac:dyDescent="0.25">
      <c r="A30" s="55"/>
      <c r="B30" s="31" t="s">
        <v>274</v>
      </c>
      <c r="C30" s="14">
        <v>13</v>
      </c>
      <c r="D30" s="14">
        <v>203</v>
      </c>
      <c r="E30" s="25">
        <f t="shared" si="0"/>
        <v>111.36836372239399</v>
      </c>
      <c r="F30" s="26">
        <f t="shared" si="1"/>
        <v>91.631636277606006</v>
      </c>
      <c r="G30" s="25">
        <f t="shared" si="2"/>
        <v>91.631636277606006</v>
      </c>
      <c r="H30" s="25">
        <f t="shared" si="3"/>
        <v>8396.3567669114818</v>
      </c>
      <c r="I30" s="24">
        <f t="shared" si="4"/>
        <v>0.45138737082564534</v>
      </c>
      <c r="J30" s="24">
        <f t="shared" si="5"/>
        <v>0.82277976630791316</v>
      </c>
    </row>
    <row r="31" spans="1:10" x14ac:dyDescent="0.25">
      <c r="A31" s="55"/>
      <c r="B31" s="31" t="s">
        <v>275</v>
      </c>
      <c r="C31" s="14">
        <v>14</v>
      </c>
      <c r="D31" s="14">
        <v>159</v>
      </c>
      <c r="E31" s="25">
        <f t="shared" si="0"/>
        <v>112.28468008517005</v>
      </c>
      <c r="F31" s="26">
        <f t="shared" si="1"/>
        <v>46.715319914829948</v>
      </c>
      <c r="G31" s="25">
        <f t="shared" si="2"/>
        <v>46.715319914829948</v>
      </c>
      <c r="H31" s="25">
        <f t="shared" si="3"/>
        <v>2182.3211147449074</v>
      </c>
      <c r="I31" s="24">
        <f t="shared" si="4"/>
        <v>0.29380704348949654</v>
      </c>
      <c r="J31" s="24">
        <f t="shared" si="5"/>
        <v>0.41604357673188802</v>
      </c>
    </row>
    <row r="32" spans="1:10" x14ac:dyDescent="0.25">
      <c r="A32" s="55"/>
      <c r="B32" s="31" t="s">
        <v>276</v>
      </c>
      <c r="C32" s="14">
        <v>15</v>
      </c>
      <c r="D32" s="14">
        <v>345</v>
      </c>
      <c r="E32" s="25">
        <f t="shared" si="0"/>
        <v>112.75183328431835</v>
      </c>
      <c r="F32" s="26">
        <f t="shared" si="1"/>
        <v>232.24816671568163</v>
      </c>
      <c r="G32" s="25">
        <f t="shared" si="2"/>
        <v>232.24816671568163</v>
      </c>
      <c r="H32" s="25">
        <f t="shared" si="3"/>
        <v>53939.210942795049</v>
      </c>
      <c r="I32" s="24">
        <f t="shared" si="4"/>
        <v>0.67318309192951198</v>
      </c>
      <c r="J32" s="24">
        <f t="shared" si="5"/>
        <v>2.0598172105107841</v>
      </c>
    </row>
    <row r="33" spans="1:10" x14ac:dyDescent="0.25">
      <c r="A33" s="55"/>
      <c r="B33" s="31" t="s">
        <v>277</v>
      </c>
      <c r="C33" s="14">
        <v>16</v>
      </c>
      <c r="D33" s="14">
        <v>33</v>
      </c>
      <c r="E33" s="25">
        <f t="shared" si="0"/>
        <v>115.07431495147517</v>
      </c>
      <c r="F33" s="26">
        <f t="shared" si="1"/>
        <v>-82.074314951475174</v>
      </c>
      <c r="G33" s="25">
        <f t="shared" si="2"/>
        <v>82.074314951475174</v>
      </c>
      <c r="H33" s="25">
        <f t="shared" si="3"/>
        <v>6736.1931747539411</v>
      </c>
      <c r="I33" s="24">
        <f t="shared" si="4"/>
        <v>2.4871004530750054</v>
      </c>
      <c r="J33" s="24">
        <f t="shared" si="5"/>
        <v>0.71322879468006806</v>
      </c>
    </row>
    <row r="34" spans="1:10" x14ac:dyDescent="0.25">
      <c r="A34" s="55"/>
      <c r="B34" s="31" t="s">
        <v>278</v>
      </c>
      <c r="C34" s="14">
        <v>17</v>
      </c>
      <c r="D34" s="14"/>
      <c r="E34" s="25">
        <f t="shared" si="0"/>
        <v>114.25357180196042</v>
      </c>
      <c r="F34" s="26">
        <f t="shared" si="1"/>
        <v>-114.25357180196042</v>
      </c>
      <c r="G34" s="25">
        <f t="shared" si="2"/>
        <v>114.25357180196042</v>
      </c>
      <c r="H34" s="25">
        <f t="shared" si="3"/>
        <v>13053.878669505724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5"/>
      <c r="B35" s="31" t="s">
        <v>279</v>
      </c>
      <c r="C35" s="14">
        <v>18</v>
      </c>
      <c r="D35" s="14"/>
      <c r="E35" s="25">
        <f t="shared" si="0"/>
        <v>113.11103608394082</v>
      </c>
      <c r="F35" s="26">
        <f t="shared" si="1"/>
        <v>-113.11103608394082</v>
      </c>
      <c r="G35" s="25">
        <f t="shared" si="2"/>
        <v>113.11103608394082</v>
      </c>
      <c r="H35" s="25">
        <f t="shared" si="3"/>
        <v>12794.106483982561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5"/>
      <c r="B36" s="31" t="s">
        <v>280</v>
      </c>
      <c r="C36" s="14">
        <v>19</v>
      </c>
      <c r="D36" s="14"/>
      <c r="E36" s="25">
        <f t="shared" si="0"/>
        <v>111.9799257231014</v>
      </c>
      <c r="F36" s="26">
        <f t="shared" si="1"/>
        <v>-111.9799257231014</v>
      </c>
      <c r="G36" s="25">
        <f t="shared" si="2"/>
        <v>111.9799257231014</v>
      </c>
      <c r="H36" s="25">
        <f t="shared" si="3"/>
        <v>12539.503764951307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110.86012646587039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397.12375769814997</v>
      </c>
      <c r="G38" s="18">
        <f t="shared" ref="G38:H38" si="6">SUM(G18:G36)</f>
        <v>2234.1328391237389</v>
      </c>
      <c r="H38" s="18">
        <f t="shared" si="6"/>
        <v>326614.98841163109</v>
      </c>
      <c r="I38" s="17" t="e">
        <f>SUM(I21:I36)</f>
        <v>#DIV/0!</v>
      </c>
      <c r="J38" s="17">
        <f>SUM(J21:J36)</f>
        <v>18.649050050600518</v>
      </c>
    </row>
    <row r="39" spans="1:10" x14ac:dyDescent="0.25">
      <c r="B39" s="14"/>
      <c r="C39" s="14"/>
      <c r="D39" s="14"/>
      <c r="E39" s="14"/>
      <c r="F39" s="14"/>
      <c r="G39" s="16">
        <f>G38/C36</f>
        <v>117.58593890124942</v>
      </c>
      <c r="H39" s="16">
        <f>H38/C36</f>
        <v>17190.262547980583</v>
      </c>
      <c r="I39" s="15" t="e">
        <f>I38/C36</f>
        <v>#DIV/0!</v>
      </c>
      <c r="J39" s="15">
        <f>J38/C36</f>
        <v>0.98152895003160623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147.37229188441279</v>
      </c>
      <c r="H42" s="12">
        <f>H39^0.5</f>
        <v>131.11164154254413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708029</v>
      </c>
    </row>
    <row r="4" spans="2:3" x14ac:dyDescent="0.25">
      <c r="B4" s="5" t="s">
        <v>247</v>
      </c>
      <c r="C4" t="s">
        <v>103</v>
      </c>
    </row>
    <row r="5" spans="2:3" x14ac:dyDescent="0.25">
      <c r="B5" t="s">
        <v>250</v>
      </c>
      <c r="C5" s="4">
        <v>6</v>
      </c>
    </row>
    <row r="6" spans="2:3" x14ac:dyDescent="0.25">
      <c r="B6" t="s">
        <v>251</v>
      </c>
      <c r="C6" s="4">
        <v>1</v>
      </c>
    </row>
    <row r="7" spans="2:3" x14ac:dyDescent="0.25">
      <c r="B7" t="s">
        <v>252</v>
      </c>
      <c r="C7" s="4"/>
    </row>
    <row r="8" spans="2:3" x14ac:dyDescent="0.25">
      <c r="B8" t="s">
        <v>253</v>
      </c>
      <c r="C8" s="4">
        <v>146</v>
      </c>
    </row>
    <row r="9" spans="2:3" x14ac:dyDescent="0.25">
      <c r="B9" t="s">
        <v>254</v>
      </c>
      <c r="C9" s="4">
        <v>52</v>
      </c>
    </row>
    <row r="10" spans="2:3" x14ac:dyDescent="0.25">
      <c r="B10" t="s">
        <v>255</v>
      </c>
      <c r="C10" s="4">
        <v>104</v>
      </c>
    </row>
    <row r="11" spans="2:3" x14ac:dyDescent="0.25">
      <c r="B11" t="s">
        <v>256</v>
      </c>
      <c r="C11" s="4">
        <v>140</v>
      </c>
    </row>
    <row r="12" spans="2:3" x14ac:dyDescent="0.25">
      <c r="B12" t="s">
        <v>257</v>
      </c>
      <c r="C12" s="4">
        <v>15</v>
      </c>
    </row>
    <row r="13" spans="2:3" x14ac:dyDescent="0.25">
      <c r="B13" t="s">
        <v>258</v>
      </c>
      <c r="C13" s="4">
        <v>86</v>
      </c>
    </row>
    <row r="14" spans="2:3" x14ac:dyDescent="0.25">
      <c r="B14" t="s">
        <v>259</v>
      </c>
      <c r="C14" s="4">
        <v>253</v>
      </c>
    </row>
    <row r="15" spans="2:3" x14ac:dyDescent="0.25">
      <c r="B15" t="s">
        <v>260</v>
      </c>
      <c r="C15" s="4">
        <v>116</v>
      </c>
    </row>
    <row r="16" spans="2:3" x14ac:dyDescent="0.25">
      <c r="B16" t="s">
        <v>261</v>
      </c>
      <c r="C16" s="4">
        <v>183</v>
      </c>
    </row>
    <row r="17" spans="2:3" x14ac:dyDescent="0.25">
      <c r="B17" t="s">
        <v>262</v>
      </c>
      <c r="C17" s="4"/>
    </row>
    <row r="18" spans="2:3" x14ac:dyDescent="0.25">
      <c r="B18" t="s">
        <v>263</v>
      </c>
      <c r="C18" s="4">
        <v>1</v>
      </c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/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>
        <v>258</v>
      </c>
    </row>
    <row r="23" spans="2:3" x14ac:dyDescent="0.25">
      <c r="B23" t="s">
        <v>268</v>
      </c>
      <c r="C23" s="4">
        <v>324</v>
      </c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>
        <v>219</v>
      </c>
    </row>
    <row r="26" spans="2:3" x14ac:dyDescent="0.25">
      <c r="B26" t="s">
        <v>271</v>
      </c>
      <c r="C26" s="4">
        <v>65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>
        <v>216</v>
      </c>
    </row>
    <row r="29" spans="2:3" x14ac:dyDescent="0.25">
      <c r="B29" t="s">
        <v>274</v>
      </c>
      <c r="C29" s="4">
        <v>115</v>
      </c>
    </row>
    <row r="30" spans="2:3" x14ac:dyDescent="0.25">
      <c r="B30" t="s">
        <v>275</v>
      </c>
      <c r="C30" s="4">
        <v>213</v>
      </c>
    </row>
    <row r="31" spans="2:3" x14ac:dyDescent="0.25">
      <c r="B31" t="s">
        <v>276</v>
      </c>
      <c r="C31" s="4">
        <v>283</v>
      </c>
    </row>
    <row r="32" spans="2:3" x14ac:dyDescent="0.25">
      <c r="B32" t="s">
        <v>277</v>
      </c>
      <c r="C32" s="4">
        <v>113</v>
      </c>
    </row>
    <row r="33" spans="2:3" x14ac:dyDescent="0.25">
      <c r="B33" t="s">
        <v>278</v>
      </c>
      <c r="C33" s="4">
        <v>269</v>
      </c>
    </row>
    <row r="34" spans="2:3" x14ac:dyDescent="0.25">
      <c r="B34" t="s">
        <v>279</v>
      </c>
      <c r="C34" s="4">
        <v>131</v>
      </c>
    </row>
    <row r="35" spans="2:3" x14ac:dyDescent="0.25">
      <c r="B35" t="s">
        <v>280</v>
      </c>
      <c r="C35" s="4"/>
    </row>
    <row r="36" spans="2:3" x14ac:dyDescent="0.25">
      <c r="C36" s="4">
        <v>3309</v>
      </c>
    </row>
  </sheetData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6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146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52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104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140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15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86</v>
      </c>
      <c r="E14" s="14" t="s">
        <v>293</v>
      </c>
      <c r="F14" s="27">
        <f>AVERAGE(D6:D17)</f>
        <v>100.18181818181819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253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116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183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/>
      <c r="E18" s="27">
        <f>F14</f>
        <v>100.18181818181819</v>
      </c>
      <c r="F18" s="26">
        <f>D18-E18</f>
        <v>-100.18181818181819</v>
      </c>
      <c r="G18" s="25">
        <f>ABS(F18)</f>
        <v>100.18181818181819</v>
      </c>
      <c r="H18" s="25">
        <f>G18^2</f>
        <v>10036.396694214876</v>
      </c>
      <c r="I18" s="24" t="e">
        <f>G18/D18</f>
        <v>#DIV/0!</v>
      </c>
      <c r="J18" s="24">
        <f>G18/E18</f>
        <v>1</v>
      </c>
    </row>
    <row r="19" spans="1:10" x14ac:dyDescent="0.25">
      <c r="A19" s="55"/>
      <c r="B19" s="31" t="s">
        <v>263</v>
      </c>
      <c r="C19" s="14">
        <v>2</v>
      </c>
      <c r="D19" s="34">
        <v>1</v>
      </c>
      <c r="E19" s="25">
        <f>$F$1*D18+(1-$F$1)*E18</f>
        <v>99.18</v>
      </c>
      <c r="F19" s="26">
        <f>D19-E19</f>
        <v>-98.18</v>
      </c>
      <c r="G19" s="25">
        <f>ABS(F19)</f>
        <v>98.18</v>
      </c>
      <c r="H19" s="25">
        <f>G19^2</f>
        <v>9639.3124000000007</v>
      </c>
      <c r="I19" s="24">
        <f>G19/D19</f>
        <v>98.18</v>
      </c>
      <c r="J19" s="24">
        <f>G19/E19</f>
        <v>0.98991732204073402</v>
      </c>
    </row>
    <row r="20" spans="1:10" x14ac:dyDescent="0.25">
      <c r="A20" s="55"/>
      <c r="B20" s="31" t="s">
        <v>264</v>
      </c>
      <c r="C20" s="14">
        <v>3</v>
      </c>
      <c r="D20" s="34"/>
      <c r="E20" s="25">
        <f t="shared" ref="E20:E36" si="0">$F$1*D19+(1-$F$1)*E19</f>
        <v>98.198200000000014</v>
      </c>
      <c r="F20" s="26">
        <f t="shared" ref="F20:F36" si="1">D20-E20</f>
        <v>-98.198200000000014</v>
      </c>
      <c r="G20" s="25">
        <f t="shared" ref="G20:G36" si="2">ABS(F20)</f>
        <v>98.198200000000014</v>
      </c>
      <c r="H20" s="25">
        <f t="shared" ref="H20:H36" si="3">G20^2</f>
        <v>9642.8864832400031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5" t="s">
        <v>291</v>
      </c>
      <c r="B21" s="31" t="s">
        <v>265</v>
      </c>
      <c r="C21" s="14">
        <v>4</v>
      </c>
      <c r="D21" s="14"/>
      <c r="E21" s="25">
        <f t="shared" si="0"/>
        <v>97.216218000000012</v>
      </c>
      <c r="F21" s="26">
        <f t="shared" si="1"/>
        <v>-97.216218000000012</v>
      </c>
      <c r="G21" s="25">
        <f t="shared" si="2"/>
        <v>97.216218000000012</v>
      </c>
      <c r="H21" s="25">
        <f t="shared" si="3"/>
        <v>9450.9930422235266</v>
      </c>
      <c r="I21" s="24" t="e">
        <f t="shared" si="4"/>
        <v>#DIV/0!</v>
      </c>
      <c r="J21" s="24">
        <f t="shared" si="5"/>
        <v>1</v>
      </c>
    </row>
    <row r="22" spans="1:10" x14ac:dyDescent="0.25">
      <c r="A22" s="55"/>
      <c r="B22" s="31" t="s">
        <v>266</v>
      </c>
      <c r="C22" s="14">
        <v>5</v>
      </c>
      <c r="D22" s="14"/>
      <c r="E22" s="25">
        <f t="shared" si="0"/>
        <v>96.244055820000014</v>
      </c>
      <c r="F22" s="26">
        <f t="shared" si="1"/>
        <v>-96.244055820000014</v>
      </c>
      <c r="G22" s="25">
        <f t="shared" si="2"/>
        <v>96.244055820000014</v>
      </c>
      <c r="H22" s="25">
        <f t="shared" si="3"/>
        <v>9262.9182806832778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5"/>
      <c r="B23" s="31" t="s">
        <v>267</v>
      </c>
      <c r="C23" s="14">
        <v>6</v>
      </c>
      <c r="D23" s="14">
        <v>258</v>
      </c>
      <c r="E23" s="25">
        <f t="shared" si="0"/>
        <v>95.281615261800013</v>
      </c>
      <c r="F23" s="26">
        <f t="shared" si="1"/>
        <v>162.71838473819997</v>
      </c>
      <c r="G23" s="25">
        <f t="shared" si="2"/>
        <v>162.71838473819997</v>
      </c>
      <c r="H23" s="25">
        <f t="shared" si="3"/>
        <v>26477.272731808869</v>
      </c>
      <c r="I23" s="24">
        <f t="shared" si="4"/>
        <v>0.63069141371395343</v>
      </c>
      <c r="J23" s="24">
        <f t="shared" si="5"/>
        <v>1.7077626601008777</v>
      </c>
    </row>
    <row r="24" spans="1:10" x14ac:dyDescent="0.25">
      <c r="A24" s="55"/>
      <c r="B24" s="31" t="s">
        <v>268</v>
      </c>
      <c r="C24" s="14">
        <v>7</v>
      </c>
      <c r="D24" s="14">
        <v>324</v>
      </c>
      <c r="E24" s="25">
        <f t="shared" si="0"/>
        <v>96.908799109182013</v>
      </c>
      <c r="F24" s="26">
        <f t="shared" si="1"/>
        <v>227.09120089081799</v>
      </c>
      <c r="G24" s="25">
        <f t="shared" si="2"/>
        <v>227.09120089081799</v>
      </c>
      <c r="H24" s="25">
        <f t="shared" si="3"/>
        <v>51570.41352203385</v>
      </c>
      <c r="I24" s="24">
        <f t="shared" si="4"/>
        <v>0.70089876818153696</v>
      </c>
      <c r="J24" s="24">
        <f t="shared" si="5"/>
        <v>2.3433496542967824</v>
      </c>
    </row>
    <row r="25" spans="1:10" x14ac:dyDescent="0.25">
      <c r="A25" s="55"/>
      <c r="B25" s="31" t="s">
        <v>269</v>
      </c>
      <c r="C25" s="14">
        <v>8</v>
      </c>
      <c r="D25" s="14"/>
      <c r="E25" s="25">
        <f t="shared" si="0"/>
        <v>99.179711118090196</v>
      </c>
      <c r="F25" s="26">
        <f t="shared" si="1"/>
        <v>-99.179711118090196</v>
      </c>
      <c r="G25" s="25">
        <f t="shared" si="2"/>
        <v>99.179711118090196</v>
      </c>
      <c r="H25" s="25">
        <f t="shared" si="3"/>
        <v>9836.6150974678239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5"/>
      <c r="B26" s="31" t="s">
        <v>270</v>
      </c>
      <c r="C26" s="14">
        <v>9</v>
      </c>
      <c r="D26" s="14">
        <v>219</v>
      </c>
      <c r="E26" s="25">
        <f t="shared" si="0"/>
        <v>98.187914006909295</v>
      </c>
      <c r="F26" s="26">
        <f t="shared" si="1"/>
        <v>120.8120859930907</v>
      </c>
      <c r="G26" s="25">
        <f t="shared" si="2"/>
        <v>120.8120859930907</v>
      </c>
      <c r="H26" s="25">
        <f t="shared" si="3"/>
        <v>14595.560122001943</v>
      </c>
      <c r="I26" s="24">
        <f t="shared" si="4"/>
        <v>0.55165336069904436</v>
      </c>
      <c r="J26" s="24">
        <f t="shared" si="5"/>
        <v>1.2304170754110266</v>
      </c>
    </row>
    <row r="27" spans="1:10" x14ac:dyDescent="0.25">
      <c r="A27" s="55"/>
      <c r="B27" s="31" t="s">
        <v>271</v>
      </c>
      <c r="C27" s="14">
        <v>10</v>
      </c>
      <c r="D27" s="14">
        <v>65</v>
      </c>
      <c r="E27" s="25">
        <f t="shared" si="0"/>
        <v>99.396034866840196</v>
      </c>
      <c r="F27" s="26">
        <f t="shared" si="1"/>
        <v>-34.396034866840196</v>
      </c>
      <c r="G27" s="25">
        <f t="shared" si="2"/>
        <v>34.396034866840196</v>
      </c>
      <c r="H27" s="25">
        <f t="shared" si="3"/>
        <v>1183.0872145608864</v>
      </c>
      <c r="I27" s="24">
        <f t="shared" si="4"/>
        <v>0.52916976718215691</v>
      </c>
      <c r="J27" s="24">
        <f t="shared" si="5"/>
        <v>0.34605037226002222</v>
      </c>
    </row>
    <row r="28" spans="1:10" x14ac:dyDescent="0.25">
      <c r="A28" s="55"/>
      <c r="B28" s="31" t="s">
        <v>272</v>
      </c>
      <c r="C28" s="14">
        <v>11</v>
      </c>
      <c r="D28" s="14"/>
      <c r="E28" s="25">
        <f t="shared" si="0"/>
        <v>99.052074518171793</v>
      </c>
      <c r="F28" s="26">
        <f t="shared" si="1"/>
        <v>-99.052074518171793</v>
      </c>
      <c r="G28" s="25">
        <f t="shared" si="2"/>
        <v>99.052074518171793</v>
      </c>
      <c r="H28" s="25">
        <f t="shared" si="3"/>
        <v>9811.3134663534584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5"/>
      <c r="B29" s="31" t="s">
        <v>273</v>
      </c>
      <c r="C29" s="14">
        <v>12</v>
      </c>
      <c r="D29" s="14">
        <v>216</v>
      </c>
      <c r="E29" s="25">
        <f t="shared" si="0"/>
        <v>98.061553772990081</v>
      </c>
      <c r="F29" s="26">
        <f t="shared" si="1"/>
        <v>117.93844622700992</v>
      </c>
      <c r="G29" s="25">
        <f t="shared" si="2"/>
        <v>117.93844622700992</v>
      </c>
      <c r="H29" s="25">
        <f t="shared" si="3"/>
        <v>13909.47709844131</v>
      </c>
      <c r="I29" s="24">
        <f t="shared" si="4"/>
        <v>0.54601132512504591</v>
      </c>
      <c r="J29" s="24">
        <f t="shared" si="5"/>
        <v>1.202698118571875</v>
      </c>
    </row>
    <row r="30" spans="1:10" x14ac:dyDescent="0.25">
      <c r="A30" s="55"/>
      <c r="B30" s="31" t="s">
        <v>274</v>
      </c>
      <c r="C30" s="14">
        <v>13</v>
      </c>
      <c r="D30" s="14">
        <v>115</v>
      </c>
      <c r="E30" s="25">
        <f t="shared" si="0"/>
        <v>99.240938235260174</v>
      </c>
      <c r="F30" s="26">
        <f t="shared" si="1"/>
        <v>15.759061764739826</v>
      </c>
      <c r="G30" s="25">
        <f t="shared" si="2"/>
        <v>15.759061764739826</v>
      </c>
      <c r="H30" s="25">
        <f t="shared" si="3"/>
        <v>248.34802770488471</v>
      </c>
      <c r="I30" s="24">
        <f t="shared" si="4"/>
        <v>0.13703531969338978</v>
      </c>
      <c r="J30" s="24">
        <f t="shared" si="5"/>
        <v>0.15879597719422459</v>
      </c>
    </row>
    <row r="31" spans="1:10" x14ac:dyDescent="0.25">
      <c r="A31" s="55"/>
      <c r="B31" s="31" t="s">
        <v>275</v>
      </c>
      <c r="C31" s="14">
        <v>14</v>
      </c>
      <c r="D31" s="14">
        <v>213</v>
      </c>
      <c r="E31" s="25">
        <f t="shared" si="0"/>
        <v>99.398528852907575</v>
      </c>
      <c r="F31" s="26">
        <f t="shared" si="1"/>
        <v>113.60147114709243</v>
      </c>
      <c r="G31" s="25">
        <f t="shared" si="2"/>
        <v>113.60147114709243</v>
      </c>
      <c r="H31" s="25">
        <f t="shared" si="3"/>
        <v>12905.294246783673</v>
      </c>
      <c r="I31" s="24">
        <f t="shared" si="4"/>
        <v>0.5333402401271945</v>
      </c>
      <c r="J31" s="24">
        <f t="shared" si="5"/>
        <v>1.142888858196309</v>
      </c>
    </row>
    <row r="32" spans="1:10" x14ac:dyDescent="0.25">
      <c r="A32" s="55"/>
      <c r="B32" s="31" t="s">
        <v>276</v>
      </c>
      <c r="C32" s="14">
        <v>15</v>
      </c>
      <c r="D32" s="14">
        <v>283</v>
      </c>
      <c r="E32" s="25">
        <f t="shared" si="0"/>
        <v>100.5345435643785</v>
      </c>
      <c r="F32" s="26">
        <f t="shared" si="1"/>
        <v>182.46545643562149</v>
      </c>
      <c r="G32" s="25">
        <f t="shared" si="2"/>
        <v>182.46545643562149</v>
      </c>
      <c r="H32" s="25">
        <f t="shared" si="3"/>
        <v>33293.642792259685</v>
      </c>
      <c r="I32" s="24">
        <f t="shared" si="4"/>
        <v>0.64475426302339744</v>
      </c>
      <c r="J32" s="24">
        <f t="shared" si="5"/>
        <v>1.8149528506963137</v>
      </c>
    </row>
    <row r="33" spans="1:10" x14ac:dyDescent="0.25">
      <c r="A33" s="55"/>
      <c r="B33" s="31" t="s">
        <v>277</v>
      </c>
      <c r="C33" s="14">
        <v>16</v>
      </c>
      <c r="D33" s="14">
        <v>113</v>
      </c>
      <c r="E33" s="25">
        <f t="shared" si="0"/>
        <v>102.3591981287347</v>
      </c>
      <c r="F33" s="26">
        <f t="shared" si="1"/>
        <v>10.640801871265296</v>
      </c>
      <c r="G33" s="25">
        <f t="shared" si="2"/>
        <v>10.640801871265296</v>
      </c>
      <c r="H33" s="25">
        <f t="shared" si="3"/>
        <v>113.22666446352302</v>
      </c>
      <c r="I33" s="24">
        <f t="shared" si="4"/>
        <v>9.4166388241285801E-2</v>
      </c>
      <c r="J33" s="24">
        <f t="shared" si="5"/>
        <v>0.10395550244427096</v>
      </c>
    </row>
    <row r="34" spans="1:10" x14ac:dyDescent="0.25">
      <c r="A34" s="55"/>
      <c r="B34" s="31" t="s">
        <v>278</v>
      </c>
      <c r="C34" s="14">
        <v>17</v>
      </c>
      <c r="D34" s="14">
        <v>269</v>
      </c>
      <c r="E34" s="25">
        <f t="shared" si="0"/>
        <v>102.46560614744735</v>
      </c>
      <c r="F34" s="26">
        <f t="shared" si="1"/>
        <v>166.53439385255265</v>
      </c>
      <c r="G34" s="25">
        <f t="shared" si="2"/>
        <v>166.53439385255265</v>
      </c>
      <c r="H34" s="25">
        <f t="shared" si="3"/>
        <v>27733.704335837127</v>
      </c>
      <c r="I34" s="24">
        <f t="shared" si="4"/>
        <v>0.61908696599461954</v>
      </c>
      <c r="J34" s="24">
        <f t="shared" si="5"/>
        <v>1.6252711530629189</v>
      </c>
    </row>
    <row r="35" spans="1:10" x14ac:dyDescent="0.25">
      <c r="A35" s="55"/>
      <c r="B35" s="31" t="s">
        <v>279</v>
      </c>
      <c r="C35" s="14">
        <v>18</v>
      </c>
      <c r="D35" s="14">
        <v>131</v>
      </c>
      <c r="E35" s="25">
        <f t="shared" si="0"/>
        <v>104.13095008597287</v>
      </c>
      <c r="F35" s="26">
        <f t="shared" si="1"/>
        <v>26.86904991402713</v>
      </c>
      <c r="G35" s="25">
        <f t="shared" si="2"/>
        <v>26.86904991402713</v>
      </c>
      <c r="H35" s="25">
        <f t="shared" si="3"/>
        <v>721.94584328248129</v>
      </c>
      <c r="I35" s="24">
        <f t="shared" si="4"/>
        <v>0.20510725125211549</v>
      </c>
      <c r="J35" s="24">
        <f t="shared" si="5"/>
        <v>0.25803135275192857</v>
      </c>
    </row>
    <row r="36" spans="1:10" x14ac:dyDescent="0.25">
      <c r="A36" s="55"/>
      <c r="B36" s="31" t="s">
        <v>280</v>
      </c>
      <c r="C36" s="14">
        <v>19</v>
      </c>
      <c r="D36" s="14"/>
      <c r="E36" s="25">
        <f t="shared" si="0"/>
        <v>104.39964058511315</v>
      </c>
      <c r="F36" s="26">
        <f t="shared" si="1"/>
        <v>-104.39964058511315</v>
      </c>
      <c r="G36" s="25">
        <f t="shared" si="2"/>
        <v>104.39964058511315</v>
      </c>
      <c r="H36" s="25">
        <f t="shared" si="3"/>
        <v>10899.284954300803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103.35564417926201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317.38259974438375</v>
      </c>
      <c r="G38" s="18">
        <f t="shared" ref="G38:H38" si="6">SUM(G18:G36)</f>
        <v>1971.4781059244508</v>
      </c>
      <c r="H38" s="18">
        <f t="shared" si="6"/>
        <v>261331.69301766201</v>
      </c>
      <c r="I38" s="17" t="e">
        <f>SUM(I21:I36)</f>
        <v>#DIV/0!</v>
      </c>
      <c r="J38" s="17">
        <f>SUM(J21:J36)</f>
        <v>16.934173574986545</v>
      </c>
    </row>
    <row r="39" spans="1:10" x14ac:dyDescent="0.25">
      <c r="B39" s="14"/>
      <c r="C39" s="14"/>
      <c r="D39" s="14"/>
      <c r="E39" s="14"/>
      <c r="F39" s="14"/>
      <c r="G39" s="16">
        <f>G38/C36</f>
        <v>103.7620055749711</v>
      </c>
      <c r="H39" s="16">
        <f>H38/C36</f>
        <v>13754.299632508526</v>
      </c>
      <c r="I39" s="15" t="e">
        <f>I38/C36</f>
        <v>#DIV/0!</v>
      </c>
      <c r="J39" s="15">
        <f>J38/C36</f>
        <v>0.89127229342034442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130.04654055574517</v>
      </c>
      <c r="H42" s="12">
        <f>H39^0.5</f>
        <v>117.27872625718838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708013</v>
      </c>
    </row>
    <row r="4" spans="2:3" x14ac:dyDescent="0.25">
      <c r="B4" s="5" t="s">
        <v>247</v>
      </c>
      <c r="C4" t="s">
        <v>91</v>
      </c>
    </row>
    <row r="5" spans="2:3" x14ac:dyDescent="0.25">
      <c r="B5" t="s">
        <v>250</v>
      </c>
      <c r="C5" s="4">
        <v>3635</v>
      </c>
    </row>
    <row r="6" spans="2:3" x14ac:dyDescent="0.25">
      <c r="B6" t="s">
        <v>251</v>
      </c>
      <c r="C6" s="4">
        <v>13627</v>
      </c>
    </row>
    <row r="7" spans="2:3" x14ac:dyDescent="0.25">
      <c r="B7" t="s">
        <v>252</v>
      </c>
      <c r="C7" s="4">
        <v>3351</v>
      </c>
    </row>
    <row r="8" spans="2:3" x14ac:dyDescent="0.25">
      <c r="B8" t="s">
        <v>253</v>
      </c>
      <c r="C8" s="4">
        <v>4992</v>
      </c>
    </row>
    <row r="9" spans="2:3" x14ac:dyDescent="0.25">
      <c r="B9" t="s">
        <v>254</v>
      </c>
      <c r="C9" s="4">
        <v>147</v>
      </c>
    </row>
    <row r="10" spans="2:3" x14ac:dyDescent="0.25">
      <c r="B10" t="s">
        <v>255</v>
      </c>
      <c r="C10" s="4">
        <v>870</v>
      </c>
    </row>
    <row r="11" spans="2:3" x14ac:dyDescent="0.25">
      <c r="B11" t="s">
        <v>256</v>
      </c>
      <c r="C11" s="4">
        <v>230</v>
      </c>
    </row>
    <row r="12" spans="2:3" x14ac:dyDescent="0.25">
      <c r="B12" t="s">
        <v>257</v>
      </c>
      <c r="C12" s="4">
        <v>290</v>
      </c>
    </row>
    <row r="13" spans="2:3" x14ac:dyDescent="0.25">
      <c r="B13" t="s">
        <v>258</v>
      </c>
      <c r="C13" s="4">
        <v>100</v>
      </c>
    </row>
    <row r="14" spans="2:3" x14ac:dyDescent="0.25">
      <c r="B14" t="s">
        <v>259</v>
      </c>
      <c r="C14" s="4">
        <v>180</v>
      </c>
    </row>
    <row r="15" spans="2:3" x14ac:dyDescent="0.25">
      <c r="B15" t="s">
        <v>260</v>
      </c>
      <c r="C15" s="4">
        <v>122</v>
      </c>
    </row>
    <row r="16" spans="2:3" x14ac:dyDescent="0.25">
      <c r="B16" t="s">
        <v>261</v>
      </c>
      <c r="C16" s="4">
        <v>814</v>
      </c>
    </row>
    <row r="17" spans="2:3" x14ac:dyDescent="0.25">
      <c r="B17" t="s">
        <v>262</v>
      </c>
      <c r="C17" s="4">
        <v>3139</v>
      </c>
    </row>
    <row r="18" spans="2:3" x14ac:dyDescent="0.25">
      <c r="B18" t="s">
        <v>263</v>
      </c>
      <c r="C18" s="4">
        <v>175</v>
      </c>
    </row>
    <row r="19" spans="2:3" x14ac:dyDescent="0.25">
      <c r="B19" t="s">
        <v>264</v>
      </c>
      <c r="C19" s="4">
        <v>22</v>
      </c>
    </row>
    <row r="20" spans="2:3" x14ac:dyDescent="0.25">
      <c r="B20" t="s">
        <v>265</v>
      </c>
      <c r="C20" s="4">
        <v>15</v>
      </c>
    </row>
    <row r="21" spans="2:3" x14ac:dyDescent="0.25">
      <c r="B21" t="s">
        <v>266</v>
      </c>
      <c r="C21" s="4">
        <v>50</v>
      </c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>
        <v>154</v>
      </c>
    </row>
    <row r="25" spans="2:3" x14ac:dyDescent="0.25">
      <c r="B25" t="s">
        <v>270</v>
      </c>
      <c r="C25" s="4">
        <v>464</v>
      </c>
    </row>
    <row r="26" spans="2:3" x14ac:dyDescent="0.25">
      <c r="B26" t="s">
        <v>271</v>
      </c>
      <c r="C26" s="4">
        <v>560</v>
      </c>
    </row>
    <row r="27" spans="2:3" x14ac:dyDescent="0.25">
      <c r="B27" t="s">
        <v>272</v>
      </c>
      <c r="C27" s="4">
        <v>20</v>
      </c>
    </row>
    <row r="28" spans="2:3" x14ac:dyDescent="0.25">
      <c r="B28" t="s">
        <v>273</v>
      </c>
      <c r="C28" s="4">
        <v>700</v>
      </c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/>
    </row>
    <row r="32" spans="2:3" x14ac:dyDescent="0.25">
      <c r="B32" t="s">
        <v>277</v>
      </c>
      <c r="C32" s="4"/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/>
    </row>
    <row r="36" spans="2:3" x14ac:dyDescent="0.25">
      <c r="C36" s="4">
        <v>33657</v>
      </c>
    </row>
  </sheetData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5" t="s">
        <v>294</v>
      </c>
      <c r="B6" s="31" t="s">
        <v>250</v>
      </c>
      <c r="C6" s="31"/>
      <c r="D6" s="35">
        <v>3635</v>
      </c>
      <c r="E6" s="30"/>
      <c r="F6" s="29"/>
      <c r="G6" s="29"/>
      <c r="H6" s="29"/>
      <c r="I6" s="29"/>
      <c r="J6" s="29"/>
    </row>
    <row r="7" spans="1:10" x14ac:dyDescent="0.25">
      <c r="A7" s="55"/>
      <c r="B7" s="31" t="s">
        <v>251</v>
      </c>
      <c r="C7" s="31"/>
      <c r="D7" s="35">
        <v>13627</v>
      </c>
      <c r="E7" s="30"/>
      <c r="F7" s="29"/>
      <c r="G7" s="29"/>
      <c r="H7" s="29"/>
      <c r="I7" s="29"/>
      <c r="J7" s="29"/>
    </row>
    <row r="8" spans="1:10" x14ac:dyDescent="0.25">
      <c r="A8" s="55"/>
      <c r="B8" s="31" t="s">
        <v>252</v>
      </c>
      <c r="C8" s="31"/>
      <c r="D8" s="35">
        <v>3351</v>
      </c>
      <c r="E8" s="30"/>
      <c r="F8" s="29"/>
      <c r="G8" s="29"/>
      <c r="H8" s="29"/>
      <c r="I8" s="29"/>
      <c r="J8" s="29"/>
    </row>
    <row r="9" spans="1:10" x14ac:dyDescent="0.25">
      <c r="A9" s="55"/>
      <c r="B9" s="31" t="s">
        <v>253</v>
      </c>
      <c r="C9" s="14"/>
      <c r="D9" s="28">
        <v>4992</v>
      </c>
      <c r="E9" s="14"/>
      <c r="F9" s="14"/>
      <c r="G9" s="14"/>
      <c r="H9" s="14"/>
      <c r="I9" s="14"/>
      <c r="J9" s="14"/>
    </row>
    <row r="10" spans="1:10" x14ac:dyDescent="0.25">
      <c r="A10" s="55"/>
      <c r="B10" s="31" t="s">
        <v>254</v>
      </c>
      <c r="C10" s="14"/>
      <c r="D10" s="28">
        <v>147</v>
      </c>
      <c r="E10" s="14"/>
      <c r="F10" s="14"/>
      <c r="G10" s="14"/>
      <c r="H10" s="14"/>
      <c r="I10" s="14"/>
      <c r="J10" s="14"/>
    </row>
    <row r="11" spans="1:10" x14ac:dyDescent="0.25">
      <c r="A11" s="55"/>
      <c r="B11" s="31" t="s">
        <v>255</v>
      </c>
      <c r="C11" s="14"/>
      <c r="D11" s="28">
        <v>870</v>
      </c>
      <c r="E11" s="14"/>
      <c r="F11" s="14"/>
      <c r="G11" s="14"/>
      <c r="H11" s="14"/>
      <c r="I11" s="14"/>
      <c r="J11" s="14"/>
    </row>
    <row r="12" spans="1:10" x14ac:dyDescent="0.25">
      <c r="A12" s="55"/>
      <c r="B12" s="31" t="s">
        <v>256</v>
      </c>
      <c r="C12" s="14"/>
      <c r="D12" s="28">
        <v>230</v>
      </c>
      <c r="E12" s="14"/>
      <c r="F12" s="14"/>
      <c r="G12" s="14"/>
      <c r="H12" s="14"/>
      <c r="I12" s="14"/>
      <c r="J12" s="14"/>
    </row>
    <row r="13" spans="1:10" x14ac:dyDescent="0.25">
      <c r="A13" s="55"/>
      <c r="B13" s="31" t="s">
        <v>257</v>
      </c>
      <c r="C13" s="14"/>
      <c r="D13" s="28">
        <v>290</v>
      </c>
      <c r="E13" s="14"/>
      <c r="F13" s="14"/>
      <c r="G13" s="14"/>
      <c r="H13" s="14"/>
      <c r="I13" s="14"/>
      <c r="J13" s="14"/>
    </row>
    <row r="14" spans="1:10" x14ac:dyDescent="0.25">
      <c r="A14" s="55"/>
      <c r="B14" s="31" t="s">
        <v>258</v>
      </c>
      <c r="C14" s="14"/>
      <c r="D14" s="28">
        <v>100</v>
      </c>
      <c r="E14" s="14" t="s">
        <v>293</v>
      </c>
      <c r="F14" s="27">
        <f>AVERAGE(D6:D17)</f>
        <v>2363.1666666666665</v>
      </c>
      <c r="G14" s="56" t="s">
        <v>316</v>
      </c>
      <c r="H14" s="56"/>
      <c r="I14" s="14"/>
      <c r="J14" s="14"/>
    </row>
    <row r="15" spans="1:10" x14ac:dyDescent="0.25">
      <c r="A15" s="55"/>
      <c r="B15" s="31" t="s">
        <v>259</v>
      </c>
      <c r="C15" s="14"/>
      <c r="D15" s="28">
        <v>180</v>
      </c>
      <c r="E15" s="14"/>
      <c r="F15" s="14"/>
      <c r="G15" s="56"/>
      <c r="H15" s="56"/>
      <c r="I15" s="14"/>
      <c r="J15" s="14"/>
    </row>
    <row r="16" spans="1:10" x14ac:dyDescent="0.25">
      <c r="A16" s="55"/>
      <c r="B16" s="31" t="s">
        <v>260</v>
      </c>
      <c r="C16" s="14"/>
      <c r="D16" s="28">
        <v>122</v>
      </c>
      <c r="E16" s="14"/>
      <c r="F16" s="14"/>
      <c r="G16" s="14"/>
      <c r="H16" s="14"/>
      <c r="I16" s="14"/>
      <c r="J16" s="14"/>
    </row>
    <row r="17" spans="1:10" x14ac:dyDescent="0.25">
      <c r="A17" s="55"/>
      <c r="B17" s="31" t="s">
        <v>261</v>
      </c>
      <c r="C17" s="14">
        <v>0</v>
      </c>
      <c r="D17" s="28">
        <v>814</v>
      </c>
      <c r="E17" s="14"/>
      <c r="F17" s="14"/>
      <c r="G17" s="14"/>
      <c r="H17" s="14"/>
      <c r="I17" s="14"/>
      <c r="J17" s="14"/>
    </row>
    <row r="18" spans="1:10" x14ac:dyDescent="0.25">
      <c r="A18" s="55"/>
      <c r="B18" s="31" t="s">
        <v>262</v>
      </c>
      <c r="C18" s="14">
        <v>1</v>
      </c>
      <c r="D18" s="34">
        <v>3139</v>
      </c>
      <c r="E18" s="27">
        <f>F14</f>
        <v>2363.1666666666665</v>
      </c>
      <c r="F18" s="26">
        <f>D18-E18</f>
        <v>775.83333333333348</v>
      </c>
      <c r="G18" s="25">
        <f>ABS(F18)</f>
        <v>775.83333333333348</v>
      </c>
      <c r="H18" s="25">
        <f>G18^2</f>
        <v>601917.36111111136</v>
      </c>
      <c r="I18" s="24">
        <f>G18/D18</f>
        <v>0.24715939258787303</v>
      </c>
      <c r="J18" s="24">
        <f>G18/E18</f>
        <v>0.32830241907045637</v>
      </c>
    </row>
    <row r="19" spans="1:10" x14ac:dyDescent="0.25">
      <c r="A19" s="55"/>
      <c r="B19" s="31" t="s">
        <v>263</v>
      </c>
      <c r="C19" s="14">
        <v>2</v>
      </c>
      <c r="D19" s="34">
        <v>175</v>
      </c>
      <c r="E19" s="25">
        <f>$F$1*D18+(1-$F$1)*E18</f>
        <v>2595.9166666666665</v>
      </c>
      <c r="F19" s="26">
        <f>D19-E19</f>
        <v>-2420.9166666666665</v>
      </c>
      <c r="G19" s="25">
        <f>ABS(F19)</f>
        <v>2420.9166666666665</v>
      </c>
      <c r="H19" s="25">
        <f>G19^2</f>
        <v>5860837.506944444</v>
      </c>
      <c r="I19" s="24">
        <f>G19/D19</f>
        <v>13.833809523809522</v>
      </c>
      <c r="J19" s="24">
        <f>G19/E19</f>
        <v>0.93258643382234918</v>
      </c>
    </row>
    <row r="20" spans="1:10" x14ac:dyDescent="0.25">
      <c r="A20" s="55"/>
      <c r="B20" s="31" t="s">
        <v>264</v>
      </c>
      <c r="C20" s="14">
        <v>3</v>
      </c>
      <c r="D20" s="34">
        <v>22</v>
      </c>
      <c r="E20" s="25">
        <f t="shared" ref="E20:E36" si="0">$F$1*D19+(1-$F$1)*E19</f>
        <v>1869.6416666666664</v>
      </c>
      <c r="F20" s="26">
        <f t="shared" ref="F20:F36" si="1">D20-E20</f>
        <v>-1847.6416666666664</v>
      </c>
      <c r="G20" s="25">
        <f t="shared" ref="G20:G36" si="2">ABS(F20)</f>
        <v>1847.6416666666664</v>
      </c>
      <c r="H20" s="25">
        <f t="shared" ref="H20:H36" si="3">G20^2</f>
        <v>3413779.7284027771</v>
      </c>
      <c r="I20" s="24">
        <f t="shared" ref="I20:I36" si="4">G20/D20</f>
        <v>83.983712121212108</v>
      </c>
      <c r="J20" s="24">
        <f t="shared" ref="J20:J36" si="5">G20/E20</f>
        <v>0.98823303930788875</v>
      </c>
    </row>
    <row r="21" spans="1:10" x14ac:dyDescent="0.25">
      <c r="A21" s="55" t="s">
        <v>291</v>
      </c>
      <c r="B21" s="31" t="s">
        <v>265</v>
      </c>
      <c r="C21" s="14">
        <v>4</v>
      </c>
      <c r="D21" s="14">
        <v>15</v>
      </c>
      <c r="E21" s="25">
        <f t="shared" si="0"/>
        <v>1315.3491666666664</v>
      </c>
      <c r="F21" s="26">
        <f t="shared" si="1"/>
        <v>-1300.3491666666664</v>
      </c>
      <c r="G21" s="25">
        <f t="shared" si="2"/>
        <v>1300.3491666666664</v>
      </c>
      <c r="H21" s="25">
        <f t="shared" si="3"/>
        <v>1690907.9552506937</v>
      </c>
      <c r="I21" s="24">
        <f t="shared" si="4"/>
        <v>86.689944444444421</v>
      </c>
      <c r="J21" s="24">
        <f t="shared" si="5"/>
        <v>0.98859618390300674</v>
      </c>
    </row>
    <row r="22" spans="1:10" x14ac:dyDescent="0.25">
      <c r="A22" s="55"/>
      <c r="B22" s="31" t="s">
        <v>266</v>
      </c>
      <c r="C22" s="14">
        <v>5</v>
      </c>
      <c r="D22" s="14">
        <v>50</v>
      </c>
      <c r="E22" s="25">
        <f t="shared" si="0"/>
        <v>925.24441666666644</v>
      </c>
      <c r="F22" s="26">
        <f t="shared" si="1"/>
        <v>-875.24441666666644</v>
      </c>
      <c r="G22" s="25">
        <f t="shared" si="2"/>
        <v>875.24441666666644</v>
      </c>
      <c r="H22" s="25">
        <f t="shared" si="3"/>
        <v>766052.7889061732</v>
      </c>
      <c r="I22" s="24">
        <f t="shared" si="4"/>
        <v>17.50488833333333</v>
      </c>
      <c r="J22" s="24">
        <f t="shared" si="5"/>
        <v>0.94596022510448363</v>
      </c>
    </row>
    <row r="23" spans="1:10" x14ac:dyDescent="0.25">
      <c r="A23" s="55"/>
      <c r="B23" s="31" t="s">
        <v>267</v>
      </c>
      <c r="C23" s="14">
        <v>6</v>
      </c>
      <c r="D23" s="14"/>
      <c r="E23" s="25">
        <f t="shared" si="0"/>
        <v>662.67109166666648</v>
      </c>
      <c r="F23" s="26">
        <f t="shared" si="1"/>
        <v>-662.67109166666648</v>
      </c>
      <c r="G23" s="25">
        <f t="shared" si="2"/>
        <v>662.67109166666648</v>
      </c>
      <c r="H23" s="25">
        <f t="shared" si="3"/>
        <v>439132.97573069151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5"/>
      <c r="B24" s="31" t="s">
        <v>268</v>
      </c>
      <c r="C24" s="14">
        <v>7</v>
      </c>
      <c r="D24" s="14"/>
      <c r="E24" s="25">
        <f t="shared" si="0"/>
        <v>463.86976416666653</v>
      </c>
      <c r="F24" s="26">
        <f t="shared" si="1"/>
        <v>-463.86976416666653</v>
      </c>
      <c r="G24" s="25">
        <f t="shared" si="2"/>
        <v>463.86976416666653</v>
      </c>
      <c r="H24" s="25">
        <f t="shared" si="3"/>
        <v>215175.15810803883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5"/>
      <c r="B25" s="31" t="s">
        <v>269</v>
      </c>
      <c r="C25" s="14">
        <v>8</v>
      </c>
      <c r="D25" s="14">
        <v>154</v>
      </c>
      <c r="E25" s="25">
        <f t="shared" si="0"/>
        <v>324.70883491666655</v>
      </c>
      <c r="F25" s="26">
        <f t="shared" si="1"/>
        <v>-170.70883491666655</v>
      </c>
      <c r="G25" s="25">
        <f t="shared" si="2"/>
        <v>170.70883491666655</v>
      </c>
      <c r="H25" s="25">
        <f t="shared" si="3"/>
        <v>29141.506318605712</v>
      </c>
      <c r="I25" s="24">
        <f t="shared" si="4"/>
        <v>1.1084989280303021</v>
      </c>
      <c r="J25" s="24">
        <f t="shared" si="5"/>
        <v>0.52572895024700317</v>
      </c>
    </row>
    <row r="26" spans="1:10" x14ac:dyDescent="0.25">
      <c r="A26" s="55"/>
      <c r="B26" s="31" t="s">
        <v>270</v>
      </c>
      <c r="C26" s="14">
        <v>9</v>
      </c>
      <c r="D26" s="14">
        <v>464</v>
      </c>
      <c r="E26" s="25">
        <f t="shared" si="0"/>
        <v>273.49618444166657</v>
      </c>
      <c r="F26" s="26">
        <f t="shared" si="1"/>
        <v>190.50381555833343</v>
      </c>
      <c r="G26" s="25">
        <f t="shared" si="2"/>
        <v>190.50381555833343</v>
      </c>
      <c r="H26" s="25">
        <f t="shared" si="3"/>
        <v>36291.70374228352</v>
      </c>
      <c r="I26" s="24">
        <f t="shared" si="4"/>
        <v>0.4105685680136496</v>
      </c>
      <c r="J26" s="24">
        <f t="shared" si="5"/>
        <v>0.6965501765490465</v>
      </c>
    </row>
    <row r="27" spans="1:10" x14ac:dyDescent="0.25">
      <c r="A27" s="55"/>
      <c r="B27" s="31" t="s">
        <v>271</v>
      </c>
      <c r="C27" s="14">
        <v>10</v>
      </c>
      <c r="D27" s="14">
        <v>560</v>
      </c>
      <c r="E27" s="25">
        <f t="shared" si="0"/>
        <v>330.64732910916655</v>
      </c>
      <c r="F27" s="26">
        <f t="shared" si="1"/>
        <v>229.35267089083345</v>
      </c>
      <c r="G27" s="25">
        <f t="shared" si="2"/>
        <v>229.35267089083345</v>
      </c>
      <c r="H27" s="25">
        <f t="shared" si="3"/>
        <v>52602.647644758959</v>
      </c>
      <c r="I27" s="24">
        <f t="shared" si="4"/>
        <v>0.40955834087648829</v>
      </c>
      <c r="J27" s="24">
        <f t="shared" si="5"/>
        <v>0.69364743247362015</v>
      </c>
    </row>
    <row r="28" spans="1:10" x14ac:dyDescent="0.25">
      <c r="A28" s="55"/>
      <c r="B28" s="31" t="s">
        <v>272</v>
      </c>
      <c r="C28" s="14">
        <v>11</v>
      </c>
      <c r="D28" s="14">
        <v>20</v>
      </c>
      <c r="E28" s="25">
        <f t="shared" si="0"/>
        <v>399.45313037641654</v>
      </c>
      <c r="F28" s="26">
        <f t="shared" si="1"/>
        <v>-379.45313037641654</v>
      </c>
      <c r="G28" s="25">
        <f t="shared" si="2"/>
        <v>379.45313037641654</v>
      </c>
      <c r="H28" s="25">
        <f t="shared" si="3"/>
        <v>143984.67815246177</v>
      </c>
      <c r="I28" s="24">
        <f t="shared" si="4"/>
        <v>18.972656518820827</v>
      </c>
      <c r="J28" s="24">
        <f t="shared" si="5"/>
        <v>0.94993154771085808</v>
      </c>
    </row>
    <row r="29" spans="1:10" x14ac:dyDescent="0.25">
      <c r="A29" s="55"/>
      <c r="B29" s="31" t="s">
        <v>273</v>
      </c>
      <c r="C29" s="14">
        <v>12</v>
      </c>
      <c r="D29" s="14">
        <v>700</v>
      </c>
      <c r="E29" s="25">
        <f t="shared" si="0"/>
        <v>285.61719126349158</v>
      </c>
      <c r="F29" s="26">
        <f t="shared" si="1"/>
        <v>414.38280873650842</v>
      </c>
      <c r="G29" s="25">
        <f t="shared" si="2"/>
        <v>414.38280873650842</v>
      </c>
      <c r="H29" s="25">
        <f t="shared" si="3"/>
        <v>171713.11217635771</v>
      </c>
      <c r="I29" s="24">
        <f t="shared" si="4"/>
        <v>0.59197544105215494</v>
      </c>
      <c r="J29" s="24">
        <f t="shared" si="5"/>
        <v>1.4508328679495563</v>
      </c>
    </row>
    <row r="30" spans="1:10" x14ac:dyDescent="0.25">
      <c r="A30" s="55"/>
      <c r="B30" s="31" t="s">
        <v>274</v>
      </c>
      <c r="C30" s="14">
        <v>13</v>
      </c>
      <c r="D30" s="14"/>
      <c r="E30" s="25">
        <f t="shared" si="0"/>
        <v>409.93203388444408</v>
      </c>
      <c r="F30" s="26">
        <f t="shared" si="1"/>
        <v>-409.93203388444408</v>
      </c>
      <c r="G30" s="25">
        <f t="shared" si="2"/>
        <v>409.93203388444408</v>
      </c>
      <c r="H30" s="25">
        <f t="shared" si="3"/>
        <v>168044.27240463701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5"/>
      <c r="B31" s="31" t="s">
        <v>275</v>
      </c>
      <c r="C31" s="14">
        <v>14</v>
      </c>
      <c r="D31" s="14"/>
      <c r="E31" s="25">
        <f t="shared" si="0"/>
        <v>286.95242371911081</v>
      </c>
      <c r="F31" s="26">
        <f t="shared" si="1"/>
        <v>-286.95242371911081</v>
      </c>
      <c r="G31" s="25">
        <f t="shared" si="2"/>
        <v>286.95242371911081</v>
      </c>
      <c r="H31" s="25">
        <f t="shared" si="3"/>
        <v>82341.693478272107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5"/>
      <c r="B32" s="31" t="s">
        <v>276</v>
      </c>
      <c r="C32" s="14">
        <v>15</v>
      </c>
      <c r="D32" s="14"/>
      <c r="E32" s="25">
        <f t="shared" si="0"/>
        <v>200.86669660337756</v>
      </c>
      <c r="F32" s="26">
        <f t="shared" si="1"/>
        <v>-200.86669660337756</v>
      </c>
      <c r="G32" s="25">
        <f t="shared" si="2"/>
        <v>200.86669660337756</v>
      </c>
      <c r="H32" s="25">
        <f t="shared" si="3"/>
        <v>40347.429804353334</v>
      </c>
      <c r="I32" s="24" t="e">
        <f t="shared" si="4"/>
        <v>#DIV/0!</v>
      </c>
      <c r="J32" s="24">
        <f t="shared" si="5"/>
        <v>1</v>
      </c>
    </row>
    <row r="33" spans="1:10" x14ac:dyDescent="0.25">
      <c r="A33" s="55"/>
      <c r="B33" s="31" t="s">
        <v>277</v>
      </c>
      <c r="C33" s="14">
        <v>16</v>
      </c>
      <c r="D33" s="14"/>
      <c r="E33" s="25">
        <f t="shared" si="0"/>
        <v>140.60668762236429</v>
      </c>
      <c r="F33" s="26">
        <f t="shared" si="1"/>
        <v>-140.60668762236429</v>
      </c>
      <c r="G33" s="25">
        <f t="shared" si="2"/>
        <v>140.60668762236429</v>
      </c>
      <c r="H33" s="25">
        <f t="shared" si="3"/>
        <v>19770.240604133131</v>
      </c>
      <c r="I33" s="24" t="e">
        <f t="shared" si="4"/>
        <v>#DIV/0!</v>
      </c>
      <c r="J33" s="24">
        <f t="shared" si="5"/>
        <v>1</v>
      </c>
    </row>
    <row r="34" spans="1:10" x14ac:dyDescent="0.25">
      <c r="A34" s="55"/>
      <c r="B34" s="31" t="s">
        <v>278</v>
      </c>
      <c r="C34" s="14">
        <v>17</v>
      </c>
      <c r="D34" s="14"/>
      <c r="E34" s="25">
        <f t="shared" si="0"/>
        <v>98.424681335654995</v>
      </c>
      <c r="F34" s="26">
        <f t="shared" si="1"/>
        <v>-98.424681335654995</v>
      </c>
      <c r="G34" s="25">
        <f t="shared" si="2"/>
        <v>98.424681335654995</v>
      </c>
      <c r="H34" s="25">
        <f t="shared" si="3"/>
        <v>9687.417896025232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5"/>
      <c r="B35" s="31" t="s">
        <v>279</v>
      </c>
      <c r="C35" s="14">
        <v>18</v>
      </c>
      <c r="D35" s="14"/>
      <c r="E35" s="25">
        <f t="shared" si="0"/>
        <v>68.897276934958498</v>
      </c>
      <c r="F35" s="26">
        <f t="shared" si="1"/>
        <v>-68.897276934958498</v>
      </c>
      <c r="G35" s="25">
        <f t="shared" si="2"/>
        <v>68.897276934958498</v>
      </c>
      <c r="H35" s="25">
        <f t="shared" si="3"/>
        <v>4746.8347690523642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5"/>
      <c r="B36" s="31" t="s">
        <v>280</v>
      </c>
      <c r="C36" s="14">
        <v>19</v>
      </c>
      <c r="D36" s="14"/>
      <c r="E36" s="25">
        <f t="shared" si="0"/>
        <v>48.228093854470949</v>
      </c>
      <c r="F36" s="26">
        <f t="shared" si="1"/>
        <v>-48.228093854470949</v>
      </c>
      <c r="G36" s="25">
        <f t="shared" si="2"/>
        <v>48.228093854470949</v>
      </c>
      <c r="H36" s="25">
        <f t="shared" si="3"/>
        <v>2325.9490368356583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33.759665698129659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-7764.690003228452</v>
      </c>
      <c r="G38" s="18">
        <f t="shared" ref="G38:H38" si="6">SUM(G18:G36)</f>
        <v>10984.835260266475</v>
      </c>
      <c r="H38" s="18">
        <f t="shared" si="6"/>
        <v>13748800.960481703</v>
      </c>
      <c r="I38" s="17" t="e">
        <f>SUM(I21:I36)</f>
        <v>#DIV/0!</v>
      </c>
      <c r="J38" s="17">
        <f>SUM(J21:J36)</f>
        <v>15.251247383937574</v>
      </c>
    </row>
    <row r="39" spans="1:10" x14ac:dyDescent="0.25">
      <c r="B39" s="14"/>
      <c r="C39" s="14"/>
      <c r="D39" s="14"/>
      <c r="E39" s="14"/>
      <c r="F39" s="14"/>
      <c r="G39" s="16">
        <f>G38/C36</f>
        <v>578.14922422455129</v>
      </c>
      <c r="H39" s="16">
        <f>H38/C36</f>
        <v>723621.1031832475</v>
      </c>
      <c r="I39" s="15" t="e">
        <f>I38/C36</f>
        <v>#DIV/0!</v>
      </c>
      <c r="J39" s="15">
        <f>J38/C36</f>
        <v>0.80269723073355659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724.60344341615871</v>
      </c>
      <c r="H42" s="12">
        <f>H39^0.5</f>
        <v>850.65921683318493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8"/>
  <sheetViews>
    <sheetView workbookViewId="0">
      <selection activeCell="N5" sqref="N5"/>
    </sheetView>
  </sheetViews>
  <sheetFormatPr baseColWidth="10" defaultRowHeight="15" x14ac:dyDescent="0.25"/>
  <cols>
    <col min="7" max="7" width="11.42578125" customWidth="1"/>
    <col min="8" max="8" width="12.42578125" customWidth="1"/>
    <col min="10" max="11" width="11.42578125" customWidth="1"/>
  </cols>
  <sheetData>
    <row r="1" spans="1:14" ht="15.75" thickBot="1" x14ac:dyDescent="0.3">
      <c r="C1" s="5" t="s">
        <v>305</v>
      </c>
      <c r="H1" t="s">
        <v>304</v>
      </c>
      <c r="J1" s="14">
        <v>0.1</v>
      </c>
      <c r="L1">
        <v>1</v>
      </c>
    </row>
    <row r="2" spans="1:14" ht="16.5" thickTop="1" thickBot="1" x14ac:dyDescent="0.3">
      <c r="C2" s="32" t="s">
        <v>303</v>
      </c>
      <c r="D2" s="32" t="s">
        <v>302</v>
      </c>
      <c r="E2" s="32" t="s">
        <v>301</v>
      </c>
      <c r="F2" s="32" t="s">
        <v>307</v>
      </c>
      <c r="G2" s="32" t="s">
        <v>308</v>
      </c>
      <c r="H2" s="33" t="s">
        <v>300</v>
      </c>
      <c r="I2" s="32" t="s">
        <v>299</v>
      </c>
      <c r="J2" s="32" t="s">
        <v>298</v>
      </c>
      <c r="K2" s="32" t="s">
        <v>297</v>
      </c>
      <c r="L2" s="32" t="s">
        <v>296</v>
      </c>
      <c r="M2" s="32" t="s">
        <v>295</v>
      </c>
    </row>
    <row r="3" spans="1:14" ht="15.75" thickTop="1" x14ac:dyDescent="0.25">
      <c r="C3" s="29">
        <v>0</v>
      </c>
      <c r="D3" s="29"/>
      <c r="E3" s="29"/>
      <c r="F3" s="29"/>
      <c r="G3" s="29"/>
      <c r="H3" s="30"/>
      <c r="I3" s="29"/>
      <c r="J3" s="29"/>
      <c r="K3" s="29"/>
      <c r="L3" s="29"/>
      <c r="M3" s="29"/>
      <c r="N3">
        <f>I6</f>
        <v>19.456470588235291</v>
      </c>
    </row>
    <row r="4" spans="1:14" x14ac:dyDescent="0.25">
      <c r="A4" s="55" t="s">
        <v>294</v>
      </c>
      <c r="B4" s="36"/>
      <c r="C4" s="31">
        <v>1</v>
      </c>
      <c r="D4" s="31"/>
      <c r="E4" s="37">
        <v>23</v>
      </c>
      <c r="F4" s="31"/>
      <c r="G4" s="31"/>
      <c r="H4" s="30"/>
      <c r="I4" s="29"/>
      <c r="J4" s="29"/>
      <c r="K4" s="29"/>
      <c r="L4" s="29"/>
      <c r="M4" s="29"/>
      <c r="N4" s="26">
        <f>I$6+I$7*C4</f>
        <v>20.047511312217193</v>
      </c>
    </row>
    <row r="5" spans="1:14" x14ac:dyDescent="0.25">
      <c r="A5" s="55"/>
      <c r="B5" s="36"/>
      <c r="C5" s="31">
        <v>2</v>
      </c>
      <c r="D5" s="31"/>
      <c r="E5" s="37">
        <v>28</v>
      </c>
      <c r="F5" s="31"/>
      <c r="G5" s="31"/>
      <c r="H5" s="30"/>
      <c r="I5" s="29"/>
      <c r="J5" s="29"/>
      <c r="K5" s="29"/>
      <c r="L5" s="29"/>
      <c r="M5" s="29"/>
      <c r="N5" s="26">
        <f t="shared" ref="N5:N53" si="0">I$6+I$7*C5</f>
        <v>20.638552036199091</v>
      </c>
    </row>
    <row r="6" spans="1:14" x14ac:dyDescent="0.25">
      <c r="A6" s="55"/>
      <c r="B6" s="36"/>
      <c r="C6" s="31">
        <v>3</v>
      </c>
      <c r="D6" s="31"/>
      <c r="E6" s="37">
        <v>16</v>
      </c>
      <c r="F6" s="31"/>
      <c r="G6" t="s">
        <v>309</v>
      </c>
      <c r="I6" s="38">
        <f>INTERCEPT(E4:E54,C4:C54)</f>
        <v>19.456470588235291</v>
      </c>
      <c r="J6" s="29" t="s">
        <v>310</v>
      </c>
      <c r="K6" s="29"/>
      <c r="L6" s="29"/>
      <c r="M6" s="29"/>
      <c r="N6" s="26">
        <f t="shared" si="0"/>
        <v>21.229592760180992</v>
      </c>
    </row>
    <row r="7" spans="1:14" x14ac:dyDescent="0.25">
      <c r="A7" s="55"/>
      <c r="B7" s="36"/>
      <c r="C7" s="31">
        <v>4</v>
      </c>
      <c r="D7" s="31"/>
      <c r="E7" s="37">
        <v>22</v>
      </c>
      <c r="F7" s="31"/>
      <c r="G7" s="39" t="s">
        <v>311</v>
      </c>
      <c r="H7" s="30"/>
      <c r="I7" s="40">
        <f>SLOPE(E4:E54,C4:C54)</f>
        <v>0.59104072398190044</v>
      </c>
      <c r="J7" s="29" t="s">
        <v>312</v>
      </c>
      <c r="K7" s="29"/>
      <c r="L7" s="29"/>
      <c r="M7" s="29"/>
      <c r="N7" s="26">
        <f t="shared" si="0"/>
        <v>21.820633484162894</v>
      </c>
    </row>
    <row r="8" spans="1:14" x14ac:dyDescent="0.25">
      <c r="A8" s="55"/>
      <c r="B8" s="36"/>
      <c r="C8" s="31">
        <v>5</v>
      </c>
      <c r="D8" s="31"/>
      <c r="E8" s="37">
        <v>30</v>
      </c>
      <c r="F8" s="31"/>
      <c r="G8" s="31"/>
      <c r="H8" s="30"/>
      <c r="I8" s="29"/>
      <c r="J8" s="29"/>
      <c r="K8" s="29"/>
      <c r="L8" s="29"/>
      <c r="M8" s="29"/>
      <c r="N8" s="26">
        <f t="shared" si="0"/>
        <v>22.411674208144795</v>
      </c>
    </row>
    <row r="9" spans="1:14" x14ac:dyDescent="0.25">
      <c r="A9" s="55"/>
      <c r="B9" s="36"/>
      <c r="C9" s="31">
        <v>6</v>
      </c>
      <c r="D9" s="31"/>
      <c r="E9" s="37">
        <v>31</v>
      </c>
      <c r="F9" s="31"/>
      <c r="G9" s="31"/>
      <c r="H9" s="30"/>
      <c r="I9" s="29">
        <f>LINEST(E4:E54,C4:C54)</f>
        <v>0.59104072398190055</v>
      </c>
      <c r="J9" s="29"/>
      <c r="K9" s="29"/>
      <c r="L9" s="29"/>
      <c r="M9" s="29"/>
      <c r="N9" s="26">
        <f t="shared" si="0"/>
        <v>23.002714932126693</v>
      </c>
    </row>
    <row r="10" spans="1:14" x14ac:dyDescent="0.25">
      <c r="A10" s="55"/>
      <c r="B10" s="36"/>
      <c r="C10" s="31">
        <v>7</v>
      </c>
      <c r="D10" s="31"/>
      <c r="E10" s="37">
        <v>25</v>
      </c>
      <c r="F10" s="31"/>
      <c r="G10" s="31"/>
      <c r="H10" s="30"/>
      <c r="I10" s="29"/>
      <c r="J10" s="29"/>
      <c r="K10" s="29"/>
      <c r="L10" s="29"/>
      <c r="M10" s="29"/>
      <c r="N10" s="26">
        <f t="shared" si="0"/>
        <v>23.593755656108595</v>
      </c>
    </row>
    <row r="11" spans="1:14" x14ac:dyDescent="0.25">
      <c r="A11" s="55"/>
      <c r="B11" s="36"/>
      <c r="C11" s="31">
        <v>8</v>
      </c>
      <c r="D11" s="31"/>
      <c r="E11" s="37">
        <v>9</v>
      </c>
      <c r="F11" s="31"/>
      <c r="G11" s="31"/>
      <c r="H11" s="30"/>
      <c r="I11" s="29"/>
      <c r="J11" s="29"/>
      <c r="K11" s="29"/>
      <c r="L11" s="29"/>
      <c r="M11" s="29"/>
      <c r="N11" s="26">
        <f t="shared" si="0"/>
        <v>24.184796380090496</v>
      </c>
    </row>
    <row r="12" spans="1:14" x14ac:dyDescent="0.25">
      <c r="A12" s="55"/>
      <c r="B12" s="36"/>
      <c r="C12" s="31">
        <v>9</v>
      </c>
      <c r="D12" s="31"/>
      <c r="E12" s="37">
        <v>20</v>
      </c>
      <c r="F12" s="31"/>
      <c r="G12" s="31"/>
      <c r="H12" s="30"/>
      <c r="I12" s="29"/>
      <c r="J12" s="29"/>
      <c r="K12" s="29"/>
      <c r="L12" s="29"/>
      <c r="M12" s="29"/>
      <c r="N12" s="26">
        <f t="shared" si="0"/>
        <v>24.775837104072394</v>
      </c>
    </row>
    <row r="13" spans="1:14" x14ac:dyDescent="0.25">
      <c r="A13" s="55"/>
      <c r="B13" s="36"/>
      <c r="C13" s="31">
        <v>10</v>
      </c>
      <c r="D13" s="31"/>
      <c r="E13" s="37">
        <v>22</v>
      </c>
      <c r="F13" s="31"/>
      <c r="G13" s="31"/>
      <c r="H13" s="30"/>
      <c r="I13" s="29"/>
      <c r="J13" s="29"/>
      <c r="K13" s="29"/>
      <c r="L13" s="29"/>
      <c r="M13" s="29"/>
      <c r="N13" s="26">
        <f t="shared" si="0"/>
        <v>25.366877828054296</v>
      </c>
    </row>
    <row r="14" spans="1:14" x14ac:dyDescent="0.25">
      <c r="A14" s="55"/>
      <c r="B14" s="36"/>
      <c r="C14" s="31">
        <v>11</v>
      </c>
      <c r="D14" s="31"/>
      <c r="E14" s="37">
        <v>35</v>
      </c>
      <c r="F14" s="31"/>
      <c r="G14" s="31"/>
      <c r="H14" s="30"/>
      <c r="I14" s="29"/>
      <c r="J14" s="29"/>
      <c r="K14" s="29"/>
      <c r="L14" s="29"/>
      <c r="M14" s="29"/>
      <c r="N14" s="26">
        <f t="shared" si="0"/>
        <v>25.957918552036197</v>
      </c>
    </row>
    <row r="15" spans="1:14" x14ac:dyDescent="0.25">
      <c r="A15" s="55"/>
      <c r="B15" s="36"/>
      <c r="C15" s="31">
        <v>12</v>
      </c>
      <c r="D15" s="31"/>
      <c r="E15" s="37">
        <v>32</v>
      </c>
      <c r="F15" s="31"/>
      <c r="G15" s="31"/>
      <c r="H15" s="30"/>
      <c r="I15" s="29"/>
      <c r="J15" s="29"/>
      <c r="K15" s="29"/>
      <c r="L15" s="29"/>
      <c r="M15" s="29"/>
      <c r="N15" s="26">
        <f t="shared" si="0"/>
        <v>26.548959276018095</v>
      </c>
    </row>
    <row r="16" spans="1:14" x14ac:dyDescent="0.25">
      <c r="A16" s="55"/>
      <c r="B16" s="36"/>
      <c r="C16" s="31">
        <v>13</v>
      </c>
      <c r="D16" s="31"/>
      <c r="E16" s="37">
        <v>23</v>
      </c>
      <c r="F16" s="31"/>
      <c r="G16" s="31"/>
      <c r="H16" s="30"/>
      <c r="I16" s="29"/>
      <c r="J16" s="29"/>
      <c r="K16" s="29"/>
      <c r="L16" s="29"/>
      <c r="M16" s="29"/>
      <c r="N16" s="26">
        <f t="shared" si="0"/>
        <v>27.139999999999997</v>
      </c>
    </row>
    <row r="17" spans="1:14" x14ac:dyDescent="0.25">
      <c r="A17" s="55"/>
      <c r="B17" s="36"/>
      <c r="C17" s="31">
        <v>14</v>
      </c>
      <c r="D17" s="31"/>
      <c r="E17" s="37">
        <v>13</v>
      </c>
      <c r="F17" s="31"/>
      <c r="G17" s="31"/>
      <c r="H17" s="30"/>
      <c r="I17" s="29"/>
      <c r="J17" s="29"/>
      <c r="K17" s="29"/>
      <c r="L17" s="29"/>
      <c r="M17" s="29"/>
      <c r="N17" s="26">
        <f t="shared" si="0"/>
        <v>27.731040723981899</v>
      </c>
    </row>
    <row r="18" spans="1:14" x14ac:dyDescent="0.25">
      <c r="A18" s="55"/>
      <c r="B18" s="36"/>
      <c r="C18" s="31">
        <v>15</v>
      </c>
      <c r="D18" s="31"/>
      <c r="E18" s="37">
        <v>15</v>
      </c>
      <c r="F18" s="31"/>
      <c r="G18" s="31"/>
      <c r="H18" s="30"/>
      <c r="I18" s="29"/>
      <c r="J18" s="29"/>
      <c r="K18" s="29"/>
      <c r="L18" s="29"/>
      <c r="M18" s="29"/>
      <c r="N18" s="26">
        <f t="shared" si="0"/>
        <v>28.322081447963797</v>
      </c>
    </row>
    <row r="19" spans="1:14" x14ac:dyDescent="0.25">
      <c r="A19" s="55"/>
      <c r="B19" s="36"/>
      <c r="C19" s="31">
        <v>16</v>
      </c>
      <c r="D19" s="31"/>
      <c r="E19" s="37">
        <v>29</v>
      </c>
      <c r="F19" s="31"/>
      <c r="G19" s="31"/>
      <c r="H19" s="30"/>
      <c r="I19" s="29"/>
      <c r="J19" s="29"/>
      <c r="K19" s="29"/>
      <c r="L19" s="29"/>
      <c r="M19" s="29"/>
      <c r="N19" s="26">
        <f t="shared" si="0"/>
        <v>28.913122171945698</v>
      </c>
    </row>
    <row r="20" spans="1:14" x14ac:dyDescent="0.25">
      <c r="A20" s="55"/>
      <c r="B20" s="36"/>
      <c r="C20" s="31">
        <v>17</v>
      </c>
      <c r="D20" s="31"/>
      <c r="E20" s="37">
        <v>24</v>
      </c>
      <c r="F20" s="31"/>
      <c r="G20" s="31"/>
      <c r="H20" s="30"/>
      <c r="I20" s="29"/>
      <c r="J20" s="29"/>
      <c r="K20" s="29"/>
      <c r="L20" s="29"/>
      <c r="M20" s="29"/>
      <c r="N20" s="26">
        <f t="shared" si="0"/>
        <v>29.5041628959276</v>
      </c>
    </row>
    <row r="21" spans="1:14" x14ac:dyDescent="0.25">
      <c r="A21" s="55"/>
      <c r="B21" s="36"/>
      <c r="C21" s="31">
        <v>18</v>
      </c>
      <c r="D21" s="31"/>
      <c r="E21" s="37">
        <v>38</v>
      </c>
      <c r="F21" s="31"/>
      <c r="G21" s="31"/>
      <c r="H21" s="30"/>
      <c r="I21" s="29"/>
      <c r="J21" s="29"/>
      <c r="K21" s="29"/>
      <c r="L21" s="29"/>
      <c r="M21" s="29"/>
      <c r="N21" s="26">
        <f t="shared" si="0"/>
        <v>30.095203619909498</v>
      </c>
    </row>
    <row r="22" spans="1:14" x14ac:dyDescent="0.25">
      <c r="A22" s="55"/>
      <c r="B22" s="36"/>
      <c r="C22" s="31">
        <v>19</v>
      </c>
      <c r="D22" s="31"/>
      <c r="E22" s="37">
        <v>15</v>
      </c>
      <c r="F22" s="31"/>
      <c r="G22" s="31"/>
      <c r="H22" s="30"/>
      <c r="I22" s="29"/>
      <c r="J22" s="29"/>
      <c r="K22" s="29"/>
      <c r="L22" s="29"/>
      <c r="M22" s="29"/>
      <c r="N22" s="26">
        <f t="shared" si="0"/>
        <v>30.686244343891399</v>
      </c>
    </row>
    <row r="23" spans="1:14" x14ac:dyDescent="0.25">
      <c r="A23" s="55"/>
      <c r="B23" s="36"/>
      <c r="C23" s="31">
        <v>20</v>
      </c>
      <c r="D23" s="31"/>
      <c r="E23" s="37">
        <v>15</v>
      </c>
      <c r="F23" s="31"/>
      <c r="G23" s="31"/>
      <c r="H23" s="30"/>
      <c r="I23" s="29"/>
      <c r="J23" s="29"/>
      <c r="K23" s="29"/>
      <c r="L23" s="29"/>
      <c r="M23" s="29"/>
      <c r="N23" s="26">
        <f t="shared" si="0"/>
        <v>31.277285067873301</v>
      </c>
    </row>
    <row r="24" spans="1:14" x14ac:dyDescent="0.25">
      <c r="A24" s="55"/>
      <c r="B24" s="36"/>
      <c r="C24" s="31">
        <v>21</v>
      </c>
      <c r="D24" s="31"/>
      <c r="E24" s="37">
        <v>24</v>
      </c>
      <c r="F24" s="31"/>
      <c r="G24" s="31"/>
      <c r="H24" s="30"/>
      <c r="I24" s="29"/>
      <c r="J24" s="29"/>
      <c r="K24" s="29"/>
      <c r="L24" s="29"/>
      <c r="M24" s="29"/>
      <c r="N24" s="26">
        <f t="shared" si="0"/>
        <v>31.868325791855199</v>
      </c>
    </row>
    <row r="25" spans="1:14" x14ac:dyDescent="0.25">
      <c r="A25" s="55"/>
      <c r="B25" s="36"/>
      <c r="C25" s="31">
        <v>22</v>
      </c>
      <c r="D25" s="31"/>
      <c r="E25" s="37">
        <v>44</v>
      </c>
      <c r="F25" s="31"/>
      <c r="G25" s="31"/>
      <c r="H25" s="30"/>
      <c r="I25" s="29"/>
      <c r="J25" s="29"/>
      <c r="K25" s="29"/>
      <c r="L25" s="29"/>
      <c r="M25" s="29"/>
      <c r="N25" s="26">
        <f t="shared" si="0"/>
        <v>32.459366515837104</v>
      </c>
    </row>
    <row r="26" spans="1:14" x14ac:dyDescent="0.25">
      <c r="A26" s="55"/>
      <c r="B26" s="36"/>
      <c r="C26" s="31">
        <v>23</v>
      </c>
      <c r="D26" s="31"/>
      <c r="E26" s="37">
        <v>22</v>
      </c>
      <c r="F26" s="31"/>
      <c r="G26" s="31"/>
      <c r="H26" s="30"/>
      <c r="I26" s="29"/>
      <c r="J26" s="29"/>
      <c r="K26" s="29"/>
      <c r="L26" s="29"/>
      <c r="M26" s="29"/>
      <c r="N26" s="26">
        <f t="shared" si="0"/>
        <v>33.050407239819002</v>
      </c>
    </row>
    <row r="27" spans="1:14" x14ac:dyDescent="0.25">
      <c r="A27" s="55"/>
      <c r="B27" s="36"/>
      <c r="C27" s="31">
        <v>24</v>
      </c>
      <c r="D27" s="31"/>
      <c r="E27" s="37">
        <v>40</v>
      </c>
      <c r="F27" s="31"/>
      <c r="G27" s="31"/>
      <c r="H27" s="30"/>
      <c r="I27" s="29"/>
      <c r="J27" s="29"/>
      <c r="K27" s="29"/>
      <c r="L27" s="29"/>
      <c r="M27" s="29"/>
      <c r="N27" s="26">
        <f t="shared" si="0"/>
        <v>33.6414479638009</v>
      </c>
    </row>
    <row r="28" spans="1:14" x14ac:dyDescent="0.25">
      <c r="A28" s="55"/>
      <c r="B28" s="36"/>
      <c r="C28" s="31">
        <v>25</v>
      </c>
      <c r="D28" s="31"/>
      <c r="E28" s="37">
        <v>60</v>
      </c>
      <c r="F28" s="31"/>
      <c r="G28" s="31"/>
      <c r="H28" s="30"/>
      <c r="I28" s="29"/>
      <c r="J28" s="29"/>
      <c r="K28" s="29"/>
      <c r="L28" s="29"/>
      <c r="M28" s="29"/>
      <c r="N28" s="26">
        <f t="shared" si="0"/>
        <v>34.232488687782805</v>
      </c>
    </row>
    <row r="29" spans="1:14" x14ac:dyDescent="0.25">
      <c r="A29" s="55"/>
      <c r="B29" s="36"/>
      <c r="C29" s="31">
        <v>26</v>
      </c>
      <c r="D29" s="31"/>
      <c r="E29" s="37">
        <v>18</v>
      </c>
      <c r="F29" s="31"/>
      <c r="G29" s="31"/>
      <c r="H29" s="30"/>
      <c r="I29" s="29"/>
      <c r="J29" s="29"/>
      <c r="K29" s="29"/>
      <c r="L29" s="29"/>
      <c r="M29" s="29"/>
      <c r="N29" s="26">
        <f t="shared" si="0"/>
        <v>34.823529411764703</v>
      </c>
    </row>
    <row r="30" spans="1:14" x14ac:dyDescent="0.25">
      <c r="A30" s="55"/>
      <c r="B30" s="36"/>
      <c r="C30" s="31">
        <v>27</v>
      </c>
      <c r="D30" s="31"/>
      <c r="E30" s="37">
        <v>39</v>
      </c>
      <c r="F30" s="31"/>
      <c r="G30" s="31"/>
      <c r="H30" s="30"/>
      <c r="I30" s="29"/>
      <c r="J30" s="29"/>
      <c r="K30" s="29"/>
      <c r="L30" s="29"/>
      <c r="M30" s="29"/>
      <c r="N30" s="26">
        <f t="shared" si="0"/>
        <v>35.414570135746601</v>
      </c>
    </row>
    <row r="31" spans="1:14" x14ac:dyDescent="0.25">
      <c r="A31" s="55"/>
      <c r="B31" s="36"/>
      <c r="C31" s="31">
        <v>28</v>
      </c>
      <c r="D31" s="31"/>
      <c r="E31" s="37">
        <v>53</v>
      </c>
      <c r="F31" s="31"/>
      <c r="G31" s="31"/>
      <c r="H31" s="30"/>
      <c r="I31" s="29"/>
      <c r="J31" s="29"/>
      <c r="K31" s="29"/>
      <c r="L31" s="29"/>
      <c r="M31" s="29"/>
      <c r="N31" s="26">
        <f t="shared" si="0"/>
        <v>36.005610859728506</v>
      </c>
    </row>
    <row r="32" spans="1:14" x14ac:dyDescent="0.25">
      <c r="A32" s="55"/>
      <c r="B32" s="36"/>
      <c r="C32" s="31">
        <v>29</v>
      </c>
      <c r="D32" s="31"/>
      <c r="E32" s="37">
        <v>56</v>
      </c>
      <c r="F32" s="31"/>
      <c r="G32" s="31"/>
      <c r="H32" s="30"/>
      <c r="I32" s="29"/>
      <c r="J32" s="29"/>
      <c r="K32" s="29"/>
      <c r="L32" s="29"/>
      <c r="M32" s="29"/>
      <c r="N32" s="26">
        <f t="shared" si="0"/>
        <v>36.596651583710404</v>
      </c>
    </row>
    <row r="33" spans="1:14" x14ac:dyDescent="0.25">
      <c r="A33" s="55"/>
      <c r="B33" s="36"/>
      <c r="C33" s="31">
        <v>30</v>
      </c>
      <c r="D33" s="31"/>
      <c r="E33" s="37">
        <v>19</v>
      </c>
      <c r="F33" s="31"/>
      <c r="G33" s="31"/>
      <c r="H33" s="30"/>
      <c r="I33" s="29"/>
      <c r="J33" s="29"/>
      <c r="K33" s="29"/>
      <c r="L33" s="29"/>
      <c r="M33" s="29"/>
      <c r="N33" s="26">
        <f t="shared" si="0"/>
        <v>37.187692307692302</v>
      </c>
    </row>
    <row r="34" spans="1:14" x14ac:dyDescent="0.25">
      <c r="A34" s="55"/>
      <c r="B34" s="36"/>
      <c r="C34" s="31">
        <v>31</v>
      </c>
      <c r="D34" s="31"/>
      <c r="E34" s="37">
        <v>51</v>
      </c>
      <c r="F34" s="31"/>
      <c r="G34" s="31"/>
      <c r="H34" s="30"/>
      <c r="I34" s="29"/>
      <c r="J34" s="29"/>
      <c r="K34" s="29"/>
      <c r="L34" s="29"/>
      <c r="M34" s="29"/>
      <c r="N34" s="26">
        <f t="shared" si="0"/>
        <v>37.778733031674207</v>
      </c>
    </row>
    <row r="35" spans="1:14" x14ac:dyDescent="0.25">
      <c r="A35" s="55"/>
      <c r="B35" s="36"/>
      <c r="C35" s="31">
        <v>32</v>
      </c>
      <c r="D35" s="31"/>
      <c r="E35" s="37">
        <v>41</v>
      </c>
      <c r="F35" s="31"/>
      <c r="G35" s="31"/>
      <c r="H35" s="30"/>
      <c r="I35" s="29"/>
      <c r="J35" s="29"/>
      <c r="K35" s="29"/>
      <c r="L35" s="29"/>
      <c r="M35" s="29"/>
      <c r="N35" s="26">
        <f t="shared" si="0"/>
        <v>38.369773755656105</v>
      </c>
    </row>
    <row r="36" spans="1:14" x14ac:dyDescent="0.25">
      <c r="A36" s="55"/>
      <c r="B36" s="36"/>
      <c r="C36" s="31">
        <v>33</v>
      </c>
      <c r="D36" s="31"/>
      <c r="E36" s="37">
        <v>30</v>
      </c>
      <c r="F36" s="31"/>
      <c r="G36" s="31"/>
      <c r="H36" s="30"/>
      <c r="I36" s="29"/>
      <c r="J36" s="29"/>
      <c r="K36" s="29"/>
      <c r="L36" s="29"/>
      <c r="M36" s="29"/>
      <c r="N36" s="26">
        <f t="shared" si="0"/>
        <v>38.960814479638003</v>
      </c>
    </row>
    <row r="37" spans="1:14" x14ac:dyDescent="0.25">
      <c r="A37" s="55"/>
      <c r="B37" s="36"/>
      <c r="C37" s="31">
        <v>34</v>
      </c>
      <c r="D37" s="31"/>
      <c r="E37" s="37">
        <v>52</v>
      </c>
      <c r="F37" s="31"/>
      <c r="G37" s="31"/>
      <c r="H37" s="30"/>
      <c r="I37" s="29"/>
      <c r="J37" s="29"/>
      <c r="K37" s="29"/>
      <c r="L37" s="29"/>
      <c r="M37" s="29"/>
      <c r="N37" s="26">
        <f t="shared" si="0"/>
        <v>39.551855203619908</v>
      </c>
    </row>
    <row r="38" spans="1:14" x14ac:dyDescent="0.25">
      <c r="A38" s="55"/>
      <c r="B38" s="36"/>
      <c r="C38" s="31">
        <v>35</v>
      </c>
      <c r="D38" s="31"/>
      <c r="E38" s="37">
        <v>44</v>
      </c>
      <c r="F38" s="31"/>
      <c r="G38" s="31"/>
      <c r="H38" s="30"/>
      <c r="I38" s="29"/>
      <c r="J38" s="29"/>
      <c r="K38" s="29"/>
      <c r="L38" s="29"/>
      <c r="M38" s="29"/>
      <c r="N38" s="26">
        <f t="shared" si="0"/>
        <v>40.142895927601806</v>
      </c>
    </row>
    <row r="39" spans="1:14" x14ac:dyDescent="0.25">
      <c r="A39" s="55"/>
      <c r="B39" s="36"/>
      <c r="C39" s="31">
        <v>36</v>
      </c>
      <c r="D39" s="31"/>
      <c r="E39" s="37">
        <v>51</v>
      </c>
      <c r="F39" s="31"/>
      <c r="G39" s="31"/>
      <c r="H39" s="30"/>
      <c r="I39" s="29"/>
      <c r="J39" s="29"/>
      <c r="K39" s="29"/>
      <c r="L39" s="29"/>
      <c r="M39" s="29"/>
      <c r="N39" s="26">
        <f t="shared" si="0"/>
        <v>40.733936651583704</v>
      </c>
    </row>
    <row r="40" spans="1:14" x14ac:dyDescent="0.25">
      <c r="A40" s="55"/>
      <c r="B40" s="36"/>
      <c r="C40" s="31">
        <v>37</v>
      </c>
      <c r="D40" s="31"/>
      <c r="E40" s="37">
        <v>59</v>
      </c>
      <c r="F40" s="31"/>
      <c r="G40" s="31"/>
      <c r="H40" s="30"/>
      <c r="I40" s="29"/>
      <c r="J40" s="29"/>
      <c r="K40" s="29"/>
      <c r="L40" s="29"/>
      <c r="M40" s="29"/>
      <c r="N40" s="26">
        <f t="shared" si="0"/>
        <v>41.324977375565609</v>
      </c>
    </row>
    <row r="41" spans="1:14" x14ac:dyDescent="0.25">
      <c r="A41" s="55"/>
      <c r="B41" s="36"/>
      <c r="C41" s="31">
        <v>38</v>
      </c>
      <c r="D41" s="31"/>
      <c r="E41" s="37">
        <v>45</v>
      </c>
      <c r="F41" s="31"/>
      <c r="G41" s="31"/>
      <c r="H41" s="30"/>
      <c r="I41" s="29"/>
      <c r="J41" s="29"/>
      <c r="K41" s="29"/>
      <c r="L41" s="29"/>
      <c r="M41" s="29"/>
      <c r="N41" s="26">
        <f t="shared" si="0"/>
        <v>41.916018099547507</v>
      </c>
    </row>
    <row r="42" spans="1:14" x14ac:dyDescent="0.25">
      <c r="A42" s="55"/>
      <c r="B42" s="36"/>
      <c r="C42" s="31">
        <v>39</v>
      </c>
      <c r="D42" s="31"/>
      <c r="E42" s="37">
        <v>53</v>
      </c>
      <c r="F42" s="31"/>
      <c r="G42" s="31"/>
      <c r="H42" s="30"/>
      <c r="I42" s="29"/>
      <c r="J42" s="29"/>
      <c r="K42" s="29"/>
      <c r="L42" s="29"/>
      <c r="M42" s="29"/>
      <c r="N42" s="26">
        <f t="shared" si="0"/>
        <v>42.507058823529405</v>
      </c>
    </row>
    <row r="43" spans="1:14" x14ac:dyDescent="0.25">
      <c r="A43" s="55"/>
      <c r="B43" s="36"/>
      <c r="C43" s="14">
        <v>40</v>
      </c>
      <c r="D43" s="14"/>
      <c r="E43" s="41">
        <v>37</v>
      </c>
      <c r="F43" s="34"/>
      <c r="G43" s="34"/>
      <c r="H43" s="34"/>
      <c r="I43" s="34"/>
      <c r="J43" s="14"/>
      <c r="K43" s="14"/>
      <c r="L43" s="14"/>
      <c r="M43" s="14"/>
      <c r="N43" s="26">
        <f t="shared" si="0"/>
        <v>43.09809954751131</v>
      </c>
    </row>
    <row r="44" spans="1:14" x14ac:dyDescent="0.25">
      <c r="A44" s="55"/>
      <c r="B44" s="36"/>
      <c r="C44" s="14">
        <v>41</v>
      </c>
      <c r="D44" s="14"/>
      <c r="E44" s="41">
        <v>56</v>
      </c>
      <c r="F44" s="34"/>
      <c r="G44" s="34"/>
      <c r="H44" s="34"/>
      <c r="I44" s="34"/>
      <c r="J44" s="14"/>
      <c r="K44" s="14"/>
      <c r="L44" s="14"/>
      <c r="M44" s="14"/>
      <c r="N44" s="26">
        <f t="shared" si="0"/>
        <v>43.689140271493208</v>
      </c>
    </row>
    <row r="45" spans="1:14" x14ac:dyDescent="0.25">
      <c r="A45" s="55"/>
      <c r="B45" s="36"/>
      <c r="C45" s="14">
        <v>42</v>
      </c>
      <c r="D45" s="14"/>
      <c r="E45" s="41">
        <v>29</v>
      </c>
      <c r="F45" s="34"/>
      <c r="G45" s="34"/>
      <c r="H45" s="34"/>
      <c r="I45" s="34"/>
      <c r="J45" s="14"/>
      <c r="K45" s="14"/>
      <c r="L45" s="14"/>
      <c r="M45" s="14"/>
      <c r="N45" s="26">
        <f t="shared" si="0"/>
        <v>44.280180995475106</v>
      </c>
    </row>
    <row r="46" spans="1:14" x14ac:dyDescent="0.25">
      <c r="A46" s="55"/>
      <c r="B46" s="36"/>
      <c r="C46" s="14">
        <v>43</v>
      </c>
      <c r="D46" s="14"/>
      <c r="E46" s="41">
        <v>54</v>
      </c>
      <c r="F46" s="34"/>
      <c r="G46" s="34"/>
      <c r="H46" s="34"/>
      <c r="I46" s="34"/>
      <c r="J46" s="14"/>
      <c r="K46" s="14"/>
      <c r="L46" s="14"/>
      <c r="M46" s="14"/>
      <c r="N46" s="26">
        <f t="shared" si="0"/>
        <v>44.871221719457012</v>
      </c>
    </row>
    <row r="47" spans="1:14" x14ac:dyDescent="0.25">
      <c r="A47" s="55"/>
      <c r="B47" s="36"/>
      <c r="C47" s="14">
        <v>44</v>
      </c>
      <c r="D47" s="14"/>
      <c r="E47" s="41">
        <v>38</v>
      </c>
      <c r="F47" s="34"/>
      <c r="G47" s="34"/>
      <c r="H47" s="34"/>
      <c r="I47" s="34"/>
      <c r="J47" s="14"/>
      <c r="K47" s="14"/>
      <c r="L47" s="14"/>
      <c r="M47" s="14"/>
      <c r="N47" s="26">
        <f t="shared" si="0"/>
        <v>45.46226244343891</v>
      </c>
    </row>
    <row r="48" spans="1:14" x14ac:dyDescent="0.25">
      <c r="A48" s="55"/>
      <c r="B48" s="36"/>
      <c r="C48" s="14">
        <v>45</v>
      </c>
      <c r="D48" s="14"/>
      <c r="E48" s="41">
        <v>29</v>
      </c>
      <c r="F48" s="34"/>
      <c r="G48" s="34"/>
      <c r="H48" s="34"/>
      <c r="I48" s="42"/>
      <c r="J48" s="56"/>
      <c r="K48" s="56"/>
      <c r="L48" s="14"/>
      <c r="M48" s="14"/>
      <c r="N48" s="26">
        <f t="shared" si="0"/>
        <v>46.053303167420808</v>
      </c>
    </row>
    <row r="49" spans="1:15" x14ac:dyDescent="0.25">
      <c r="A49" s="55"/>
      <c r="B49" s="36"/>
      <c r="C49" s="14">
        <v>46</v>
      </c>
      <c r="D49" s="14"/>
      <c r="E49" s="41">
        <v>51</v>
      </c>
      <c r="F49" s="34"/>
      <c r="G49" s="34"/>
      <c r="H49" s="34"/>
      <c r="I49" s="34"/>
      <c r="J49" s="56"/>
      <c r="K49" s="56"/>
      <c r="L49" s="14"/>
      <c r="M49" s="14"/>
      <c r="N49" s="26">
        <f t="shared" si="0"/>
        <v>46.644343891402713</v>
      </c>
    </row>
    <row r="50" spans="1:15" x14ac:dyDescent="0.25">
      <c r="A50" s="55"/>
      <c r="B50" s="36"/>
      <c r="C50" s="14">
        <v>47</v>
      </c>
      <c r="D50" s="14"/>
      <c r="E50" s="41">
        <v>33</v>
      </c>
      <c r="F50" s="34"/>
      <c r="G50" s="34"/>
      <c r="H50" s="34"/>
      <c r="I50" s="34"/>
      <c r="J50" s="14"/>
      <c r="K50" s="14"/>
      <c r="L50" s="14"/>
      <c r="M50" s="14"/>
      <c r="N50" s="26">
        <f t="shared" si="0"/>
        <v>47.235384615384611</v>
      </c>
    </row>
    <row r="51" spans="1:15" x14ac:dyDescent="0.25">
      <c r="A51" s="55"/>
      <c r="B51" s="36"/>
      <c r="C51" s="14">
        <v>48</v>
      </c>
      <c r="D51" s="14"/>
      <c r="E51" s="41">
        <v>27</v>
      </c>
      <c r="F51" s="34"/>
      <c r="G51" s="34"/>
      <c r="H51" s="34"/>
      <c r="I51" s="34"/>
      <c r="J51" s="14"/>
      <c r="K51" s="14"/>
      <c r="L51" s="14"/>
      <c r="M51" s="14"/>
      <c r="N51" s="26">
        <f t="shared" si="0"/>
        <v>47.826425339366509</v>
      </c>
    </row>
    <row r="52" spans="1:15" x14ac:dyDescent="0.25">
      <c r="A52" s="55"/>
      <c r="B52" s="36"/>
      <c r="C52" s="14">
        <v>49</v>
      </c>
      <c r="D52" s="14"/>
      <c r="E52" s="41">
        <v>65</v>
      </c>
      <c r="F52" s="34"/>
      <c r="G52" s="34"/>
      <c r="H52" s="34"/>
      <c r="I52" s="34"/>
      <c r="J52" s="14"/>
      <c r="K52" s="14"/>
      <c r="L52" s="14"/>
      <c r="M52" s="14"/>
      <c r="N52" s="26">
        <f t="shared" si="0"/>
        <v>48.417466063348414</v>
      </c>
    </row>
    <row r="53" spans="1:15" x14ac:dyDescent="0.25">
      <c r="A53" s="55"/>
      <c r="B53" s="36"/>
      <c r="C53" s="14">
        <v>50</v>
      </c>
      <c r="D53" s="14"/>
      <c r="E53" s="41">
        <v>43</v>
      </c>
      <c r="F53" s="34"/>
      <c r="G53" s="34"/>
      <c r="H53" s="34"/>
      <c r="I53" s="34"/>
      <c r="J53" s="14"/>
      <c r="K53" s="14"/>
      <c r="L53" s="14"/>
      <c r="M53" s="14"/>
      <c r="N53" s="26">
        <f t="shared" si="0"/>
        <v>49.008506787330312</v>
      </c>
    </row>
    <row r="54" spans="1:15" ht="20.25" x14ac:dyDescent="0.25">
      <c r="A54" s="55"/>
      <c r="B54" s="36" t="s">
        <v>313</v>
      </c>
      <c r="C54" s="14">
        <v>51</v>
      </c>
      <c r="D54" s="14">
        <v>0</v>
      </c>
      <c r="E54" s="41">
        <v>48</v>
      </c>
      <c r="F54" s="43">
        <f>N54-((1-$J$1)/$J$1)*$I$7</f>
        <v>44.280180995475106</v>
      </c>
      <c r="G54" s="43">
        <f>N54-2*((1-$J$1)/$J$1)*$I$7</f>
        <v>38.960814479638003</v>
      </c>
      <c r="H54" s="34"/>
      <c r="I54" s="34"/>
      <c r="J54" s="14"/>
      <c r="K54" s="14"/>
      <c r="L54" s="14"/>
      <c r="M54" s="14"/>
      <c r="N54" s="44">
        <f>I$6+I$7*C54</f>
        <v>49.59954751131221</v>
      </c>
      <c r="O54" s="29" t="s">
        <v>314</v>
      </c>
    </row>
    <row r="55" spans="1:15" x14ac:dyDescent="0.25">
      <c r="A55" s="55" t="s">
        <v>291</v>
      </c>
      <c r="B55" s="36"/>
      <c r="C55" s="14">
        <v>52</v>
      </c>
      <c r="D55" s="14">
        <v>1</v>
      </c>
      <c r="E55" s="34">
        <v>44</v>
      </c>
      <c r="F55" s="45">
        <f>$J$1*E55+(1-$J$1)*F54</f>
        <v>44.252162895927597</v>
      </c>
      <c r="G55" s="45">
        <f>$J$1*F55+(1-$J$1)*G54</f>
        <v>39.489949321266963</v>
      </c>
      <c r="H55" s="42">
        <f>((2+(($J$1*(D55-D54))/(1-$J$1)))*F54)-(1+(($J$1*(D55-D54)/(1-$J$1))))*G54</f>
        <v>50.190588235294115</v>
      </c>
      <c r="I55" s="46">
        <f>E55-H55</f>
        <v>-6.1905882352941148</v>
      </c>
      <c r="J55" s="25">
        <f>ABS(I55)</f>
        <v>6.1905882352941148</v>
      </c>
      <c r="K55" s="25">
        <f>J55^2</f>
        <v>38.3233826989619</v>
      </c>
      <c r="L55" s="24">
        <f>J55/E55</f>
        <v>0.14069518716577534</v>
      </c>
      <c r="M55" s="24">
        <f>J55/H55</f>
        <v>0.12334161548919408</v>
      </c>
    </row>
    <row r="56" spans="1:15" x14ac:dyDescent="0.25">
      <c r="A56" s="55"/>
      <c r="B56" s="36"/>
      <c r="C56" s="14">
        <v>53</v>
      </c>
      <c r="D56" s="14">
        <v>2</v>
      </c>
      <c r="E56" s="14">
        <v>47</v>
      </c>
      <c r="F56" s="45">
        <f t="shared" ref="F56:G71" si="1">$J$1*E56+(1-$J$1)*F55</f>
        <v>44.526946606334839</v>
      </c>
      <c r="G56" s="45">
        <f t="shared" si="1"/>
        <v>39.993649049773751</v>
      </c>
      <c r="H56" s="42">
        <f>((2+(($J$1*(D56-D55))/(1-$J$1)))*F55)-(1+(($J$1*(D56-D55)/(1-$J$1))))*G55</f>
        <v>49.543511312217184</v>
      </c>
      <c r="I56" s="26">
        <f t="shared" ref="I56:I92" si="2">E56-H56</f>
        <v>-2.5435113122171842</v>
      </c>
      <c r="J56" s="25">
        <f t="shared" ref="J56:J92" si="3">ABS(I56)</f>
        <v>2.5435113122171842</v>
      </c>
      <c r="K56" s="25">
        <f t="shared" ref="K56:K92" si="4">J56^2</f>
        <v>6.4694497953767822</v>
      </c>
      <c r="L56" s="24">
        <f t="shared" ref="L56:L92" si="5">J56/E56</f>
        <v>5.4117261962067752E-2</v>
      </c>
      <c r="M56" s="24">
        <f t="shared" ref="M56:M92" si="6">J56/H56</f>
        <v>5.1338939143579974E-2</v>
      </c>
    </row>
    <row r="57" spans="1:15" x14ac:dyDescent="0.25">
      <c r="A57" s="55"/>
      <c r="B57" s="36"/>
      <c r="C57" s="14">
        <v>54</v>
      </c>
      <c r="D57" s="14">
        <v>3</v>
      </c>
      <c r="E57" s="14">
        <v>47</v>
      </c>
      <c r="F57" s="45">
        <f t="shared" si="1"/>
        <v>44.774251945701359</v>
      </c>
      <c r="G57" s="45">
        <f t="shared" si="1"/>
        <v>40.471709339366512</v>
      </c>
      <c r="H57" s="42">
        <f t="shared" ref="H57:H93" si="7">((2+(($J$1*(D57-D56))/(1-$J$1)))*F56)-(1+(($J$1*(D57-D56)/(1-$J$1))))*G56</f>
        <v>49.563943891402708</v>
      </c>
      <c r="I57" s="26">
        <f t="shared" si="2"/>
        <v>-2.5639438914027082</v>
      </c>
      <c r="J57" s="25">
        <f t="shared" si="3"/>
        <v>2.5639438914027082</v>
      </c>
      <c r="K57" s="25">
        <f t="shared" si="4"/>
        <v>6.5738082782612626</v>
      </c>
      <c r="L57" s="24">
        <f t="shared" si="5"/>
        <v>5.4551997689419325E-2</v>
      </c>
      <c r="M57" s="24">
        <f t="shared" si="6"/>
        <v>5.173002166696921E-2</v>
      </c>
    </row>
    <row r="58" spans="1:15" x14ac:dyDescent="0.25">
      <c r="A58" s="55"/>
      <c r="B58" s="36"/>
      <c r="C58" s="14">
        <v>55</v>
      </c>
      <c r="D58" s="14">
        <v>4</v>
      </c>
      <c r="E58" s="14">
        <v>36</v>
      </c>
      <c r="F58" s="45">
        <f t="shared" si="1"/>
        <v>43.896826751131222</v>
      </c>
      <c r="G58" s="45">
        <f t="shared" si="1"/>
        <v>40.814221080542985</v>
      </c>
      <c r="H58" s="42">
        <f t="shared" si="7"/>
        <v>49.554854841628966</v>
      </c>
      <c r="I58" s="26">
        <f t="shared" si="2"/>
        <v>-13.554854841628966</v>
      </c>
      <c r="J58" s="25">
        <f t="shared" si="3"/>
        <v>13.554854841628966</v>
      </c>
      <c r="K58" s="25">
        <f t="shared" si="4"/>
        <v>183.73408977763222</v>
      </c>
      <c r="L58" s="24">
        <f t="shared" si="5"/>
        <v>0.37652374560080459</v>
      </c>
      <c r="M58" s="24">
        <f t="shared" si="6"/>
        <v>0.27353232866786842</v>
      </c>
    </row>
    <row r="59" spans="1:15" x14ac:dyDescent="0.25">
      <c r="A59" s="55"/>
      <c r="B59" s="36"/>
      <c r="C59" s="14">
        <v>56</v>
      </c>
      <c r="D59" s="14">
        <v>5</v>
      </c>
      <c r="E59" s="14">
        <v>79</v>
      </c>
      <c r="F59" s="45">
        <f t="shared" si="1"/>
        <v>47.407144076018099</v>
      </c>
      <c r="G59" s="45">
        <f t="shared" si="1"/>
        <v>41.473513380090495</v>
      </c>
      <c r="H59" s="42">
        <f t="shared" si="7"/>
        <v>47.321944162895925</v>
      </c>
      <c r="I59" s="26">
        <f t="shared" si="2"/>
        <v>31.678055837104075</v>
      </c>
      <c r="J59" s="25">
        <f t="shared" si="3"/>
        <v>31.678055837104075</v>
      </c>
      <c r="K59" s="25">
        <f t="shared" si="4"/>
        <v>1003.4992216186836</v>
      </c>
      <c r="L59" s="24">
        <f t="shared" si="5"/>
        <v>0.40098804857093767</v>
      </c>
      <c r="M59" s="24">
        <f t="shared" si="6"/>
        <v>0.66941577311487821</v>
      </c>
    </row>
    <row r="60" spans="1:15" x14ac:dyDescent="0.25">
      <c r="A60" s="55"/>
      <c r="B60" s="36"/>
      <c r="C60" s="14">
        <v>57</v>
      </c>
      <c r="D60" s="14">
        <v>6</v>
      </c>
      <c r="E60" s="14">
        <v>62</v>
      </c>
      <c r="F60" s="45">
        <f t="shared" si="1"/>
        <v>48.866429668416295</v>
      </c>
      <c r="G60" s="45">
        <f t="shared" si="1"/>
        <v>42.212805008923077</v>
      </c>
      <c r="H60" s="42">
        <f t="shared" si="7"/>
        <v>54.000067071493213</v>
      </c>
      <c r="I60" s="26">
        <f t="shared" si="2"/>
        <v>7.9999329285067873</v>
      </c>
      <c r="J60" s="25">
        <f t="shared" si="3"/>
        <v>7.9999329285067873</v>
      </c>
      <c r="K60" s="25">
        <f t="shared" si="4"/>
        <v>63.998926860607185</v>
      </c>
      <c r="L60" s="24">
        <f t="shared" si="5"/>
        <v>0.1290311762662385</v>
      </c>
      <c r="M60" s="24">
        <f t="shared" si="6"/>
        <v>0.14814672207564672</v>
      </c>
    </row>
    <row r="61" spans="1:15" x14ac:dyDescent="0.25">
      <c r="A61" s="55"/>
      <c r="B61" s="36"/>
      <c r="C61" s="14">
        <v>58</v>
      </c>
      <c r="D61" s="14">
        <v>7</v>
      </c>
      <c r="E61" s="14">
        <v>31</v>
      </c>
      <c r="F61" s="45">
        <f t="shared" si="1"/>
        <v>47.079786701574669</v>
      </c>
      <c r="G61" s="45">
        <f t="shared" si="1"/>
        <v>42.699503178188237</v>
      </c>
      <c r="H61" s="42">
        <f t="shared" si="7"/>
        <v>56.259345956742088</v>
      </c>
      <c r="I61" s="26">
        <f t="shared" si="2"/>
        <v>-25.259345956742088</v>
      </c>
      <c r="J61" s="25">
        <f t="shared" si="3"/>
        <v>25.259345956742088</v>
      </c>
      <c r="K61" s="25">
        <f t="shared" si="4"/>
        <v>638.03455816238284</v>
      </c>
      <c r="L61" s="24">
        <f t="shared" si="5"/>
        <v>0.81481761150780929</v>
      </c>
      <c r="M61" s="24">
        <f t="shared" si="6"/>
        <v>0.44898044097711415</v>
      </c>
    </row>
    <row r="62" spans="1:15" x14ac:dyDescent="0.25">
      <c r="A62" s="55"/>
      <c r="B62" s="36"/>
      <c r="C62" s="14">
        <v>59</v>
      </c>
      <c r="D62" s="14">
        <v>8</v>
      </c>
      <c r="E62" s="14">
        <v>75</v>
      </c>
      <c r="F62" s="45">
        <f t="shared" si="1"/>
        <v>49.871808031417203</v>
      </c>
      <c r="G62" s="45">
        <f t="shared" si="1"/>
        <v>43.416733663511131</v>
      </c>
      <c r="H62" s="42">
        <f t="shared" si="7"/>
        <v>51.946768394226268</v>
      </c>
      <c r="I62" s="26">
        <f t="shared" si="2"/>
        <v>23.053231605773732</v>
      </c>
      <c r="J62" s="25">
        <f t="shared" si="3"/>
        <v>23.053231605773732</v>
      </c>
      <c r="K62" s="25">
        <f t="shared" si="4"/>
        <v>531.45148746944494</v>
      </c>
      <c r="L62" s="24">
        <f t="shared" si="5"/>
        <v>0.3073764214103164</v>
      </c>
      <c r="M62" s="24">
        <f t="shared" si="6"/>
        <v>0.44378567365002886</v>
      </c>
    </row>
    <row r="63" spans="1:15" x14ac:dyDescent="0.25">
      <c r="A63" s="55"/>
      <c r="B63" s="36"/>
      <c r="C63" s="14">
        <v>60</v>
      </c>
      <c r="D63" s="14">
        <v>9</v>
      </c>
      <c r="E63" s="14">
        <v>38</v>
      </c>
      <c r="F63" s="45">
        <f t="shared" si="1"/>
        <v>48.684627228275481</v>
      </c>
      <c r="G63" s="45">
        <f t="shared" si="1"/>
        <v>43.943523019987566</v>
      </c>
      <c r="H63" s="42">
        <f t="shared" si="7"/>
        <v>57.044112884646168</v>
      </c>
      <c r="I63" s="26">
        <f t="shared" si="2"/>
        <v>-19.044112884646168</v>
      </c>
      <c r="J63" s="25">
        <f t="shared" si="3"/>
        <v>19.044112884646168</v>
      </c>
      <c r="K63" s="25">
        <f t="shared" si="4"/>
        <v>362.67823556314619</v>
      </c>
      <c r="L63" s="24">
        <f t="shared" si="5"/>
        <v>0.50116086538542548</v>
      </c>
      <c r="M63" s="24">
        <f t="shared" si="6"/>
        <v>0.33384887452201972</v>
      </c>
    </row>
    <row r="64" spans="1:15" x14ac:dyDescent="0.25">
      <c r="A64" s="55"/>
      <c r="B64" s="36"/>
      <c r="C64" s="14">
        <v>61</v>
      </c>
      <c r="D64" s="14">
        <v>10</v>
      </c>
      <c r="E64" s="14">
        <v>40</v>
      </c>
      <c r="F64" s="45">
        <f t="shared" si="1"/>
        <v>47.816164505447937</v>
      </c>
      <c r="G64" s="45">
        <f t="shared" si="1"/>
        <v>44.330787168533604</v>
      </c>
      <c r="H64" s="42">
        <f t="shared" si="7"/>
        <v>53.952520793039831</v>
      </c>
      <c r="I64" s="26">
        <f t="shared" si="2"/>
        <v>-13.952520793039831</v>
      </c>
      <c r="J64" s="25">
        <f t="shared" si="3"/>
        <v>13.952520793039831</v>
      </c>
      <c r="K64" s="25">
        <f t="shared" si="4"/>
        <v>194.67283648020884</v>
      </c>
      <c r="L64" s="24">
        <f t="shared" si="5"/>
        <v>0.34881301982599577</v>
      </c>
      <c r="M64" s="24">
        <f t="shared" si="6"/>
        <v>0.25860739383357567</v>
      </c>
    </row>
    <row r="65" spans="1:13" x14ac:dyDescent="0.25">
      <c r="A65" s="55"/>
      <c r="B65" s="36"/>
      <c r="C65" s="14">
        <v>62</v>
      </c>
      <c r="D65" s="14">
        <v>11</v>
      </c>
      <c r="E65" s="14">
        <v>60</v>
      </c>
      <c r="F65" s="45">
        <f t="shared" si="1"/>
        <v>49.034548054903141</v>
      </c>
      <c r="G65" s="45">
        <f t="shared" si="1"/>
        <v>44.801163257170558</v>
      </c>
      <c r="H65" s="42">
        <f t="shared" si="7"/>
        <v>51.688805990908314</v>
      </c>
      <c r="I65" s="26">
        <f t="shared" si="2"/>
        <v>8.311194009091686</v>
      </c>
      <c r="J65" s="25">
        <f t="shared" si="3"/>
        <v>8.311194009091686</v>
      </c>
      <c r="K65" s="25">
        <f t="shared" si="4"/>
        <v>69.075945856761535</v>
      </c>
      <c r="L65" s="24">
        <f t="shared" si="5"/>
        <v>0.1385199001515281</v>
      </c>
      <c r="M65" s="24">
        <f t="shared" si="6"/>
        <v>0.16079291927450529</v>
      </c>
    </row>
    <row r="66" spans="1:13" x14ac:dyDescent="0.25">
      <c r="A66" s="55"/>
      <c r="B66" s="36"/>
      <c r="C66" s="14">
        <v>63</v>
      </c>
      <c r="D66" s="14">
        <v>12</v>
      </c>
      <c r="E66" s="14">
        <v>44</v>
      </c>
      <c r="F66" s="45">
        <f t="shared" si="1"/>
        <v>48.531093249412827</v>
      </c>
      <c r="G66" s="45">
        <f t="shared" si="1"/>
        <v>45.174156256394781</v>
      </c>
      <c r="H66" s="42">
        <f t="shared" si="7"/>
        <v>53.738308941272678</v>
      </c>
      <c r="I66" s="26">
        <f t="shared" si="2"/>
        <v>-9.7383089412726775</v>
      </c>
      <c r="J66" s="25">
        <f t="shared" si="3"/>
        <v>9.7383089412726775</v>
      </c>
      <c r="K66" s="25">
        <f t="shared" si="4"/>
        <v>94.834661035671374</v>
      </c>
      <c r="L66" s="24">
        <f t="shared" si="5"/>
        <v>0.22132520321074267</v>
      </c>
      <c r="M66" s="24">
        <f t="shared" si="6"/>
        <v>0.18121725698356236</v>
      </c>
    </row>
    <row r="67" spans="1:13" x14ac:dyDescent="0.25">
      <c r="A67" s="55"/>
      <c r="B67" s="36"/>
      <c r="C67" s="14">
        <v>64</v>
      </c>
      <c r="D67" s="14">
        <v>13</v>
      </c>
      <c r="E67" s="14">
        <v>37</v>
      </c>
      <c r="F67" s="45">
        <f t="shared" si="1"/>
        <v>47.37798392447155</v>
      </c>
      <c r="G67" s="45">
        <f t="shared" si="1"/>
        <v>45.394539023202455</v>
      </c>
      <c r="H67" s="42">
        <f t="shared" si="7"/>
        <v>52.261023241655103</v>
      </c>
      <c r="I67" s="26">
        <f t="shared" si="2"/>
        <v>-15.261023241655103</v>
      </c>
      <c r="J67" s="25">
        <f t="shared" si="3"/>
        <v>15.261023241655103</v>
      </c>
      <c r="K67" s="25">
        <f t="shared" si="4"/>
        <v>232.89883038233722</v>
      </c>
      <c r="L67" s="24">
        <f t="shared" si="5"/>
        <v>0.41246008761230007</v>
      </c>
      <c r="M67" s="24">
        <f t="shared" si="6"/>
        <v>0.29201539302221646</v>
      </c>
    </row>
    <row r="68" spans="1:13" x14ac:dyDescent="0.25">
      <c r="A68" s="55"/>
      <c r="B68" s="36"/>
      <c r="C68" s="14">
        <v>65</v>
      </c>
      <c r="D68" s="14">
        <v>14</v>
      </c>
      <c r="E68" s="14">
        <v>34</v>
      </c>
      <c r="F68" s="45">
        <f t="shared" si="1"/>
        <v>46.040185532024395</v>
      </c>
      <c r="G68" s="45">
        <f t="shared" si="1"/>
        <v>45.459103674084645</v>
      </c>
      <c r="H68" s="42">
        <f t="shared" si="7"/>
        <v>49.581811592548327</v>
      </c>
      <c r="I68" s="26">
        <f t="shared" si="2"/>
        <v>-15.581811592548327</v>
      </c>
      <c r="J68" s="25">
        <f t="shared" si="3"/>
        <v>15.581811592548327</v>
      </c>
      <c r="K68" s="25">
        <f t="shared" si="4"/>
        <v>242.79285250567344</v>
      </c>
      <c r="L68" s="24">
        <f t="shared" si="5"/>
        <v>0.45828857625142139</v>
      </c>
      <c r="M68" s="24">
        <f t="shared" si="6"/>
        <v>0.31426466867721559</v>
      </c>
    </row>
    <row r="69" spans="1:13" x14ac:dyDescent="0.25">
      <c r="A69" s="55"/>
      <c r="B69" s="36"/>
      <c r="C69" s="14">
        <v>66</v>
      </c>
      <c r="D69" s="14">
        <v>15</v>
      </c>
      <c r="E69" s="14">
        <v>59</v>
      </c>
      <c r="F69" s="45">
        <f t="shared" si="1"/>
        <v>47.336166978821957</v>
      </c>
      <c r="G69" s="45">
        <f t="shared" si="1"/>
        <v>45.646810004558382</v>
      </c>
      <c r="H69" s="42">
        <f t="shared" si="7"/>
        <v>46.685832040846343</v>
      </c>
      <c r="I69" s="26">
        <f t="shared" si="2"/>
        <v>12.314167959153657</v>
      </c>
      <c r="J69" s="25">
        <f t="shared" si="3"/>
        <v>12.314167959153657</v>
      </c>
      <c r="K69" s="25">
        <f t="shared" si="4"/>
        <v>151.63873252624654</v>
      </c>
      <c r="L69" s="24">
        <f t="shared" si="5"/>
        <v>0.20871471117209589</v>
      </c>
      <c r="M69" s="24">
        <f t="shared" si="6"/>
        <v>0.26376670224876259</v>
      </c>
    </row>
    <row r="70" spans="1:13" x14ac:dyDescent="0.25">
      <c r="A70" s="55"/>
      <c r="B70" s="36"/>
      <c r="C70" s="14">
        <v>67</v>
      </c>
      <c r="D70" s="14">
        <v>16</v>
      </c>
      <c r="E70" s="14">
        <v>47</v>
      </c>
      <c r="F70" s="45">
        <f t="shared" si="1"/>
        <v>47.302550280939762</v>
      </c>
      <c r="G70" s="45">
        <f t="shared" si="1"/>
        <v>45.812384032196526</v>
      </c>
      <c r="H70" s="42">
        <f t="shared" si="7"/>
        <v>49.21323028355927</v>
      </c>
      <c r="I70" s="26">
        <f t="shared" si="2"/>
        <v>-2.2132302835592697</v>
      </c>
      <c r="J70" s="25">
        <f t="shared" si="3"/>
        <v>2.2132302835592697</v>
      </c>
      <c r="K70" s="25">
        <f t="shared" si="4"/>
        <v>4.8983882880638454</v>
      </c>
      <c r="L70" s="24">
        <f t="shared" si="5"/>
        <v>4.7090006033175952E-2</v>
      </c>
      <c r="M70" s="24">
        <f t="shared" si="6"/>
        <v>4.497226194677667E-2</v>
      </c>
    </row>
    <row r="71" spans="1:13" x14ac:dyDescent="0.25">
      <c r="A71" s="55"/>
      <c r="B71" s="36"/>
      <c r="C71" s="14">
        <v>68</v>
      </c>
      <c r="D71" s="14">
        <v>17</v>
      </c>
      <c r="E71" s="14">
        <v>53</v>
      </c>
      <c r="F71" s="45">
        <f t="shared" si="1"/>
        <v>47.872295252845788</v>
      </c>
      <c r="G71" s="45">
        <f t="shared" si="1"/>
        <v>46.018375154261456</v>
      </c>
      <c r="H71" s="42">
        <f t="shared" si="7"/>
        <v>48.958290557321142</v>
      </c>
      <c r="I71" s="26">
        <f t="shared" si="2"/>
        <v>4.041709442678858</v>
      </c>
      <c r="J71" s="25">
        <f t="shared" si="3"/>
        <v>4.041709442678858</v>
      </c>
      <c r="K71" s="25">
        <f t="shared" si="4"/>
        <v>16.335415219039444</v>
      </c>
      <c r="L71" s="24">
        <f t="shared" si="5"/>
        <v>7.6258668729789772E-2</v>
      </c>
      <c r="M71" s="24">
        <f t="shared" si="6"/>
        <v>8.2554137341596126E-2</v>
      </c>
    </row>
    <row r="72" spans="1:13" x14ac:dyDescent="0.25">
      <c r="A72" s="55"/>
      <c r="B72" s="36"/>
      <c r="C72" s="14">
        <v>69</v>
      </c>
      <c r="D72" s="14">
        <v>18</v>
      </c>
      <c r="E72" s="14">
        <v>48</v>
      </c>
      <c r="F72" s="45">
        <f t="shared" ref="F72:G87" si="8">$J$1*E72+(1-$J$1)*F71</f>
        <v>47.885065727561212</v>
      </c>
      <c r="G72" s="45">
        <f t="shared" si="8"/>
        <v>46.205044211591428</v>
      </c>
      <c r="H72" s="42">
        <f t="shared" si="7"/>
        <v>49.932206473495043</v>
      </c>
      <c r="I72" s="26">
        <f t="shared" si="2"/>
        <v>-1.932206473495043</v>
      </c>
      <c r="J72" s="25">
        <f t="shared" si="3"/>
        <v>1.932206473495043</v>
      </c>
      <c r="K72" s="25">
        <f t="shared" si="4"/>
        <v>3.7334218562161503</v>
      </c>
      <c r="L72" s="24">
        <f t="shared" si="5"/>
        <v>4.025430153114673E-2</v>
      </c>
      <c r="M72" s="24">
        <f t="shared" si="6"/>
        <v>3.8696597045449907E-2</v>
      </c>
    </row>
    <row r="73" spans="1:13" x14ac:dyDescent="0.25">
      <c r="A73" s="55"/>
      <c r="B73" s="36"/>
      <c r="C73" s="14">
        <v>70</v>
      </c>
      <c r="D73" s="14">
        <v>19</v>
      </c>
      <c r="E73" s="14">
        <v>44</v>
      </c>
      <c r="F73" s="45">
        <f t="shared" si="8"/>
        <v>47.496559154805091</v>
      </c>
      <c r="G73" s="45">
        <f t="shared" si="8"/>
        <v>46.334195705912798</v>
      </c>
      <c r="H73" s="42">
        <f t="shared" si="7"/>
        <v>49.751756300860976</v>
      </c>
      <c r="I73" s="26">
        <f t="shared" si="2"/>
        <v>-5.7517563008609756</v>
      </c>
      <c r="J73" s="25">
        <f t="shared" si="3"/>
        <v>5.7517563008609756</v>
      </c>
      <c r="K73" s="25">
        <f t="shared" si="4"/>
        <v>33.082700544493932</v>
      </c>
      <c r="L73" s="24">
        <f t="shared" si="5"/>
        <v>0.13072173411047672</v>
      </c>
      <c r="M73" s="24">
        <f t="shared" si="6"/>
        <v>0.11560911068302204</v>
      </c>
    </row>
    <row r="74" spans="1:13" x14ac:dyDescent="0.25">
      <c r="A74" s="55"/>
      <c r="B74" s="36"/>
      <c r="C74" s="14">
        <v>71</v>
      </c>
      <c r="D74" s="14">
        <v>20</v>
      </c>
      <c r="E74" s="14">
        <v>39</v>
      </c>
      <c r="F74" s="45">
        <f t="shared" si="8"/>
        <v>46.64690323932458</v>
      </c>
      <c r="G74" s="45">
        <f t="shared" si="8"/>
        <v>46.36546645925398</v>
      </c>
      <c r="H74" s="42">
        <f t="shared" si="7"/>
        <v>48.788074098018754</v>
      </c>
      <c r="I74" s="26">
        <f t="shared" si="2"/>
        <v>-9.7880740980187539</v>
      </c>
      <c r="J74" s="25">
        <f t="shared" si="3"/>
        <v>9.7880740980187539</v>
      </c>
      <c r="K74" s="25">
        <f t="shared" si="4"/>
        <v>95.806394548305647</v>
      </c>
      <c r="L74" s="24">
        <f t="shared" si="5"/>
        <v>0.25097625892355779</v>
      </c>
      <c r="M74" s="24">
        <f t="shared" si="6"/>
        <v>0.20062431811417292</v>
      </c>
    </row>
    <row r="75" spans="1:13" x14ac:dyDescent="0.25">
      <c r="A75" s="55"/>
      <c r="B75" s="36"/>
      <c r="C75" s="14">
        <v>72</v>
      </c>
      <c r="D75" s="14">
        <v>21</v>
      </c>
      <c r="E75" s="14">
        <v>52</v>
      </c>
      <c r="F75" s="45">
        <f t="shared" si="8"/>
        <v>47.182212915392128</v>
      </c>
      <c r="G75" s="45">
        <f t="shared" si="8"/>
        <v>46.447141104867796</v>
      </c>
      <c r="H75" s="42">
        <f t="shared" si="7"/>
        <v>46.959610772736355</v>
      </c>
      <c r="I75" s="26">
        <f t="shared" si="2"/>
        <v>5.0403892272636455</v>
      </c>
      <c r="J75" s="25">
        <f t="shared" si="3"/>
        <v>5.0403892272636455</v>
      </c>
      <c r="K75" s="25">
        <f t="shared" si="4"/>
        <v>25.405523562315409</v>
      </c>
      <c r="L75" s="24">
        <f t="shared" si="5"/>
        <v>9.6930562062762418E-2</v>
      </c>
      <c r="M75" s="24">
        <f t="shared" si="6"/>
        <v>0.1073345614310325</v>
      </c>
    </row>
    <row r="76" spans="1:13" x14ac:dyDescent="0.25">
      <c r="A76" s="55"/>
      <c r="B76" s="36"/>
      <c r="C76" s="14">
        <v>73</v>
      </c>
      <c r="D76" s="14">
        <v>22</v>
      </c>
      <c r="E76" s="14">
        <v>70</v>
      </c>
      <c r="F76" s="45">
        <f t="shared" si="8"/>
        <v>49.46399162385292</v>
      </c>
      <c r="G76" s="45">
        <f t="shared" si="8"/>
        <v>46.748826156766306</v>
      </c>
      <c r="H76" s="42">
        <f t="shared" si="7"/>
        <v>47.998959371530283</v>
      </c>
      <c r="I76" s="26">
        <f t="shared" si="2"/>
        <v>22.001040628469717</v>
      </c>
      <c r="J76" s="25">
        <f t="shared" si="3"/>
        <v>22.001040628469717</v>
      </c>
      <c r="K76" s="25">
        <f t="shared" si="4"/>
        <v>484.04578873557517</v>
      </c>
      <c r="L76" s="24">
        <f t="shared" si="5"/>
        <v>0.31430058040671022</v>
      </c>
      <c r="M76" s="24">
        <f t="shared" si="6"/>
        <v>0.45836495033513658</v>
      </c>
    </row>
    <row r="77" spans="1:13" x14ac:dyDescent="0.25">
      <c r="A77" s="55"/>
      <c r="B77" s="36"/>
      <c r="C77" s="14">
        <v>74</v>
      </c>
      <c r="D77" s="14">
        <v>23</v>
      </c>
      <c r="E77" s="14">
        <v>58</v>
      </c>
      <c r="F77" s="45">
        <f t="shared" si="8"/>
        <v>50.317592461467626</v>
      </c>
      <c r="G77" s="45">
        <f t="shared" si="8"/>
        <v>47.105702787236439</v>
      </c>
      <c r="H77" s="42">
        <f t="shared" si="7"/>
        <v>52.48084214283805</v>
      </c>
      <c r="I77" s="26">
        <f t="shared" si="2"/>
        <v>5.5191578571619502</v>
      </c>
      <c r="J77" s="25">
        <f t="shared" si="3"/>
        <v>5.5191578571619502</v>
      </c>
      <c r="K77" s="25">
        <f t="shared" si="4"/>
        <v>30.461103452272489</v>
      </c>
      <c r="L77" s="24">
        <f t="shared" si="5"/>
        <v>9.5157894088999134E-2</v>
      </c>
      <c r="M77" s="24">
        <f t="shared" si="6"/>
        <v>0.10516519232180686</v>
      </c>
    </row>
    <row r="78" spans="1:13" x14ac:dyDescent="0.25">
      <c r="A78" s="55"/>
      <c r="B78" s="36"/>
      <c r="C78" s="14">
        <v>75</v>
      </c>
      <c r="D78" s="14">
        <v>24</v>
      </c>
      <c r="E78" s="14">
        <v>66</v>
      </c>
      <c r="F78" s="45">
        <f t="shared" si="8"/>
        <v>51.885833215320865</v>
      </c>
      <c r="G78" s="45">
        <f t="shared" si="8"/>
        <v>47.583715830044881</v>
      </c>
      <c r="H78" s="42">
        <f t="shared" si="7"/>
        <v>53.886358766168946</v>
      </c>
      <c r="I78" s="26">
        <f t="shared" si="2"/>
        <v>12.113641233831054</v>
      </c>
      <c r="J78" s="25">
        <f t="shared" si="3"/>
        <v>12.113641233831054</v>
      </c>
      <c r="K78" s="25">
        <f t="shared" si="4"/>
        <v>146.74030394197192</v>
      </c>
      <c r="L78" s="24">
        <f t="shared" si="5"/>
        <v>0.18354001869440989</v>
      </c>
      <c r="M78" s="24">
        <f t="shared" si="6"/>
        <v>0.22479977328578132</v>
      </c>
    </row>
    <row r="79" spans="1:13" x14ac:dyDescent="0.25">
      <c r="A79" s="55"/>
      <c r="B79" s="36"/>
      <c r="C79" s="14">
        <v>76</v>
      </c>
      <c r="D79" s="14">
        <v>25</v>
      </c>
      <c r="E79" s="14">
        <v>54</v>
      </c>
      <c r="F79" s="45">
        <f t="shared" si="8"/>
        <v>52.097249893788778</v>
      </c>
      <c r="G79" s="45">
        <f t="shared" si="8"/>
        <v>48.035069236419268</v>
      </c>
      <c r="H79" s="42">
        <f t="shared" si="7"/>
        <v>56.665963643405291</v>
      </c>
      <c r="I79" s="26">
        <f t="shared" si="2"/>
        <v>-2.6659636434052914</v>
      </c>
      <c r="J79" s="25">
        <f t="shared" si="3"/>
        <v>2.6659636434052914</v>
      </c>
      <c r="K79" s="25">
        <f t="shared" si="4"/>
        <v>7.1073621479588152</v>
      </c>
      <c r="L79" s="24">
        <f t="shared" si="5"/>
        <v>4.936969710009799E-2</v>
      </c>
      <c r="M79" s="24">
        <f t="shared" si="6"/>
        <v>4.7047000915434935E-2</v>
      </c>
    </row>
    <row r="80" spans="1:13" x14ac:dyDescent="0.25">
      <c r="A80" s="55"/>
      <c r="B80" s="36"/>
      <c r="C80" s="14">
        <v>77</v>
      </c>
      <c r="D80" s="14">
        <v>26</v>
      </c>
      <c r="E80" s="14">
        <v>47</v>
      </c>
      <c r="F80" s="45">
        <f t="shared" si="8"/>
        <v>51.587524904409904</v>
      </c>
      <c r="G80" s="45">
        <f t="shared" si="8"/>
        <v>48.390314803218331</v>
      </c>
      <c r="H80" s="42">
        <f t="shared" si="7"/>
        <v>56.610783957532675</v>
      </c>
      <c r="I80" s="26">
        <f t="shared" si="2"/>
        <v>-9.610783957532675</v>
      </c>
      <c r="J80" s="25">
        <f t="shared" si="3"/>
        <v>9.610783957532675</v>
      </c>
      <c r="K80" s="25">
        <f t="shared" si="4"/>
        <v>92.36716827836743</v>
      </c>
      <c r="L80" s="24">
        <f t="shared" si="5"/>
        <v>0.20448476505388671</v>
      </c>
      <c r="M80" s="24">
        <f t="shared" si="6"/>
        <v>0.1697694906458517</v>
      </c>
    </row>
    <row r="81" spans="1:13" x14ac:dyDescent="0.25">
      <c r="A81" s="55"/>
      <c r="B81" s="36"/>
      <c r="C81" s="14">
        <v>78</v>
      </c>
      <c r="D81" s="14">
        <v>27</v>
      </c>
      <c r="E81" s="14">
        <v>71</v>
      </c>
      <c r="F81" s="45">
        <f t="shared" si="8"/>
        <v>53.528772413968916</v>
      </c>
      <c r="G81" s="45">
        <f t="shared" si="8"/>
        <v>48.904160564293392</v>
      </c>
      <c r="H81" s="42">
        <f t="shared" si="7"/>
        <v>55.139980572400546</v>
      </c>
      <c r="I81" s="26">
        <f t="shared" si="2"/>
        <v>15.860019427599454</v>
      </c>
      <c r="J81" s="25">
        <f t="shared" si="3"/>
        <v>15.860019427599454</v>
      </c>
      <c r="K81" s="25">
        <f t="shared" si="4"/>
        <v>251.54021624383211</v>
      </c>
      <c r="L81" s="24">
        <f t="shared" si="5"/>
        <v>0.22338055531830217</v>
      </c>
      <c r="M81" s="24">
        <f t="shared" si="6"/>
        <v>0.28763193717079288</v>
      </c>
    </row>
    <row r="82" spans="1:13" x14ac:dyDescent="0.25">
      <c r="A82" s="55"/>
      <c r="B82" s="36"/>
      <c r="C82" s="14">
        <v>79</v>
      </c>
      <c r="D82" s="14">
        <v>28</v>
      </c>
      <c r="E82" s="14">
        <v>59</v>
      </c>
      <c r="F82" s="45">
        <f t="shared" si="8"/>
        <v>54.075895172572025</v>
      </c>
      <c r="G82" s="45">
        <f t="shared" si="8"/>
        <v>49.421334025121254</v>
      </c>
      <c r="H82" s="42">
        <f t="shared" si="7"/>
        <v>58.667230024719494</v>
      </c>
      <c r="I82" s="26">
        <f t="shared" si="2"/>
        <v>0.332769975280506</v>
      </c>
      <c r="J82" s="25">
        <f t="shared" si="3"/>
        <v>0.332769975280506</v>
      </c>
      <c r="K82" s="25">
        <f t="shared" si="4"/>
        <v>0.11073585644818858</v>
      </c>
      <c r="L82" s="24">
        <f t="shared" si="5"/>
        <v>5.6401690725509492E-3</v>
      </c>
      <c r="M82" s="24">
        <f t="shared" si="6"/>
        <v>5.6721610197088398E-3</v>
      </c>
    </row>
    <row r="83" spans="1:13" x14ac:dyDescent="0.25">
      <c r="A83" s="55"/>
      <c r="B83" s="36"/>
      <c r="C83" s="14">
        <v>80</v>
      </c>
      <c r="D83" s="14">
        <v>29</v>
      </c>
      <c r="E83" s="14">
        <v>73</v>
      </c>
      <c r="F83" s="45">
        <f t="shared" si="8"/>
        <v>55.968305655314822</v>
      </c>
      <c r="G83" s="45">
        <f t="shared" si="8"/>
        <v>50.076031188140611</v>
      </c>
      <c r="H83" s="42">
        <f t="shared" si="7"/>
        <v>59.247629780850659</v>
      </c>
      <c r="I83" s="26">
        <f t="shared" si="2"/>
        <v>13.752370219149341</v>
      </c>
      <c r="J83" s="25">
        <f t="shared" si="3"/>
        <v>13.752370219149341</v>
      </c>
      <c r="K83" s="25">
        <f t="shared" si="4"/>
        <v>189.12768664454569</v>
      </c>
      <c r="L83" s="24">
        <f t="shared" si="5"/>
        <v>0.18838863313903206</v>
      </c>
      <c r="M83" s="24">
        <f t="shared" si="6"/>
        <v>0.23211679977777314</v>
      </c>
    </row>
    <row r="84" spans="1:13" x14ac:dyDescent="0.25">
      <c r="A84" s="55"/>
      <c r="B84" s="36"/>
      <c r="C84" s="14">
        <v>81</v>
      </c>
      <c r="D84" s="14">
        <v>30</v>
      </c>
      <c r="E84" s="14">
        <v>46</v>
      </c>
      <c r="F84" s="45">
        <f t="shared" si="8"/>
        <v>54.97147508978334</v>
      </c>
      <c r="G84" s="45">
        <f t="shared" si="8"/>
        <v>50.565575578304887</v>
      </c>
      <c r="H84" s="42">
        <f t="shared" si="7"/>
        <v>62.515277285508382</v>
      </c>
      <c r="I84" s="26">
        <f t="shared" si="2"/>
        <v>-16.515277285508382</v>
      </c>
      <c r="J84" s="25">
        <f t="shared" si="3"/>
        <v>16.515277285508382</v>
      </c>
      <c r="K84" s="25">
        <f t="shared" si="4"/>
        <v>272.75438381722915</v>
      </c>
      <c r="L84" s="24">
        <f t="shared" si="5"/>
        <v>0.35902776707626921</v>
      </c>
      <c r="M84" s="24">
        <f t="shared" si="6"/>
        <v>0.2641798613494557</v>
      </c>
    </row>
    <row r="85" spans="1:13" x14ac:dyDescent="0.25">
      <c r="A85" s="55"/>
      <c r="B85" s="36"/>
      <c r="C85" s="14">
        <v>82</v>
      </c>
      <c r="D85" s="14">
        <v>31</v>
      </c>
      <c r="E85" s="14">
        <v>44</v>
      </c>
      <c r="F85" s="45">
        <f t="shared" si="8"/>
        <v>53.874327580805009</v>
      </c>
      <c r="G85" s="45">
        <f t="shared" si="8"/>
        <v>50.8964507785549</v>
      </c>
      <c r="H85" s="42">
        <f t="shared" si="7"/>
        <v>59.866918991426068</v>
      </c>
      <c r="I85" s="26">
        <f t="shared" si="2"/>
        <v>-15.866918991426068</v>
      </c>
      <c r="J85" s="25">
        <f t="shared" si="3"/>
        <v>15.866918991426068</v>
      </c>
      <c r="K85" s="25">
        <f t="shared" si="4"/>
        <v>251.75911828047725</v>
      </c>
      <c r="L85" s="24">
        <f t="shared" si="5"/>
        <v>0.3606117952596834</v>
      </c>
      <c r="M85" s="24">
        <f t="shared" si="6"/>
        <v>0.26503650528096284</v>
      </c>
    </row>
    <row r="86" spans="1:13" x14ac:dyDescent="0.25">
      <c r="A86" s="55"/>
      <c r="B86" s="36"/>
      <c r="C86" s="14">
        <v>83</v>
      </c>
      <c r="D86" s="14">
        <v>32</v>
      </c>
      <c r="E86" s="14">
        <v>62</v>
      </c>
      <c r="F86" s="45">
        <f t="shared" si="8"/>
        <v>54.686894822724511</v>
      </c>
      <c r="G86" s="45">
        <f t="shared" si="8"/>
        <v>51.275495182971866</v>
      </c>
      <c r="H86" s="42">
        <f t="shared" si="7"/>
        <v>57.18307958330513</v>
      </c>
      <c r="I86" s="26">
        <f t="shared" si="2"/>
        <v>4.8169204166948703</v>
      </c>
      <c r="J86" s="25">
        <f t="shared" si="3"/>
        <v>4.8169204166948703</v>
      </c>
      <c r="K86" s="25">
        <f t="shared" si="4"/>
        <v>23.202722300771882</v>
      </c>
      <c r="L86" s="24">
        <f t="shared" si="5"/>
        <v>7.769226478540113E-2</v>
      </c>
      <c r="M86" s="24">
        <f t="shared" si="6"/>
        <v>8.4236813613326147E-2</v>
      </c>
    </row>
    <row r="87" spans="1:13" x14ac:dyDescent="0.25">
      <c r="A87" s="55"/>
      <c r="B87" s="36"/>
      <c r="C87" s="14">
        <v>84</v>
      </c>
      <c r="D87" s="14">
        <v>33</v>
      </c>
      <c r="E87" s="14">
        <v>69</v>
      </c>
      <c r="F87" s="45">
        <f t="shared" si="8"/>
        <v>56.118205340452057</v>
      </c>
      <c r="G87" s="45">
        <f t="shared" si="8"/>
        <v>51.759766198719888</v>
      </c>
      <c r="H87" s="42">
        <f t="shared" si="7"/>
        <v>58.477338866894115</v>
      </c>
      <c r="I87" s="26">
        <f t="shared" si="2"/>
        <v>10.522661133105885</v>
      </c>
      <c r="J87" s="25">
        <f t="shared" si="3"/>
        <v>10.522661133105885</v>
      </c>
      <c r="K87" s="25">
        <f t="shared" si="4"/>
        <v>110.72639732217722</v>
      </c>
      <c r="L87" s="24">
        <f t="shared" si="5"/>
        <v>0.15250233526240412</v>
      </c>
      <c r="M87" s="24">
        <f t="shared" si="6"/>
        <v>0.17994425425304533</v>
      </c>
    </row>
    <row r="88" spans="1:13" x14ac:dyDescent="0.25">
      <c r="A88" s="55"/>
      <c r="B88" s="36"/>
      <c r="C88" s="14">
        <v>85</v>
      </c>
      <c r="D88" s="14">
        <v>34</v>
      </c>
      <c r="E88" s="14">
        <v>30</v>
      </c>
      <c r="F88" s="45">
        <f t="shared" ref="F88:G92" si="9">$J$1*E88+(1-$J$1)*F87</f>
        <v>53.506384806406849</v>
      </c>
      <c r="G88" s="45">
        <f t="shared" si="9"/>
        <v>51.934428059488582</v>
      </c>
      <c r="H88" s="42">
        <f t="shared" si="7"/>
        <v>60.960915497932241</v>
      </c>
      <c r="I88" s="26">
        <f t="shared" si="2"/>
        <v>-30.960915497932241</v>
      </c>
      <c r="J88" s="25">
        <f t="shared" si="3"/>
        <v>30.960915497932241</v>
      </c>
      <c r="K88" s="25">
        <f t="shared" si="4"/>
        <v>958.5782884701008</v>
      </c>
      <c r="L88" s="24">
        <f t="shared" si="5"/>
        <v>1.0320305165977415</v>
      </c>
      <c r="M88" s="24">
        <f t="shared" si="6"/>
        <v>0.50788140639033574</v>
      </c>
    </row>
    <row r="89" spans="1:13" x14ac:dyDescent="0.25">
      <c r="A89" s="55"/>
      <c r="B89" s="36"/>
      <c r="C89" s="14">
        <v>86</v>
      </c>
      <c r="D89" s="14">
        <v>35</v>
      </c>
      <c r="E89" s="14">
        <v>73</v>
      </c>
      <c r="F89" s="45">
        <f t="shared" si="9"/>
        <v>55.455746325766171</v>
      </c>
      <c r="G89" s="45">
        <f t="shared" si="9"/>
        <v>52.286559886116343</v>
      </c>
      <c r="H89" s="42">
        <f t="shared" si="7"/>
        <v>55.253003414093811</v>
      </c>
      <c r="I89" s="26">
        <f t="shared" si="2"/>
        <v>17.746996585906189</v>
      </c>
      <c r="J89" s="25">
        <f t="shared" si="3"/>
        <v>17.746996585906189</v>
      </c>
      <c r="K89" s="25">
        <f t="shared" si="4"/>
        <v>314.95588782016591</v>
      </c>
      <c r="L89" s="24">
        <f t="shared" si="5"/>
        <v>0.24310954227268752</v>
      </c>
      <c r="M89" s="24">
        <f t="shared" si="6"/>
        <v>0.32119514758141321</v>
      </c>
    </row>
    <row r="90" spans="1:13" x14ac:dyDescent="0.25">
      <c r="A90" s="55"/>
      <c r="B90" s="36"/>
      <c r="C90" s="14">
        <v>87</v>
      </c>
      <c r="D90" s="14">
        <v>36</v>
      </c>
      <c r="E90" s="14">
        <v>72</v>
      </c>
      <c r="F90" s="45">
        <f t="shared" si="9"/>
        <v>57.110171693189557</v>
      </c>
      <c r="G90" s="45">
        <f t="shared" si="9"/>
        <v>52.768921066823665</v>
      </c>
      <c r="H90" s="42">
        <f t="shared" si="7"/>
        <v>58.97706459204376</v>
      </c>
      <c r="I90" s="26">
        <f t="shared" si="2"/>
        <v>13.02293540795624</v>
      </c>
      <c r="J90" s="25">
        <f t="shared" si="3"/>
        <v>13.02293540795624</v>
      </c>
      <c r="K90" s="25">
        <f t="shared" si="4"/>
        <v>169.59684663980036</v>
      </c>
      <c r="L90" s="24">
        <f t="shared" si="5"/>
        <v>0.1808741028882811</v>
      </c>
      <c r="M90" s="24">
        <f t="shared" si="6"/>
        <v>0.22081355689772811</v>
      </c>
    </row>
    <row r="91" spans="1:13" x14ac:dyDescent="0.25">
      <c r="A91" s="55"/>
      <c r="B91" s="36"/>
      <c r="C91" s="14">
        <v>88</v>
      </c>
      <c r="D91" s="14">
        <v>37</v>
      </c>
      <c r="E91" s="14">
        <v>59</v>
      </c>
      <c r="F91" s="45">
        <f t="shared" si="9"/>
        <v>57.299154523870598</v>
      </c>
      <c r="G91" s="45">
        <f t="shared" si="9"/>
        <v>53.221944412528359</v>
      </c>
      <c r="H91" s="42">
        <f t="shared" si="7"/>
        <v>61.933783500262763</v>
      </c>
      <c r="I91" s="26">
        <f t="shared" si="2"/>
        <v>-2.9337835002627628</v>
      </c>
      <c r="J91" s="25">
        <f t="shared" si="3"/>
        <v>2.9337835002627628</v>
      </c>
      <c r="K91" s="25">
        <f t="shared" si="4"/>
        <v>8.6070856264140279</v>
      </c>
      <c r="L91" s="24">
        <f t="shared" si="5"/>
        <v>4.9725144072250219E-2</v>
      </c>
      <c r="M91" s="24">
        <f t="shared" si="6"/>
        <v>4.7369679913876341E-2</v>
      </c>
    </row>
    <row r="92" spans="1:13" ht="15.75" thickBot="1" x14ac:dyDescent="0.3">
      <c r="A92" s="55"/>
      <c r="B92" s="36"/>
      <c r="C92" s="23">
        <v>89</v>
      </c>
      <c r="D92" s="23">
        <v>38</v>
      </c>
      <c r="E92" s="23">
        <v>59</v>
      </c>
      <c r="F92" s="47">
        <f t="shared" si="9"/>
        <v>57.469239071483535</v>
      </c>
      <c r="G92" s="47">
        <f t="shared" si="9"/>
        <v>53.646673878423883</v>
      </c>
      <c r="H92" s="48">
        <f t="shared" si="7"/>
        <v>61.829387980917531</v>
      </c>
      <c r="I92" s="22">
        <f t="shared" si="2"/>
        <v>-2.8293879809175309</v>
      </c>
      <c r="J92" s="21">
        <f t="shared" si="3"/>
        <v>2.8293879809175309</v>
      </c>
      <c r="K92" s="21">
        <f t="shared" si="4"/>
        <v>8.0054363465605825</v>
      </c>
      <c r="L92" s="20">
        <f t="shared" si="5"/>
        <v>4.7955728490127643E-2</v>
      </c>
      <c r="M92" s="20">
        <f t="shared" si="6"/>
        <v>4.5761216038411504E-2</v>
      </c>
    </row>
    <row r="93" spans="1:13" ht="15.75" thickTop="1" x14ac:dyDescent="0.25">
      <c r="C93" s="14">
        <v>90</v>
      </c>
      <c r="D93" s="14">
        <v>39</v>
      </c>
      <c r="E93" s="14" t="s">
        <v>290</v>
      </c>
      <c r="F93" s="14"/>
      <c r="G93" s="14"/>
      <c r="H93" s="19">
        <f t="shared" si="7"/>
        <v>61.716533730438698</v>
      </c>
      <c r="I93" s="14"/>
      <c r="J93" s="14"/>
      <c r="K93" s="14"/>
      <c r="L93" s="14"/>
      <c r="M93" s="14"/>
    </row>
    <row r="94" spans="1:13" x14ac:dyDescent="0.25">
      <c r="C94" s="49">
        <v>91</v>
      </c>
      <c r="D94" s="49">
        <v>40</v>
      </c>
      <c r="E94" s="14"/>
      <c r="F94" s="14"/>
      <c r="G94" s="14"/>
      <c r="H94" s="13" t="s">
        <v>289</v>
      </c>
      <c r="I94" s="18">
        <f>SUM(I55:I92)</f>
        <v>-16.631125808638515</v>
      </c>
      <c r="J94" s="18">
        <f>SUM(J55:J92)</f>
        <v>432.88551359809367</v>
      </c>
      <c r="K94" s="18">
        <f>SUM(K55:K92)</f>
        <v>7319.6253949545007</v>
      </c>
      <c r="L94" s="17">
        <f>SUM(L55:L92)</f>
        <v>8.9774068547526209</v>
      </c>
      <c r="M94" s="17">
        <f>SUM(M55:M92)</f>
        <v>8.0715614567000262</v>
      </c>
    </row>
    <row r="95" spans="1:13" x14ac:dyDescent="0.25">
      <c r="C95" s="49">
        <v>92</v>
      </c>
      <c r="D95" s="49">
        <v>41</v>
      </c>
      <c r="E95" s="14"/>
      <c r="F95" s="14"/>
      <c r="G95" s="14"/>
      <c r="H95" s="14"/>
      <c r="I95" s="14"/>
      <c r="J95" s="16">
        <f>J94/$D92</f>
        <v>11.391724042055097</v>
      </c>
      <c r="K95" s="16">
        <f>K94/$D92</f>
        <v>192.62172091985528</v>
      </c>
      <c r="L95" s="15">
        <f>L94/$D92</f>
        <v>0.23624754880927951</v>
      </c>
      <c r="M95" s="15">
        <f>M94/$D92</f>
        <v>0.21240951201842173</v>
      </c>
    </row>
    <row r="96" spans="1:13" x14ac:dyDescent="0.25">
      <c r="C96" s="49">
        <v>93</v>
      </c>
      <c r="D96" s="49">
        <v>42</v>
      </c>
      <c r="E96" s="14"/>
      <c r="F96" s="14"/>
      <c r="G96" s="14"/>
      <c r="H96" s="14"/>
      <c r="I96" s="14"/>
      <c r="J96" s="13" t="s">
        <v>288</v>
      </c>
      <c r="K96" s="13" t="s">
        <v>287</v>
      </c>
      <c r="L96" s="13" t="s">
        <v>286</v>
      </c>
      <c r="M96" s="13" t="s">
        <v>285</v>
      </c>
    </row>
    <row r="97" spans="3:11" x14ac:dyDescent="0.25">
      <c r="C97" s="49">
        <v>94</v>
      </c>
      <c r="D97" s="49">
        <v>43</v>
      </c>
      <c r="H97" s="19">
        <f>((2+(($J$1*(D97-D92))/(1-$J$1)))*F92)-(1+(($J$1*(D97-D92)/(1-$J$1))))*G92</f>
        <v>63.41545159402078</v>
      </c>
    </row>
    <row r="98" spans="3:11" x14ac:dyDescent="0.25">
      <c r="H98" s="5" t="s">
        <v>284</v>
      </c>
      <c r="J98" s="12">
        <f>((3.1416/2)^0.5)*J95</f>
        <v>14.277425483690957</v>
      </c>
      <c r="K98" s="12">
        <f>K95^0.5</f>
        <v>13.8788227497816</v>
      </c>
    </row>
  </sheetData>
  <mergeCells count="3">
    <mergeCell ref="A4:A54"/>
    <mergeCell ref="J48:K49"/>
    <mergeCell ref="A55:A92"/>
  </mergeCells>
  <pageMargins left="0.7" right="0.7" top="0.75" bottom="0.75" header="0.3" footer="0.3"/>
  <pageSetup paperSize="9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29"/>
  <sheetViews>
    <sheetView topLeftCell="A64" workbookViewId="0">
      <selection activeCell="A61" sqref="A61"/>
    </sheetView>
  </sheetViews>
  <sheetFormatPr baseColWidth="10" defaultRowHeight="15" x14ac:dyDescent="0.25"/>
  <cols>
    <col min="2" max="2" width="55.28515625" bestFit="1" customWidth="1"/>
    <col min="3" max="33" width="11.85546875" bestFit="1" customWidth="1"/>
    <col min="34" max="34" width="12.5703125" bestFit="1" customWidth="1"/>
  </cols>
  <sheetData>
    <row r="1" spans="1:34" x14ac:dyDescent="0.25">
      <c r="A1" s="1" t="s">
        <v>246</v>
      </c>
      <c r="C1" s="1" t="s">
        <v>0</v>
      </c>
      <c r="D1" s="1" t="s">
        <v>1</v>
      </c>
    </row>
    <row r="2" spans="1:34" x14ac:dyDescent="0.25">
      <c r="C2">
        <v>2017</v>
      </c>
      <c r="M2">
        <v>2018</v>
      </c>
      <c r="Y2">
        <v>2019</v>
      </c>
      <c r="AH2" t="s">
        <v>243</v>
      </c>
    </row>
    <row r="3" spans="1:34" x14ac:dyDescent="0.25">
      <c r="A3" s="1" t="s">
        <v>2</v>
      </c>
      <c r="B3" s="1" t="s">
        <v>242</v>
      </c>
      <c r="C3" t="s">
        <v>145</v>
      </c>
      <c r="D3" t="s">
        <v>146</v>
      </c>
      <c r="E3" t="s">
        <v>152</v>
      </c>
      <c r="F3" t="s">
        <v>159</v>
      </c>
      <c r="G3" t="s">
        <v>161</v>
      </c>
      <c r="H3" t="s">
        <v>164</v>
      </c>
      <c r="I3" t="s">
        <v>168</v>
      </c>
      <c r="J3" t="s">
        <v>172</v>
      </c>
      <c r="K3" t="s">
        <v>176</v>
      </c>
      <c r="L3" t="s">
        <v>190</v>
      </c>
      <c r="M3" t="s">
        <v>194</v>
      </c>
      <c r="N3" t="s">
        <v>196</v>
      </c>
      <c r="O3" t="s">
        <v>145</v>
      </c>
      <c r="P3" t="s">
        <v>146</v>
      </c>
      <c r="Q3" t="s">
        <v>152</v>
      </c>
      <c r="R3" t="s">
        <v>159</v>
      </c>
      <c r="S3" t="s">
        <v>161</v>
      </c>
      <c r="T3" t="s">
        <v>164</v>
      </c>
      <c r="U3" t="s">
        <v>168</v>
      </c>
      <c r="V3" t="s">
        <v>172</v>
      </c>
      <c r="W3" t="s">
        <v>176</v>
      </c>
      <c r="X3" t="s">
        <v>190</v>
      </c>
      <c r="Y3" t="s">
        <v>194</v>
      </c>
      <c r="Z3" t="s">
        <v>196</v>
      </c>
      <c r="AA3" t="s">
        <v>145</v>
      </c>
      <c r="AB3" t="s">
        <v>146</v>
      </c>
      <c r="AC3" t="s">
        <v>152</v>
      </c>
      <c r="AD3" t="s">
        <v>159</v>
      </c>
      <c r="AE3" t="s">
        <v>161</v>
      </c>
      <c r="AF3" t="s">
        <v>164</v>
      </c>
      <c r="AG3" t="s">
        <v>168</v>
      </c>
    </row>
    <row r="4" spans="1:34" x14ac:dyDescent="0.25">
      <c r="A4">
        <v>701002</v>
      </c>
      <c r="B4" t="s">
        <v>218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>
        <v>5577.5999999999995</v>
      </c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>
        <v>5577.5999999999995</v>
      </c>
    </row>
    <row r="5" spans="1:34" x14ac:dyDescent="0.25">
      <c r="A5">
        <v>701003</v>
      </c>
      <c r="B5" t="s">
        <v>219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>
        <v>6180</v>
      </c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>
        <v>6180</v>
      </c>
    </row>
    <row r="6" spans="1:34" x14ac:dyDescent="0.25">
      <c r="A6">
        <v>701004</v>
      </c>
      <c r="B6" t="s">
        <v>153</v>
      </c>
      <c r="C6" s="4"/>
      <c r="D6" s="4"/>
      <c r="E6" s="4">
        <v>3000</v>
      </c>
      <c r="F6" s="4">
        <v>600</v>
      </c>
      <c r="G6" s="4">
        <v>720</v>
      </c>
      <c r="H6" s="4">
        <v>300</v>
      </c>
      <c r="I6" s="4">
        <v>1680</v>
      </c>
      <c r="J6" s="4">
        <v>720</v>
      </c>
      <c r="K6" s="4">
        <v>2520</v>
      </c>
      <c r="L6" s="4">
        <v>2880</v>
      </c>
      <c r="M6" s="4">
        <v>120</v>
      </c>
      <c r="N6" s="4">
        <v>660</v>
      </c>
      <c r="O6" s="4">
        <v>1320</v>
      </c>
      <c r="P6" s="4">
        <v>360</v>
      </c>
      <c r="Q6" s="4">
        <v>1080</v>
      </c>
      <c r="R6" s="4"/>
      <c r="S6" s="4">
        <v>480</v>
      </c>
      <c r="T6" s="4">
        <v>1680</v>
      </c>
      <c r="U6" s="4">
        <v>2580</v>
      </c>
      <c r="V6" s="4">
        <v>1020</v>
      </c>
      <c r="W6" s="4">
        <v>1200</v>
      </c>
      <c r="X6" s="4">
        <v>660</v>
      </c>
      <c r="Y6" s="4">
        <v>660</v>
      </c>
      <c r="Z6" s="4">
        <v>540</v>
      </c>
      <c r="AA6" s="4"/>
      <c r="AB6" s="4"/>
      <c r="AC6" s="4">
        <v>1800</v>
      </c>
      <c r="AD6" s="4">
        <v>240</v>
      </c>
      <c r="AE6" s="4">
        <v>480</v>
      </c>
      <c r="AF6" s="4">
        <v>120</v>
      </c>
      <c r="AG6" s="4">
        <v>840</v>
      </c>
      <c r="AH6" s="4">
        <v>28260</v>
      </c>
    </row>
    <row r="7" spans="1:34" x14ac:dyDescent="0.25">
      <c r="A7">
        <v>701007</v>
      </c>
      <c r="B7" t="s">
        <v>220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>
        <v>5960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>
        <v>5960</v>
      </c>
    </row>
    <row r="8" spans="1:34" x14ac:dyDescent="0.25">
      <c r="A8">
        <v>701012</v>
      </c>
      <c r="B8" t="s">
        <v>5</v>
      </c>
      <c r="C8" s="4">
        <v>1120</v>
      </c>
      <c r="D8" s="4">
        <v>2490</v>
      </c>
      <c r="E8" s="4">
        <v>15930</v>
      </c>
      <c r="F8" s="4">
        <v>4630</v>
      </c>
      <c r="G8" s="4">
        <v>1740</v>
      </c>
      <c r="H8" s="4">
        <v>1260</v>
      </c>
      <c r="I8" s="4">
        <v>14940</v>
      </c>
      <c r="J8" s="4">
        <v>680</v>
      </c>
      <c r="K8" s="4">
        <v>6770</v>
      </c>
      <c r="L8" s="4">
        <v>2230</v>
      </c>
      <c r="M8" s="4">
        <v>540</v>
      </c>
      <c r="N8" s="4">
        <v>2550</v>
      </c>
      <c r="O8" s="4">
        <v>1320</v>
      </c>
      <c r="P8" s="4">
        <v>6190</v>
      </c>
      <c r="Q8" s="4">
        <v>37110</v>
      </c>
      <c r="R8" s="4">
        <v>2060</v>
      </c>
      <c r="S8" s="4">
        <v>3060</v>
      </c>
      <c r="T8" s="4">
        <v>5020</v>
      </c>
      <c r="U8" s="4">
        <v>15250</v>
      </c>
      <c r="V8" s="4">
        <v>3520</v>
      </c>
      <c r="W8" s="4">
        <v>5410</v>
      </c>
      <c r="X8" s="4">
        <v>5530</v>
      </c>
      <c r="Y8" s="4">
        <v>1420</v>
      </c>
      <c r="Z8" s="4">
        <v>9480</v>
      </c>
      <c r="AA8" s="4">
        <v>110</v>
      </c>
      <c r="AB8" s="4">
        <v>3010</v>
      </c>
      <c r="AC8" s="4">
        <v>30660</v>
      </c>
      <c r="AD8" s="4">
        <v>2730</v>
      </c>
      <c r="AE8" s="4">
        <v>3270</v>
      </c>
      <c r="AF8" s="4">
        <v>4700</v>
      </c>
      <c r="AG8" s="4">
        <v>18140</v>
      </c>
      <c r="AH8" s="4">
        <v>212870</v>
      </c>
    </row>
    <row r="9" spans="1:34" x14ac:dyDescent="0.25">
      <c r="A9">
        <v>701014</v>
      </c>
      <c r="B9" t="s">
        <v>6</v>
      </c>
      <c r="C9" s="4">
        <v>819</v>
      </c>
      <c r="D9" s="4">
        <v>3120</v>
      </c>
      <c r="E9" s="4">
        <v>117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>
        <v>4251</v>
      </c>
      <c r="R9" s="4"/>
      <c r="S9" s="4"/>
      <c r="T9" s="4">
        <v>2808</v>
      </c>
      <c r="U9" s="4">
        <v>8736</v>
      </c>
      <c r="V9" s="4">
        <v>3159</v>
      </c>
      <c r="W9" s="4">
        <v>2418</v>
      </c>
      <c r="X9" s="4">
        <v>12012</v>
      </c>
      <c r="Y9" s="4">
        <v>2184</v>
      </c>
      <c r="Z9" s="4">
        <v>4563</v>
      </c>
      <c r="AA9" s="4">
        <v>39</v>
      </c>
      <c r="AB9" s="4"/>
      <c r="AC9" s="4">
        <v>3705</v>
      </c>
      <c r="AD9" s="4">
        <v>4485</v>
      </c>
      <c r="AE9" s="4">
        <v>1521</v>
      </c>
      <c r="AF9" s="4">
        <v>2418</v>
      </c>
      <c r="AG9" s="4">
        <v>16068</v>
      </c>
      <c r="AH9" s="4">
        <v>72423</v>
      </c>
    </row>
    <row r="10" spans="1:34" x14ac:dyDescent="0.25">
      <c r="A10">
        <v>701017</v>
      </c>
      <c r="B10" t="s">
        <v>154</v>
      </c>
      <c r="C10" s="4"/>
      <c r="D10" s="4"/>
      <c r="E10" s="4">
        <v>145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>
        <v>145</v>
      </c>
    </row>
    <row r="11" spans="1:34" x14ac:dyDescent="0.25">
      <c r="A11">
        <v>701018</v>
      </c>
      <c r="B11" t="s">
        <v>155</v>
      </c>
      <c r="C11" s="4"/>
      <c r="D11" s="4"/>
      <c r="E11" s="4">
        <v>145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>
        <v>1015</v>
      </c>
      <c r="AF11" s="4"/>
      <c r="AG11" s="4"/>
      <c r="AH11" s="4">
        <v>1160</v>
      </c>
    </row>
    <row r="12" spans="1:34" x14ac:dyDescent="0.25">
      <c r="A12">
        <v>701022</v>
      </c>
      <c r="B12" t="s">
        <v>7</v>
      </c>
      <c r="C12" s="4">
        <v>375</v>
      </c>
      <c r="D12" s="4">
        <v>2025</v>
      </c>
      <c r="E12" s="4">
        <v>6525</v>
      </c>
      <c r="F12" s="4">
        <v>4575</v>
      </c>
      <c r="G12" s="4">
        <v>1650</v>
      </c>
      <c r="H12" s="4">
        <v>2025</v>
      </c>
      <c r="I12" s="4">
        <v>5925</v>
      </c>
      <c r="J12" s="4">
        <v>3000</v>
      </c>
      <c r="K12" s="4">
        <v>6975</v>
      </c>
      <c r="L12" s="4">
        <v>2400</v>
      </c>
      <c r="M12" s="4">
        <v>2700</v>
      </c>
      <c r="N12" s="4">
        <v>1425</v>
      </c>
      <c r="O12" s="4">
        <v>1125</v>
      </c>
      <c r="P12" s="4">
        <v>2700</v>
      </c>
      <c r="Q12" s="4">
        <v>2250</v>
      </c>
      <c r="R12" s="4">
        <v>2025</v>
      </c>
      <c r="S12" s="4">
        <v>675</v>
      </c>
      <c r="T12" s="4">
        <v>1950</v>
      </c>
      <c r="U12" s="4">
        <v>1425</v>
      </c>
      <c r="V12" s="4">
        <v>1425</v>
      </c>
      <c r="W12" s="4">
        <v>525</v>
      </c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53700</v>
      </c>
    </row>
    <row r="13" spans="1:34" x14ac:dyDescent="0.25">
      <c r="A13">
        <v>701023</v>
      </c>
      <c r="B13" t="s">
        <v>8</v>
      </c>
      <c r="C13" s="4">
        <v>140</v>
      </c>
      <c r="D13" s="4">
        <v>525</v>
      </c>
      <c r="E13" s="4">
        <v>6160</v>
      </c>
      <c r="F13" s="4">
        <v>1225</v>
      </c>
      <c r="G13" s="4">
        <v>385</v>
      </c>
      <c r="H13" s="4">
        <v>1295</v>
      </c>
      <c r="I13" s="4">
        <v>2205</v>
      </c>
      <c r="J13" s="4">
        <v>3640</v>
      </c>
      <c r="K13" s="4">
        <v>3640</v>
      </c>
      <c r="L13" s="4">
        <v>2695</v>
      </c>
      <c r="M13" s="4">
        <v>840</v>
      </c>
      <c r="N13" s="4">
        <v>1505</v>
      </c>
      <c r="O13" s="4">
        <v>1120</v>
      </c>
      <c r="P13" s="4">
        <v>2345</v>
      </c>
      <c r="Q13" s="4">
        <v>4725</v>
      </c>
      <c r="R13" s="4">
        <v>1540</v>
      </c>
      <c r="S13" s="4">
        <v>1190</v>
      </c>
      <c r="T13" s="4">
        <v>1225</v>
      </c>
      <c r="U13" s="4">
        <v>1575</v>
      </c>
      <c r="V13" s="4">
        <v>2765</v>
      </c>
      <c r="W13" s="4">
        <v>665</v>
      </c>
      <c r="X13" s="4"/>
      <c r="Y13" s="4"/>
      <c r="Z13" s="4"/>
      <c r="AA13" s="4"/>
      <c r="AB13" s="4"/>
      <c r="AC13" s="4">
        <v>35</v>
      </c>
      <c r="AD13" s="4"/>
      <c r="AE13" s="4"/>
      <c r="AF13" s="4"/>
      <c r="AG13" s="4"/>
      <c r="AH13" s="4">
        <v>41440</v>
      </c>
    </row>
    <row r="14" spans="1:34" x14ac:dyDescent="0.25">
      <c r="A14">
        <v>701024</v>
      </c>
      <c r="B14" t="s">
        <v>9</v>
      </c>
      <c r="C14" s="4">
        <v>1323</v>
      </c>
      <c r="D14" s="4">
        <v>1782</v>
      </c>
      <c r="E14" s="4">
        <v>1647</v>
      </c>
      <c r="F14" s="4">
        <v>1647</v>
      </c>
      <c r="G14" s="4">
        <v>1323</v>
      </c>
      <c r="H14" s="4">
        <v>1728</v>
      </c>
      <c r="I14" s="4">
        <v>3537</v>
      </c>
      <c r="J14" s="4">
        <v>540</v>
      </c>
      <c r="K14" s="4">
        <v>1539</v>
      </c>
      <c r="L14" s="4">
        <v>1512</v>
      </c>
      <c r="M14" s="4">
        <v>1404</v>
      </c>
      <c r="N14" s="4"/>
      <c r="O14" s="4">
        <v>27</v>
      </c>
      <c r="P14" s="4"/>
      <c r="Q14" s="4">
        <v>10341</v>
      </c>
      <c r="R14" s="4">
        <v>5778</v>
      </c>
      <c r="S14" s="4">
        <v>2457</v>
      </c>
      <c r="T14" s="4">
        <v>3132</v>
      </c>
      <c r="U14" s="4">
        <v>7722</v>
      </c>
      <c r="V14" s="4">
        <v>4455</v>
      </c>
      <c r="W14" s="4">
        <v>4374</v>
      </c>
      <c r="X14" s="4">
        <v>8559</v>
      </c>
      <c r="Y14" s="4">
        <v>6615</v>
      </c>
      <c r="Z14" s="4">
        <v>6939</v>
      </c>
      <c r="AA14" s="4">
        <v>6345</v>
      </c>
      <c r="AB14" s="4">
        <v>5130</v>
      </c>
      <c r="AC14" s="4">
        <v>9450</v>
      </c>
      <c r="AD14" s="4">
        <v>4644</v>
      </c>
      <c r="AE14" s="4">
        <v>3375</v>
      </c>
      <c r="AF14" s="4">
        <v>3834</v>
      </c>
      <c r="AG14" s="4">
        <v>5886</v>
      </c>
      <c r="AH14" s="4">
        <v>117045</v>
      </c>
    </row>
    <row r="15" spans="1:34" x14ac:dyDescent="0.25">
      <c r="A15">
        <v>701025</v>
      </c>
      <c r="B15" t="s">
        <v>10</v>
      </c>
      <c r="C15" s="4">
        <v>725</v>
      </c>
      <c r="D15" s="4">
        <v>18531</v>
      </c>
      <c r="E15" s="4">
        <v>35670</v>
      </c>
      <c r="F15" s="4">
        <v>5278</v>
      </c>
      <c r="G15" s="4">
        <v>5278</v>
      </c>
      <c r="H15" s="4">
        <v>6119</v>
      </c>
      <c r="I15" s="4">
        <v>22504</v>
      </c>
      <c r="J15" s="4">
        <v>11774</v>
      </c>
      <c r="K15" s="4">
        <v>10846</v>
      </c>
      <c r="L15" s="4">
        <v>6148</v>
      </c>
      <c r="M15" s="4">
        <v>10179</v>
      </c>
      <c r="N15" s="4">
        <v>11020</v>
      </c>
      <c r="O15" s="4">
        <v>4785</v>
      </c>
      <c r="P15" s="4">
        <v>8497</v>
      </c>
      <c r="Q15" s="4">
        <v>18734</v>
      </c>
      <c r="R15" s="4">
        <v>11890</v>
      </c>
      <c r="S15" s="4">
        <v>7221</v>
      </c>
      <c r="T15" s="4">
        <v>5974</v>
      </c>
      <c r="U15" s="4">
        <v>17052</v>
      </c>
      <c r="V15" s="4">
        <v>15109</v>
      </c>
      <c r="W15" s="4">
        <v>17893</v>
      </c>
      <c r="X15" s="4">
        <v>10817</v>
      </c>
      <c r="Y15" s="4">
        <v>10672</v>
      </c>
      <c r="Z15" s="4">
        <v>17777</v>
      </c>
      <c r="AA15" s="4">
        <v>5974</v>
      </c>
      <c r="AB15" s="4">
        <v>10382</v>
      </c>
      <c r="AC15" s="4">
        <v>8613</v>
      </c>
      <c r="AD15" s="4">
        <v>7105</v>
      </c>
      <c r="AE15" s="4">
        <v>15022</v>
      </c>
      <c r="AF15" s="4">
        <v>11571</v>
      </c>
      <c r="AG15" s="4">
        <v>14413</v>
      </c>
      <c r="AH15" s="4">
        <v>363573</v>
      </c>
    </row>
    <row r="16" spans="1:34" x14ac:dyDescent="0.25">
      <c r="A16">
        <v>701027</v>
      </c>
      <c r="B16" t="s">
        <v>11</v>
      </c>
      <c r="C16" s="4">
        <v>123</v>
      </c>
      <c r="D16" s="4">
        <v>943</v>
      </c>
      <c r="E16" s="4">
        <v>2009</v>
      </c>
      <c r="F16" s="4">
        <v>4120.5</v>
      </c>
      <c r="G16" s="4">
        <v>266.5</v>
      </c>
      <c r="H16" s="4">
        <v>2890.5</v>
      </c>
      <c r="I16" s="4">
        <v>3403</v>
      </c>
      <c r="J16" s="4">
        <v>1537.5</v>
      </c>
      <c r="K16" s="4">
        <v>1086.5</v>
      </c>
      <c r="L16" s="4">
        <v>12607.5</v>
      </c>
      <c r="M16" s="4">
        <v>2193.5</v>
      </c>
      <c r="N16" s="4">
        <v>2070.5</v>
      </c>
      <c r="O16" s="4"/>
      <c r="P16" s="4"/>
      <c r="Q16" s="4"/>
      <c r="R16" s="4"/>
      <c r="S16" s="4"/>
      <c r="T16" s="4"/>
      <c r="U16" s="4"/>
      <c r="V16" s="4">
        <v>2091</v>
      </c>
      <c r="W16" s="4">
        <v>9819.5</v>
      </c>
      <c r="X16" s="4">
        <v>7933.5</v>
      </c>
      <c r="Y16" s="4">
        <v>1886</v>
      </c>
      <c r="Z16" s="4">
        <v>902</v>
      </c>
      <c r="AA16" s="4"/>
      <c r="AB16" s="4">
        <v>4489.5</v>
      </c>
      <c r="AC16" s="4">
        <v>12300</v>
      </c>
      <c r="AD16" s="4">
        <v>1906.5</v>
      </c>
      <c r="AE16" s="4">
        <v>5453</v>
      </c>
      <c r="AF16" s="4">
        <v>5002</v>
      </c>
      <c r="AG16" s="4">
        <v>6908.5</v>
      </c>
      <c r="AH16" s="4">
        <v>91942.5</v>
      </c>
    </row>
    <row r="17" spans="1:34" x14ac:dyDescent="0.25">
      <c r="A17">
        <v>701028</v>
      </c>
      <c r="B17" t="s">
        <v>12</v>
      </c>
      <c r="C17" s="4">
        <v>1440</v>
      </c>
      <c r="D17" s="4">
        <v>3160</v>
      </c>
      <c r="E17" s="4">
        <v>3880</v>
      </c>
      <c r="F17" s="4">
        <v>3440</v>
      </c>
      <c r="G17" s="4">
        <v>1480</v>
      </c>
      <c r="H17" s="4">
        <v>3480</v>
      </c>
      <c r="I17" s="4">
        <v>8000</v>
      </c>
      <c r="J17" s="4">
        <v>2200</v>
      </c>
      <c r="K17" s="4">
        <v>6720</v>
      </c>
      <c r="L17" s="4">
        <v>16680</v>
      </c>
      <c r="M17" s="4">
        <v>640</v>
      </c>
      <c r="N17" s="4">
        <v>3720</v>
      </c>
      <c r="O17" s="4">
        <v>3200</v>
      </c>
      <c r="P17" s="4">
        <v>3840</v>
      </c>
      <c r="Q17" s="4">
        <v>1520</v>
      </c>
      <c r="R17" s="4"/>
      <c r="S17" s="4"/>
      <c r="T17" s="4"/>
      <c r="U17" s="4"/>
      <c r="V17" s="4"/>
      <c r="W17" s="4"/>
      <c r="X17" s="4"/>
      <c r="Y17" s="4">
        <v>3200</v>
      </c>
      <c r="Z17" s="4">
        <v>2280</v>
      </c>
      <c r="AA17" s="4"/>
      <c r="AB17" s="4">
        <v>1520</v>
      </c>
      <c r="AC17" s="4">
        <v>3440</v>
      </c>
      <c r="AD17" s="4"/>
      <c r="AE17" s="4"/>
      <c r="AF17" s="4">
        <v>400</v>
      </c>
      <c r="AG17" s="4">
        <v>9800</v>
      </c>
      <c r="AH17" s="4">
        <v>84040</v>
      </c>
    </row>
    <row r="18" spans="1:34" x14ac:dyDescent="0.25">
      <c r="A18">
        <v>701029</v>
      </c>
      <c r="B18" t="s">
        <v>13</v>
      </c>
      <c r="C18" s="4">
        <v>320</v>
      </c>
      <c r="D18" s="4">
        <v>2720</v>
      </c>
      <c r="E18" s="4">
        <v>6960</v>
      </c>
      <c r="F18" s="4">
        <v>3240</v>
      </c>
      <c r="G18" s="4">
        <v>680</v>
      </c>
      <c r="H18" s="4">
        <v>2640</v>
      </c>
      <c r="I18" s="4">
        <v>5520</v>
      </c>
      <c r="J18" s="4">
        <v>1680</v>
      </c>
      <c r="K18" s="4">
        <v>680</v>
      </c>
      <c r="L18" s="4"/>
      <c r="M18" s="4"/>
      <c r="N18" s="4">
        <v>40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>
        <v>24480</v>
      </c>
    </row>
    <row r="19" spans="1:34" x14ac:dyDescent="0.25">
      <c r="A19">
        <v>701030</v>
      </c>
      <c r="B19" t="s">
        <v>14</v>
      </c>
      <c r="C19" s="4">
        <v>175</v>
      </c>
      <c r="D19" s="4">
        <v>70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>
        <v>1190</v>
      </c>
      <c r="S19" s="4">
        <v>2100</v>
      </c>
      <c r="T19" s="4">
        <v>2555</v>
      </c>
      <c r="U19" s="4">
        <v>5355</v>
      </c>
      <c r="V19" s="4">
        <v>2240</v>
      </c>
      <c r="W19" s="4">
        <v>3325</v>
      </c>
      <c r="X19" s="4">
        <v>945</v>
      </c>
      <c r="Y19" s="4">
        <v>910</v>
      </c>
      <c r="Z19" s="4">
        <v>1435</v>
      </c>
      <c r="AA19" s="4">
        <v>2275</v>
      </c>
      <c r="AB19" s="4">
        <v>420</v>
      </c>
      <c r="AC19" s="4">
        <v>560</v>
      </c>
      <c r="AD19" s="4">
        <v>1610</v>
      </c>
      <c r="AE19" s="4">
        <v>1540</v>
      </c>
      <c r="AF19" s="4">
        <v>1995</v>
      </c>
      <c r="AG19" s="4">
        <v>9310</v>
      </c>
      <c r="AH19" s="4">
        <v>38010</v>
      </c>
    </row>
    <row r="20" spans="1:34" x14ac:dyDescent="0.25">
      <c r="A20">
        <v>701031</v>
      </c>
      <c r="B20" t="s">
        <v>15</v>
      </c>
      <c r="C20" s="4">
        <v>560</v>
      </c>
      <c r="D20" s="4">
        <v>1785</v>
      </c>
      <c r="E20" s="4">
        <v>9730</v>
      </c>
      <c r="F20" s="4">
        <v>4165</v>
      </c>
      <c r="G20" s="4">
        <v>105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>
        <v>3430</v>
      </c>
      <c r="S20" s="4">
        <v>2030</v>
      </c>
      <c r="T20" s="4">
        <v>2765</v>
      </c>
      <c r="U20" s="4">
        <v>6125</v>
      </c>
      <c r="V20" s="4">
        <v>3465</v>
      </c>
      <c r="W20" s="4">
        <v>4900</v>
      </c>
      <c r="X20" s="4">
        <v>20020</v>
      </c>
      <c r="Y20" s="4">
        <v>2695</v>
      </c>
      <c r="Z20" s="4">
        <v>4130</v>
      </c>
      <c r="AA20" s="4">
        <v>2870</v>
      </c>
      <c r="AB20" s="4">
        <v>3150</v>
      </c>
      <c r="AC20" s="4">
        <v>4620</v>
      </c>
      <c r="AD20" s="4">
        <v>2450</v>
      </c>
      <c r="AE20" s="4">
        <v>2240</v>
      </c>
      <c r="AF20" s="4">
        <v>2835</v>
      </c>
      <c r="AG20" s="4">
        <v>10920</v>
      </c>
      <c r="AH20" s="4">
        <v>94990</v>
      </c>
    </row>
    <row r="21" spans="1:34" x14ac:dyDescent="0.25">
      <c r="A21">
        <v>701032</v>
      </c>
      <c r="B21" t="s">
        <v>16</v>
      </c>
      <c r="C21" s="4">
        <v>585</v>
      </c>
      <c r="D21" s="4">
        <v>2262</v>
      </c>
      <c r="E21" s="4">
        <v>5265</v>
      </c>
      <c r="F21" s="4">
        <v>3120</v>
      </c>
      <c r="G21" s="4">
        <v>819</v>
      </c>
      <c r="H21" s="4">
        <v>1599</v>
      </c>
      <c r="I21" s="4">
        <v>4524</v>
      </c>
      <c r="J21" s="4">
        <v>1716</v>
      </c>
      <c r="K21" s="4">
        <v>1950</v>
      </c>
      <c r="L21" s="4">
        <v>20826</v>
      </c>
      <c r="M21" s="4">
        <v>2457</v>
      </c>
      <c r="N21" s="4">
        <v>2769</v>
      </c>
      <c r="O21" s="4">
        <v>3432</v>
      </c>
      <c r="P21" s="4">
        <v>390</v>
      </c>
      <c r="Q21" s="4">
        <v>5733</v>
      </c>
      <c r="R21" s="4">
        <v>351</v>
      </c>
      <c r="S21" s="4"/>
      <c r="T21" s="4"/>
      <c r="U21" s="4"/>
      <c r="V21" s="4"/>
      <c r="W21" s="4"/>
      <c r="X21" s="4"/>
      <c r="Y21" s="4">
        <v>975</v>
      </c>
      <c r="Z21" s="4">
        <v>2379</v>
      </c>
      <c r="AA21" s="4">
        <v>2340</v>
      </c>
      <c r="AB21" s="4"/>
      <c r="AC21" s="4">
        <v>3081</v>
      </c>
      <c r="AD21" s="4">
        <v>780</v>
      </c>
      <c r="AE21" s="4">
        <v>546</v>
      </c>
      <c r="AF21" s="4">
        <v>819</v>
      </c>
      <c r="AG21" s="4">
        <v>6123</v>
      </c>
      <c r="AH21" s="4">
        <v>74841</v>
      </c>
    </row>
    <row r="22" spans="1:34" x14ac:dyDescent="0.25">
      <c r="A22">
        <v>701033</v>
      </c>
      <c r="B22" t="s">
        <v>17</v>
      </c>
      <c r="C22" s="4">
        <v>780</v>
      </c>
      <c r="D22" s="4">
        <v>2340</v>
      </c>
      <c r="E22" s="4">
        <v>12051</v>
      </c>
      <c r="F22" s="4">
        <v>390</v>
      </c>
      <c r="G22" s="4">
        <v>2535</v>
      </c>
      <c r="H22" s="4">
        <v>3354</v>
      </c>
      <c r="I22" s="4">
        <v>9048</v>
      </c>
      <c r="J22" s="4">
        <v>3276</v>
      </c>
      <c r="K22" s="4">
        <v>1287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>
        <v>936</v>
      </c>
      <c r="Z22" s="4">
        <v>2886</v>
      </c>
      <c r="AA22" s="4">
        <v>2925</v>
      </c>
      <c r="AB22" s="4">
        <v>1209</v>
      </c>
      <c r="AC22" s="4">
        <v>6747</v>
      </c>
      <c r="AD22" s="4">
        <v>1014</v>
      </c>
      <c r="AE22" s="4">
        <v>1638</v>
      </c>
      <c r="AF22" s="4">
        <v>1443</v>
      </c>
      <c r="AG22" s="4">
        <v>8619</v>
      </c>
      <c r="AH22" s="4">
        <v>62478</v>
      </c>
    </row>
    <row r="23" spans="1:34" x14ac:dyDescent="0.25">
      <c r="A23">
        <v>701034</v>
      </c>
      <c r="B23" t="s">
        <v>18</v>
      </c>
      <c r="C23" s="4">
        <v>980</v>
      </c>
      <c r="D23" s="4">
        <v>3745</v>
      </c>
      <c r="E23" s="4">
        <v>10605</v>
      </c>
      <c r="F23" s="4">
        <v>5215</v>
      </c>
      <c r="G23" s="4">
        <v>1715</v>
      </c>
      <c r="H23" s="4">
        <v>4235</v>
      </c>
      <c r="I23" s="4">
        <v>10115</v>
      </c>
      <c r="J23" s="4">
        <v>3570</v>
      </c>
      <c r="K23" s="4">
        <v>1365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>
        <v>3255</v>
      </c>
      <c r="Y23" s="4">
        <v>6860</v>
      </c>
      <c r="Z23" s="4">
        <v>4025</v>
      </c>
      <c r="AA23" s="4">
        <v>2800</v>
      </c>
      <c r="AB23" s="4">
        <v>140</v>
      </c>
      <c r="AC23" s="4">
        <v>9240</v>
      </c>
      <c r="AD23" s="4">
        <v>665</v>
      </c>
      <c r="AE23" s="4">
        <v>5285</v>
      </c>
      <c r="AF23" s="4">
        <v>3465</v>
      </c>
      <c r="AG23" s="4">
        <v>8750</v>
      </c>
      <c r="AH23" s="4">
        <v>86030</v>
      </c>
    </row>
    <row r="24" spans="1:34" x14ac:dyDescent="0.25">
      <c r="A24">
        <v>701035</v>
      </c>
      <c r="B24" t="s">
        <v>19</v>
      </c>
      <c r="C24" s="4">
        <v>375</v>
      </c>
      <c r="D24" s="4">
        <v>725</v>
      </c>
      <c r="E24" s="4">
        <v>5550</v>
      </c>
      <c r="F24" s="4">
        <v>475</v>
      </c>
      <c r="G24" s="4"/>
      <c r="H24" s="4"/>
      <c r="I24" s="4"/>
      <c r="J24" s="4"/>
      <c r="K24" s="4">
        <v>6650</v>
      </c>
      <c r="L24" s="4">
        <v>13550</v>
      </c>
      <c r="M24" s="4">
        <v>1575</v>
      </c>
      <c r="N24" s="4">
        <v>1650</v>
      </c>
      <c r="O24" s="4">
        <v>3975</v>
      </c>
      <c r="P24" s="4"/>
      <c r="Q24" s="4">
        <v>12925</v>
      </c>
      <c r="R24" s="4">
        <v>2200</v>
      </c>
      <c r="S24" s="4">
        <v>1625</v>
      </c>
      <c r="T24" s="4">
        <v>3250</v>
      </c>
      <c r="U24" s="4">
        <v>8375</v>
      </c>
      <c r="V24" s="4">
        <v>1325</v>
      </c>
      <c r="W24" s="4">
        <v>6075</v>
      </c>
      <c r="X24" s="4">
        <v>10475</v>
      </c>
      <c r="Y24" s="4">
        <v>925</v>
      </c>
      <c r="Z24" s="4">
        <v>3525</v>
      </c>
      <c r="AA24" s="4">
        <v>1050</v>
      </c>
      <c r="AB24" s="4">
        <v>2250</v>
      </c>
      <c r="AC24" s="4">
        <v>10200</v>
      </c>
      <c r="AD24" s="4">
        <v>1400</v>
      </c>
      <c r="AE24" s="4">
        <v>1850</v>
      </c>
      <c r="AF24" s="4">
        <v>2775</v>
      </c>
      <c r="AG24" s="4">
        <v>3075</v>
      </c>
      <c r="AH24" s="4">
        <v>107825</v>
      </c>
    </row>
    <row r="25" spans="1:34" x14ac:dyDescent="0.25">
      <c r="A25">
        <v>701036</v>
      </c>
      <c r="B25" t="s">
        <v>20</v>
      </c>
      <c r="C25" s="4">
        <v>525</v>
      </c>
      <c r="D25" s="4">
        <v>2940</v>
      </c>
      <c r="E25" s="4">
        <v>8820</v>
      </c>
      <c r="F25" s="4">
        <v>4060</v>
      </c>
      <c r="G25" s="4">
        <v>1505</v>
      </c>
      <c r="H25" s="4">
        <v>3780</v>
      </c>
      <c r="I25" s="4">
        <v>7175</v>
      </c>
      <c r="J25" s="4">
        <v>2870</v>
      </c>
      <c r="K25" s="4">
        <v>6650</v>
      </c>
      <c r="L25" s="4"/>
      <c r="M25" s="4">
        <v>385</v>
      </c>
      <c r="N25" s="4">
        <v>2625</v>
      </c>
      <c r="O25" s="4">
        <v>1050</v>
      </c>
      <c r="P25" s="4"/>
      <c r="Q25" s="4"/>
      <c r="R25" s="4"/>
      <c r="S25" s="4"/>
      <c r="T25" s="4"/>
      <c r="U25" s="4"/>
      <c r="V25" s="4"/>
      <c r="W25" s="4"/>
      <c r="X25" s="4">
        <v>4725</v>
      </c>
      <c r="Y25" s="4">
        <v>910</v>
      </c>
      <c r="Z25" s="4">
        <v>5285</v>
      </c>
      <c r="AA25" s="4">
        <v>3500</v>
      </c>
      <c r="AB25" s="4">
        <v>35</v>
      </c>
      <c r="AC25" s="4">
        <v>5215</v>
      </c>
      <c r="AD25" s="4">
        <v>840</v>
      </c>
      <c r="AE25" s="4">
        <v>1330</v>
      </c>
      <c r="AF25" s="4">
        <v>840</v>
      </c>
      <c r="AG25" s="4">
        <v>7805</v>
      </c>
      <c r="AH25" s="4">
        <v>72870</v>
      </c>
    </row>
    <row r="26" spans="1:34" x14ac:dyDescent="0.25">
      <c r="A26">
        <v>701037</v>
      </c>
      <c r="B26" t="s">
        <v>21</v>
      </c>
      <c r="C26" s="4">
        <v>25</v>
      </c>
      <c r="D26" s="4"/>
      <c r="E26" s="4"/>
      <c r="F26" s="4"/>
      <c r="G26" s="4"/>
      <c r="H26" s="4"/>
      <c r="I26" s="4"/>
      <c r="J26" s="4"/>
      <c r="K26" s="4">
        <v>5175</v>
      </c>
      <c r="L26" s="4">
        <v>24925</v>
      </c>
      <c r="M26" s="4">
        <v>1525</v>
      </c>
      <c r="N26" s="4">
        <v>475</v>
      </c>
      <c r="O26" s="4"/>
      <c r="P26" s="4"/>
      <c r="Q26" s="4">
        <v>14575</v>
      </c>
      <c r="R26" s="4">
        <v>2850</v>
      </c>
      <c r="S26" s="4">
        <v>2075</v>
      </c>
      <c r="T26" s="4">
        <v>3725</v>
      </c>
      <c r="U26" s="4">
        <v>9750</v>
      </c>
      <c r="V26" s="4">
        <v>2925</v>
      </c>
      <c r="W26" s="4">
        <v>6100</v>
      </c>
      <c r="X26" s="4">
        <v>13050</v>
      </c>
      <c r="Y26" s="4">
        <v>150</v>
      </c>
      <c r="Z26" s="4"/>
      <c r="AA26" s="4"/>
      <c r="AB26" s="4">
        <v>1100</v>
      </c>
      <c r="AC26" s="4">
        <v>12300</v>
      </c>
      <c r="AD26" s="4">
        <v>675</v>
      </c>
      <c r="AE26" s="4">
        <v>2525</v>
      </c>
      <c r="AF26" s="4">
        <v>4000</v>
      </c>
      <c r="AG26" s="4">
        <v>9725</v>
      </c>
      <c r="AH26" s="4">
        <v>117650</v>
      </c>
    </row>
    <row r="27" spans="1:34" x14ac:dyDescent="0.25">
      <c r="A27">
        <v>701039</v>
      </c>
      <c r="B27" t="s">
        <v>22</v>
      </c>
      <c r="C27" s="4">
        <v>875</v>
      </c>
      <c r="D27" s="4">
        <v>1225</v>
      </c>
      <c r="E27" s="4">
        <v>6230</v>
      </c>
      <c r="F27" s="4">
        <v>4515</v>
      </c>
      <c r="G27" s="4">
        <v>1820</v>
      </c>
      <c r="H27" s="4">
        <v>2590</v>
      </c>
      <c r="I27" s="4">
        <v>8085</v>
      </c>
      <c r="J27" s="4">
        <v>3185</v>
      </c>
      <c r="K27" s="4">
        <v>6510</v>
      </c>
      <c r="L27" s="4">
        <v>3465</v>
      </c>
      <c r="M27" s="4">
        <v>1960</v>
      </c>
      <c r="N27" s="4">
        <v>1575</v>
      </c>
      <c r="O27" s="4"/>
      <c r="P27" s="4"/>
      <c r="Q27" s="4"/>
      <c r="R27" s="4"/>
      <c r="S27" s="4"/>
      <c r="T27" s="4"/>
      <c r="U27" s="4"/>
      <c r="V27" s="4"/>
      <c r="W27" s="4"/>
      <c r="X27" s="4">
        <v>2695</v>
      </c>
      <c r="Y27" s="4">
        <v>2660</v>
      </c>
      <c r="Z27" s="4">
        <v>3675</v>
      </c>
      <c r="AA27" s="4">
        <v>2450</v>
      </c>
      <c r="AB27" s="4">
        <v>3570</v>
      </c>
      <c r="AC27" s="4">
        <v>2485</v>
      </c>
      <c r="AD27" s="4">
        <v>700</v>
      </c>
      <c r="AE27" s="4">
        <v>385</v>
      </c>
      <c r="AF27" s="4">
        <v>1505</v>
      </c>
      <c r="AG27" s="4">
        <v>5355</v>
      </c>
      <c r="AH27" s="4">
        <v>67515</v>
      </c>
    </row>
    <row r="28" spans="1:34" x14ac:dyDescent="0.25">
      <c r="A28">
        <v>701041</v>
      </c>
      <c r="B28" t="s">
        <v>23</v>
      </c>
      <c r="C28" s="4">
        <v>490</v>
      </c>
      <c r="D28" s="4">
        <v>3150</v>
      </c>
      <c r="E28" s="4">
        <v>1260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>
        <v>4900</v>
      </c>
    </row>
    <row r="29" spans="1:34" x14ac:dyDescent="0.25">
      <c r="A29">
        <v>701042</v>
      </c>
      <c r="B29" t="s">
        <v>24</v>
      </c>
      <c r="C29" s="4">
        <v>700</v>
      </c>
      <c r="D29" s="4">
        <v>800</v>
      </c>
      <c r="E29" s="4">
        <v>6550</v>
      </c>
      <c r="F29" s="4">
        <v>3375</v>
      </c>
      <c r="G29" s="4">
        <v>525</v>
      </c>
      <c r="H29" s="4"/>
      <c r="I29" s="4"/>
      <c r="J29" s="4"/>
      <c r="K29" s="4">
        <v>3425</v>
      </c>
      <c r="L29" s="4">
        <v>14675</v>
      </c>
      <c r="M29" s="4">
        <v>1275</v>
      </c>
      <c r="N29" s="4">
        <v>1450</v>
      </c>
      <c r="O29" s="4">
        <v>4975</v>
      </c>
      <c r="P29" s="4">
        <v>3575</v>
      </c>
      <c r="Q29" s="4">
        <v>10000</v>
      </c>
      <c r="R29" s="4">
        <v>1875</v>
      </c>
      <c r="S29" s="4">
        <v>1400</v>
      </c>
      <c r="T29" s="4">
        <v>1500</v>
      </c>
      <c r="U29" s="4">
        <v>10600</v>
      </c>
      <c r="V29" s="4">
        <v>2000</v>
      </c>
      <c r="W29" s="4">
        <v>4775</v>
      </c>
      <c r="X29" s="4">
        <v>11250</v>
      </c>
      <c r="Y29" s="4">
        <v>950</v>
      </c>
      <c r="Z29" s="4">
        <v>2775</v>
      </c>
      <c r="AA29" s="4">
        <v>1800</v>
      </c>
      <c r="AB29" s="4">
        <v>2275</v>
      </c>
      <c r="AC29" s="4">
        <v>8975</v>
      </c>
      <c r="AD29" s="4">
        <v>1725</v>
      </c>
      <c r="AE29" s="4">
        <v>1675</v>
      </c>
      <c r="AF29" s="4">
        <v>2600</v>
      </c>
      <c r="AG29" s="4">
        <v>13625</v>
      </c>
      <c r="AH29" s="4">
        <v>121125</v>
      </c>
    </row>
    <row r="30" spans="1:34" x14ac:dyDescent="0.25">
      <c r="A30">
        <v>701043</v>
      </c>
      <c r="B30" t="s">
        <v>25</v>
      </c>
      <c r="C30" s="4">
        <v>700</v>
      </c>
      <c r="D30" s="4">
        <v>1610</v>
      </c>
      <c r="E30" s="4">
        <v>5810</v>
      </c>
      <c r="F30" s="4">
        <v>4515</v>
      </c>
      <c r="G30" s="4">
        <v>1470</v>
      </c>
      <c r="H30" s="4">
        <v>2870</v>
      </c>
      <c r="I30" s="4">
        <v>4025</v>
      </c>
      <c r="J30" s="4"/>
      <c r="K30" s="4"/>
      <c r="L30" s="4"/>
      <c r="M30" s="4">
        <v>70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>
        <v>4480</v>
      </c>
      <c r="Y30" s="4">
        <v>770</v>
      </c>
      <c r="Z30" s="4">
        <v>2100</v>
      </c>
      <c r="AA30" s="4">
        <v>2100</v>
      </c>
      <c r="AB30" s="4">
        <v>665</v>
      </c>
      <c r="AC30" s="4">
        <v>4585</v>
      </c>
      <c r="AD30" s="4">
        <v>980</v>
      </c>
      <c r="AE30" s="4">
        <v>315</v>
      </c>
      <c r="AF30" s="4">
        <v>945</v>
      </c>
      <c r="AG30" s="4">
        <v>6020</v>
      </c>
      <c r="AH30" s="4">
        <v>44030</v>
      </c>
    </row>
    <row r="31" spans="1:34" x14ac:dyDescent="0.25">
      <c r="A31">
        <v>701044</v>
      </c>
      <c r="B31" t="s">
        <v>230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>
        <v>975</v>
      </c>
      <c r="AD31" s="4">
        <v>1911</v>
      </c>
      <c r="AE31" s="4">
        <v>1248</v>
      </c>
      <c r="AF31" s="4">
        <v>663</v>
      </c>
      <c r="AG31" s="4">
        <v>6864</v>
      </c>
      <c r="AH31" s="4">
        <v>11661</v>
      </c>
    </row>
    <row r="32" spans="1:34" x14ac:dyDescent="0.25">
      <c r="A32">
        <v>701048</v>
      </c>
      <c r="B32" t="s">
        <v>26</v>
      </c>
      <c r="C32" s="4">
        <v>2478</v>
      </c>
      <c r="D32" s="4">
        <v>7552</v>
      </c>
      <c r="E32" s="4">
        <v>17228</v>
      </c>
      <c r="F32" s="4">
        <v>11682</v>
      </c>
      <c r="G32" s="4">
        <v>4956</v>
      </c>
      <c r="H32" s="4">
        <v>9145</v>
      </c>
      <c r="I32" s="4">
        <v>11800</v>
      </c>
      <c r="J32" s="4">
        <v>7847</v>
      </c>
      <c r="K32" s="4">
        <v>15399</v>
      </c>
      <c r="L32" s="4">
        <v>8024</v>
      </c>
      <c r="M32" s="4"/>
      <c r="N32" s="4"/>
      <c r="O32" s="4">
        <v>2419</v>
      </c>
      <c r="P32" s="4">
        <v>10384</v>
      </c>
      <c r="Q32" s="4">
        <v>19116</v>
      </c>
      <c r="R32" s="4">
        <v>8142</v>
      </c>
      <c r="S32" s="4">
        <v>6077</v>
      </c>
      <c r="T32" s="4">
        <v>8791</v>
      </c>
      <c r="U32" s="4">
        <v>21771</v>
      </c>
      <c r="V32" s="4">
        <v>7434</v>
      </c>
      <c r="W32" s="4">
        <v>18054</v>
      </c>
      <c r="X32" s="4">
        <v>20414</v>
      </c>
      <c r="Y32" s="4"/>
      <c r="Z32" s="4">
        <v>17759</v>
      </c>
      <c r="AA32" s="4"/>
      <c r="AB32" s="4">
        <v>11859</v>
      </c>
      <c r="AC32" s="4">
        <v>26078</v>
      </c>
      <c r="AD32" s="4">
        <v>6372</v>
      </c>
      <c r="AE32" s="4">
        <v>4307</v>
      </c>
      <c r="AF32" s="4">
        <v>5074</v>
      </c>
      <c r="AG32" s="4">
        <v>10207</v>
      </c>
      <c r="AH32" s="4">
        <v>300369</v>
      </c>
    </row>
    <row r="33" spans="1:34" x14ac:dyDescent="0.25">
      <c r="A33">
        <v>701050</v>
      </c>
      <c r="B33" t="s">
        <v>156</v>
      </c>
      <c r="C33" s="4"/>
      <c r="D33" s="4"/>
      <c r="E33" s="4">
        <v>4543</v>
      </c>
      <c r="F33" s="4">
        <v>295</v>
      </c>
      <c r="G33" s="4">
        <v>118</v>
      </c>
      <c r="H33" s="4">
        <v>3068</v>
      </c>
      <c r="I33" s="4">
        <v>2596</v>
      </c>
      <c r="J33" s="4">
        <v>1947</v>
      </c>
      <c r="K33" s="4">
        <v>3009</v>
      </c>
      <c r="L33" s="4">
        <v>4838</v>
      </c>
      <c r="M33" s="4">
        <v>1298</v>
      </c>
      <c r="N33" s="4">
        <v>3068</v>
      </c>
      <c r="O33" s="4">
        <v>2360</v>
      </c>
      <c r="P33" s="4">
        <v>2596</v>
      </c>
      <c r="Q33" s="4">
        <v>3068</v>
      </c>
      <c r="R33" s="4">
        <v>2478</v>
      </c>
      <c r="S33" s="4">
        <v>1003</v>
      </c>
      <c r="T33" s="4">
        <v>2773</v>
      </c>
      <c r="U33" s="4">
        <v>2773</v>
      </c>
      <c r="V33" s="4">
        <v>1003</v>
      </c>
      <c r="W33" s="4">
        <v>4779</v>
      </c>
      <c r="X33" s="4">
        <v>10443</v>
      </c>
      <c r="Y33" s="4">
        <v>885</v>
      </c>
      <c r="Z33" s="4">
        <v>4661</v>
      </c>
      <c r="AA33" s="4">
        <v>2773</v>
      </c>
      <c r="AB33" s="4">
        <v>4838</v>
      </c>
      <c r="AC33" s="4">
        <v>590</v>
      </c>
      <c r="AD33" s="4">
        <v>59</v>
      </c>
      <c r="AE33" s="4"/>
      <c r="AF33" s="4"/>
      <c r="AG33" s="4"/>
      <c r="AH33" s="4">
        <v>71862</v>
      </c>
    </row>
    <row r="34" spans="1:34" x14ac:dyDescent="0.25">
      <c r="A34">
        <v>701052</v>
      </c>
      <c r="B34" t="s">
        <v>27</v>
      </c>
      <c r="C34" s="4">
        <v>624</v>
      </c>
      <c r="D34" s="4">
        <v>3978</v>
      </c>
      <c r="E34" s="4">
        <v>8736</v>
      </c>
      <c r="F34" s="4">
        <v>585</v>
      </c>
      <c r="G34" s="4"/>
      <c r="H34" s="4">
        <v>546</v>
      </c>
      <c r="I34" s="4">
        <v>8229</v>
      </c>
      <c r="J34" s="4">
        <v>11193</v>
      </c>
      <c r="K34" s="4">
        <v>5577</v>
      </c>
      <c r="L34" s="4">
        <v>5538</v>
      </c>
      <c r="M34" s="4">
        <v>8541</v>
      </c>
      <c r="N34" s="4">
        <v>10062</v>
      </c>
      <c r="O34" s="4">
        <v>3627</v>
      </c>
      <c r="P34" s="4">
        <v>4290</v>
      </c>
      <c r="Q34" s="4">
        <v>3471</v>
      </c>
      <c r="R34" s="4">
        <v>5460</v>
      </c>
      <c r="S34" s="4">
        <v>2769</v>
      </c>
      <c r="T34" s="4">
        <v>5811</v>
      </c>
      <c r="U34" s="4">
        <v>10491</v>
      </c>
      <c r="V34" s="4">
        <v>2925</v>
      </c>
      <c r="W34" s="4">
        <v>2301</v>
      </c>
      <c r="X34" s="4">
        <v>50700</v>
      </c>
      <c r="Y34" s="4">
        <v>13221</v>
      </c>
      <c r="Z34" s="4">
        <v>6084</v>
      </c>
      <c r="AA34" s="4">
        <v>4758</v>
      </c>
      <c r="AB34" s="4"/>
      <c r="AC34" s="4">
        <v>6513</v>
      </c>
      <c r="AD34" s="4">
        <v>1872</v>
      </c>
      <c r="AE34" s="4">
        <v>1599</v>
      </c>
      <c r="AF34" s="4">
        <v>2613</v>
      </c>
      <c r="AG34" s="4">
        <v>4095</v>
      </c>
      <c r="AH34" s="4">
        <v>196209</v>
      </c>
    </row>
    <row r="35" spans="1:34" x14ac:dyDescent="0.25">
      <c r="A35">
        <v>701054</v>
      </c>
      <c r="B35" t="s">
        <v>28</v>
      </c>
      <c r="C35" s="4">
        <v>1185</v>
      </c>
      <c r="D35" s="4">
        <v>2054</v>
      </c>
      <c r="E35" s="4">
        <v>5372</v>
      </c>
      <c r="F35" s="4">
        <v>3081</v>
      </c>
      <c r="G35" s="4">
        <v>1896</v>
      </c>
      <c r="H35" s="4">
        <v>1185</v>
      </c>
      <c r="I35" s="4">
        <v>3081</v>
      </c>
      <c r="J35" s="4">
        <v>1106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>
        <v>1027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>
        <v>19987</v>
      </c>
    </row>
    <row r="36" spans="1:34" x14ac:dyDescent="0.25">
      <c r="A36">
        <v>701055</v>
      </c>
      <c r="B36" t="s">
        <v>29</v>
      </c>
      <c r="C36" s="4">
        <v>495</v>
      </c>
      <c r="D36" s="4">
        <v>2277</v>
      </c>
      <c r="E36" s="4">
        <v>2772</v>
      </c>
      <c r="F36" s="4">
        <v>2673</v>
      </c>
      <c r="G36" s="4">
        <v>1683</v>
      </c>
      <c r="H36" s="4">
        <v>1188</v>
      </c>
      <c r="I36" s="4">
        <v>3663</v>
      </c>
      <c r="J36" s="4">
        <v>2376</v>
      </c>
      <c r="K36" s="4">
        <v>9306</v>
      </c>
      <c r="L36" s="4">
        <v>4356</v>
      </c>
      <c r="M36" s="4">
        <v>3762</v>
      </c>
      <c r="N36" s="4">
        <v>2079</v>
      </c>
      <c r="O36" s="4">
        <v>5247</v>
      </c>
      <c r="P36" s="4">
        <v>2376</v>
      </c>
      <c r="Q36" s="4">
        <v>5445</v>
      </c>
      <c r="R36" s="4">
        <v>3366</v>
      </c>
      <c r="S36" s="4">
        <v>1188</v>
      </c>
      <c r="T36" s="4">
        <v>5445</v>
      </c>
      <c r="U36" s="4">
        <v>2079</v>
      </c>
      <c r="V36" s="4">
        <v>3366</v>
      </c>
      <c r="W36" s="4">
        <v>7425</v>
      </c>
      <c r="X36" s="4">
        <v>14355</v>
      </c>
      <c r="Y36" s="4">
        <v>3960</v>
      </c>
      <c r="Z36" s="4">
        <v>1782</v>
      </c>
      <c r="AA36" s="4"/>
      <c r="AB36" s="4">
        <v>792</v>
      </c>
      <c r="AC36" s="4">
        <v>5940</v>
      </c>
      <c r="AD36" s="4">
        <v>2376</v>
      </c>
      <c r="AE36" s="4">
        <v>2475</v>
      </c>
      <c r="AF36" s="4">
        <v>1782</v>
      </c>
      <c r="AG36" s="4">
        <v>5049</v>
      </c>
      <c r="AH36" s="4">
        <v>111078</v>
      </c>
    </row>
    <row r="37" spans="1:34" x14ac:dyDescent="0.25">
      <c r="A37">
        <v>701056</v>
      </c>
      <c r="B37" t="s">
        <v>30</v>
      </c>
      <c r="C37" s="4">
        <v>255</v>
      </c>
      <c r="D37" s="4">
        <v>3655</v>
      </c>
      <c r="E37" s="4">
        <v>7225</v>
      </c>
      <c r="F37" s="4">
        <v>1615</v>
      </c>
      <c r="G37" s="4">
        <v>4760</v>
      </c>
      <c r="H37" s="4">
        <v>2210</v>
      </c>
      <c r="I37" s="4">
        <v>8840</v>
      </c>
      <c r="J37" s="4">
        <v>4335</v>
      </c>
      <c r="K37" s="4">
        <v>9690</v>
      </c>
      <c r="L37" s="4">
        <v>25925</v>
      </c>
      <c r="M37" s="4">
        <v>3315</v>
      </c>
      <c r="N37" s="4">
        <v>4505</v>
      </c>
      <c r="O37" s="4">
        <v>3995</v>
      </c>
      <c r="P37" s="4">
        <v>2720</v>
      </c>
      <c r="Q37" s="4">
        <v>12580</v>
      </c>
      <c r="R37" s="4">
        <v>3485</v>
      </c>
      <c r="S37" s="4">
        <v>3060</v>
      </c>
      <c r="T37" s="4">
        <v>6120</v>
      </c>
      <c r="U37" s="4">
        <v>12750</v>
      </c>
      <c r="V37" s="4">
        <v>6205</v>
      </c>
      <c r="W37" s="4">
        <v>3315</v>
      </c>
      <c r="X37" s="4">
        <v>26860</v>
      </c>
      <c r="Y37" s="4">
        <v>7055</v>
      </c>
      <c r="Z37" s="4">
        <v>3910</v>
      </c>
      <c r="AA37" s="4"/>
      <c r="AB37" s="4"/>
      <c r="AC37" s="4">
        <v>15640</v>
      </c>
      <c r="AD37" s="4">
        <v>3570</v>
      </c>
      <c r="AE37" s="4">
        <v>4250</v>
      </c>
      <c r="AF37" s="4">
        <v>1105</v>
      </c>
      <c r="AG37" s="4"/>
      <c r="AH37" s="4">
        <v>192950</v>
      </c>
    </row>
    <row r="38" spans="1:34" x14ac:dyDescent="0.25">
      <c r="A38">
        <v>701057</v>
      </c>
      <c r="B38" t="s">
        <v>147</v>
      </c>
      <c r="C38" s="4"/>
      <c r="D38" s="4">
        <v>825</v>
      </c>
      <c r="E38" s="4">
        <v>2310</v>
      </c>
      <c r="F38" s="4">
        <v>275</v>
      </c>
      <c r="G38" s="4">
        <v>165</v>
      </c>
      <c r="H38" s="4">
        <v>165</v>
      </c>
      <c r="I38" s="4">
        <v>935</v>
      </c>
      <c r="J38" s="4"/>
      <c r="K38" s="4">
        <v>110</v>
      </c>
      <c r="L38" s="4">
        <v>2585</v>
      </c>
      <c r="M38" s="4">
        <v>1265</v>
      </c>
      <c r="N38" s="4">
        <v>770</v>
      </c>
      <c r="O38" s="4">
        <v>2090</v>
      </c>
      <c r="P38" s="4">
        <v>385</v>
      </c>
      <c r="Q38" s="4">
        <v>275</v>
      </c>
      <c r="R38" s="4">
        <v>275</v>
      </c>
      <c r="S38" s="4"/>
      <c r="T38" s="4">
        <v>275</v>
      </c>
      <c r="U38" s="4">
        <v>1155</v>
      </c>
      <c r="V38" s="4">
        <v>660</v>
      </c>
      <c r="W38" s="4">
        <v>440</v>
      </c>
      <c r="X38" s="4">
        <v>1705</v>
      </c>
      <c r="Y38" s="4">
        <v>770</v>
      </c>
      <c r="Z38" s="4">
        <v>440</v>
      </c>
      <c r="AA38" s="4">
        <v>55</v>
      </c>
      <c r="AB38" s="4">
        <v>220</v>
      </c>
      <c r="AC38" s="4">
        <v>1045</v>
      </c>
      <c r="AD38" s="4">
        <v>660</v>
      </c>
      <c r="AE38" s="4">
        <v>550</v>
      </c>
      <c r="AF38" s="4"/>
      <c r="AG38" s="4">
        <v>495</v>
      </c>
      <c r="AH38" s="4">
        <v>20900</v>
      </c>
    </row>
    <row r="39" spans="1:34" x14ac:dyDescent="0.25">
      <c r="A39">
        <v>701058</v>
      </c>
      <c r="B39" t="s">
        <v>31</v>
      </c>
      <c r="C39" s="4">
        <v>99</v>
      </c>
      <c r="D39" s="4"/>
      <c r="E39" s="4"/>
      <c r="F39" s="4"/>
      <c r="G39" s="4"/>
      <c r="H39" s="4"/>
      <c r="I39" s="4"/>
      <c r="J39" s="4"/>
      <c r="K39" s="4">
        <v>99</v>
      </c>
      <c r="L39" s="4"/>
      <c r="M39" s="4"/>
      <c r="N39" s="4">
        <v>99</v>
      </c>
      <c r="O39" s="4">
        <v>2178</v>
      </c>
      <c r="P39" s="4"/>
      <c r="Q39" s="4">
        <v>792</v>
      </c>
      <c r="R39" s="4"/>
      <c r="S39" s="4"/>
      <c r="T39" s="4">
        <v>198</v>
      </c>
      <c r="U39" s="4">
        <v>1485</v>
      </c>
      <c r="V39" s="4">
        <v>198</v>
      </c>
      <c r="W39" s="4">
        <v>396</v>
      </c>
      <c r="X39" s="4">
        <v>1386</v>
      </c>
      <c r="Y39" s="4"/>
      <c r="Z39" s="4"/>
      <c r="AA39" s="4">
        <v>594</v>
      </c>
      <c r="AB39" s="4">
        <v>495</v>
      </c>
      <c r="AC39" s="4">
        <v>1881</v>
      </c>
      <c r="AD39" s="4"/>
      <c r="AE39" s="4"/>
      <c r="AF39" s="4"/>
      <c r="AG39" s="4">
        <v>198</v>
      </c>
      <c r="AH39" s="4">
        <v>10098</v>
      </c>
    </row>
    <row r="40" spans="1:34" x14ac:dyDescent="0.25">
      <c r="A40">
        <v>701059</v>
      </c>
      <c r="B40" t="s">
        <v>221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>
        <v>2115</v>
      </c>
      <c r="V40" s="4">
        <v>1035</v>
      </c>
      <c r="W40" s="4">
        <v>5445</v>
      </c>
      <c r="X40" s="4">
        <v>3060</v>
      </c>
      <c r="Y40" s="4">
        <v>270</v>
      </c>
      <c r="Z40" s="4">
        <v>450</v>
      </c>
      <c r="AA40" s="4"/>
      <c r="AB40" s="4"/>
      <c r="AC40" s="4">
        <v>180</v>
      </c>
      <c r="AD40" s="4"/>
      <c r="AE40" s="4"/>
      <c r="AF40" s="4"/>
      <c r="AG40" s="4"/>
      <c r="AH40" s="4">
        <v>12555</v>
      </c>
    </row>
    <row r="41" spans="1:34" x14ac:dyDescent="0.25">
      <c r="A41">
        <v>701060</v>
      </c>
      <c r="B41" t="s">
        <v>32</v>
      </c>
      <c r="C41" s="4">
        <v>396</v>
      </c>
      <c r="D41" s="4"/>
      <c r="E41" s="4">
        <v>4257</v>
      </c>
      <c r="F41" s="4">
        <v>693</v>
      </c>
      <c r="G41" s="4"/>
      <c r="H41" s="4">
        <v>594</v>
      </c>
      <c r="I41" s="4">
        <v>4950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>
        <v>10890</v>
      </c>
    </row>
    <row r="42" spans="1:34" x14ac:dyDescent="0.25">
      <c r="A42">
        <v>701061</v>
      </c>
      <c r="B42" t="s">
        <v>33</v>
      </c>
      <c r="C42" s="4">
        <v>297</v>
      </c>
      <c r="D42" s="4"/>
      <c r="E42" s="4">
        <v>198</v>
      </c>
      <c r="F42" s="4">
        <v>396</v>
      </c>
      <c r="G42" s="4"/>
      <c r="H42" s="4">
        <v>495</v>
      </c>
      <c r="I42" s="4">
        <v>594</v>
      </c>
      <c r="J42" s="4">
        <v>792</v>
      </c>
      <c r="K42" s="4">
        <v>6039</v>
      </c>
      <c r="L42" s="4">
        <v>1485</v>
      </c>
      <c r="M42" s="4">
        <v>198</v>
      </c>
      <c r="N42" s="4">
        <v>693</v>
      </c>
      <c r="O42" s="4">
        <v>2475</v>
      </c>
      <c r="P42" s="4"/>
      <c r="Q42" s="4">
        <v>990</v>
      </c>
      <c r="R42" s="4">
        <v>297</v>
      </c>
      <c r="S42" s="4"/>
      <c r="T42" s="4">
        <v>594</v>
      </c>
      <c r="U42" s="4">
        <v>2574</v>
      </c>
      <c r="V42" s="4">
        <v>198</v>
      </c>
      <c r="W42" s="4">
        <v>198</v>
      </c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>
        <v>18513</v>
      </c>
    </row>
    <row r="43" spans="1:34" x14ac:dyDescent="0.25">
      <c r="A43">
        <v>701080</v>
      </c>
      <c r="B43" t="s">
        <v>34</v>
      </c>
      <c r="C43" s="4">
        <v>57</v>
      </c>
      <c r="D43" s="4">
        <v>380</v>
      </c>
      <c r="E43" s="4">
        <v>684</v>
      </c>
      <c r="F43" s="4">
        <v>304</v>
      </c>
      <c r="G43" s="4">
        <v>76</v>
      </c>
      <c r="H43" s="4">
        <v>76</v>
      </c>
      <c r="I43" s="4">
        <v>57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>
        <v>1634</v>
      </c>
    </row>
    <row r="44" spans="1:34" x14ac:dyDescent="0.25">
      <c r="A44">
        <v>701081</v>
      </c>
      <c r="B44" t="s">
        <v>35</v>
      </c>
      <c r="C44" s="4">
        <v>95</v>
      </c>
      <c r="D44" s="4">
        <v>627</v>
      </c>
      <c r="E44" s="4">
        <v>703</v>
      </c>
      <c r="F44" s="4">
        <v>380</v>
      </c>
      <c r="G44" s="4">
        <v>57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>
        <v>1862</v>
      </c>
    </row>
    <row r="45" spans="1:34" x14ac:dyDescent="0.25">
      <c r="A45">
        <v>701082</v>
      </c>
      <c r="B45" t="s">
        <v>36</v>
      </c>
      <c r="C45" s="4">
        <v>114</v>
      </c>
      <c r="D45" s="4">
        <v>551</v>
      </c>
      <c r="E45" s="4">
        <v>589</v>
      </c>
      <c r="F45" s="4"/>
      <c r="G45" s="4"/>
      <c r="H45" s="4">
        <v>76</v>
      </c>
      <c r="I45" s="4"/>
      <c r="J45" s="4">
        <v>190</v>
      </c>
      <c r="K45" s="4">
        <v>57</v>
      </c>
      <c r="L45" s="4">
        <v>190</v>
      </c>
      <c r="M45" s="4"/>
      <c r="N45" s="4">
        <v>95</v>
      </c>
      <c r="O45" s="4">
        <v>76</v>
      </c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>
        <v>1938</v>
      </c>
    </row>
    <row r="46" spans="1:34" x14ac:dyDescent="0.25">
      <c r="A46">
        <v>701083</v>
      </c>
      <c r="B46" t="s">
        <v>37</v>
      </c>
      <c r="C46" s="4">
        <v>882</v>
      </c>
      <c r="D46" s="4">
        <v>672</v>
      </c>
      <c r="E46" s="4">
        <v>1764</v>
      </c>
      <c r="F46" s="4">
        <v>1806</v>
      </c>
      <c r="G46" s="4">
        <v>546</v>
      </c>
      <c r="H46" s="4">
        <v>462</v>
      </c>
      <c r="I46" s="4">
        <v>1302</v>
      </c>
      <c r="J46" s="4">
        <v>1344</v>
      </c>
      <c r="K46" s="4">
        <v>1764</v>
      </c>
      <c r="L46" s="4"/>
      <c r="M46" s="4">
        <v>420</v>
      </c>
      <c r="N46" s="4">
        <v>42546</v>
      </c>
      <c r="O46" s="4">
        <v>840</v>
      </c>
      <c r="P46" s="4">
        <v>168</v>
      </c>
      <c r="Q46" s="4">
        <v>168</v>
      </c>
      <c r="R46" s="4">
        <v>2520</v>
      </c>
      <c r="S46" s="4">
        <v>336</v>
      </c>
      <c r="T46" s="4">
        <v>504</v>
      </c>
      <c r="U46" s="4">
        <v>966</v>
      </c>
      <c r="V46" s="4">
        <v>1722</v>
      </c>
      <c r="W46" s="4">
        <v>3780</v>
      </c>
      <c r="X46" s="4">
        <v>504</v>
      </c>
      <c r="Y46" s="4"/>
      <c r="Z46" s="4"/>
      <c r="AA46" s="4"/>
      <c r="AB46" s="4"/>
      <c r="AC46" s="4">
        <v>2268</v>
      </c>
      <c r="AD46" s="4">
        <v>504</v>
      </c>
      <c r="AE46" s="4">
        <v>504</v>
      </c>
      <c r="AF46" s="4">
        <v>252</v>
      </c>
      <c r="AG46" s="4"/>
      <c r="AH46" s="4">
        <v>68544</v>
      </c>
    </row>
    <row r="47" spans="1:34" x14ac:dyDescent="0.25">
      <c r="A47">
        <v>702000</v>
      </c>
      <c r="B47" t="s">
        <v>38</v>
      </c>
      <c r="C47" s="4">
        <v>625</v>
      </c>
      <c r="D47" s="4">
        <v>175</v>
      </c>
      <c r="E47" s="4">
        <v>125</v>
      </c>
      <c r="F47" s="4">
        <v>700</v>
      </c>
      <c r="G47" s="4">
        <v>2900</v>
      </c>
      <c r="H47" s="4">
        <v>6700</v>
      </c>
      <c r="I47" s="4">
        <v>1500</v>
      </c>
      <c r="J47" s="4">
        <v>1300</v>
      </c>
      <c r="K47" s="4">
        <v>4400</v>
      </c>
      <c r="L47" s="4">
        <v>4200</v>
      </c>
      <c r="M47" s="4">
        <v>3000</v>
      </c>
      <c r="N47" s="4">
        <v>2475</v>
      </c>
      <c r="O47" s="4">
        <v>1550</v>
      </c>
      <c r="P47" s="4">
        <v>1275</v>
      </c>
      <c r="Q47" s="4">
        <v>1900</v>
      </c>
      <c r="R47" s="4">
        <v>3350</v>
      </c>
      <c r="S47" s="4">
        <v>2750</v>
      </c>
      <c r="T47" s="4">
        <v>2250</v>
      </c>
      <c r="U47" s="4">
        <v>4850</v>
      </c>
      <c r="V47" s="4">
        <v>1025</v>
      </c>
      <c r="W47" s="4">
        <v>375</v>
      </c>
      <c r="X47" s="4"/>
      <c r="Y47" s="4">
        <v>1275</v>
      </c>
      <c r="Z47" s="4"/>
      <c r="AA47" s="4"/>
      <c r="AB47" s="4"/>
      <c r="AC47" s="4">
        <v>7075</v>
      </c>
      <c r="AD47" s="4">
        <v>8650</v>
      </c>
      <c r="AE47" s="4">
        <v>25</v>
      </c>
      <c r="AF47" s="4"/>
      <c r="AG47" s="4"/>
      <c r="AH47" s="4">
        <v>64450</v>
      </c>
    </row>
    <row r="48" spans="1:34" x14ac:dyDescent="0.25">
      <c r="A48">
        <v>702001</v>
      </c>
      <c r="B48" t="s">
        <v>39</v>
      </c>
      <c r="C48" s="4">
        <v>250</v>
      </c>
      <c r="D48" s="4">
        <v>325</v>
      </c>
      <c r="E48" s="4">
        <v>125</v>
      </c>
      <c r="F48" s="4">
        <v>500</v>
      </c>
      <c r="G48" s="4">
        <v>2875</v>
      </c>
      <c r="H48" s="4">
        <v>5225</v>
      </c>
      <c r="I48" s="4">
        <v>250</v>
      </c>
      <c r="J48" s="4">
        <v>1950</v>
      </c>
      <c r="K48" s="4">
        <v>800</v>
      </c>
      <c r="L48" s="4">
        <v>2850</v>
      </c>
      <c r="M48" s="4">
        <v>1500</v>
      </c>
      <c r="N48" s="4">
        <v>1350</v>
      </c>
      <c r="O48" s="4">
        <v>100</v>
      </c>
      <c r="P48" s="4">
        <v>875</v>
      </c>
      <c r="Q48" s="4">
        <v>1050</v>
      </c>
      <c r="R48" s="4">
        <v>900</v>
      </c>
      <c r="S48" s="4"/>
      <c r="T48" s="4">
        <v>1725</v>
      </c>
      <c r="U48" s="4">
        <v>3000</v>
      </c>
      <c r="V48" s="4">
        <v>25</v>
      </c>
      <c r="W48" s="4"/>
      <c r="X48" s="4">
        <v>5850</v>
      </c>
      <c r="Y48" s="4">
        <v>2800</v>
      </c>
      <c r="Z48" s="4">
        <v>1450</v>
      </c>
      <c r="AA48" s="4">
        <v>1550</v>
      </c>
      <c r="AB48" s="4">
        <v>200</v>
      </c>
      <c r="AC48" s="4"/>
      <c r="AD48" s="4">
        <v>25</v>
      </c>
      <c r="AE48" s="4">
        <v>25</v>
      </c>
      <c r="AF48" s="4"/>
      <c r="AG48" s="4"/>
      <c r="AH48" s="4">
        <v>37575</v>
      </c>
    </row>
    <row r="49" spans="1:34" x14ac:dyDescent="0.25">
      <c r="A49">
        <v>702002</v>
      </c>
      <c r="B49" t="s">
        <v>40</v>
      </c>
      <c r="C49" s="4">
        <v>300</v>
      </c>
      <c r="D49" s="4">
        <v>600</v>
      </c>
      <c r="E49" s="4">
        <v>125</v>
      </c>
      <c r="F49" s="4">
        <v>500</v>
      </c>
      <c r="G49" s="4">
        <v>2850</v>
      </c>
      <c r="H49" s="4">
        <v>5225</v>
      </c>
      <c r="I49" s="4">
        <v>1425</v>
      </c>
      <c r="J49" s="4">
        <v>100</v>
      </c>
      <c r="K49" s="4">
        <v>750</v>
      </c>
      <c r="L49" s="4">
        <v>3550</v>
      </c>
      <c r="M49" s="4">
        <v>1475</v>
      </c>
      <c r="N49" s="4">
        <v>2750</v>
      </c>
      <c r="O49" s="4">
        <v>2050</v>
      </c>
      <c r="P49" s="4">
        <v>1425</v>
      </c>
      <c r="Q49" s="4">
        <v>1500</v>
      </c>
      <c r="R49" s="4">
        <v>2500</v>
      </c>
      <c r="S49" s="4">
        <v>1350</v>
      </c>
      <c r="T49" s="4">
        <v>2475</v>
      </c>
      <c r="U49" s="4">
        <v>900</v>
      </c>
      <c r="V49" s="4">
        <v>800</v>
      </c>
      <c r="W49" s="4">
        <v>2525</v>
      </c>
      <c r="X49" s="4">
        <v>800</v>
      </c>
      <c r="Y49" s="4">
        <v>3125</v>
      </c>
      <c r="Z49" s="4">
        <v>2350</v>
      </c>
      <c r="AA49" s="4">
        <v>25</v>
      </c>
      <c r="AB49" s="4"/>
      <c r="AC49" s="4">
        <v>25</v>
      </c>
      <c r="AD49" s="4">
        <v>500</v>
      </c>
      <c r="AE49" s="4"/>
      <c r="AF49" s="4"/>
      <c r="AG49" s="4"/>
      <c r="AH49" s="4">
        <v>42000</v>
      </c>
    </row>
    <row r="50" spans="1:34" x14ac:dyDescent="0.25">
      <c r="A50">
        <v>702003</v>
      </c>
      <c r="B50" t="s">
        <v>41</v>
      </c>
      <c r="C50" s="4">
        <v>125</v>
      </c>
      <c r="D50" s="4">
        <v>275</v>
      </c>
      <c r="E50" s="4">
        <v>125</v>
      </c>
      <c r="F50" s="4">
        <v>500</v>
      </c>
      <c r="G50" s="4">
        <v>2850</v>
      </c>
      <c r="H50" s="4">
        <v>5225</v>
      </c>
      <c r="I50" s="4">
        <v>700</v>
      </c>
      <c r="J50" s="4">
        <v>1225</v>
      </c>
      <c r="K50" s="4">
        <v>550</v>
      </c>
      <c r="L50" s="4">
        <v>2075</v>
      </c>
      <c r="M50" s="4">
        <v>75</v>
      </c>
      <c r="N50" s="4">
        <v>1900</v>
      </c>
      <c r="O50" s="4">
        <v>100</v>
      </c>
      <c r="P50" s="4">
        <v>125</v>
      </c>
      <c r="Q50" s="4">
        <v>800</v>
      </c>
      <c r="R50" s="4">
        <v>50</v>
      </c>
      <c r="S50" s="4">
        <v>75</v>
      </c>
      <c r="T50" s="4">
        <v>825</v>
      </c>
      <c r="U50" s="4">
        <v>3075</v>
      </c>
      <c r="V50" s="4">
        <v>25</v>
      </c>
      <c r="W50" s="4"/>
      <c r="X50" s="4">
        <v>4450</v>
      </c>
      <c r="Y50" s="4">
        <v>1200</v>
      </c>
      <c r="Z50" s="4"/>
      <c r="AA50" s="4">
        <v>150</v>
      </c>
      <c r="AB50" s="4"/>
      <c r="AC50" s="4"/>
      <c r="AD50" s="4"/>
      <c r="AE50" s="4"/>
      <c r="AF50" s="4"/>
      <c r="AG50" s="4"/>
      <c r="AH50" s="4">
        <v>26500</v>
      </c>
    </row>
    <row r="51" spans="1:34" x14ac:dyDescent="0.25">
      <c r="A51">
        <v>702004</v>
      </c>
      <c r="B51" t="s">
        <v>42</v>
      </c>
      <c r="C51" s="4">
        <v>175</v>
      </c>
      <c r="D51" s="4">
        <v>350</v>
      </c>
      <c r="E51" s="4">
        <v>125</v>
      </c>
      <c r="F51" s="4">
        <v>500</v>
      </c>
      <c r="G51" s="4">
        <v>2875</v>
      </c>
      <c r="H51" s="4">
        <v>5225</v>
      </c>
      <c r="I51" s="4">
        <v>1425</v>
      </c>
      <c r="J51" s="4">
        <v>525</v>
      </c>
      <c r="K51" s="4">
        <v>1500</v>
      </c>
      <c r="L51" s="4">
        <v>4350</v>
      </c>
      <c r="M51" s="4">
        <v>925</v>
      </c>
      <c r="N51" s="4">
        <v>4150</v>
      </c>
      <c r="O51" s="4">
        <v>1800</v>
      </c>
      <c r="P51" s="4">
        <v>2375</v>
      </c>
      <c r="Q51" s="4">
        <v>4350</v>
      </c>
      <c r="R51" s="4">
        <v>300</v>
      </c>
      <c r="S51" s="4">
        <v>1600</v>
      </c>
      <c r="T51" s="4">
        <v>1525</v>
      </c>
      <c r="U51" s="4">
        <v>3125</v>
      </c>
      <c r="V51" s="4">
        <v>275</v>
      </c>
      <c r="W51" s="4">
        <v>125</v>
      </c>
      <c r="X51" s="4">
        <v>800</v>
      </c>
      <c r="Y51" s="4"/>
      <c r="Z51" s="4"/>
      <c r="AA51" s="4"/>
      <c r="AB51" s="4"/>
      <c r="AC51" s="4"/>
      <c r="AD51" s="4"/>
      <c r="AE51" s="4"/>
      <c r="AF51" s="4"/>
      <c r="AG51" s="4"/>
      <c r="AH51" s="4">
        <v>38400</v>
      </c>
    </row>
    <row r="52" spans="1:34" x14ac:dyDescent="0.25">
      <c r="A52">
        <v>702005</v>
      </c>
      <c r="B52" t="s">
        <v>43</v>
      </c>
      <c r="C52" s="4">
        <v>200</v>
      </c>
      <c r="D52" s="4">
        <v>375</v>
      </c>
      <c r="E52" s="4">
        <v>125</v>
      </c>
      <c r="F52" s="4">
        <v>500</v>
      </c>
      <c r="G52" s="4">
        <v>2875</v>
      </c>
      <c r="H52" s="4">
        <v>5225</v>
      </c>
      <c r="I52" s="4">
        <v>700</v>
      </c>
      <c r="J52" s="4">
        <v>775</v>
      </c>
      <c r="K52" s="4">
        <v>325</v>
      </c>
      <c r="L52" s="4">
        <v>3600</v>
      </c>
      <c r="M52" s="4">
        <v>1100</v>
      </c>
      <c r="N52" s="4">
        <v>1200</v>
      </c>
      <c r="O52" s="4">
        <v>600</v>
      </c>
      <c r="P52" s="4">
        <v>200</v>
      </c>
      <c r="Q52" s="4">
        <v>1500</v>
      </c>
      <c r="R52" s="4">
        <v>1525</v>
      </c>
      <c r="S52" s="4"/>
      <c r="T52" s="4">
        <v>1725</v>
      </c>
      <c r="U52" s="4">
        <v>3900</v>
      </c>
      <c r="V52" s="4">
        <v>550</v>
      </c>
      <c r="W52" s="4">
        <v>1475</v>
      </c>
      <c r="X52" s="4">
        <v>450</v>
      </c>
      <c r="Y52" s="4"/>
      <c r="Z52" s="4"/>
      <c r="AA52" s="4"/>
      <c r="AB52" s="4"/>
      <c r="AC52" s="4"/>
      <c r="AD52" s="4"/>
      <c r="AE52" s="4"/>
      <c r="AF52" s="4"/>
      <c r="AG52" s="4"/>
      <c r="AH52" s="4">
        <v>28925</v>
      </c>
    </row>
    <row r="53" spans="1:34" x14ac:dyDescent="0.25">
      <c r="A53">
        <v>702006</v>
      </c>
      <c r="B53" t="s">
        <v>44</v>
      </c>
      <c r="C53" s="4">
        <v>175</v>
      </c>
      <c r="D53" s="4"/>
      <c r="E53" s="4">
        <v>125</v>
      </c>
      <c r="F53" s="4">
        <v>500</v>
      </c>
      <c r="G53" s="4">
        <v>2850</v>
      </c>
      <c r="H53" s="4">
        <v>5225</v>
      </c>
      <c r="I53" s="4">
        <v>25</v>
      </c>
      <c r="J53" s="4">
        <v>1525</v>
      </c>
      <c r="K53" s="4">
        <v>500</v>
      </c>
      <c r="L53" s="4">
        <v>3775</v>
      </c>
      <c r="M53" s="4">
        <v>250</v>
      </c>
      <c r="N53" s="4">
        <v>1450</v>
      </c>
      <c r="O53" s="4">
        <v>100</v>
      </c>
      <c r="P53" s="4">
        <v>775</v>
      </c>
      <c r="Q53" s="4">
        <v>800</v>
      </c>
      <c r="R53" s="4">
        <v>750</v>
      </c>
      <c r="S53" s="4">
        <v>325</v>
      </c>
      <c r="T53" s="4">
        <v>375</v>
      </c>
      <c r="U53" s="4">
        <v>3150</v>
      </c>
      <c r="V53" s="4">
        <v>500</v>
      </c>
      <c r="W53" s="4">
        <v>850</v>
      </c>
      <c r="X53" s="4">
        <v>950</v>
      </c>
      <c r="Y53" s="4">
        <v>2100</v>
      </c>
      <c r="Z53" s="4">
        <v>750</v>
      </c>
      <c r="AA53" s="4"/>
      <c r="AB53" s="4"/>
      <c r="AC53" s="4"/>
      <c r="AD53" s="4"/>
      <c r="AE53" s="4"/>
      <c r="AF53" s="4"/>
      <c r="AG53" s="4"/>
      <c r="AH53" s="4">
        <v>27825</v>
      </c>
    </row>
    <row r="54" spans="1:34" x14ac:dyDescent="0.25">
      <c r="A54">
        <v>703001</v>
      </c>
      <c r="B54" t="s">
        <v>45</v>
      </c>
      <c r="C54" s="4">
        <v>59.5</v>
      </c>
      <c r="D54" s="4">
        <v>24.5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>
        <v>84</v>
      </c>
    </row>
    <row r="55" spans="1:34" x14ac:dyDescent="0.25">
      <c r="A55">
        <v>703002</v>
      </c>
      <c r="B55" t="s">
        <v>46</v>
      </c>
      <c r="C55" s="4">
        <v>325.5</v>
      </c>
      <c r="D55" s="4">
        <v>661.5</v>
      </c>
      <c r="E55" s="4">
        <v>854</v>
      </c>
      <c r="F55" s="4">
        <v>304.5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>
        <v>2145.5</v>
      </c>
    </row>
    <row r="56" spans="1:34" x14ac:dyDescent="0.25">
      <c r="A56">
        <v>703003</v>
      </c>
      <c r="B56" t="s">
        <v>47</v>
      </c>
      <c r="C56" s="4">
        <v>434</v>
      </c>
      <c r="D56" s="4">
        <v>5278</v>
      </c>
      <c r="E56" s="4">
        <v>5530</v>
      </c>
      <c r="F56" s="4">
        <v>4578</v>
      </c>
      <c r="G56" s="4">
        <v>4672.5</v>
      </c>
      <c r="H56" s="4">
        <v>4805.5</v>
      </c>
      <c r="I56" s="4">
        <v>5159</v>
      </c>
      <c r="J56" s="4">
        <v>4592</v>
      </c>
      <c r="K56" s="4">
        <v>4630.5</v>
      </c>
      <c r="L56" s="4">
        <v>4637.5</v>
      </c>
      <c r="M56" s="4">
        <v>4476.5</v>
      </c>
      <c r="N56" s="4">
        <v>6356</v>
      </c>
      <c r="O56" s="4">
        <v>7910</v>
      </c>
      <c r="P56" s="4">
        <v>4385.5</v>
      </c>
      <c r="Q56" s="4">
        <v>4480</v>
      </c>
      <c r="R56" s="4">
        <v>4284</v>
      </c>
      <c r="S56" s="4">
        <v>4634</v>
      </c>
      <c r="T56" s="4">
        <v>4459</v>
      </c>
      <c r="U56" s="4">
        <v>4445</v>
      </c>
      <c r="V56" s="4">
        <v>3997</v>
      </c>
      <c r="W56" s="4">
        <v>4620</v>
      </c>
      <c r="X56" s="4">
        <v>4977</v>
      </c>
      <c r="Y56" s="4">
        <v>4007.5</v>
      </c>
      <c r="Z56" s="4">
        <v>4319</v>
      </c>
      <c r="AA56" s="4">
        <v>4823</v>
      </c>
      <c r="AB56" s="4">
        <v>4746</v>
      </c>
      <c r="AC56" s="4">
        <v>5054</v>
      </c>
      <c r="AD56" s="4">
        <v>4648</v>
      </c>
      <c r="AE56" s="4">
        <v>5453</v>
      </c>
      <c r="AF56" s="4">
        <v>4410</v>
      </c>
      <c r="AG56" s="4">
        <v>5180</v>
      </c>
      <c r="AH56" s="4">
        <v>145981.5</v>
      </c>
    </row>
    <row r="57" spans="1:34" x14ac:dyDescent="0.25">
      <c r="A57">
        <v>706000</v>
      </c>
      <c r="B57" t="s">
        <v>48</v>
      </c>
      <c r="C57" s="4">
        <v>3108</v>
      </c>
      <c r="D57" s="4">
        <v>8554</v>
      </c>
      <c r="E57" s="4">
        <v>8568</v>
      </c>
      <c r="F57" s="4">
        <v>7210</v>
      </c>
      <c r="G57" s="4">
        <v>644</v>
      </c>
      <c r="H57" s="4">
        <v>224</v>
      </c>
      <c r="I57" s="4">
        <v>8470</v>
      </c>
      <c r="J57" s="4">
        <v>3822</v>
      </c>
      <c r="K57" s="4">
        <v>16520</v>
      </c>
      <c r="L57" s="4">
        <v>7014</v>
      </c>
      <c r="M57" s="4">
        <v>8120</v>
      </c>
      <c r="N57" s="4">
        <v>8344</v>
      </c>
      <c r="O57" s="4">
        <v>3682</v>
      </c>
      <c r="P57" s="4">
        <v>8092</v>
      </c>
      <c r="Q57" s="4">
        <v>5908</v>
      </c>
      <c r="R57" s="4">
        <v>6384</v>
      </c>
      <c r="S57" s="4"/>
      <c r="T57" s="4"/>
      <c r="U57" s="4">
        <v>23870</v>
      </c>
      <c r="V57" s="4">
        <v>5614</v>
      </c>
      <c r="W57" s="4">
        <v>7210</v>
      </c>
      <c r="X57" s="4">
        <v>3108</v>
      </c>
      <c r="Y57" s="4">
        <v>11522</v>
      </c>
      <c r="Z57" s="4">
        <v>5558</v>
      </c>
      <c r="AA57" s="4">
        <v>3808</v>
      </c>
      <c r="AB57" s="4">
        <v>9086</v>
      </c>
      <c r="AC57" s="4">
        <v>16786</v>
      </c>
      <c r="AD57" s="4">
        <v>4956</v>
      </c>
      <c r="AE57" s="4">
        <v>5278</v>
      </c>
      <c r="AF57" s="4">
        <v>3318</v>
      </c>
      <c r="AG57" s="4">
        <v>8666</v>
      </c>
      <c r="AH57" s="4">
        <v>213444</v>
      </c>
    </row>
    <row r="58" spans="1:34" x14ac:dyDescent="0.25">
      <c r="A58">
        <v>706001</v>
      </c>
      <c r="B58" t="s">
        <v>49</v>
      </c>
      <c r="C58" s="4">
        <v>450</v>
      </c>
      <c r="D58" s="4">
        <v>12150</v>
      </c>
      <c r="E58" s="4">
        <v>11970</v>
      </c>
      <c r="F58" s="4">
        <v>12582</v>
      </c>
      <c r="G58" s="4">
        <v>4140</v>
      </c>
      <c r="H58" s="4">
        <v>5724</v>
      </c>
      <c r="I58" s="4">
        <v>9810</v>
      </c>
      <c r="J58" s="4">
        <v>2898</v>
      </c>
      <c r="K58" s="4">
        <v>9738</v>
      </c>
      <c r="L58" s="4">
        <v>5076</v>
      </c>
      <c r="M58" s="4">
        <v>4554</v>
      </c>
      <c r="N58" s="4">
        <v>3906</v>
      </c>
      <c r="O58" s="4">
        <v>3870</v>
      </c>
      <c r="P58" s="4"/>
      <c r="Q58" s="4">
        <v>18</v>
      </c>
      <c r="R58" s="4">
        <v>54</v>
      </c>
      <c r="S58" s="4">
        <v>234</v>
      </c>
      <c r="T58" s="4">
        <v>396</v>
      </c>
      <c r="U58" s="4">
        <v>7182</v>
      </c>
      <c r="V58" s="4">
        <v>36</v>
      </c>
      <c r="W58" s="4">
        <v>1800</v>
      </c>
      <c r="X58" s="4">
        <v>828</v>
      </c>
      <c r="Y58" s="4">
        <v>2520</v>
      </c>
      <c r="Z58" s="4">
        <v>2880</v>
      </c>
      <c r="AA58" s="4">
        <v>2196</v>
      </c>
      <c r="AB58" s="4">
        <v>3096</v>
      </c>
      <c r="AC58" s="4">
        <v>306</v>
      </c>
      <c r="AD58" s="4">
        <v>468</v>
      </c>
      <c r="AE58" s="4">
        <v>360</v>
      </c>
      <c r="AF58" s="4">
        <v>234</v>
      </c>
      <c r="AG58" s="4">
        <v>414</v>
      </c>
      <c r="AH58" s="4">
        <v>109890</v>
      </c>
    </row>
    <row r="59" spans="1:34" x14ac:dyDescent="0.25">
      <c r="A59">
        <v>706002</v>
      </c>
      <c r="B59" t="s">
        <v>50</v>
      </c>
      <c r="C59" s="4">
        <v>2072</v>
      </c>
      <c r="D59" s="4">
        <v>11452</v>
      </c>
      <c r="E59" s="4">
        <v>38052</v>
      </c>
      <c r="F59" s="4">
        <v>44492</v>
      </c>
      <c r="G59" s="4">
        <v>15442</v>
      </c>
      <c r="H59" s="4">
        <v>23632</v>
      </c>
      <c r="I59" s="4">
        <v>26166</v>
      </c>
      <c r="J59" s="4">
        <v>23688</v>
      </c>
      <c r="K59" s="4">
        <v>34930</v>
      </c>
      <c r="L59" s="4">
        <v>17360</v>
      </c>
      <c r="M59" s="4">
        <v>18858</v>
      </c>
      <c r="N59" s="4">
        <v>17556</v>
      </c>
      <c r="O59" s="4">
        <v>21812</v>
      </c>
      <c r="P59" s="4">
        <v>17724</v>
      </c>
      <c r="Q59" s="4">
        <v>24052</v>
      </c>
      <c r="R59" s="4">
        <v>22246</v>
      </c>
      <c r="S59" s="4">
        <v>26096</v>
      </c>
      <c r="T59" s="4">
        <v>23226</v>
      </c>
      <c r="U59" s="4">
        <v>43358</v>
      </c>
      <c r="V59" s="4">
        <v>7532</v>
      </c>
      <c r="W59" s="4">
        <v>28658</v>
      </c>
      <c r="X59" s="4">
        <v>11242</v>
      </c>
      <c r="Y59" s="4">
        <v>16282</v>
      </c>
      <c r="Z59" s="4">
        <v>12810</v>
      </c>
      <c r="AA59" s="4">
        <v>31080</v>
      </c>
      <c r="AB59" s="4">
        <v>20972</v>
      </c>
      <c r="AC59" s="4">
        <v>11438</v>
      </c>
      <c r="AD59" s="4">
        <v>25452</v>
      </c>
      <c r="AE59" s="4">
        <v>19796</v>
      </c>
      <c r="AF59" s="4">
        <v>34482</v>
      </c>
      <c r="AG59" s="4">
        <v>15176</v>
      </c>
      <c r="AH59" s="4">
        <v>687134</v>
      </c>
    </row>
    <row r="60" spans="1:34" x14ac:dyDescent="0.25">
      <c r="A60">
        <v>706003</v>
      </c>
      <c r="B60" t="s">
        <v>51</v>
      </c>
      <c r="C60" s="4">
        <v>12572</v>
      </c>
      <c r="D60" s="4">
        <v>5950</v>
      </c>
      <c r="E60" s="4">
        <v>17234</v>
      </c>
      <c r="F60" s="4">
        <v>47460</v>
      </c>
      <c r="G60" s="4">
        <v>11760</v>
      </c>
      <c r="H60" s="4">
        <v>20790</v>
      </c>
      <c r="I60" s="4">
        <v>33474</v>
      </c>
      <c r="J60" s="4">
        <v>18844</v>
      </c>
      <c r="K60" s="4">
        <v>30310</v>
      </c>
      <c r="L60" s="4">
        <v>25802</v>
      </c>
      <c r="M60" s="4">
        <v>17514</v>
      </c>
      <c r="N60" s="4">
        <v>17122</v>
      </c>
      <c r="O60" s="4">
        <v>28644</v>
      </c>
      <c r="P60" s="4">
        <v>11522</v>
      </c>
      <c r="Q60" s="4">
        <v>22078</v>
      </c>
      <c r="R60" s="4">
        <v>17318</v>
      </c>
      <c r="S60" s="4">
        <v>24500</v>
      </c>
      <c r="T60" s="4">
        <v>26866</v>
      </c>
      <c r="U60" s="4">
        <v>45402</v>
      </c>
      <c r="V60" s="4">
        <v>21588</v>
      </c>
      <c r="W60" s="4">
        <v>18144</v>
      </c>
      <c r="X60" s="4">
        <v>15274</v>
      </c>
      <c r="Y60" s="4">
        <v>27888</v>
      </c>
      <c r="Z60" s="4">
        <v>20384</v>
      </c>
      <c r="AA60" s="4">
        <v>6972</v>
      </c>
      <c r="AB60" s="4">
        <v>12544</v>
      </c>
      <c r="AC60" s="4">
        <v>33502</v>
      </c>
      <c r="AD60" s="4">
        <v>19936</v>
      </c>
      <c r="AE60" s="4">
        <v>16548</v>
      </c>
      <c r="AF60" s="4">
        <v>27328</v>
      </c>
      <c r="AG60" s="4">
        <v>16646</v>
      </c>
      <c r="AH60" s="4">
        <v>671916</v>
      </c>
    </row>
    <row r="61" spans="1:34" x14ac:dyDescent="0.25">
      <c r="A61">
        <v>706004</v>
      </c>
      <c r="B61" t="s">
        <v>52</v>
      </c>
      <c r="C61" s="4">
        <v>13748</v>
      </c>
      <c r="D61" s="4">
        <v>28574</v>
      </c>
      <c r="E61" s="4">
        <v>15008</v>
      </c>
      <c r="F61" s="4">
        <v>41412</v>
      </c>
      <c r="G61" s="4">
        <v>13958</v>
      </c>
      <c r="H61" s="4">
        <v>21350</v>
      </c>
      <c r="I61" s="4">
        <v>32368</v>
      </c>
      <c r="J61" s="4">
        <v>20902</v>
      </c>
      <c r="K61" s="4">
        <v>31150</v>
      </c>
      <c r="L61" s="4">
        <v>17220</v>
      </c>
      <c r="M61" s="4">
        <v>18242</v>
      </c>
      <c r="N61" s="4">
        <v>16576</v>
      </c>
      <c r="O61" s="4">
        <v>23394</v>
      </c>
      <c r="P61" s="4">
        <v>13748</v>
      </c>
      <c r="Q61" s="4">
        <v>910</v>
      </c>
      <c r="R61" s="4">
        <v>21784</v>
      </c>
      <c r="S61" s="4">
        <v>28224</v>
      </c>
      <c r="T61" s="4">
        <v>28812</v>
      </c>
      <c r="U61" s="4">
        <v>21882</v>
      </c>
      <c r="V61" s="4">
        <v>10640</v>
      </c>
      <c r="W61" s="4">
        <v>29778</v>
      </c>
      <c r="X61" s="4">
        <v>20412</v>
      </c>
      <c r="Y61" s="4">
        <v>17738</v>
      </c>
      <c r="Z61" s="4">
        <v>19838</v>
      </c>
      <c r="AA61" s="4">
        <v>20132</v>
      </c>
      <c r="AB61" s="4">
        <v>18452</v>
      </c>
      <c r="AC61" s="4">
        <v>26922</v>
      </c>
      <c r="AD61" s="4">
        <v>20314</v>
      </c>
      <c r="AE61" s="4">
        <v>15680</v>
      </c>
      <c r="AF61" s="4">
        <v>19110</v>
      </c>
      <c r="AG61" s="4">
        <v>22036</v>
      </c>
      <c r="AH61" s="4">
        <v>650314</v>
      </c>
    </row>
    <row r="62" spans="1:34" x14ac:dyDescent="0.25">
      <c r="A62">
        <v>706005</v>
      </c>
      <c r="B62" t="s">
        <v>53</v>
      </c>
      <c r="C62" s="4">
        <v>48468</v>
      </c>
      <c r="D62" s="4">
        <v>59710</v>
      </c>
      <c r="E62" s="4">
        <v>95774</v>
      </c>
      <c r="F62" s="4">
        <v>122444</v>
      </c>
      <c r="G62" s="4">
        <v>35896</v>
      </c>
      <c r="H62" s="4">
        <v>51632</v>
      </c>
      <c r="I62" s="4">
        <v>89726</v>
      </c>
      <c r="J62" s="4">
        <v>58534</v>
      </c>
      <c r="K62" s="4">
        <v>88256</v>
      </c>
      <c r="L62" s="4">
        <v>57386</v>
      </c>
      <c r="M62" s="4">
        <v>41804</v>
      </c>
      <c r="N62" s="4">
        <v>46060</v>
      </c>
      <c r="O62" s="4">
        <v>64442</v>
      </c>
      <c r="P62" s="4">
        <v>43820</v>
      </c>
      <c r="Q62" s="4">
        <v>86786</v>
      </c>
      <c r="R62" s="4">
        <v>58394</v>
      </c>
      <c r="S62" s="4">
        <v>70588</v>
      </c>
      <c r="T62" s="4">
        <v>72576</v>
      </c>
      <c r="U62" s="4">
        <v>128632</v>
      </c>
      <c r="V62" s="4">
        <v>39970</v>
      </c>
      <c r="W62" s="4">
        <v>57246</v>
      </c>
      <c r="X62" s="4">
        <v>45136</v>
      </c>
      <c r="Y62" s="4">
        <v>52150</v>
      </c>
      <c r="Z62" s="4">
        <v>60816</v>
      </c>
      <c r="AA62" s="4">
        <v>54726</v>
      </c>
      <c r="AB62" s="4">
        <v>48258</v>
      </c>
      <c r="AC62" s="4">
        <v>76510</v>
      </c>
      <c r="AD62" s="4">
        <v>42434</v>
      </c>
      <c r="AE62" s="4">
        <v>52066</v>
      </c>
      <c r="AF62" s="4">
        <v>60578</v>
      </c>
      <c r="AG62" s="4">
        <v>53914</v>
      </c>
      <c r="AH62" s="4">
        <v>1964732</v>
      </c>
    </row>
    <row r="63" spans="1:34" x14ac:dyDescent="0.25">
      <c r="A63">
        <v>706006</v>
      </c>
      <c r="B63" t="s">
        <v>54</v>
      </c>
      <c r="C63" s="4">
        <v>2240</v>
      </c>
      <c r="D63" s="4">
        <v>2576</v>
      </c>
      <c r="E63" s="4">
        <v>3710</v>
      </c>
      <c r="F63" s="4">
        <v>8218</v>
      </c>
      <c r="G63" s="4">
        <v>4396</v>
      </c>
      <c r="H63" s="4">
        <v>6748</v>
      </c>
      <c r="I63" s="4">
        <v>4144</v>
      </c>
      <c r="J63" s="4">
        <v>952</v>
      </c>
      <c r="K63" s="4">
        <v>4508</v>
      </c>
      <c r="L63" s="4">
        <v>4396</v>
      </c>
      <c r="M63" s="4">
        <v>5110</v>
      </c>
      <c r="N63" s="4">
        <v>2968</v>
      </c>
      <c r="O63" s="4">
        <v>3822</v>
      </c>
      <c r="P63" s="4">
        <v>6468</v>
      </c>
      <c r="Q63" s="4">
        <v>14532</v>
      </c>
      <c r="R63" s="4">
        <v>5950</v>
      </c>
      <c r="S63" s="4">
        <v>2324</v>
      </c>
      <c r="T63" s="4">
        <v>2800</v>
      </c>
      <c r="U63" s="4">
        <v>7868</v>
      </c>
      <c r="V63" s="4">
        <v>3738</v>
      </c>
      <c r="W63" s="4">
        <v>5894</v>
      </c>
      <c r="X63" s="4">
        <v>9324</v>
      </c>
      <c r="Y63" s="4">
        <v>4648</v>
      </c>
      <c r="Z63" s="4">
        <v>6748</v>
      </c>
      <c r="AA63" s="4">
        <v>6944</v>
      </c>
      <c r="AB63" s="4">
        <v>6706</v>
      </c>
      <c r="AC63" s="4">
        <v>9086</v>
      </c>
      <c r="AD63" s="4">
        <v>4760</v>
      </c>
      <c r="AE63" s="4">
        <v>1960</v>
      </c>
      <c r="AF63" s="4">
        <v>3164</v>
      </c>
      <c r="AG63" s="4">
        <v>6230</v>
      </c>
      <c r="AH63" s="4">
        <v>162932</v>
      </c>
    </row>
    <row r="64" spans="1:34" x14ac:dyDescent="0.25">
      <c r="A64">
        <v>706007</v>
      </c>
      <c r="B64" t="s">
        <v>55</v>
      </c>
      <c r="C64" s="4">
        <v>5628</v>
      </c>
      <c r="D64" s="4">
        <v>16772</v>
      </c>
      <c r="E64" s="4">
        <v>15988</v>
      </c>
      <c r="F64" s="4">
        <v>15638</v>
      </c>
      <c r="G64" s="4">
        <v>4130</v>
      </c>
      <c r="H64" s="4">
        <v>12082</v>
      </c>
      <c r="I64" s="4">
        <v>12166</v>
      </c>
      <c r="J64" s="4">
        <v>9156</v>
      </c>
      <c r="K64" s="4">
        <v>12810</v>
      </c>
      <c r="L64" s="4">
        <v>7280</v>
      </c>
      <c r="M64" s="4">
        <v>7406</v>
      </c>
      <c r="N64" s="4">
        <v>6524</v>
      </c>
      <c r="O64" s="4">
        <v>15064</v>
      </c>
      <c r="P64" s="4">
        <v>21280</v>
      </c>
      <c r="Q64" s="4">
        <v>15246</v>
      </c>
      <c r="R64" s="4">
        <v>10416</v>
      </c>
      <c r="S64" s="4">
        <v>9814</v>
      </c>
      <c r="T64" s="4">
        <v>7406</v>
      </c>
      <c r="U64" s="4">
        <v>13174</v>
      </c>
      <c r="V64" s="4">
        <v>8386</v>
      </c>
      <c r="W64" s="4">
        <v>12670</v>
      </c>
      <c r="X64" s="4">
        <v>8330</v>
      </c>
      <c r="Y64" s="4"/>
      <c r="Z64" s="4"/>
      <c r="AA64" s="4">
        <v>4914</v>
      </c>
      <c r="AB64" s="4">
        <v>14000</v>
      </c>
      <c r="AC64" s="4">
        <v>22610</v>
      </c>
      <c r="AD64" s="4">
        <v>10626</v>
      </c>
      <c r="AE64" s="4">
        <v>9660</v>
      </c>
      <c r="AF64" s="4">
        <v>8008</v>
      </c>
      <c r="AG64" s="4">
        <v>8372</v>
      </c>
      <c r="AH64" s="4">
        <v>325556</v>
      </c>
    </row>
    <row r="65" spans="1:34" x14ac:dyDescent="0.25">
      <c r="A65">
        <v>706008</v>
      </c>
      <c r="B65" t="s">
        <v>56</v>
      </c>
      <c r="C65" s="4">
        <v>1568</v>
      </c>
      <c r="D65" s="4">
        <v>14</v>
      </c>
      <c r="E65" s="4">
        <v>4746</v>
      </c>
      <c r="F65" s="4">
        <v>8918</v>
      </c>
      <c r="G65" s="4">
        <v>3794</v>
      </c>
      <c r="H65" s="4">
        <v>3192</v>
      </c>
      <c r="I65" s="4">
        <v>7616</v>
      </c>
      <c r="J65" s="4">
        <v>1890</v>
      </c>
      <c r="K65" s="4">
        <v>4648</v>
      </c>
      <c r="L65" s="4">
        <v>2520</v>
      </c>
      <c r="M65" s="4">
        <v>2198</v>
      </c>
      <c r="N65" s="4">
        <v>1708</v>
      </c>
      <c r="O65" s="4">
        <v>4186</v>
      </c>
      <c r="P65" s="4">
        <v>6762</v>
      </c>
      <c r="Q65" s="4">
        <v>7224</v>
      </c>
      <c r="R65" s="4">
        <v>4144</v>
      </c>
      <c r="S65" s="4">
        <v>7322</v>
      </c>
      <c r="T65" s="4">
        <v>2814</v>
      </c>
      <c r="U65" s="4">
        <v>5138</v>
      </c>
      <c r="V65" s="4">
        <v>2366</v>
      </c>
      <c r="W65" s="4">
        <v>3878</v>
      </c>
      <c r="X65" s="4">
        <v>2744</v>
      </c>
      <c r="Y65" s="4">
        <v>2716</v>
      </c>
      <c r="Z65" s="4">
        <v>3696</v>
      </c>
      <c r="AA65" s="4">
        <v>7966</v>
      </c>
      <c r="AB65" s="4">
        <v>6818</v>
      </c>
      <c r="AC65" s="4">
        <v>5194</v>
      </c>
      <c r="AD65" s="4">
        <v>6244</v>
      </c>
      <c r="AE65" s="4">
        <v>3766</v>
      </c>
      <c r="AF65" s="4">
        <v>4564</v>
      </c>
      <c r="AG65" s="4"/>
      <c r="AH65" s="4">
        <v>130354</v>
      </c>
    </row>
    <row r="66" spans="1:34" x14ac:dyDescent="0.25">
      <c r="A66">
        <v>706009</v>
      </c>
      <c r="B66" t="s">
        <v>205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>
        <v>250</v>
      </c>
      <c r="R66" s="4">
        <v>1500</v>
      </c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>
        <v>1750</v>
      </c>
    </row>
    <row r="67" spans="1:34" x14ac:dyDescent="0.25">
      <c r="A67">
        <v>706010</v>
      </c>
      <c r="B67" t="s">
        <v>206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>
        <v>700</v>
      </c>
      <c r="R67" s="4">
        <v>728</v>
      </c>
      <c r="S67" s="4">
        <v>854</v>
      </c>
      <c r="T67" s="4"/>
      <c r="U67" s="4">
        <v>70</v>
      </c>
      <c r="V67" s="4">
        <v>42</v>
      </c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>
        <v>2394</v>
      </c>
    </row>
    <row r="68" spans="1:34" x14ac:dyDescent="0.25">
      <c r="A68">
        <v>706011</v>
      </c>
      <c r="B68" t="s">
        <v>57</v>
      </c>
      <c r="C68" s="4">
        <v>350</v>
      </c>
      <c r="D68" s="4">
        <v>3864</v>
      </c>
      <c r="E68" s="4">
        <v>16072</v>
      </c>
      <c r="F68" s="4"/>
      <c r="G68" s="4"/>
      <c r="H68" s="4">
        <v>18998</v>
      </c>
      <c r="I68" s="4">
        <v>19628</v>
      </c>
      <c r="J68" s="4">
        <v>7056</v>
      </c>
      <c r="K68" s="4"/>
      <c r="L68" s="4"/>
      <c r="M68" s="4">
        <v>18354</v>
      </c>
      <c r="N68" s="4">
        <v>8652</v>
      </c>
      <c r="O68" s="4">
        <v>11018</v>
      </c>
      <c r="P68" s="4">
        <v>112</v>
      </c>
      <c r="Q68" s="4"/>
      <c r="R68" s="4">
        <v>4102</v>
      </c>
      <c r="S68" s="4">
        <v>31136</v>
      </c>
      <c r="T68" s="4">
        <v>13594</v>
      </c>
      <c r="U68" s="4">
        <v>18788</v>
      </c>
      <c r="V68" s="4">
        <v>12782</v>
      </c>
      <c r="W68" s="4">
        <v>3976</v>
      </c>
      <c r="X68" s="4">
        <v>140</v>
      </c>
      <c r="Y68" s="4"/>
      <c r="Z68" s="4"/>
      <c r="AA68" s="4">
        <v>2828</v>
      </c>
      <c r="AB68" s="4">
        <v>14700</v>
      </c>
      <c r="AC68" s="4">
        <v>19208</v>
      </c>
      <c r="AD68" s="4">
        <v>11298</v>
      </c>
      <c r="AE68" s="4">
        <v>9576</v>
      </c>
      <c r="AF68" s="4">
        <v>5096</v>
      </c>
      <c r="AG68" s="4">
        <v>12320</v>
      </c>
      <c r="AH68" s="4">
        <v>263648</v>
      </c>
    </row>
    <row r="69" spans="1:34" x14ac:dyDescent="0.25">
      <c r="A69">
        <v>706012</v>
      </c>
      <c r="B69" t="s">
        <v>58</v>
      </c>
      <c r="C69" s="4">
        <v>198</v>
      </c>
      <c r="D69" s="4"/>
      <c r="E69" s="4"/>
      <c r="F69" s="4">
        <v>2718</v>
      </c>
      <c r="G69" s="4">
        <v>5778</v>
      </c>
      <c r="H69" s="4">
        <v>6516</v>
      </c>
      <c r="I69" s="4">
        <v>4806</v>
      </c>
      <c r="J69" s="4">
        <v>1044</v>
      </c>
      <c r="K69" s="4">
        <v>6264</v>
      </c>
      <c r="L69" s="4">
        <v>2790</v>
      </c>
      <c r="M69" s="4">
        <v>4284</v>
      </c>
      <c r="N69" s="4">
        <v>4500</v>
      </c>
      <c r="O69" s="4">
        <v>3870</v>
      </c>
      <c r="P69" s="4">
        <v>630</v>
      </c>
      <c r="Q69" s="4">
        <v>3816</v>
      </c>
      <c r="R69" s="4">
        <v>2538</v>
      </c>
      <c r="S69" s="4">
        <v>2340</v>
      </c>
      <c r="T69" s="4">
        <v>4806</v>
      </c>
      <c r="U69" s="4">
        <v>4536</v>
      </c>
      <c r="V69" s="4">
        <v>2556</v>
      </c>
      <c r="W69" s="4">
        <v>6246</v>
      </c>
      <c r="X69" s="4">
        <v>6948</v>
      </c>
      <c r="Y69" s="4">
        <v>2448</v>
      </c>
      <c r="Z69" s="4">
        <v>7704</v>
      </c>
      <c r="AA69" s="4">
        <v>4680</v>
      </c>
      <c r="AB69" s="4">
        <v>6840</v>
      </c>
      <c r="AC69" s="4">
        <v>7722</v>
      </c>
      <c r="AD69" s="4">
        <v>6282</v>
      </c>
      <c r="AE69" s="4">
        <v>3384</v>
      </c>
      <c r="AF69" s="4">
        <v>2394</v>
      </c>
      <c r="AG69" s="4">
        <v>7038</v>
      </c>
      <c r="AH69" s="4">
        <v>125676</v>
      </c>
    </row>
    <row r="70" spans="1:34" x14ac:dyDescent="0.25">
      <c r="A70">
        <v>706013</v>
      </c>
      <c r="B70" t="s">
        <v>59</v>
      </c>
      <c r="C70" s="4">
        <v>1444</v>
      </c>
      <c r="D70" s="4">
        <v>11210</v>
      </c>
      <c r="E70" s="4">
        <v>10678</v>
      </c>
      <c r="F70" s="4">
        <v>9880</v>
      </c>
      <c r="G70" s="4">
        <v>10298</v>
      </c>
      <c r="H70" s="4">
        <v>12084</v>
      </c>
      <c r="I70" s="4">
        <v>8379</v>
      </c>
      <c r="J70" s="4">
        <v>6992</v>
      </c>
      <c r="K70" s="4">
        <v>11039</v>
      </c>
      <c r="L70" s="4">
        <v>5586</v>
      </c>
      <c r="M70" s="4">
        <v>10070</v>
      </c>
      <c r="N70" s="4">
        <v>7809</v>
      </c>
      <c r="O70" s="4">
        <v>7391</v>
      </c>
      <c r="P70" s="4">
        <v>5643</v>
      </c>
      <c r="Q70" s="4">
        <v>14098</v>
      </c>
      <c r="R70" s="4">
        <v>7657</v>
      </c>
      <c r="S70" s="4">
        <v>7486</v>
      </c>
      <c r="T70" s="4">
        <v>10545</v>
      </c>
      <c r="U70" s="4">
        <v>15751</v>
      </c>
      <c r="V70" s="4">
        <v>7600</v>
      </c>
      <c r="W70" s="4">
        <v>12844</v>
      </c>
      <c r="X70" s="4">
        <v>11381</v>
      </c>
      <c r="Y70" s="4">
        <v>9025</v>
      </c>
      <c r="Z70" s="4">
        <v>1520</v>
      </c>
      <c r="AA70" s="4">
        <v>12939</v>
      </c>
      <c r="AB70" s="4">
        <v>13718</v>
      </c>
      <c r="AC70" s="4">
        <v>8170</v>
      </c>
      <c r="AD70" s="4">
        <v>24890</v>
      </c>
      <c r="AE70" s="4">
        <v>10374</v>
      </c>
      <c r="AF70" s="4">
        <v>20539</v>
      </c>
      <c r="AG70" s="4">
        <v>12350</v>
      </c>
      <c r="AH70" s="4">
        <v>319390</v>
      </c>
    </row>
    <row r="71" spans="1:34" x14ac:dyDescent="0.25">
      <c r="A71">
        <v>706014</v>
      </c>
      <c r="B71" t="s">
        <v>60</v>
      </c>
      <c r="C71" s="4">
        <v>1767</v>
      </c>
      <c r="D71" s="4">
        <v>4142</v>
      </c>
      <c r="E71" s="4"/>
      <c r="F71" s="4"/>
      <c r="G71" s="4">
        <v>8322</v>
      </c>
      <c r="H71" s="4">
        <v>7505</v>
      </c>
      <c r="I71" s="4">
        <v>5586</v>
      </c>
      <c r="J71" s="4">
        <v>1900</v>
      </c>
      <c r="K71" s="4">
        <v>6479</v>
      </c>
      <c r="L71" s="4">
        <v>3743</v>
      </c>
      <c r="M71" s="4">
        <v>4579</v>
      </c>
      <c r="N71" s="4">
        <v>5738</v>
      </c>
      <c r="O71" s="4">
        <v>3743</v>
      </c>
      <c r="P71" s="4">
        <v>2394</v>
      </c>
      <c r="Q71" s="4">
        <v>3306</v>
      </c>
      <c r="R71" s="4">
        <v>3344</v>
      </c>
      <c r="S71" s="4">
        <v>4769</v>
      </c>
      <c r="T71" s="4">
        <v>2546</v>
      </c>
      <c r="U71" s="4">
        <v>10735</v>
      </c>
      <c r="V71" s="4">
        <v>2280</v>
      </c>
      <c r="W71" s="4">
        <v>9500</v>
      </c>
      <c r="X71" s="4">
        <v>4351</v>
      </c>
      <c r="Y71" s="4">
        <v>6441</v>
      </c>
      <c r="Z71" s="4">
        <v>1045</v>
      </c>
      <c r="AA71" s="4">
        <v>5928</v>
      </c>
      <c r="AB71" s="4">
        <v>2641</v>
      </c>
      <c r="AC71" s="4">
        <v>10431</v>
      </c>
      <c r="AD71" s="4">
        <v>10450</v>
      </c>
      <c r="AE71" s="4">
        <v>3173</v>
      </c>
      <c r="AF71" s="4">
        <v>2185</v>
      </c>
      <c r="AG71" s="4">
        <v>9082</v>
      </c>
      <c r="AH71" s="4">
        <v>148105</v>
      </c>
    </row>
    <row r="72" spans="1:34" x14ac:dyDescent="0.25">
      <c r="A72">
        <v>706015</v>
      </c>
      <c r="B72" t="s">
        <v>61</v>
      </c>
      <c r="C72" s="4">
        <v>627</v>
      </c>
      <c r="D72" s="4">
        <v>6156</v>
      </c>
      <c r="E72" s="4">
        <v>3686</v>
      </c>
      <c r="F72" s="4"/>
      <c r="G72" s="4"/>
      <c r="H72" s="4">
        <v>10849</v>
      </c>
      <c r="I72" s="4">
        <v>6270</v>
      </c>
      <c r="J72" s="4">
        <v>4161</v>
      </c>
      <c r="K72" s="4">
        <v>3629</v>
      </c>
      <c r="L72" s="4">
        <v>1938</v>
      </c>
      <c r="M72" s="4">
        <v>1615</v>
      </c>
      <c r="N72" s="4">
        <v>3401</v>
      </c>
      <c r="O72" s="4">
        <v>3363</v>
      </c>
      <c r="P72" s="4">
        <v>1539</v>
      </c>
      <c r="Q72" s="4">
        <v>3344</v>
      </c>
      <c r="R72" s="4">
        <v>2470</v>
      </c>
      <c r="S72" s="4">
        <v>3078</v>
      </c>
      <c r="T72" s="4">
        <v>2185</v>
      </c>
      <c r="U72" s="4">
        <v>2527</v>
      </c>
      <c r="V72" s="4"/>
      <c r="W72" s="4"/>
      <c r="X72" s="4"/>
      <c r="Y72" s="4">
        <v>8398</v>
      </c>
      <c r="Z72" s="4">
        <v>8436</v>
      </c>
      <c r="AA72" s="4">
        <v>1140</v>
      </c>
      <c r="AB72" s="4">
        <v>2508</v>
      </c>
      <c r="AC72" s="4">
        <v>12939</v>
      </c>
      <c r="AD72" s="4">
        <v>4370</v>
      </c>
      <c r="AE72" s="4">
        <v>3325</v>
      </c>
      <c r="AF72" s="4">
        <v>551</v>
      </c>
      <c r="AG72" s="4"/>
      <c r="AH72" s="4">
        <v>102505</v>
      </c>
    </row>
    <row r="73" spans="1:34" x14ac:dyDescent="0.25">
      <c r="A73">
        <v>706016</v>
      </c>
      <c r="B73" t="s">
        <v>62</v>
      </c>
      <c r="C73" s="4">
        <v>1216</v>
      </c>
      <c r="D73" s="4">
        <v>3116</v>
      </c>
      <c r="E73" s="4">
        <v>5719</v>
      </c>
      <c r="F73" s="4">
        <v>5282</v>
      </c>
      <c r="G73" s="4">
        <v>4674</v>
      </c>
      <c r="H73" s="4">
        <v>2489</v>
      </c>
      <c r="I73" s="4">
        <v>4408</v>
      </c>
      <c r="J73" s="4">
        <v>247</v>
      </c>
      <c r="K73" s="4">
        <v>285</v>
      </c>
      <c r="L73" s="4">
        <v>2261</v>
      </c>
      <c r="M73" s="4">
        <v>3268</v>
      </c>
      <c r="N73" s="4">
        <v>1995</v>
      </c>
      <c r="O73" s="4">
        <v>5586</v>
      </c>
      <c r="P73" s="4">
        <v>2584</v>
      </c>
      <c r="Q73" s="4">
        <v>5073</v>
      </c>
      <c r="R73" s="4">
        <v>3610</v>
      </c>
      <c r="S73" s="4">
        <v>4313</v>
      </c>
      <c r="T73" s="4">
        <v>209</v>
      </c>
      <c r="U73" s="4">
        <v>8284</v>
      </c>
      <c r="V73" s="4">
        <v>2736</v>
      </c>
      <c r="W73" s="4">
        <v>8341</v>
      </c>
      <c r="X73" s="4">
        <v>2888</v>
      </c>
      <c r="Y73" s="4">
        <v>3971</v>
      </c>
      <c r="Z73" s="4">
        <v>6346</v>
      </c>
      <c r="AA73" s="4">
        <v>1558</v>
      </c>
      <c r="AB73" s="4"/>
      <c r="AC73" s="4">
        <v>2052</v>
      </c>
      <c r="AD73" s="4">
        <v>6536</v>
      </c>
      <c r="AE73" s="4">
        <v>4256</v>
      </c>
      <c r="AF73" s="4">
        <v>3914</v>
      </c>
      <c r="AG73" s="4">
        <v>4693</v>
      </c>
      <c r="AH73" s="4">
        <v>111910</v>
      </c>
    </row>
    <row r="74" spans="1:34" x14ac:dyDescent="0.25">
      <c r="A74">
        <v>706017</v>
      </c>
      <c r="B74" t="s">
        <v>63</v>
      </c>
      <c r="C74" s="4">
        <v>1349</v>
      </c>
      <c r="D74" s="4">
        <v>3002</v>
      </c>
      <c r="E74" s="4">
        <v>3553</v>
      </c>
      <c r="F74" s="4">
        <v>6365</v>
      </c>
      <c r="G74" s="4">
        <v>4028</v>
      </c>
      <c r="H74" s="4">
        <v>2755</v>
      </c>
      <c r="I74" s="4">
        <v>4104</v>
      </c>
      <c r="J74" s="4">
        <v>3667</v>
      </c>
      <c r="K74" s="4">
        <v>3819</v>
      </c>
      <c r="L74" s="4">
        <v>589</v>
      </c>
      <c r="M74" s="4">
        <v>4256</v>
      </c>
      <c r="N74" s="4">
        <v>2071</v>
      </c>
      <c r="O74" s="4">
        <v>5187</v>
      </c>
      <c r="P74" s="4">
        <v>3629</v>
      </c>
      <c r="Q74" s="4">
        <v>4617</v>
      </c>
      <c r="R74" s="4">
        <v>3059</v>
      </c>
      <c r="S74" s="4">
        <v>4237</v>
      </c>
      <c r="T74" s="4">
        <v>4788</v>
      </c>
      <c r="U74" s="4">
        <v>7277</v>
      </c>
      <c r="V74" s="4">
        <v>2356</v>
      </c>
      <c r="W74" s="4">
        <v>7942</v>
      </c>
      <c r="X74" s="4">
        <v>2793</v>
      </c>
      <c r="Y74" s="4">
        <v>3021</v>
      </c>
      <c r="Z74" s="4">
        <v>6802</v>
      </c>
      <c r="AA74" s="4">
        <v>4750</v>
      </c>
      <c r="AB74" s="4">
        <v>4864</v>
      </c>
      <c r="AC74" s="4">
        <v>2565</v>
      </c>
      <c r="AD74" s="4">
        <v>6650</v>
      </c>
      <c r="AE74" s="4">
        <v>4180</v>
      </c>
      <c r="AF74" s="4">
        <v>2660</v>
      </c>
      <c r="AG74" s="4">
        <v>4864</v>
      </c>
      <c r="AH74" s="4">
        <v>125799</v>
      </c>
    </row>
    <row r="75" spans="1:34" x14ac:dyDescent="0.25">
      <c r="A75">
        <v>706018</v>
      </c>
      <c r="B75" t="s">
        <v>64</v>
      </c>
      <c r="C75" s="4">
        <v>570</v>
      </c>
      <c r="D75" s="4">
        <v>38</v>
      </c>
      <c r="E75" s="4"/>
      <c r="F75" s="4">
        <v>4636</v>
      </c>
      <c r="G75" s="4">
        <v>4864</v>
      </c>
      <c r="H75" s="4">
        <v>15599</v>
      </c>
      <c r="I75" s="4">
        <v>9538</v>
      </c>
      <c r="J75" s="4">
        <v>7258</v>
      </c>
      <c r="K75" s="4">
        <v>9614</v>
      </c>
      <c r="L75" s="4">
        <v>1539</v>
      </c>
      <c r="M75" s="4">
        <v>4750</v>
      </c>
      <c r="N75" s="4">
        <v>16378</v>
      </c>
      <c r="O75" s="4">
        <v>12350</v>
      </c>
      <c r="P75" s="4">
        <v>10469</v>
      </c>
      <c r="Q75" s="4">
        <v>11875</v>
      </c>
      <c r="R75" s="4">
        <v>8721</v>
      </c>
      <c r="S75" s="4">
        <v>6479</v>
      </c>
      <c r="T75" s="4">
        <v>10469</v>
      </c>
      <c r="U75" s="4">
        <v>13680</v>
      </c>
      <c r="V75" s="4">
        <v>7410</v>
      </c>
      <c r="W75" s="4">
        <v>12046</v>
      </c>
      <c r="X75" s="4">
        <v>11115</v>
      </c>
      <c r="Y75" s="4">
        <v>7600</v>
      </c>
      <c r="Z75" s="4">
        <v>3534</v>
      </c>
      <c r="AA75" s="4"/>
      <c r="AB75" s="4">
        <v>3515</v>
      </c>
      <c r="AC75" s="4">
        <v>15732</v>
      </c>
      <c r="AD75" s="4">
        <v>1026</v>
      </c>
      <c r="AE75" s="4"/>
      <c r="AF75" s="4">
        <v>17423</v>
      </c>
      <c r="AG75" s="4">
        <v>10678</v>
      </c>
      <c r="AH75" s="4">
        <v>238906</v>
      </c>
    </row>
    <row r="76" spans="1:34" x14ac:dyDescent="0.25">
      <c r="A76">
        <v>706019</v>
      </c>
      <c r="B76" t="s">
        <v>65</v>
      </c>
      <c r="C76" s="4">
        <v>840</v>
      </c>
      <c r="D76" s="4">
        <v>1900</v>
      </c>
      <c r="E76" s="4">
        <v>2880</v>
      </c>
      <c r="F76" s="4">
        <v>1660</v>
      </c>
      <c r="G76" s="4">
        <v>3460</v>
      </c>
      <c r="H76" s="4">
        <v>13180</v>
      </c>
      <c r="I76" s="4">
        <v>12760</v>
      </c>
      <c r="J76" s="4">
        <v>7700</v>
      </c>
      <c r="K76" s="4"/>
      <c r="L76" s="4"/>
      <c r="M76" s="4">
        <v>200</v>
      </c>
      <c r="N76" s="4"/>
      <c r="O76" s="4">
        <v>1100</v>
      </c>
      <c r="P76" s="4">
        <v>4520</v>
      </c>
      <c r="Q76" s="4">
        <v>8140</v>
      </c>
      <c r="R76" s="4">
        <v>2720</v>
      </c>
      <c r="S76" s="4">
        <v>4000</v>
      </c>
      <c r="T76" s="4">
        <v>5620</v>
      </c>
      <c r="U76" s="4">
        <v>11300</v>
      </c>
      <c r="V76" s="4">
        <v>940</v>
      </c>
      <c r="W76" s="4">
        <v>3600</v>
      </c>
      <c r="X76" s="4">
        <v>3660</v>
      </c>
      <c r="Y76" s="4"/>
      <c r="Z76" s="4">
        <v>6380</v>
      </c>
      <c r="AA76" s="4">
        <v>5960</v>
      </c>
      <c r="AB76" s="4">
        <v>3820</v>
      </c>
      <c r="AC76" s="4">
        <v>6260</v>
      </c>
      <c r="AD76" s="4">
        <v>5180</v>
      </c>
      <c r="AE76" s="4">
        <v>4680</v>
      </c>
      <c r="AF76" s="4">
        <v>4720</v>
      </c>
      <c r="AG76" s="4">
        <v>4000</v>
      </c>
      <c r="AH76" s="4">
        <v>131180</v>
      </c>
    </row>
    <row r="77" spans="1:34" x14ac:dyDescent="0.25">
      <c r="A77">
        <v>706027</v>
      </c>
      <c r="B77" t="s">
        <v>214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>
        <v>700</v>
      </c>
      <c r="S77" s="4">
        <v>2250</v>
      </c>
      <c r="T77" s="4">
        <v>850</v>
      </c>
      <c r="U77" s="4">
        <v>1050</v>
      </c>
      <c r="V77" s="4">
        <v>375</v>
      </c>
      <c r="W77" s="4">
        <v>175</v>
      </c>
      <c r="X77" s="4">
        <v>325</v>
      </c>
      <c r="Y77" s="4"/>
      <c r="Z77" s="4">
        <v>575</v>
      </c>
      <c r="AA77" s="4">
        <v>1425</v>
      </c>
      <c r="AB77" s="4">
        <v>1600</v>
      </c>
      <c r="AC77" s="4">
        <v>250</v>
      </c>
      <c r="AD77" s="4">
        <v>225</v>
      </c>
      <c r="AE77" s="4">
        <v>275</v>
      </c>
      <c r="AF77" s="4">
        <v>400</v>
      </c>
      <c r="AG77" s="4">
        <v>75</v>
      </c>
      <c r="AH77" s="4">
        <v>10550</v>
      </c>
    </row>
    <row r="78" spans="1:34" x14ac:dyDescent="0.25">
      <c r="A78">
        <v>706028</v>
      </c>
      <c r="B78" t="s">
        <v>215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>
        <v>575</v>
      </c>
      <c r="S78" s="4">
        <v>2250</v>
      </c>
      <c r="T78" s="4">
        <v>825</v>
      </c>
      <c r="U78" s="4">
        <v>1050</v>
      </c>
      <c r="V78" s="4">
        <v>375</v>
      </c>
      <c r="W78" s="4">
        <v>175</v>
      </c>
      <c r="X78" s="4">
        <v>325</v>
      </c>
      <c r="Y78" s="4"/>
      <c r="Z78" s="4">
        <v>575</v>
      </c>
      <c r="AA78" s="4">
        <v>1425</v>
      </c>
      <c r="AB78" s="4">
        <v>1600</v>
      </c>
      <c r="AC78" s="4">
        <v>275</v>
      </c>
      <c r="AD78" s="4">
        <v>225</v>
      </c>
      <c r="AE78" s="4">
        <v>275</v>
      </c>
      <c r="AF78" s="4">
        <v>400</v>
      </c>
      <c r="AG78" s="4">
        <v>75</v>
      </c>
      <c r="AH78" s="4">
        <v>10425</v>
      </c>
    </row>
    <row r="79" spans="1:34" x14ac:dyDescent="0.25">
      <c r="A79">
        <v>706029</v>
      </c>
      <c r="B79" t="s">
        <v>216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>
        <v>600</v>
      </c>
      <c r="S79" s="4">
        <v>2125</v>
      </c>
      <c r="T79" s="4">
        <v>825</v>
      </c>
      <c r="U79" s="4">
        <v>825</v>
      </c>
      <c r="V79" s="4">
        <v>500</v>
      </c>
      <c r="W79" s="4">
        <v>175</v>
      </c>
      <c r="X79" s="4">
        <v>350</v>
      </c>
      <c r="Y79" s="4"/>
      <c r="Z79" s="4">
        <v>700</v>
      </c>
      <c r="AA79" s="4">
        <v>1175</v>
      </c>
      <c r="AB79" s="4">
        <v>1600</v>
      </c>
      <c r="AC79" s="4">
        <v>250</v>
      </c>
      <c r="AD79" s="4">
        <v>225</v>
      </c>
      <c r="AE79" s="4">
        <v>275</v>
      </c>
      <c r="AF79" s="4">
        <v>400</v>
      </c>
      <c r="AG79" s="4">
        <v>75</v>
      </c>
      <c r="AH79" s="4">
        <v>10100</v>
      </c>
    </row>
    <row r="80" spans="1:34" x14ac:dyDescent="0.25">
      <c r="A80">
        <v>706089</v>
      </c>
      <c r="B80" t="s">
        <v>232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>
        <v>85500</v>
      </c>
      <c r="AE80" s="4"/>
      <c r="AF80" s="4"/>
      <c r="AG80" s="4"/>
      <c r="AH80" s="4">
        <v>85500</v>
      </c>
    </row>
    <row r="81" spans="1:34" x14ac:dyDescent="0.25">
      <c r="A81">
        <v>706090</v>
      </c>
      <c r="B81" t="s">
        <v>66</v>
      </c>
      <c r="C81" s="4">
        <v>896</v>
      </c>
      <c r="D81" s="4">
        <v>4676</v>
      </c>
      <c r="E81" s="4">
        <v>4900</v>
      </c>
      <c r="F81" s="4">
        <v>6020</v>
      </c>
      <c r="G81" s="4">
        <v>4410</v>
      </c>
      <c r="H81" s="4">
        <v>3654</v>
      </c>
      <c r="I81" s="4">
        <v>3626</v>
      </c>
      <c r="J81" s="4">
        <v>3220</v>
      </c>
      <c r="K81" s="4">
        <v>3290</v>
      </c>
      <c r="L81" s="4">
        <v>5586</v>
      </c>
      <c r="M81" s="4">
        <v>3836</v>
      </c>
      <c r="N81" s="4">
        <v>896</v>
      </c>
      <c r="O81" s="4">
        <v>1288</v>
      </c>
      <c r="P81" s="4">
        <v>1372</v>
      </c>
      <c r="Q81" s="4">
        <v>2940</v>
      </c>
      <c r="R81" s="4">
        <v>2660</v>
      </c>
      <c r="S81" s="4">
        <v>1540</v>
      </c>
      <c r="T81" s="4">
        <v>3430</v>
      </c>
      <c r="U81" s="4">
        <v>3164</v>
      </c>
      <c r="V81" s="4">
        <v>1624</v>
      </c>
      <c r="W81" s="4">
        <v>3220</v>
      </c>
      <c r="X81" s="4">
        <v>2072</v>
      </c>
      <c r="Y81" s="4">
        <v>6664</v>
      </c>
      <c r="Z81" s="4">
        <v>4858</v>
      </c>
      <c r="AA81" s="4">
        <v>4074</v>
      </c>
      <c r="AB81" s="4">
        <v>2996</v>
      </c>
      <c r="AC81" s="4">
        <v>9548</v>
      </c>
      <c r="AD81" s="4">
        <v>2884</v>
      </c>
      <c r="AE81" s="4">
        <v>686</v>
      </c>
      <c r="AF81" s="4">
        <v>1596</v>
      </c>
      <c r="AG81" s="4">
        <v>1302</v>
      </c>
      <c r="AH81" s="4">
        <v>102928</v>
      </c>
    </row>
    <row r="82" spans="1:34" x14ac:dyDescent="0.25">
      <c r="A82">
        <v>707001</v>
      </c>
      <c r="B82" t="s">
        <v>67</v>
      </c>
      <c r="C82" s="4">
        <v>4970</v>
      </c>
      <c r="D82" s="4">
        <v>11690</v>
      </c>
      <c r="E82" s="4">
        <v>9422</v>
      </c>
      <c r="F82" s="4">
        <v>8386</v>
      </c>
      <c r="G82" s="4">
        <v>8694</v>
      </c>
      <c r="H82" s="4">
        <v>10850</v>
      </c>
      <c r="I82" s="4">
        <v>13846</v>
      </c>
      <c r="J82" s="4">
        <v>9968</v>
      </c>
      <c r="K82" s="4">
        <v>13664</v>
      </c>
      <c r="L82" s="4">
        <v>10542</v>
      </c>
      <c r="M82" s="4">
        <v>9758</v>
      </c>
      <c r="N82" s="4">
        <v>10500</v>
      </c>
      <c r="O82" s="4">
        <v>12740</v>
      </c>
      <c r="P82" s="4">
        <v>8722</v>
      </c>
      <c r="Q82" s="4">
        <v>14420</v>
      </c>
      <c r="R82" s="4">
        <v>11886</v>
      </c>
      <c r="S82" s="4">
        <v>15554</v>
      </c>
      <c r="T82" s="4">
        <v>11858</v>
      </c>
      <c r="U82" s="4">
        <v>22918</v>
      </c>
      <c r="V82" s="4">
        <v>15372</v>
      </c>
      <c r="W82" s="4">
        <v>15218</v>
      </c>
      <c r="X82" s="4">
        <v>4508</v>
      </c>
      <c r="Y82" s="4"/>
      <c r="Z82" s="4">
        <v>21672</v>
      </c>
      <c r="AA82" s="4">
        <v>8036</v>
      </c>
      <c r="AB82" s="4">
        <v>11088</v>
      </c>
      <c r="AC82" s="4">
        <v>15540</v>
      </c>
      <c r="AD82" s="4">
        <v>20230</v>
      </c>
      <c r="AE82" s="4">
        <v>9100</v>
      </c>
      <c r="AF82" s="4">
        <v>10710</v>
      </c>
      <c r="AG82" s="4">
        <v>6636</v>
      </c>
      <c r="AH82" s="4">
        <v>358498</v>
      </c>
    </row>
    <row r="83" spans="1:34" x14ac:dyDescent="0.25">
      <c r="A83">
        <v>707002</v>
      </c>
      <c r="B83" t="s">
        <v>68</v>
      </c>
      <c r="C83" s="4">
        <v>10430</v>
      </c>
      <c r="D83" s="4">
        <v>11746</v>
      </c>
      <c r="E83" s="4">
        <v>18200</v>
      </c>
      <c r="F83" s="4">
        <v>12824</v>
      </c>
      <c r="G83" s="4">
        <v>9856</v>
      </c>
      <c r="H83" s="4">
        <v>15344</v>
      </c>
      <c r="I83" s="4">
        <v>14868</v>
      </c>
      <c r="J83" s="4">
        <v>13272</v>
      </c>
      <c r="K83" s="4">
        <v>17192</v>
      </c>
      <c r="L83" s="4">
        <v>15134</v>
      </c>
      <c r="M83" s="4">
        <v>8778</v>
      </c>
      <c r="N83" s="4">
        <v>12880</v>
      </c>
      <c r="O83" s="4">
        <v>14504</v>
      </c>
      <c r="P83" s="4">
        <v>10920</v>
      </c>
      <c r="Q83" s="4">
        <v>13454</v>
      </c>
      <c r="R83" s="4">
        <v>13076</v>
      </c>
      <c r="S83" s="4">
        <v>11242</v>
      </c>
      <c r="T83" s="4">
        <v>13888</v>
      </c>
      <c r="U83" s="4">
        <v>20356</v>
      </c>
      <c r="V83" s="4">
        <v>11438</v>
      </c>
      <c r="W83" s="4">
        <v>16548</v>
      </c>
      <c r="X83" s="4">
        <v>11984</v>
      </c>
      <c r="Y83" s="4">
        <v>3892</v>
      </c>
      <c r="Z83" s="4">
        <v>16758</v>
      </c>
      <c r="AA83" s="4">
        <v>7532</v>
      </c>
      <c r="AB83" s="4">
        <v>12236</v>
      </c>
      <c r="AC83" s="4">
        <v>16884</v>
      </c>
      <c r="AD83" s="4">
        <v>16198</v>
      </c>
      <c r="AE83" s="4">
        <v>8932</v>
      </c>
      <c r="AF83" s="4">
        <v>10248</v>
      </c>
      <c r="AG83" s="4">
        <v>33348</v>
      </c>
      <c r="AH83" s="4">
        <v>423962</v>
      </c>
    </row>
    <row r="84" spans="1:34" x14ac:dyDescent="0.25">
      <c r="A84">
        <v>707003</v>
      </c>
      <c r="B84" t="s">
        <v>69</v>
      </c>
      <c r="C84" s="4">
        <v>2660</v>
      </c>
      <c r="D84" s="4">
        <v>4914</v>
      </c>
      <c r="E84" s="4">
        <v>5180</v>
      </c>
      <c r="F84" s="4">
        <v>9184</v>
      </c>
      <c r="G84" s="4">
        <v>3416</v>
      </c>
      <c r="H84" s="4">
        <v>2758</v>
      </c>
      <c r="I84" s="4">
        <v>6664</v>
      </c>
      <c r="J84" s="4">
        <v>3178</v>
      </c>
      <c r="K84" s="4">
        <v>4760</v>
      </c>
      <c r="L84" s="4">
        <v>4382</v>
      </c>
      <c r="M84" s="4">
        <v>2702</v>
      </c>
      <c r="N84" s="4">
        <v>2464</v>
      </c>
      <c r="O84" s="4">
        <v>3430</v>
      </c>
      <c r="P84" s="4">
        <v>2408</v>
      </c>
      <c r="Q84" s="4">
        <v>7154</v>
      </c>
      <c r="R84" s="4">
        <v>6888</v>
      </c>
      <c r="S84" s="4">
        <v>3962</v>
      </c>
      <c r="T84" s="4">
        <v>3934</v>
      </c>
      <c r="U84" s="4">
        <v>9814</v>
      </c>
      <c r="V84" s="4">
        <v>6258</v>
      </c>
      <c r="W84" s="4">
        <v>5110</v>
      </c>
      <c r="X84" s="4">
        <v>6804</v>
      </c>
      <c r="Y84" s="4">
        <v>7896</v>
      </c>
      <c r="Z84" s="4">
        <v>3934</v>
      </c>
      <c r="AA84" s="4">
        <v>5446</v>
      </c>
      <c r="AB84" s="4">
        <v>4704</v>
      </c>
      <c r="AC84" s="4">
        <v>7896</v>
      </c>
      <c r="AD84" s="4">
        <v>7588</v>
      </c>
      <c r="AE84" s="4">
        <v>6482</v>
      </c>
      <c r="AF84" s="4">
        <v>3822</v>
      </c>
      <c r="AG84" s="4">
        <v>2408</v>
      </c>
      <c r="AH84" s="4">
        <v>158200</v>
      </c>
    </row>
    <row r="85" spans="1:34" x14ac:dyDescent="0.25">
      <c r="A85">
        <v>707004</v>
      </c>
      <c r="B85" t="s">
        <v>70</v>
      </c>
      <c r="C85" s="4">
        <v>3318</v>
      </c>
      <c r="D85" s="4">
        <v>6146</v>
      </c>
      <c r="E85" s="4">
        <v>5768</v>
      </c>
      <c r="F85" s="4">
        <v>8722</v>
      </c>
      <c r="G85" s="4">
        <v>4494</v>
      </c>
      <c r="H85" s="4">
        <v>4424</v>
      </c>
      <c r="I85" s="4">
        <v>7266</v>
      </c>
      <c r="J85" s="4">
        <v>2940</v>
      </c>
      <c r="K85" s="4">
        <v>5250</v>
      </c>
      <c r="L85" s="4">
        <v>4256</v>
      </c>
      <c r="M85" s="4">
        <v>3766</v>
      </c>
      <c r="N85" s="4">
        <v>2534</v>
      </c>
      <c r="O85" s="4">
        <v>3570</v>
      </c>
      <c r="P85" s="4">
        <v>2464</v>
      </c>
      <c r="Q85" s="4">
        <v>8890</v>
      </c>
      <c r="R85" s="4">
        <v>7770</v>
      </c>
      <c r="S85" s="4">
        <v>5502</v>
      </c>
      <c r="T85" s="4">
        <v>3864</v>
      </c>
      <c r="U85" s="4">
        <v>9464</v>
      </c>
      <c r="V85" s="4">
        <v>6118</v>
      </c>
      <c r="W85" s="4">
        <v>6006</v>
      </c>
      <c r="X85" s="4">
        <v>7238</v>
      </c>
      <c r="Y85" s="4">
        <v>4032</v>
      </c>
      <c r="Z85" s="4">
        <v>5950</v>
      </c>
      <c r="AA85" s="4">
        <v>6272</v>
      </c>
      <c r="AB85" s="4">
        <v>6846</v>
      </c>
      <c r="AC85" s="4">
        <v>7420</v>
      </c>
      <c r="AD85" s="4">
        <v>6622</v>
      </c>
      <c r="AE85" s="4">
        <v>8932</v>
      </c>
      <c r="AF85" s="4">
        <v>4956</v>
      </c>
      <c r="AG85" s="4">
        <v>6650</v>
      </c>
      <c r="AH85" s="4">
        <v>177450</v>
      </c>
    </row>
    <row r="86" spans="1:34" x14ac:dyDescent="0.25">
      <c r="A86">
        <v>707005</v>
      </c>
      <c r="B86" t="s">
        <v>71</v>
      </c>
      <c r="C86" s="4">
        <v>2842</v>
      </c>
      <c r="D86" s="4">
        <v>10626</v>
      </c>
      <c r="E86" s="4">
        <v>5166</v>
      </c>
      <c r="F86" s="4">
        <v>7308</v>
      </c>
      <c r="G86" s="4">
        <v>2870</v>
      </c>
      <c r="H86" s="4">
        <v>3052</v>
      </c>
      <c r="I86" s="4">
        <v>5208</v>
      </c>
      <c r="J86" s="4">
        <v>1498</v>
      </c>
      <c r="K86" s="4">
        <v>3514</v>
      </c>
      <c r="L86" s="4">
        <v>3318</v>
      </c>
      <c r="M86" s="4">
        <v>2338</v>
      </c>
      <c r="N86" s="4">
        <v>1806</v>
      </c>
      <c r="O86" s="4">
        <v>3052</v>
      </c>
      <c r="P86" s="4">
        <v>1400</v>
      </c>
      <c r="Q86" s="4">
        <v>4060</v>
      </c>
      <c r="R86" s="4">
        <v>4536</v>
      </c>
      <c r="S86" s="4">
        <v>3836</v>
      </c>
      <c r="T86" s="4">
        <v>2352</v>
      </c>
      <c r="U86" s="4">
        <v>6496</v>
      </c>
      <c r="V86" s="4">
        <v>1540</v>
      </c>
      <c r="W86" s="4">
        <v>3850</v>
      </c>
      <c r="X86" s="4">
        <v>6286</v>
      </c>
      <c r="Y86" s="4">
        <v>2884</v>
      </c>
      <c r="Z86" s="4">
        <v>3290</v>
      </c>
      <c r="AA86" s="4">
        <v>3444</v>
      </c>
      <c r="AB86" s="4">
        <v>5810</v>
      </c>
      <c r="AC86" s="4">
        <v>4074</v>
      </c>
      <c r="AD86" s="4">
        <v>4256</v>
      </c>
      <c r="AE86" s="4">
        <v>6664</v>
      </c>
      <c r="AF86" s="4">
        <v>4564</v>
      </c>
      <c r="AG86" s="4">
        <v>13090</v>
      </c>
      <c r="AH86" s="4">
        <v>135030</v>
      </c>
    </row>
    <row r="87" spans="1:34" x14ac:dyDescent="0.25">
      <c r="A87">
        <v>707006</v>
      </c>
      <c r="B87" t="s">
        <v>72</v>
      </c>
      <c r="C87" s="4">
        <v>2548</v>
      </c>
      <c r="D87" s="4">
        <v>5054</v>
      </c>
      <c r="E87" s="4">
        <v>5320</v>
      </c>
      <c r="F87" s="4">
        <v>9170</v>
      </c>
      <c r="G87" s="4">
        <v>2954</v>
      </c>
      <c r="H87" s="4">
        <v>4438</v>
      </c>
      <c r="I87" s="4">
        <v>5684</v>
      </c>
      <c r="J87" s="4">
        <v>3374</v>
      </c>
      <c r="K87" s="4">
        <v>4816</v>
      </c>
      <c r="L87" s="4">
        <v>3234</v>
      </c>
      <c r="M87" s="4">
        <v>4550</v>
      </c>
      <c r="N87" s="4">
        <v>1890</v>
      </c>
      <c r="O87" s="4">
        <v>2702</v>
      </c>
      <c r="P87" s="4">
        <v>2450</v>
      </c>
      <c r="Q87" s="4">
        <v>3682</v>
      </c>
      <c r="R87" s="4">
        <v>5376</v>
      </c>
      <c r="S87" s="4">
        <v>5530</v>
      </c>
      <c r="T87" s="4">
        <v>3682</v>
      </c>
      <c r="U87" s="4">
        <v>9674</v>
      </c>
      <c r="V87" s="4">
        <v>2688</v>
      </c>
      <c r="W87" s="4">
        <v>5194</v>
      </c>
      <c r="X87" s="4">
        <v>1708</v>
      </c>
      <c r="Y87" s="4">
        <v>5586</v>
      </c>
      <c r="Z87" s="4">
        <v>7546</v>
      </c>
      <c r="AA87" s="4">
        <v>6566</v>
      </c>
      <c r="AB87" s="4">
        <v>6510</v>
      </c>
      <c r="AC87" s="4">
        <v>6706</v>
      </c>
      <c r="AD87" s="4">
        <v>4984</v>
      </c>
      <c r="AE87" s="4">
        <v>8442</v>
      </c>
      <c r="AF87" s="4">
        <v>3598</v>
      </c>
      <c r="AG87" s="4">
        <v>19320</v>
      </c>
      <c r="AH87" s="4">
        <v>164976</v>
      </c>
    </row>
    <row r="88" spans="1:34" x14ac:dyDescent="0.25">
      <c r="A88">
        <v>707007</v>
      </c>
      <c r="B88" t="s">
        <v>73</v>
      </c>
      <c r="C88" s="4">
        <v>7896</v>
      </c>
      <c r="D88" s="4">
        <v>10808</v>
      </c>
      <c r="E88" s="4">
        <v>18256</v>
      </c>
      <c r="F88" s="4">
        <v>13650</v>
      </c>
      <c r="G88" s="4">
        <v>9660</v>
      </c>
      <c r="H88" s="4">
        <v>13468</v>
      </c>
      <c r="I88" s="4">
        <v>13076</v>
      </c>
      <c r="J88" s="4">
        <v>11298</v>
      </c>
      <c r="K88" s="4">
        <v>16394</v>
      </c>
      <c r="L88" s="4">
        <v>10668</v>
      </c>
      <c r="M88" s="4">
        <v>23968</v>
      </c>
      <c r="N88" s="4">
        <v>12362</v>
      </c>
      <c r="O88" s="4">
        <v>14210</v>
      </c>
      <c r="P88" s="4">
        <v>7868</v>
      </c>
      <c r="Q88" s="4">
        <v>16114</v>
      </c>
      <c r="R88" s="4">
        <v>13594</v>
      </c>
      <c r="S88" s="4">
        <v>12264</v>
      </c>
      <c r="T88" s="4">
        <v>17178</v>
      </c>
      <c r="U88" s="4">
        <v>22932</v>
      </c>
      <c r="V88" s="4">
        <v>11704</v>
      </c>
      <c r="W88" s="4">
        <v>17962</v>
      </c>
      <c r="X88" s="4">
        <v>12740</v>
      </c>
      <c r="Y88" s="4">
        <v>12460</v>
      </c>
      <c r="Z88" s="4">
        <v>12432</v>
      </c>
      <c r="AA88" s="4">
        <v>9884</v>
      </c>
      <c r="AB88" s="4">
        <v>12894</v>
      </c>
      <c r="AC88" s="4">
        <v>18872</v>
      </c>
      <c r="AD88" s="4">
        <v>10472</v>
      </c>
      <c r="AE88" s="4">
        <v>8554</v>
      </c>
      <c r="AF88" s="4">
        <v>10948</v>
      </c>
      <c r="AG88" s="4">
        <v>27818</v>
      </c>
      <c r="AH88" s="4">
        <v>432404</v>
      </c>
    </row>
    <row r="89" spans="1:34" x14ac:dyDescent="0.25">
      <c r="A89">
        <v>707008</v>
      </c>
      <c r="B89" t="s">
        <v>74</v>
      </c>
      <c r="C89" s="4">
        <v>4354</v>
      </c>
      <c r="D89" s="4">
        <v>9842</v>
      </c>
      <c r="E89" s="4">
        <v>7168</v>
      </c>
      <c r="F89" s="4">
        <v>28</v>
      </c>
      <c r="G89" s="4">
        <v>8400</v>
      </c>
      <c r="H89" s="4">
        <v>9492</v>
      </c>
      <c r="I89" s="4">
        <v>11746</v>
      </c>
      <c r="J89" s="4">
        <v>7630</v>
      </c>
      <c r="K89" s="4">
        <v>10514</v>
      </c>
      <c r="L89" s="4">
        <v>8568</v>
      </c>
      <c r="M89" s="4">
        <v>7308</v>
      </c>
      <c r="N89" s="4">
        <v>9240</v>
      </c>
      <c r="O89" s="4">
        <v>11718</v>
      </c>
      <c r="P89" s="4">
        <v>10402</v>
      </c>
      <c r="Q89" s="4">
        <v>11074</v>
      </c>
      <c r="R89" s="4">
        <v>6958</v>
      </c>
      <c r="S89" s="4">
        <v>10500</v>
      </c>
      <c r="T89" s="4">
        <v>8456</v>
      </c>
      <c r="U89" s="4">
        <v>15946</v>
      </c>
      <c r="V89" s="4">
        <v>8260</v>
      </c>
      <c r="W89" s="4">
        <v>13776</v>
      </c>
      <c r="X89" s="4">
        <v>7644</v>
      </c>
      <c r="Y89" s="4">
        <v>6412</v>
      </c>
      <c r="Z89" s="4">
        <v>3514</v>
      </c>
      <c r="AA89" s="4">
        <v>10234</v>
      </c>
      <c r="AB89" s="4">
        <v>12222</v>
      </c>
      <c r="AC89" s="4">
        <v>15820</v>
      </c>
      <c r="AD89" s="4">
        <v>10654</v>
      </c>
      <c r="AE89" s="4">
        <v>11354</v>
      </c>
      <c r="AF89" s="4">
        <v>8988</v>
      </c>
      <c r="AG89" s="4">
        <v>13608</v>
      </c>
      <c r="AH89" s="4">
        <v>291830</v>
      </c>
    </row>
    <row r="90" spans="1:34" x14ac:dyDescent="0.25">
      <c r="A90">
        <v>707009</v>
      </c>
      <c r="B90" t="s">
        <v>75</v>
      </c>
      <c r="C90" s="4">
        <v>5614</v>
      </c>
      <c r="D90" s="4">
        <v>7742</v>
      </c>
      <c r="E90" s="4">
        <v>11494</v>
      </c>
      <c r="F90" s="4">
        <v>12586</v>
      </c>
      <c r="G90" s="4">
        <v>6580</v>
      </c>
      <c r="H90" s="4">
        <v>6622</v>
      </c>
      <c r="I90" s="4">
        <v>11368</v>
      </c>
      <c r="J90" s="4">
        <v>8568</v>
      </c>
      <c r="K90" s="4">
        <v>9254</v>
      </c>
      <c r="L90" s="4">
        <v>6622</v>
      </c>
      <c r="M90" s="4">
        <v>6034</v>
      </c>
      <c r="N90" s="4">
        <v>6706</v>
      </c>
      <c r="O90" s="4">
        <v>11564</v>
      </c>
      <c r="P90" s="4">
        <v>3668</v>
      </c>
      <c r="Q90" s="4">
        <v>7588</v>
      </c>
      <c r="R90" s="4">
        <v>9492</v>
      </c>
      <c r="S90" s="4">
        <v>5236</v>
      </c>
      <c r="T90" s="4">
        <v>11340</v>
      </c>
      <c r="U90" s="4">
        <v>11424</v>
      </c>
      <c r="V90" s="4">
        <v>4466</v>
      </c>
      <c r="W90" s="4">
        <v>13860</v>
      </c>
      <c r="X90" s="4">
        <v>8568</v>
      </c>
      <c r="Y90" s="4">
        <v>1862</v>
      </c>
      <c r="Z90" s="4">
        <v>14854</v>
      </c>
      <c r="AA90" s="4">
        <v>14070</v>
      </c>
      <c r="AB90" s="4">
        <v>5656</v>
      </c>
      <c r="AC90" s="4">
        <v>18130</v>
      </c>
      <c r="AD90" s="4">
        <v>7378</v>
      </c>
      <c r="AE90" s="4">
        <v>8540</v>
      </c>
      <c r="AF90" s="4">
        <v>6846</v>
      </c>
      <c r="AG90" s="4">
        <v>19474</v>
      </c>
      <c r="AH90" s="4">
        <v>283206</v>
      </c>
    </row>
    <row r="91" spans="1:34" x14ac:dyDescent="0.25">
      <c r="A91">
        <v>707010</v>
      </c>
      <c r="B91" t="s">
        <v>76</v>
      </c>
      <c r="C91" s="4">
        <v>3206</v>
      </c>
      <c r="D91" s="4">
        <v>4508</v>
      </c>
      <c r="E91" s="4">
        <v>4200</v>
      </c>
      <c r="F91" s="4">
        <v>1610</v>
      </c>
      <c r="G91" s="4">
        <v>2548</v>
      </c>
      <c r="H91" s="4">
        <v>1890</v>
      </c>
      <c r="I91" s="4">
        <v>5936</v>
      </c>
      <c r="J91" s="4">
        <v>3122</v>
      </c>
      <c r="K91" s="4">
        <v>3990</v>
      </c>
      <c r="L91" s="4">
        <v>3374</v>
      </c>
      <c r="M91" s="4">
        <v>980</v>
      </c>
      <c r="N91" s="4">
        <v>1204</v>
      </c>
      <c r="O91" s="4">
        <v>2842</v>
      </c>
      <c r="P91" s="4">
        <v>2114</v>
      </c>
      <c r="Q91" s="4">
        <v>6664</v>
      </c>
      <c r="R91" s="4">
        <v>6972</v>
      </c>
      <c r="S91" s="4">
        <v>2912</v>
      </c>
      <c r="T91" s="4">
        <v>3374</v>
      </c>
      <c r="U91" s="4">
        <v>6104</v>
      </c>
      <c r="V91" s="4">
        <v>9380</v>
      </c>
      <c r="W91" s="4">
        <v>5726</v>
      </c>
      <c r="X91" s="4">
        <v>1316</v>
      </c>
      <c r="Y91" s="4">
        <v>2030</v>
      </c>
      <c r="Z91" s="4">
        <v>5922</v>
      </c>
      <c r="AA91" s="4">
        <v>5712</v>
      </c>
      <c r="AB91" s="4">
        <v>5152</v>
      </c>
      <c r="AC91" s="4">
        <v>3542</v>
      </c>
      <c r="AD91" s="4">
        <v>2324</v>
      </c>
      <c r="AE91" s="4"/>
      <c r="AF91" s="4"/>
      <c r="AG91" s="4">
        <v>25508</v>
      </c>
      <c r="AH91" s="4">
        <v>134162</v>
      </c>
    </row>
    <row r="92" spans="1:34" x14ac:dyDescent="0.25">
      <c r="A92">
        <v>707011</v>
      </c>
      <c r="B92" t="s">
        <v>77</v>
      </c>
      <c r="C92" s="4">
        <v>1848</v>
      </c>
      <c r="D92" s="4">
        <v>3696</v>
      </c>
      <c r="E92" s="4">
        <v>4508</v>
      </c>
      <c r="F92" s="4">
        <v>6146</v>
      </c>
      <c r="G92" s="4">
        <v>2338</v>
      </c>
      <c r="H92" s="4">
        <v>2660</v>
      </c>
      <c r="I92" s="4">
        <v>5054</v>
      </c>
      <c r="J92" s="4">
        <v>2338</v>
      </c>
      <c r="K92" s="4">
        <v>4200</v>
      </c>
      <c r="L92" s="4">
        <v>2646</v>
      </c>
      <c r="M92" s="4">
        <v>1988</v>
      </c>
      <c r="N92" s="4">
        <v>2072</v>
      </c>
      <c r="O92" s="4">
        <v>2184</v>
      </c>
      <c r="P92" s="4">
        <v>2142</v>
      </c>
      <c r="Q92" s="4">
        <v>7280</v>
      </c>
      <c r="R92" s="4">
        <v>5124</v>
      </c>
      <c r="S92" s="4">
        <v>3934</v>
      </c>
      <c r="T92" s="4">
        <v>2660</v>
      </c>
      <c r="U92" s="4">
        <v>1680</v>
      </c>
      <c r="V92" s="4"/>
      <c r="W92" s="4"/>
      <c r="X92" s="4"/>
      <c r="Y92" s="4"/>
      <c r="Z92" s="4"/>
      <c r="AA92" s="4">
        <v>294</v>
      </c>
      <c r="AB92" s="4">
        <v>4760</v>
      </c>
      <c r="AC92" s="4">
        <v>6846</v>
      </c>
      <c r="AD92" s="4">
        <v>4312</v>
      </c>
      <c r="AE92" s="4">
        <v>4760</v>
      </c>
      <c r="AF92" s="4">
        <v>9212</v>
      </c>
      <c r="AG92" s="4">
        <v>5180</v>
      </c>
      <c r="AH92" s="4">
        <v>99862</v>
      </c>
    </row>
    <row r="93" spans="1:34" x14ac:dyDescent="0.25">
      <c r="A93">
        <v>707013</v>
      </c>
      <c r="B93" t="s">
        <v>78</v>
      </c>
      <c r="C93" s="4">
        <v>2198</v>
      </c>
      <c r="D93" s="4">
        <v>3626</v>
      </c>
      <c r="E93" s="4">
        <v>3892</v>
      </c>
      <c r="F93" s="4">
        <v>5362</v>
      </c>
      <c r="G93" s="4">
        <v>2282</v>
      </c>
      <c r="H93" s="4">
        <v>1764</v>
      </c>
      <c r="I93" s="4">
        <v>4732</v>
      </c>
      <c r="J93" s="4">
        <v>798</v>
      </c>
      <c r="K93" s="4">
        <v>2394</v>
      </c>
      <c r="L93" s="4">
        <v>1274</v>
      </c>
      <c r="M93" s="4">
        <v>2044</v>
      </c>
      <c r="N93" s="4">
        <v>1092</v>
      </c>
      <c r="O93" s="4">
        <v>2408</v>
      </c>
      <c r="P93" s="4">
        <v>1134</v>
      </c>
      <c r="Q93" s="4">
        <v>3038</v>
      </c>
      <c r="R93" s="4">
        <v>2744</v>
      </c>
      <c r="S93" s="4">
        <v>2884</v>
      </c>
      <c r="T93" s="4">
        <v>1834</v>
      </c>
      <c r="U93" s="4">
        <v>3640</v>
      </c>
      <c r="V93" s="4">
        <v>1260</v>
      </c>
      <c r="W93" s="4">
        <v>2282</v>
      </c>
      <c r="X93" s="4">
        <v>2744</v>
      </c>
      <c r="Y93" s="4">
        <v>2898</v>
      </c>
      <c r="Z93" s="4">
        <v>4760</v>
      </c>
      <c r="AA93" s="4">
        <v>4522</v>
      </c>
      <c r="AB93" s="4">
        <v>4872</v>
      </c>
      <c r="AC93" s="4">
        <v>2338</v>
      </c>
      <c r="AD93" s="4">
        <v>2184</v>
      </c>
      <c r="AE93" s="4">
        <v>3934</v>
      </c>
      <c r="AF93" s="4">
        <v>3612</v>
      </c>
      <c r="AG93" s="4">
        <v>14056</v>
      </c>
      <c r="AH93" s="4">
        <v>98602</v>
      </c>
    </row>
    <row r="94" spans="1:34" x14ac:dyDescent="0.25">
      <c r="A94">
        <v>707014</v>
      </c>
      <c r="B94" t="s">
        <v>79</v>
      </c>
      <c r="C94" s="4">
        <v>1260</v>
      </c>
      <c r="D94" s="4">
        <v>6916</v>
      </c>
      <c r="E94" s="4">
        <v>7308</v>
      </c>
      <c r="F94" s="4">
        <v>6594</v>
      </c>
      <c r="G94" s="4">
        <v>1288</v>
      </c>
      <c r="H94" s="4">
        <v>4578</v>
      </c>
      <c r="I94" s="4">
        <v>6482</v>
      </c>
      <c r="J94" s="4">
        <v>3108</v>
      </c>
      <c r="K94" s="4">
        <v>3220</v>
      </c>
      <c r="L94" s="4">
        <v>3626</v>
      </c>
      <c r="M94" s="4">
        <v>3458</v>
      </c>
      <c r="N94" s="4">
        <v>2128</v>
      </c>
      <c r="O94" s="4">
        <v>1484</v>
      </c>
      <c r="P94" s="4">
        <v>616</v>
      </c>
      <c r="Q94" s="4">
        <v>6132</v>
      </c>
      <c r="R94" s="4">
        <v>4802</v>
      </c>
      <c r="S94" s="4">
        <v>5852</v>
      </c>
      <c r="T94" s="4">
        <v>3458</v>
      </c>
      <c r="U94" s="4">
        <v>4410</v>
      </c>
      <c r="V94" s="4">
        <v>2408</v>
      </c>
      <c r="W94" s="4">
        <v>4172</v>
      </c>
      <c r="X94" s="4"/>
      <c r="Y94" s="4"/>
      <c r="Z94" s="4"/>
      <c r="AA94" s="4"/>
      <c r="AB94" s="4"/>
      <c r="AC94" s="4">
        <v>3262</v>
      </c>
      <c r="AD94" s="4">
        <v>4396</v>
      </c>
      <c r="AE94" s="4">
        <v>2758</v>
      </c>
      <c r="AF94" s="4">
        <v>2534</v>
      </c>
      <c r="AG94" s="4">
        <v>15680</v>
      </c>
      <c r="AH94" s="4">
        <v>111930</v>
      </c>
    </row>
    <row r="95" spans="1:34" x14ac:dyDescent="0.25">
      <c r="A95">
        <v>707015</v>
      </c>
      <c r="B95" t="s">
        <v>80</v>
      </c>
      <c r="C95" s="4">
        <v>742</v>
      </c>
      <c r="D95" s="4">
        <v>4242</v>
      </c>
      <c r="E95" s="4">
        <v>5488</v>
      </c>
      <c r="F95" s="4">
        <v>3640</v>
      </c>
      <c r="G95" s="4">
        <v>3654</v>
      </c>
      <c r="H95" s="4">
        <v>2646</v>
      </c>
      <c r="I95" s="4">
        <v>4634</v>
      </c>
      <c r="J95" s="4">
        <v>1862</v>
      </c>
      <c r="K95" s="4">
        <v>1806</v>
      </c>
      <c r="L95" s="4">
        <v>8484</v>
      </c>
      <c r="M95" s="4">
        <v>1414</v>
      </c>
      <c r="N95" s="4">
        <v>1988</v>
      </c>
      <c r="O95" s="4">
        <v>1624</v>
      </c>
      <c r="P95" s="4">
        <v>742</v>
      </c>
      <c r="Q95" s="4">
        <v>2506</v>
      </c>
      <c r="R95" s="4">
        <v>2940</v>
      </c>
      <c r="S95" s="4">
        <v>1932</v>
      </c>
      <c r="T95" s="4">
        <v>1736</v>
      </c>
      <c r="U95" s="4">
        <v>3444</v>
      </c>
      <c r="V95" s="4">
        <v>1890</v>
      </c>
      <c r="W95" s="4">
        <v>3584</v>
      </c>
      <c r="X95" s="4">
        <v>2814</v>
      </c>
      <c r="Y95" s="4">
        <v>3696</v>
      </c>
      <c r="Z95" s="4">
        <v>518</v>
      </c>
      <c r="AA95" s="4"/>
      <c r="AB95" s="4">
        <v>2576</v>
      </c>
      <c r="AC95" s="4">
        <v>3682</v>
      </c>
      <c r="AD95" s="4">
        <v>3220</v>
      </c>
      <c r="AE95" s="4">
        <v>3122</v>
      </c>
      <c r="AF95" s="4">
        <v>4018</v>
      </c>
      <c r="AG95" s="4">
        <v>20888</v>
      </c>
      <c r="AH95" s="4">
        <v>105532</v>
      </c>
    </row>
    <row r="96" spans="1:34" x14ac:dyDescent="0.25">
      <c r="A96">
        <v>707016</v>
      </c>
      <c r="B96" t="s">
        <v>81</v>
      </c>
      <c r="C96" s="4">
        <v>3192</v>
      </c>
      <c r="D96" s="4">
        <v>6160</v>
      </c>
      <c r="E96" s="4">
        <v>3360</v>
      </c>
      <c r="F96" s="4">
        <v>224</v>
      </c>
      <c r="G96" s="4">
        <v>2786</v>
      </c>
      <c r="H96" s="4">
        <v>4732</v>
      </c>
      <c r="I96" s="4">
        <v>4732</v>
      </c>
      <c r="J96" s="4">
        <v>3794</v>
      </c>
      <c r="K96" s="4">
        <v>5306</v>
      </c>
      <c r="L96" s="4">
        <v>3388</v>
      </c>
      <c r="M96" s="4">
        <v>3472</v>
      </c>
      <c r="N96" s="4">
        <v>2814</v>
      </c>
      <c r="O96" s="4">
        <v>1176</v>
      </c>
      <c r="P96" s="4"/>
      <c r="Q96" s="4"/>
      <c r="R96" s="4"/>
      <c r="S96" s="4">
        <v>11032</v>
      </c>
      <c r="T96" s="4">
        <v>3724</v>
      </c>
      <c r="U96" s="4">
        <v>7490</v>
      </c>
      <c r="V96" s="4">
        <v>2716</v>
      </c>
      <c r="W96" s="4">
        <v>5418</v>
      </c>
      <c r="X96" s="4">
        <v>2940</v>
      </c>
      <c r="Y96" s="4">
        <v>5362</v>
      </c>
      <c r="Z96" s="4">
        <v>5376</v>
      </c>
      <c r="AA96" s="4">
        <v>140</v>
      </c>
      <c r="AB96" s="4"/>
      <c r="AC96" s="4">
        <v>826</v>
      </c>
      <c r="AD96" s="4">
        <v>5978</v>
      </c>
      <c r="AE96" s="4">
        <v>3584</v>
      </c>
      <c r="AF96" s="4">
        <v>5642</v>
      </c>
      <c r="AG96" s="4">
        <v>25102</v>
      </c>
      <c r="AH96" s="4">
        <v>130466</v>
      </c>
    </row>
    <row r="97" spans="1:34" x14ac:dyDescent="0.25">
      <c r="A97">
        <v>707017</v>
      </c>
      <c r="B97" t="s">
        <v>148</v>
      </c>
      <c r="C97" s="4"/>
      <c r="D97" s="4">
        <v>1568</v>
      </c>
      <c r="E97" s="4">
        <v>3780</v>
      </c>
      <c r="F97" s="4">
        <v>3836</v>
      </c>
      <c r="G97" s="4">
        <v>1722</v>
      </c>
      <c r="H97" s="4">
        <v>1736</v>
      </c>
      <c r="I97" s="4">
        <v>1652</v>
      </c>
      <c r="J97" s="4">
        <v>2394</v>
      </c>
      <c r="K97" s="4">
        <v>2156</v>
      </c>
      <c r="L97" s="4">
        <v>1120</v>
      </c>
      <c r="M97" s="4">
        <v>1750</v>
      </c>
      <c r="N97" s="4">
        <v>1596</v>
      </c>
      <c r="O97" s="4">
        <v>2282</v>
      </c>
      <c r="P97" s="4">
        <v>1302</v>
      </c>
      <c r="Q97" s="4">
        <v>2898</v>
      </c>
      <c r="R97" s="4">
        <v>1596</v>
      </c>
      <c r="S97" s="4">
        <v>1092</v>
      </c>
      <c r="T97" s="4">
        <v>1834</v>
      </c>
      <c r="U97" s="4">
        <v>1778</v>
      </c>
      <c r="V97" s="4">
        <v>1890</v>
      </c>
      <c r="W97" s="4">
        <v>2674</v>
      </c>
      <c r="X97" s="4">
        <v>2240</v>
      </c>
      <c r="Y97" s="4">
        <v>1708</v>
      </c>
      <c r="Z97" s="4">
        <v>280</v>
      </c>
      <c r="AA97" s="4">
        <v>28</v>
      </c>
      <c r="AB97" s="4"/>
      <c r="AC97" s="4"/>
      <c r="AD97" s="4">
        <v>2884</v>
      </c>
      <c r="AE97" s="4">
        <v>1050</v>
      </c>
      <c r="AF97" s="4">
        <v>1302</v>
      </c>
      <c r="AG97" s="4">
        <v>8358</v>
      </c>
      <c r="AH97" s="4">
        <v>58506</v>
      </c>
    </row>
    <row r="98" spans="1:34" x14ac:dyDescent="0.25">
      <c r="A98">
        <v>708000</v>
      </c>
      <c r="B98" t="s">
        <v>82</v>
      </c>
      <c r="C98" s="4">
        <v>25</v>
      </c>
      <c r="D98" s="4"/>
      <c r="E98" s="4">
        <v>1245</v>
      </c>
      <c r="F98" s="4">
        <v>630</v>
      </c>
      <c r="G98" s="4">
        <v>275</v>
      </c>
      <c r="H98" s="4">
        <v>700</v>
      </c>
      <c r="I98" s="4">
        <v>1575</v>
      </c>
      <c r="J98" s="4">
        <v>1405</v>
      </c>
      <c r="K98" s="4">
        <v>1750</v>
      </c>
      <c r="L98" s="4">
        <v>975</v>
      </c>
      <c r="M98" s="4">
        <v>285</v>
      </c>
      <c r="N98" s="4">
        <v>495</v>
      </c>
      <c r="O98" s="4">
        <v>3390</v>
      </c>
      <c r="P98" s="4">
        <v>2400</v>
      </c>
      <c r="Q98" s="4">
        <v>2410</v>
      </c>
      <c r="R98" s="4">
        <v>1025</v>
      </c>
      <c r="S98" s="4">
        <v>1305</v>
      </c>
      <c r="T98" s="4">
        <v>1630</v>
      </c>
      <c r="U98" s="4">
        <v>1340</v>
      </c>
      <c r="V98" s="4">
        <v>775</v>
      </c>
      <c r="W98" s="4">
        <v>2750</v>
      </c>
      <c r="X98" s="4">
        <v>4490</v>
      </c>
      <c r="Y98" s="4">
        <v>230</v>
      </c>
      <c r="Z98" s="4">
        <v>3490</v>
      </c>
      <c r="AA98" s="4">
        <v>3400</v>
      </c>
      <c r="AB98" s="4">
        <v>2435</v>
      </c>
      <c r="AC98" s="4">
        <v>1760</v>
      </c>
      <c r="AD98" s="4">
        <v>1810</v>
      </c>
      <c r="AE98" s="4">
        <v>2315</v>
      </c>
      <c r="AF98" s="4">
        <v>2680</v>
      </c>
      <c r="AG98" s="4">
        <v>1630</v>
      </c>
      <c r="AH98" s="4">
        <v>50625</v>
      </c>
    </row>
    <row r="99" spans="1:34" x14ac:dyDescent="0.25">
      <c r="A99">
        <v>708002</v>
      </c>
      <c r="B99" t="s">
        <v>83</v>
      </c>
      <c r="C99" s="4">
        <v>490</v>
      </c>
      <c r="D99" s="4">
        <v>1970</v>
      </c>
      <c r="E99" s="4">
        <v>6100</v>
      </c>
      <c r="F99" s="4">
        <v>6380</v>
      </c>
      <c r="G99" s="4">
        <v>6940</v>
      </c>
      <c r="H99" s="4">
        <v>9330</v>
      </c>
      <c r="I99" s="4">
        <v>8310</v>
      </c>
      <c r="J99" s="4">
        <v>8450</v>
      </c>
      <c r="K99" s="4">
        <v>6980</v>
      </c>
      <c r="L99" s="4">
        <v>2950</v>
      </c>
      <c r="M99" s="4">
        <v>6790</v>
      </c>
      <c r="N99" s="4">
        <v>7870</v>
      </c>
      <c r="O99" s="4">
        <v>3040</v>
      </c>
      <c r="P99" s="4">
        <v>10970</v>
      </c>
      <c r="Q99" s="4">
        <v>9210</v>
      </c>
      <c r="R99" s="4">
        <v>8530</v>
      </c>
      <c r="S99" s="4">
        <v>5640</v>
      </c>
      <c r="T99" s="4">
        <v>7950</v>
      </c>
      <c r="U99" s="4">
        <v>7980</v>
      </c>
      <c r="V99" s="4">
        <v>2910</v>
      </c>
      <c r="W99" s="4">
        <v>9690</v>
      </c>
      <c r="X99" s="4">
        <v>500</v>
      </c>
      <c r="Y99" s="4">
        <v>11820</v>
      </c>
      <c r="Z99" s="4">
        <v>11990</v>
      </c>
      <c r="AA99" s="4">
        <v>9300</v>
      </c>
      <c r="AB99" s="4">
        <v>11490</v>
      </c>
      <c r="AC99" s="4">
        <v>10080</v>
      </c>
      <c r="AD99" s="4">
        <v>5730</v>
      </c>
      <c r="AE99" s="4">
        <v>8830</v>
      </c>
      <c r="AF99" s="4">
        <v>20150</v>
      </c>
      <c r="AG99" s="4">
        <v>3890</v>
      </c>
      <c r="AH99" s="4">
        <v>232260</v>
      </c>
    </row>
    <row r="100" spans="1:34" x14ac:dyDescent="0.25">
      <c r="A100">
        <v>708003</v>
      </c>
      <c r="B100" t="s">
        <v>162</v>
      </c>
      <c r="C100" s="4"/>
      <c r="D100" s="4"/>
      <c r="E100" s="4"/>
      <c r="F100" s="4"/>
      <c r="G100" s="4">
        <v>5076</v>
      </c>
      <c r="H100" s="4">
        <v>3042</v>
      </c>
      <c r="I100" s="4">
        <v>9361.8000000000011</v>
      </c>
      <c r="J100" s="4">
        <v>7758</v>
      </c>
      <c r="K100" s="4">
        <v>6318</v>
      </c>
      <c r="L100" s="4">
        <v>2970</v>
      </c>
      <c r="M100" s="4">
        <v>5862.6</v>
      </c>
      <c r="N100" s="4">
        <v>7416</v>
      </c>
      <c r="O100" s="4">
        <v>10605.6</v>
      </c>
      <c r="P100" s="4">
        <v>9000</v>
      </c>
      <c r="Q100" s="4">
        <v>10643.4</v>
      </c>
      <c r="R100" s="4">
        <v>10008</v>
      </c>
      <c r="S100" s="4">
        <v>6624</v>
      </c>
      <c r="T100" s="4">
        <v>13177.800000000001</v>
      </c>
      <c r="U100" s="4">
        <v>13266</v>
      </c>
      <c r="V100" s="4">
        <v>9046.8000000000011</v>
      </c>
      <c r="W100" s="4">
        <v>7137</v>
      </c>
      <c r="X100" s="4">
        <v>5272.2</v>
      </c>
      <c r="Y100" s="4">
        <v>8424</v>
      </c>
      <c r="Z100" s="4">
        <v>12139.2</v>
      </c>
      <c r="AA100" s="4">
        <v>8983.8000000000011</v>
      </c>
      <c r="AB100" s="4">
        <v>5004</v>
      </c>
      <c r="AC100" s="4">
        <v>9055.8000000000011</v>
      </c>
      <c r="AD100" s="4">
        <v>12043.800000000001</v>
      </c>
      <c r="AE100" s="4">
        <v>10074.6</v>
      </c>
      <c r="AF100" s="4">
        <v>18554.400000000001</v>
      </c>
      <c r="AG100" s="4">
        <v>3799.8</v>
      </c>
      <c r="AH100" s="4">
        <v>230664.59999999998</v>
      </c>
    </row>
    <row r="101" spans="1:34" x14ac:dyDescent="0.25">
      <c r="A101">
        <v>708004</v>
      </c>
      <c r="B101" t="s">
        <v>84</v>
      </c>
      <c r="C101" s="4">
        <v>650</v>
      </c>
      <c r="D101" s="4">
        <v>3840</v>
      </c>
      <c r="E101" s="4">
        <v>4560</v>
      </c>
      <c r="F101" s="4">
        <v>2020</v>
      </c>
      <c r="G101" s="4">
        <v>2058</v>
      </c>
      <c r="H101" s="4">
        <v>5838</v>
      </c>
      <c r="I101" s="4">
        <v>8362</v>
      </c>
      <c r="J101" s="4">
        <v>6620</v>
      </c>
      <c r="K101" s="4">
        <v>5188</v>
      </c>
      <c r="L101" s="4">
        <v>1484</v>
      </c>
      <c r="M101" s="4">
        <v>4232</v>
      </c>
      <c r="N101" s="4">
        <v>7818</v>
      </c>
      <c r="O101" s="4">
        <v>7376</v>
      </c>
      <c r="P101" s="4">
        <v>6260</v>
      </c>
      <c r="Q101" s="4">
        <v>10056</v>
      </c>
      <c r="R101" s="4">
        <v>9196</v>
      </c>
      <c r="S101" s="4">
        <v>3568</v>
      </c>
      <c r="T101" s="4">
        <v>15766</v>
      </c>
      <c r="U101" s="4">
        <v>10060</v>
      </c>
      <c r="V101" s="4">
        <v>5152</v>
      </c>
      <c r="W101" s="4">
        <v>3700</v>
      </c>
      <c r="X101" s="4">
        <v>2980</v>
      </c>
      <c r="Y101" s="4"/>
      <c r="Z101" s="4"/>
      <c r="AA101" s="4">
        <v>11400</v>
      </c>
      <c r="AB101" s="4">
        <v>3350</v>
      </c>
      <c r="AC101" s="4">
        <v>10794</v>
      </c>
      <c r="AD101" s="4">
        <v>4910</v>
      </c>
      <c r="AE101" s="4">
        <v>5786</v>
      </c>
      <c r="AF101" s="4">
        <v>5114</v>
      </c>
      <c r="AG101" s="4">
        <v>7358</v>
      </c>
      <c r="AH101" s="4">
        <v>175496</v>
      </c>
    </row>
    <row r="102" spans="1:34" x14ac:dyDescent="0.25">
      <c r="A102">
        <v>708005</v>
      </c>
      <c r="B102" t="s">
        <v>85</v>
      </c>
      <c r="C102" s="4">
        <v>375</v>
      </c>
      <c r="D102" s="4">
        <v>1810</v>
      </c>
      <c r="E102" s="4">
        <v>4080</v>
      </c>
      <c r="F102" s="4">
        <v>3765</v>
      </c>
      <c r="G102" s="4">
        <v>995</v>
      </c>
      <c r="H102" s="4">
        <v>4130</v>
      </c>
      <c r="I102" s="4">
        <v>4555</v>
      </c>
      <c r="J102" s="4">
        <v>1000</v>
      </c>
      <c r="K102" s="4">
        <v>4485</v>
      </c>
      <c r="L102" s="4">
        <v>3090</v>
      </c>
      <c r="M102" s="4">
        <v>4280</v>
      </c>
      <c r="N102" s="4">
        <v>2890</v>
      </c>
      <c r="O102" s="4">
        <v>1725</v>
      </c>
      <c r="P102" s="4">
        <v>5170</v>
      </c>
      <c r="Q102" s="4">
        <v>6800</v>
      </c>
      <c r="R102" s="4">
        <v>3395</v>
      </c>
      <c r="S102" s="4">
        <v>3655</v>
      </c>
      <c r="T102" s="4">
        <v>4285</v>
      </c>
      <c r="U102" s="4"/>
      <c r="V102" s="4"/>
      <c r="W102" s="4"/>
      <c r="X102" s="4">
        <v>60</v>
      </c>
      <c r="Y102" s="4"/>
      <c r="Z102" s="4"/>
      <c r="AA102" s="4"/>
      <c r="AB102" s="4"/>
      <c r="AC102" s="4"/>
      <c r="AD102" s="4"/>
      <c r="AE102" s="4"/>
      <c r="AF102" s="4">
        <v>5220</v>
      </c>
      <c r="AG102" s="4">
        <v>1850</v>
      </c>
      <c r="AH102" s="4">
        <v>67615</v>
      </c>
    </row>
    <row r="103" spans="1:34" x14ac:dyDescent="0.25">
      <c r="A103">
        <v>708006</v>
      </c>
      <c r="B103" t="s">
        <v>86</v>
      </c>
      <c r="C103" s="4">
        <v>1052</v>
      </c>
      <c r="D103" s="4">
        <v>2590</v>
      </c>
      <c r="E103" s="4">
        <v>1918</v>
      </c>
      <c r="F103" s="4"/>
      <c r="G103" s="4">
        <v>80</v>
      </c>
      <c r="H103" s="4">
        <v>912</v>
      </c>
      <c r="I103" s="4">
        <v>3050</v>
      </c>
      <c r="J103" s="4">
        <v>2480</v>
      </c>
      <c r="K103" s="4">
        <v>3110</v>
      </c>
      <c r="L103" s="4">
        <v>794</v>
      </c>
      <c r="M103" s="4">
        <v>1356</v>
      </c>
      <c r="N103" s="4">
        <v>3628</v>
      </c>
      <c r="O103" s="4">
        <v>184</v>
      </c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>
        <v>3502</v>
      </c>
      <c r="AB103" s="4">
        <v>2916</v>
      </c>
      <c r="AC103" s="4">
        <v>5578</v>
      </c>
      <c r="AD103" s="4">
        <v>2624</v>
      </c>
      <c r="AE103" s="4">
        <v>3986</v>
      </c>
      <c r="AF103" s="4">
        <v>5072</v>
      </c>
      <c r="AG103" s="4">
        <v>1496</v>
      </c>
      <c r="AH103" s="4">
        <v>46328</v>
      </c>
    </row>
    <row r="104" spans="1:34" x14ac:dyDescent="0.25">
      <c r="A104">
        <v>708007</v>
      </c>
      <c r="B104" t="s">
        <v>87</v>
      </c>
      <c r="C104" s="4">
        <v>205</v>
      </c>
      <c r="D104" s="4">
        <v>2600</v>
      </c>
      <c r="E104" s="4">
        <v>2730</v>
      </c>
      <c r="F104" s="4">
        <v>4895</v>
      </c>
      <c r="G104" s="4">
        <v>400</v>
      </c>
      <c r="H104" s="4">
        <v>4720</v>
      </c>
      <c r="I104" s="4">
        <v>1060</v>
      </c>
      <c r="J104" s="4">
        <v>3550</v>
      </c>
      <c r="K104" s="4">
        <v>3715</v>
      </c>
      <c r="L104" s="4">
        <v>2930</v>
      </c>
      <c r="M104" s="4">
        <v>4190</v>
      </c>
      <c r="N104" s="4">
        <v>2270</v>
      </c>
      <c r="O104" s="4">
        <v>1000</v>
      </c>
      <c r="P104" s="4">
        <v>2355</v>
      </c>
      <c r="Q104" s="4">
        <v>4005</v>
      </c>
      <c r="R104" s="4">
        <v>3105</v>
      </c>
      <c r="S104" s="4">
        <v>3265</v>
      </c>
      <c r="T104" s="4">
        <v>2260</v>
      </c>
      <c r="U104" s="4">
        <v>1050</v>
      </c>
      <c r="V104" s="4">
        <v>3950</v>
      </c>
      <c r="W104" s="4">
        <v>5480</v>
      </c>
      <c r="X104" s="4">
        <v>2840</v>
      </c>
      <c r="Y104" s="4">
        <v>4120</v>
      </c>
      <c r="Z104" s="4">
        <v>6125</v>
      </c>
      <c r="AA104" s="4">
        <v>4945</v>
      </c>
      <c r="AB104" s="4">
        <v>3925</v>
      </c>
      <c r="AC104" s="4">
        <v>5250</v>
      </c>
      <c r="AD104" s="4">
        <v>60</v>
      </c>
      <c r="AE104" s="4"/>
      <c r="AF104" s="4">
        <v>7175</v>
      </c>
      <c r="AG104" s="4">
        <v>675</v>
      </c>
      <c r="AH104" s="4">
        <v>94850</v>
      </c>
    </row>
    <row r="105" spans="1:34" x14ac:dyDescent="0.25">
      <c r="A105">
        <v>708008</v>
      </c>
      <c r="B105" t="s">
        <v>88</v>
      </c>
      <c r="C105" s="4">
        <v>172.8</v>
      </c>
      <c r="D105" s="4">
        <v>1670.4</v>
      </c>
      <c r="E105" s="4">
        <v>1497.6000000000001</v>
      </c>
      <c r="F105" s="4">
        <v>489.6</v>
      </c>
      <c r="G105" s="4">
        <v>216</v>
      </c>
      <c r="H105" s="4">
        <v>187.20000000000002</v>
      </c>
      <c r="I105" s="4">
        <v>57.6</v>
      </c>
      <c r="J105" s="4">
        <v>504</v>
      </c>
      <c r="K105" s="4">
        <v>302.40000000000003</v>
      </c>
      <c r="L105" s="4">
        <v>504</v>
      </c>
      <c r="M105" s="4">
        <v>86.4</v>
      </c>
      <c r="N105" s="4">
        <v>907.2</v>
      </c>
      <c r="O105" s="4">
        <v>86.4</v>
      </c>
      <c r="P105" s="4">
        <v>244.8</v>
      </c>
      <c r="Q105" s="4">
        <v>1339.2</v>
      </c>
      <c r="R105" s="4">
        <v>1483.2</v>
      </c>
      <c r="S105" s="4">
        <v>921.6</v>
      </c>
      <c r="T105" s="4">
        <v>1152</v>
      </c>
      <c r="U105" s="4">
        <v>1699.2</v>
      </c>
      <c r="V105" s="4">
        <v>921.6</v>
      </c>
      <c r="W105" s="4">
        <v>921.6</v>
      </c>
      <c r="X105" s="4">
        <v>1238.4000000000001</v>
      </c>
      <c r="Y105" s="4">
        <v>1310.4000000000001</v>
      </c>
      <c r="Z105" s="4">
        <v>1224</v>
      </c>
      <c r="AA105" s="4">
        <v>1281.6000000000001</v>
      </c>
      <c r="AB105" s="4"/>
      <c r="AC105" s="4"/>
      <c r="AD105" s="4">
        <v>1828.8</v>
      </c>
      <c r="AE105" s="4">
        <v>432</v>
      </c>
      <c r="AF105" s="4">
        <v>921.6</v>
      </c>
      <c r="AG105" s="4">
        <v>734.4</v>
      </c>
      <c r="AH105" s="4">
        <v>24336.000000000004</v>
      </c>
    </row>
    <row r="106" spans="1:34" x14ac:dyDescent="0.25">
      <c r="A106">
        <v>708009</v>
      </c>
      <c r="B106" t="s">
        <v>89</v>
      </c>
      <c r="C106" s="4">
        <v>448.79999999999995</v>
      </c>
      <c r="D106" s="4">
        <v>2346</v>
      </c>
      <c r="E106" s="4">
        <v>1897.1999999999998</v>
      </c>
      <c r="F106" s="4"/>
      <c r="G106" s="4"/>
      <c r="H106" s="4">
        <v>4467.5999999999995</v>
      </c>
      <c r="I106" s="4">
        <v>1509.6</v>
      </c>
      <c r="J106" s="4">
        <v>3019.2</v>
      </c>
      <c r="K106" s="4">
        <v>4059.6</v>
      </c>
      <c r="L106" s="4">
        <v>3835.2</v>
      </c>
      <c r="M106" s="4">
        <v>4528.7999999999993</v>
      </c>
      <c r="N106" s="4">
        <v>102</v>
      </c>
      <c r="O106" s="4"/>
      <c r="P106" s="4">
        <v>1224</v>
      </c>
      <c r="Q106" s="4"/>
      <c r="R106" s="4"/>
      <c r="S106" s="4">
        <v>224.39999999999998</v>
      </c>
      <c r="T106" s="4">
        <v>4426.7999999999993</v>
      </c>
      <c r="U106" s="4">
        <v>4712.3999999999996</v>
      </c>
      <c r="V106" s="4">
        <v>1081.1999999999998</v>
      </c>
      <c r="W106" s="4">
        <v>4773.5999999999995</v>
      </c>
      <c r="X106" s="4"/>
      <c r="Y106" s="4"/>
      <c r="Z106" s="4"/>
      <c r="AA106" s="4"/>
      <c r="AB106" s="4"/>
      <c r="AC106" s="4"/>
      <c r="AD106" s="4">
        <v>734.4</v>
      </c>
      <c r="AE106" s="4">
        <v>387.59999999999997</v>
      </c>
      <c r="AF106" s="4">
        <v>612</v>
      </c>
      <c r="AG106" s="4">
        <v>550.79999999999995</v>
      </c>
      <c r="AH106" s="4">
        <v>44941.2</v>
      </c>
    </row>
    <row r="107" spans="1:34" x14ac:dyDescent="0.25">
      <c r="A107">
        <v>708010</v>
      </c>
      <c r="B107" t="s">
        <v>90</v>
      </c>
      <c r="C107" s="4">
        <v>1132</v>
      </c>
      <c r="D107" s="4">
        <v>3964</v>
      </c>
      <c r="E107" s="4">
        <v>88</v>
      </c>
      <c r="F107" s="4">
        <v>1412</v>
      </c>
      <c r="G107" s="4">
        <v>1690</v>
      </c>
      <c r="H107" s="4">
        <v>2452</v>
      </c>
      <c r="I107" s="4">
        <v>5086</v>
      </c>
      <c r="J107" s="4">
        <v>3340</v>
      </c>
      <c r="K107" s="4">
        <v>2728</v>
      </c>
      <c r="L107" s="4">
        <v>1022</v>
      </c>
      <c r="M107" s="4">
        <v>1830</v>
      </c>
      <c r="N107" s="4">
        <v>5400</v>
      </c>
      <c r="O107" s="4">
        <v>4508</v>
      </c>
      <c r="P107" s="4">
        <v>2172</v>
      </c>
      <c r="Q107" s="4">
        <v>2470</v>
      </c>
      <c r="R107" s="4">
        <v>3220</v>
      </c>
      <c r="S107" s="4">
        <v>2456</v>
      </c>
      <c r="T107" s="4">
        <v>7156</v>
      </c>
      <c r="U107" s="4">
        <v>1840</v>
      </c>
      <c r="V107" s="4">
        <v>2212</v>
      </c>
      <c r="W107" s="4">
        <v>5936</v>
      </c>
      <c r="X107" s="4">
        <v>24</v>
      </c>
      <c r="Y107" s="4">
        <v>12</v>
      </c>
      <c r="Z107" s="4">
        <v>6788</v>
      </c>
      <c r="AA107" s="4">
        <v>4774</v>
      </c>
      <c r="AB107" s="4">
        <v>1992</v>
      </c>
      <c r="AC107" s="4">
        <v>4804</v>
      </c>
      <c r="AD107" s="4">
        <v>2186</v>
      </c>
      <c r="AE107" s="4">
        <v>656</v>
      </c>
      <c r="AF107" s="4">
        <v>4186</v>
      </c>
      <c r="AG107" s="4">
        <v>2358</v>
      </c>
      <c r="AH107" s="4">
        <v>89894</v>
      </c>
    </row>
    <row r="108" spans="1:34" x14ac:dyDescent="0.25">
      <c r="A108">
        <v>708011</v>
      </c>
      <c r="B108" t="s">
        <v>165</v>
      </c>
      <c r="C108" s="4"/>
      <c r="D108" s="4"/>
      <c r="E108" s="4"/>
      <c r="F108" s="4"/>
      <c r="G108" s="4"/>
      <c r="H108" s="4">
        <v>75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>
        <v>75</v>
      </c>
    </row>
    <row r="109" spans="1:34" x14ac:dyDescent="0.25">
      <c r="A109">
        <v>708013</v>
      </c>
      <c r="B109" t="s">
        <v>91</v>
      </c>
      <c r="C109" s="4">
        <v>5816</v>
      </c>
      <c r="D109" s="4">
        <v>21803.200000000001</v>
      </c>
      <c r="E109" s="4">
        <v>5361.6</v>
      </c>
      <c r="F109" s="4">
        <v>7987.2000000000007</v>
      </c>
      <c r="G109" s="4">
        <v>235.20000000000002</v>
      </c>
      <c r="H109" s="4">
        <v>1392</v>
      </c>
      <c r="I109" s="4">
        <v>368</v>
      </c>
      <c r="J109" s="4">
        <v>464</v>
      </c>
      <c r="K109" s="4">
        <v>160</v>
      </c>
      <c r="L109" s="4">
        <v>288</v>
      </c>
      <c r="M109" s="4">
        <v>195.20000000000002</v>
      </c>
      <c r="N109" s="4">
        <v>1302.4000000000001</v>
      </c>
      <c r="O109" s="4">
        <v>5022.4000000000005</v>
      </c>
      <c r="P109" s="4">
        <v>280</v>
      </c>
      <c r="Q109" s="4">
        <v>35.200000000000003</v>
      </c>
      <c r="R109" s="4">
        <v>24</v>
      </c>
      <c r="S109" s="4">
        <v>80</v>
      </c>
      <c r="T109" s="4"/>
      <c r="U109" s="4"/>
      <c r="V109" s="4">
        <v>246.4</v>
      </c>
      <c r="W109" s="4">
        <v>742.40000000000009</v>
      </c>
      <c r="X109" s="4">
        <v>896</v>
      </c>
      <c r="Y109" s="4">
        <v>32</v>
      </c>
      <c r="Z109" s="4">
        <v>1120</v>
      </c>
      <c r="AA109" s="4"/>
      <c r="AB109" s="4"/>
      <c r="AC109" s="4"/>
      <c r="AD109" s="4"/>
      <c r="AE109" s="4"/>
      <c r="AF109" s="4"/>
      <c r="AG109" s="4"/>
      <c r="AH109" s="4">
        <v>53851.199999999997</v>
      </c>
    </row>
    <row r="110" spans="1:34" x14ac:dyDescent="0.25">
      <c r="A110">
        <v>708014</v>
      </c>
      <c r="B110" t="s">
        <v>92</v>
      </c>
      <c r="C110" s="4">
        <v>1196</v>
      </c>
      <c r="D110" s="4">
        <v>3367</v>
      </c>
      <c r="E110" s="4">
        <v>2587</v>
      </c>
      <c r="F110" s="4">
        <v>78</v>
      </c>
      <c r="G110" s="4">
        <v>4368</v>
      </c>
      <c r="H110" s="4">
        <v>6331</v>
      </c>
      <c r="I110" s="4">
        <v>1937</v>
      </c>
      <c r="J110" s="4">
        <v>4654</v>
      </c>
      <c r="K110" s="4">
        <v>3016</v>
      </c>
      <c r="L110" s="4">
        <v>3172</v>
      </c>
      <c r="M110" s="4">
        <v>5135</v>
      </c>
      <c r="N110" s="4">
        <v>4641</v>
      </c>
      <c r="O110" s="4">
        <v>1638</v>
      </c>
      <c r="P110" s="4">
        <v>3549</v>
      </c>
      <c r="Q110" s="4">
        <v>3666</v>
      </c>
      <c r="R110" s="4">
        <v>4342</v>
      </c>
      <c r="S110" s="4">
        <v>3536</v>
      </c>
      <c r="T110" s="4">
        <v>2938</v>
      </c>
      <c r="U110" s="4">
        <v>6084</v>
      </c>
      <c r="V110" s="4">
        <v>3146</v>
      </c>
      <c r="W110" s="4">
        <v>3510</v>
      </c>
      <c r="X110" s="4"/>
      <c r="Y110" s="4">
        <v>4615</v>
      </c>
      <c r="Z110" s="4">
        <v>8515</v>
      </c>
      <c r="AA110" s="4">
        <v>2548</v>
      </c>
      <c r="AB110" s="4">
        <v>7735</v>
      </c>
      <c r="AC110" s="4">
        <v>4979</v>
      </c>
      <c r="AD110" s="4">
        <v>8502</v>
      </c>
      <c r="AE110" s="4">
        <v>4550</v>
      </c>
      <c r="AF110" s="4">
        <v>6812</v>
      </c>
      <c r="AG110" s="4">
        <v>6383</v>
      </c>
      <c r="AH110" s="4">
        <v>127530</v>
      </c>
    </row>
    <row r="111" spans="1:34" x14ac:dyDescent="0.25">
      <c r="A111">
        <v>708015</v>
      </c>
      <c r="B111" t="s">
        <v>93</v>
      </c>
      <c r="C111" s="4">
        <v>360</v>
      </c>
      <c r="D111" s="4">
        <v>342</v>
      </c>
      <c r="E111" s="4">
        <v>828</v>
      </c>
      <c r="F111" s="4">
        <v>2926.8</v>
      </c>
      <c r="G111" s="4">
        <v>396</v>
      </c>
      <c r="H111" s="4">
        <v>360</v>
      </c>
      <c r="I111" s="4"/>
      <c r="J111" s="4"/>
      <c r="K111" s="4">
        <v>36</v>
      </c>
      <c r="L111" s="4">
        <v>108</v>
      </c>
      <c r="M111" s="4">
        <v>594</v>
      </c>
      <c r="N111" s="4">
        <v>2160</v>
      </c>
      <c r="O111" s="4">
        <v>2178</v>
      </c>
      <c r="P111" s="4">
        <v>1983.6000000000001</v>
      </c>
      <c r="Q111" s="4">
        <v>3996</v>
      </c>
      <c r="R111" s="4">
        <v>1746</v>
      </c>
      <c r="S111" s="4">
        <v>2880</v>
      </c>
      <c r="T111" s="4">
        <v>4338</v>
      </c>
      <c r="U111" s="4">
        <v>2520</v>
      </c>
      <c r="V111" s="4">
        <v>3096</v>
      </c>
      <c r="W111" s="4">
        <v>126</v>
      </c>
      <c r="X111" s="4">
        <v>3060</v>
      </c>
      <c r="Y111" s="4">
        <v>3204</v>
      </c>
      <c r="Z111" s="4">
        <v>3744</v>
      </c>
      <c r="AA111" s="4">
        <v>903.6</v>
      </c>
      <c r="AB111" s="4">
        <v>1962</v>
      </c>
      <c r="AC111" s="4">
        <v>5328</v>
      </c>
      <c r="AD111" s="4">
        <v>981</v>
      </c>
      <c r="AE111" s="4"/>
      <c r="AF111" s="4"/>
      <c r="AG111" s="4"/>
      <c r="AH111" s="4">
        <v>50157</v>
      </c>
    </row>
    <row r="112" spans="1:34" x14ac:dyDescent="0.25">
      <c r="A112">
        <v>708016</v>
      </c>
      <c r="B112" t="s">
        <v>94</v>
      </c>
      <c r="C112" s="4">
        <v>990</v>
      </c>
      <c r="D112" s="4">
        <v>1120</v>
      </c>
      <c r="E112" s="4">
        <v>1345</v>
      </c>
      <c r="F112" s="4">
        <v>645</v>
      </c>
      <c r="G112" s="4">
        <v>345</v>
      </c>
      <c r="H112" s="4">
        <v>245</v>
      </c>
      <c r="I112" s="4">
        <v>1000</v>
      </c>
      <c r="J112" s="4">
        <v>1255</v>
      </c>
      <c r="K112" s="4">
        <v>1305</v>
      </c>
      <c r="L112" s="4">
        <v>900</v>
      </c>
      <c r="M112" s="4">
        <v>365</v>
      </c>
      <c r="N112" s="4">
        <v>310</v>
      </c>
      <c r="O112" s="4">
        <v>2455</v>
      </c>
      <c r="P112" s="4">
        <v>20</v>
      </c>
      <c r="Q112" s="4">
        <v>780</v>
      </c>
      <c r="R112" s="4">
        <v>1285</v>
      </c>
      <c r="S112" s="4">
        <v>775</v>
      </c>
      <c r="T112" s="4">
        <v>140</v>
      </c>
      <c r="U112" s="4"/>
      <c r="V112" s="4">
        <v>380</v>
      </c>
      <c r="W112" s="4">
        <v>1585</v>
      </c>
      <c r="X112" s="4">
        <v>900</v>
      </c>
      <c r="Y112" s="4"/>
      <c r="Z112" s="4">
        <v>4725</v>
      </c>
      <c r="AA112" s="4">
        <v>2955</v>
      </c>
      <c r="AB112" s="4">
        <v>2020</v>
      </c>
      <c r="AC112" s="4">
        <v>1005</v>
      </c>
      <c r="AD112" s="4">
        <v>2015</v>
      </c>
      <c r="AE112" s="4">
        <v>1705</v>
      </c>
      <c r="AF112" s="4">
        <v>870</v>
      </c>
      <c r="AG112" s="4">
        <v>515</v>
      </c>
      <c r="AH112" s="4">
        <v>33955</v>
      </c>
    </row>
    <row r="113" spans="1:34" x14ac:dyDescent="0.25">
      <c r="A113">
        <v>708017</v>
      </c>
      <c r="B113" t="s">
        <v>195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>
        <v>90</v>
      </c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>
        <v>90</v>
      </c>
    </row>
    <row r="114" spans="1:34" x14ac:dyDescent="0.25">
      <c r="A114">
        <v>708018</v>
      </c>
      <c r="B114" t="s">
        <v>95</v>
      </c>
      <c r="C114" s="4">
        <v>710</v>
      </c>
      <c r="D114" s="4">
        <v>1210</v>
      </c>
      <c r="E114" s="4">
        <v>3030</v>
      </c>
      <c r="F114" s="4">
        <v>7250</v>
      </c>
      <c r="G114" s="4">
        <v>760</v>
      </c>
      <c r="H114" s="4">
        <v>5530</v>
      </c>
      <c r="I114" s="4">
        <v>5720</v>
      </c>
      <c r="J114" s="4">
        <v>4780</v>
      </c>
      <c r="K114" s="4">
        <v>5310</v>
      </c>
      <c r="L114" s="4">
        <v>2420</v>
      </c>
      <c r="M114" s="4">
        <v>7210</v>
      </c>
      <c r="N114" s="4">
        <v>3630</v>
      </c>
      <c r="O114" s="4">
        <v>2350</v>
      </c>
      <c r="P114" s="4">
        <v>4090</v>
      </c>
      <c r="Q114" s="4">
        <v>4610</v>
      </c>
      <c r="R114" s="4">
        <v>4350</v>
      </c>
      <c r="S114" s="4">
        <v>3910</v>
      </c>
      <c r="T114" s="4">
        <v>4220</v>
      </c>
      <c r="U114" s="4">
        <v>5330</v>
      </c>
      <c r="V114" s="4">
        <v>3220</v>
      </c>
      <c r="W114" s="4">
        <v>3940</v>
      </c>
      <c r="X114" s="4">
        <v>2670</v>
      </c>
      <c r="Y114" s="4"/>
      <c r="Z114" s="4">
        <v>12170</v>
      </c>
      <c r="AA114" s="4">
        <v>5180</v>
      </c>
      <c r="AB114" s="4">
        <v>4330</v>
      </c>
      <c r="AC114" s="4">
        <v>3160</v>
      </c>
      <c r="AD114" s="4">
        <v>11650</v>
      </c>
      <c r="AE114" s="4">
        <v>5430</v>
      </c>
      <c r="AF114" s="4">
        <v>10850</v>
      </c>
      <c r="AG114" s="4">
        <v>4420</v>
      </c>
      <c r="AH114" s="4">
        <v>143440</v>
      </c>
    </row>
    <row r="115" spans="1:34" x14ac:dyDescent="0.25">
      <c r="A115">
        <v>708019</v>
      </c>
      <c r="B115" t="s">
        <v>96</v>
      </c>
      <c r="C115" s="4">
        <v>540</v>
      </c>
      <c r="D115" s="4">
        <v>105</v>
      </c>
      <c r="E115" s="4">
        <v>45</v>
      </c>
      <c r="F115" s="4"/>
      <c r="G115" s="4"/>
      <c r="H115" s="4">
        <v>525</v>
      </c>
      <c r="I115" s="4"/>
      <c r="J115" s="4">
        <v>300</v>
      </c>
      <c r="K115" s="4">
        <v>150</v>
      </c>
      <c r="L115" s="4">
        <v>45</v>
      </c>
      <c r="M115" s="4"/>
      <c r="N115" s="4">
        <v>240</v>
      </c>
      <c r="O115" s="4">
        <v>525</v>
      </c>
      <c r="P115" s="4"/>
      <c r="Q115" s="4">
        <v>225</v>
      </c>
      <c r="R115" s="4">
        <v>75</v>
      </c>
      <c r="S115" s="4"/>
      <c r="T115" s="4">
        <v>1170</v>
      </c>
      <c r="U115" s="4">
        <v>1515</v>
      </c>
      <c r="V115" s="4">
        <v>195</v>
      </c>
      <c r="W115" s="4">
        <v>45</v>
      </c>
      <c r="X115" s="4">
        <v>675</v>
      </c>
      <c r="Y115" s="4"/>
      <c r="Z115" s="4"/>
      <c r="AA115" s="4">
        <v>150</v>
      </c>
      <c r="AB115" s="4"/>
      <c r="AC115" s="4"/>
      <c r="AD115" s="4"/>
      <c r="AE115" s="4"/>
      <c r="AF115" s="4"/>
      <c r="AG115" s="4"/>
      <c r="AH115" s="4">
        <v>6525</v>
      </c>
    </row>
    <row r="116" spans="1:34" x14ac:dyDescent="0.25">
      <c r="A116">
        <v>708020</v>
      </c>
      <c r="B116" t="s">
        <v>97</v>
      </c>
      <c r="C116" s="4">
        <v>1200</v>
      </c>
      <c r="D116" s="4">
        <v>1770</v>
      </c>
      <c r="E116" s="4">
        <v>2550</v>
      </c>
      <c r="F116" s="4">
        <v>1320</v>
      </c>
      <c r="G116" s="4">
        <v>2260</v>
      </c>
      <c r="H116" s="4">
        <v>1100</v>
      </c>
      <c r="I116" s="4">
        <v>2640</v>
      </c>
      <c r="J116" s="4">
        <v>2320</v>
      </c>
      <c r="K116" s="4">
        <v>2670</v>
      </c>
      <c r="L116" s="4">
        <v>1980</v>
      </c>
      <c r="M116" s="4">
        <v>1400</v>
      </c>
      <c r="N116" s="4">
        <v>1480</v>
      </c>
      <c r="O116" s="4">
        <v>2430</v>
      </c>
      <c r="P116" s="4">
        <v>3760</v>
      </c>
      <c r="Q116" s="4">
        <v>2330</v>
      </c>
      <c r="R116" s="4">
        <v>2650</v>
      </c>
      <c r="S116" s="4">
        <v>3250</v>
      </c>
      <c r="T116" s="4">
        <v>3450</v>
      </c>
      <c r="U116" s="4">
        <v>3960</v>
      </c>
      <c r="V116" s="4">
        <v>2480</v>
      </c>
      <c r="W116" s="4">
        <v>5430</v>
      </c>
      <c r="X116" s="4">
        <v>1950</v>
      </c>
      <c r="Y116" s="4">
        <v>5650</v>
      </c>
      <c r="Z116" s="4">
        <v>3690</v>
      </c>
      <c r="AA116" s="4">
        <v>1740</v>
      </c>
      <c r="AB116" s="4"/>
      <c r="AC116" s="4"/>
      <c r="AD116" s="4"/>
      <c r="AE116" s="4"/>
      <c r="AF116" s="4"/>
      <c r="AG116" s="4"/>
      <c r="AH116" s="4">
        <v>65460</v>
      </c>
    </row>
    <row r="117" spans="1:34" x14ac:dyDescent="0.25">
      <c r="A117">
        <v>708021</v>
      </c>
      <c r="B117" t="s">
        <v>98</v>
      </c>
      <c r="C117" s="4">
        <v>650</v>
      </c>
      <c r="D117" s="4">
        <v>495</v>
      </c>
      <c r="E117" s="4">
        <v>1170</v>
      </c>
      <c r="F117" s="4">
        <v>770</v>
      </c>
      <c r="G117" s="4">
        <v>690</v>
      </c>
      <c r="H117" s="4">
        <v>785</v>
      </c>
      <c r="I117" s="4">
        <v>1230</v>
      </c>
      <c r="J117" s="4">
        <v>565</v>
      </c>
      <c r="K117" s="4">
        <v>1140</v>
      </c>
      <c r="L117" s="4">
        <v>680</v>
      </c>
      <c r="M117" s="4">
        <v>285</v>
      </c>
      <c r="N117" s="4">
        <v>645</v>
      </c>
      <c r="O117" s="4">
        <v>430</v>
      </c>
      <c r="P117" s="4">
        <v>1810</v>
      </c>
      <c r="Q117" s="4">
        <v>795</v>
      </c>
      <c r="R117" s="4">
        <v>805</v>
      </c>
      <c r="S117" s="4">
        <v>990</v>
      </c>
      <c r="T117" s="4">
        <v>1920</v>
      </c>
      <c r="U117" s="4">
        <v>665</v>
      </c>
      <c r="V117" s="4">
        <v>1440</v>
      </c>
      <c r="W117" s="4"/>
      <c r="X117" s="4">
        <v>845</v>
      </c>
      <c r="Y117" s="4">
        <v>530</v>
      </c>
      <c r="Z117" s="4">
        <v>2590</v>
      </c>
      <c r="AA117" s="4">
        <v>2390</v>
      </c>
      <c r="AB117" s="4"/>
      <c r="AC117" s="4">
        <v>25</v>
      </c>
      <c r="AD117" s="4"/>
      <c r="AE117" s="4"/>
      <c r="AF117" s="4"/>
      <c r="AG117" s="4"/>
      <c r="AH117" s="4">
        <v>24340</v>
      </c>
    </row>
    <row r="118" spans="1:34" x14ac:dyDescent="0.25">
      <c r="A118">
        <v>708022</v>
      </c>
      <c r="B118" t="s">
        <v>99</v>
      </c>
      <c r="C118" s="4">
        <v>615</v>
      </c>
      <c r="D118" s="4">
        <v>1530</v>
      </c>
      <c r="E118" s="4">
        <v>1515</v>
      </c>
      <c r="F118" s="4">
        <v>3045</v>
      </c>
      <c r="G118" s="4">
        <v>1725</v>
      </c>
      <c r="H118" s="4">
        <v>5280</v>
      </c>
      <c r="I118" s="4">
        <v>210</v>
      </c>
      <c r="J118" s="4"/>
      <c r="K118" s="4"/>
      <c r="L118" s="4">
        <v>240</v>
      </c>
      <c r="M118" s="4"/>
      <c r="N118" s="4">
        <v>120</v>
      </c>
      <c r="O118" s="4">
        <v>345</v>
      </c>
      <c r="P118" s="4">
        <v>285</v>
      </c>
      <c r="Q118" s="4">
        <v>2220</v>
      </c>
      <c r="R118" s="4">
        <v>3450</v>
      </c>
      <c r="S118" s="4">
        <v>1725</v>
      </c>
      <c r="T118" s="4">
        <v>3195</v>
      </c>
      <c r="U118" s="4">
        <v>5565</v>
      </c>
      <c r="V118" s="4">
        <v>4215</v>
      </c>
      <c r="W118" s="4">
        <v>4800</v>
      </c>
      <c r="X118" s="4">
        <v>3975</v>
      </c>
      <c r="Y118" s="4">
        <v>4575</v>
      </c>
      <c r="Z118" s="4"/>
      <c r="AA118" s="4"/>
      <c r="AB118" s="4">
        <v>825</v>
      </c>
      <c r="AC118" s="4">
        <v>9420</v>
      </c>
      <c r="AD118" s="4">
        <v>3570</v>
      </c>
      <c r="AE118" s="4"/>
      <c r="AF118" s="4"/>
      <c r="AG118" s="4">
        <v>5400</v>
      </c>
      <c r="AH118" s="4">
        <v>67845</v>
      </c>
    </row>
    <row r="119" spans="1:34" x14ac:dyDescent="0.25">
      <c r="A119">
        <v>708023</v>
      </c>
      <c r="B119" t="s">
        <v>100</v>
      </c>
      <c r="C119" s="4">
        <v>465</v>
      </c>
      <c r="D119" s="4">
        <v>1395</v>
      </c>
      <c r="E119" s="4">
        <v>1830</v>
      </c>
      <c r="F119" s="4">
        <v>1995</v>
      </c>
      <c r="G119" s="4">
        <v>1185</v>
      </c>
      <c r="H119" s="4">
        <v>5130</v>
      </c>
      <c r="I119" s="4">
        <v>2790</v>
      </c>
      <c r="J119" s="4">
        <v>420</v>
      </c>
      <c r="K119" s="4"/>
      <c r="L119" s="4"/>
      <c r="M119" s="4"/>
      <c r="N119" s="4"/>
      <c r="O119" s="4">
        <v>420</v>
      </c>
      <c r="P119" s="4">
        <v>285</v>
      </c>
      <c r="Q119" s="4">
        <v>1170</v>
      </c>
      <c r="R119" s="4">
        <v>2535</v>
      </c>
      <c r="S119" s="4">
        <v>1920</v>
      </c>
      <c r="T119" s="4">
        <v>2385</v>
      </c>
      <c r="U119" s="4">
        <v>3675</v>
      </c>
      <c r="V119" s="4">
        <v>1185</v>
      </c>
      <c r="W119" s="4">
        <v>4440</v>
      </c>
      <c r="X119" s="4">
        <v>3840</v>
      </c>
      <c r="Y119" s="4">
        <v>225</v>
      </c>
      <c r="Z119" s="4">
        <v>8220</v>
      </c>
      <c r="AA119" s="4">
        <v>3030</v>
      </c>
      <c r="AB119" s="4">
        <v>450</v>
      </c>
      <c r="AC119" s="4">
        <v>12060</v>
      </c>
      <c r="AD119" s="4">
        <v>3270</v>
      </c>
      <c r="AE119" s="4">
        <v>75</v>
      </c>
      <c r="AF119" s="4">
        <v>675</v>
      </c>
      <c r="AG119" s="4">
        <v>2025</v>
      </c>
      <c r="AH119" s="4">
        <v>67095</v>
      </c>
    </row>
    <row r="120" spans="1:34" x14ac:dyDescent="0.25">
      <c r="A120">
        <v>708024</v>
      </c>
      <c r="B120" t="s">
        <v>101</v>
      </c>
      <c r="C120" s="4">
        <v>345</v>
      </c>
      <c r="D120" s="4">
        <v>1635</v>
      </c>
      <c r="E120" s="4">
        <v>2385</v>
      </c>
      <c r="F120" s="4">
        <v>2445</v>
      </c>
      <c r="G120" s="4">
        <v>1590</v>
      </c>
      <c r="H120" s="4">
        <v>2445</v>
      </c>
      <c r="I120" s="4">
        <v>60</v>
      </c>
      <c r="J120" s="4">
        <v>720</v>
      </c>
      <c r="K120" s="4">
        <v>810</v>
      </c>
      <c r="L120" s="4">
        <v>1395</v>
      </c>
      <c r="M120" s="4"/>
      <c r="N120" s="4">
        <v>120</v>
      </c>
      <c r="O120" s="4">
        <v>255</v>
      </c>
      <c r="P120" s="4">
        <v>4620</v>
      </c>
      <c r="Q120" s="4">
        <v>3600</v>
      </c>
      <c r="R120" s="4">
        <v>1005</v>
      </c>
      <c r="S120" s="4">
        <v>735</v>
      </c>
      <c r="T120" s="4">
        <v>4380</v>
      </c>
      <c r="U120" s="4">
        <v>6660</v>
      </c>
      <c r="V120" s="4">
        <v>2685</v>
      </c>
      <c r="W120" s="4">
        <v>165</v>
      </c>
      <c r="X120" s="4">
        <v>5985</v>
      </c>
      <c r="Y120" s="4">
        <v>5235</v>
      </c>
      <c r="Z120" s="4">
        <v>4890</v>
      </c>
      <c r="AA120" s="4">
        <v>390</v>
      </c>
      <c r="AB120" s="4">
        <v>2445</v>
      </c>
      <c r="AC120" s="4">
        <v>1530</v>
      </c>
      <c r="AD120" s="4"/>
      <c r="AE120" s="4"/>
      <c r="AF120" s="4"/>
      <c r="AG120" s="4">
        <v>4650</v>
      </c>
      <c r="AH120" s="4">
        <v>63180</v>
      </c>
    </row>
    <row r="121" spans="1:34" x14ac:dyDescent="0.25">
      <c r="A121">
        <v>708028</v>
      </c>
      <c r="B121" t="s">
        <v>102</v>
      </c>
      <c r="C121" s="4">
        <v>391</v>
      </c>
      <c r="D121" s="4">
        <v>833</v>
      </c>
      <c r="E121" s="4"/>
      <c r="F121" s="4">
        <v>1615</v>
      </c>
      <c r="G121" s="4">
        <v>1666</v>
      </c>
      <c r="H121" s="4">
        <v>1938</v>
      </c>
      <c r="I121" s="4">
        <v>3349</v>
      </c>
      <c r="J121" s="4">
        <v>2958</v>
      </c>
      <c r="K121" s="4">
        <v>3485</v>
      </c>
      <c r="L121" s="4">
        <v>119</v>
      </c>
      <c r="M121" s="4"/>
      <c r="N121" s="4"/>
      <c r="O121" s="4">
        <v>765</v>
      </c>
      <c r="P121" s="4">
        <v>2856</v>
      </c>
      <c r="Q121" s="4">
        <v>2601</v>
      </c>
      <c r="R121" s="4">
        <v>4947</v>
      </c>
      <c r="S121" s="4">
        <v>2720</v>
      </c>
      <c r="T121" s="4"/>
      <c r="U121" s="4">
        <v>4777</v>
      </c>
      <c r="V121" s="4"/>
      <c r="W121" s="4">
        <v>5933</v>
      </c>
      <c r="X121" s="4">
        <v>119</v>
      </c>
      <c r="Y121" s="4"/>
      <c r="Z121" s="4">
        <v>5100</v>
      </c>
      <c r="AA121" s="4">
        <v>3451</v>
      </c>
      <c r="AB121" s="4">
        <v>2703</v>
      </c>
      <c r="AC121" s="4">
        <v>5865</v>
      </c>
      <c r="AD121" s="4">
        <v>561</v>
      </c>
      <c r="AE121" s="4"/>
      <c r="AF121" s="4"/>
      <c r="AG121" s="4"/>
      <c r="AH121" s="4">
        <v>58752</v>
      </c>
    </row>
    <row r="122" spans="1:34" x14ac:dyDescent="0.25">
      <c r="A122">
        <v>708029</v>
      </c>
      <c r="B122" t="s">
        <v>103</v>
      </c>
      <c r="C122" s="4">
        <v>102</v>
      </c>
      <c r="D122" s="4">
        <v>17</v>
      </c>
      <c r="E122" s="4"/>
      <c r="F122" s="4">
        <v>2482</v>
      </c>
      <c r="G122" s="4">
        <v>884</v>
      </c>
      <c r="H122" s="4">
        <v>1768</v>
      </c>
      <c r="I122" s="4">
        <v>2380</v>
      </c>
      <c r="J122" s="4">
        <v>255</v>
      </c>
      <c r="K122" s="4">
        <v>1462</v>
      </c>
      <c r="L122" s="4">
        <v>4301</v>
      </c>
      <c r="M122" s="4">
        <v>1972</v>
      </c>
      <c r="N122" s="4">
        <v>3111</v>
      </c>
      <c r="O122" s="4"/>
      <c r="P122" s="4">
        <v>17</v>
      </c>
      <c r="Q122" s="4"/>
      <c r="R122" s="4"/>
      <c r="S122" s="4"/>
      <c r="T122" s="4">
        <v>4386</v>
      </c>
      <c r="U122" s="4">
        <v>5508</v>
      </c>
      <c r="V122" s="4"/>
      <c r="W122" s="4">
        <v>3723</v>
      </c>
      <c r="X122" s="4">
        <v>1105</v>
      </c>
      <c r="Y122" s="4"/>
      <c r="Z122" s="4">
        <v>3672</v>
      </c>
      <c r="AA122" s="4">
        <v>1955</v>
      </c>
      <c r="AB122" s="4">
        <v>3621</v>
      </c>
      <c r="AC122" s="4">
        <v>4811</v>
      </c>
      <c r="AD122" s="4">
        <v>1921</v>
      </c>
      <c r="AE122" s="4">
        <v>4573</v>
      </c>
      <c r="AF122" s="4">
        <v>2227</v>
      </c>
      <c r="AG122" s="4"/>
      <c r="AH122" s="4">
        <v>56253</v>
      </c>
    </row>
    <row r="123" spans="1:34" x14ac:dyDescent="0.25">
      <c r="A123">
        <v>708036</v>
      </c>
      <c r="B123" t="s">
        <v>169</v>
      </c>
      <c r="C123" s="4"/>
      <c r="D123" s="4"/>
      <c r="E123" s="4"/>
      <c r="F123" s="4"/>
      <c r="G123" s="4"/>
      <c r="H123" s="4"/>
      <c r="I123" s="4">
        <v>20</v>
      </c>
      <c r="J123" s="4">
        <v>280</v>
      </c>
      <c r="K123" s="4">
        <v>240</v>
      </c>
      <c r="L123" s="4">
        <v>180</v>
      </c>
      <c r="M123" s="4">
        <v>110</v>
      </c>
      <c r="N123" s="4">
        <v>250</v>
      </c>
      <c r="O123" s="4">
        <v>530</v>
      </c>
      <c r="P123" s="4">
        <v>100</v>
      </c>
      <c r="Q123" s="4">
        <v>530</v>
      </c>
      <c r="R123" s="4">
        <v>360</v>
      </c>
      <c r="S123" s="4">
        <v>290</v>
      </c>
      <c r="T123" s="4">
        <v>280</v>
      </c>
      <c r="U123" s="4">
        <v>470</v>
      </c>
      <c r="V123" s="4">
        <v>40</v>
      </c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>
        <v>3680</v>
      </c>
    </row>
    <row r="124" spans="1:34" x14ac:dyDescent="0.25">
      <c r="A124">
        <v>708037</v>
      </c>
      <c r="B124" t="s">
        <v>170</v>
      </c>
      <c r="C124" s="4"/>
      <c r="D124" s="4"/>
      <c r="E124" s="4"/>
      <c r="F124" s="4"/>
      <c r="G124" s="4"/>
      <c r="H124" s="4"/>
      <c r="I124" s="4">
        <v>60</v>
      </c>
      <c r="J124" s="4">
        <v>190</v>
      </c>
      <c r="K124" s="4">
        <v>270</v>
      </c>
      <c r="L124" s="4">
        <v>170</v>
      </c>
      <c r="M124" s="4">
        <v>10</v>
      </c>
      <c r="N124" s="4">
        <v>250</v>
      </c>
      <c r="O124" s="4">
        <v>80</v>
      </c>
      <c r="P124" s="4">
        <v>240</v>
      </c>
      <c r="Q124" s="4">
        <v>850</v>
      </c>
      <c r="R124" s="4">
        <v>410</v>
      </c>
      <c r="S124" s="4">
        <v>330</v>
      </c>
      <c r="T124" s="4">
        <v>150</v>
      </c>
      <c r="U124" s="4">
        <v>20</v>
      </c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>
        <v>3030</v>
      </c>
    </row>
    <row r="125" spans="1:34" x14ac:dyDescent="0.25">
      <c r="A125">
        <v>708038</v>
      </c>
      <c r="B125" t="s">
        <v>171</v>
      </c>
      <c r="C125" s="4"/>
      <c r="D125" s="4"/>
      <c r="E125" s="4"/>
      <c r="F125" s="4"/>
      <c r="G125" s="4"/>
      <c r="H125" s="4"/>
      <c r="I125" s="4">
        <v>240</v>
      </c>
      <c r="J125" s="4">
        <v>390</v>
      </c>
      <c r="K125" s="4">
        <v>690</v>
      </c>
      <c r="L125" s="4">
        <v>210</v>
      </c>
      <c r="M125" s="4">
        <v>140</v>
      </c>
      <c r="N125" s="4">
        <v>550</v>
      </c>
      <c r="O125" s="4">
        <v>180</v>
      </c>
      <c r="P125" s="4">
        <v>460</v>
      </c>
      <c r="Q125" s="4">
        <v>1120</v>
      </c>
      <c r="R125" s="4">
        <v>760</v>
      </c>
      <c r="S125" s="4">
        <v>30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>
        <v>4770</v>
      </c>
    </row>
    <row r="126" spans="1:34" x14ac:dyDescent="0.25">
      <c r="A126">
        <v>708040</v>
      </c>
      <c r="B126" t="s">
        <v>157</v>
      </c>
      <c r="C126" s="4"/>
      <c r="D126" s="4"/>
      <c r="E126" s="4">
        <v>1936</v>
      </c>
      <c r="F126" s="4">
        <v>5808</v>
      </c>
      <c r="G126" s="4">
        <v>4664</v>
      </c>
      <c r="H126" s="4">
        <v>2552</v>
      </c>
      <c r="I126" s="4">
        <v>1320</v>
      </c>
      <c r="J126" s="4">
        <v>880</v>
      </c>
      <c r="K126" s="4">
        <v>352</v>
      </c>
      <c r="L126" s="4">
        <v>352</v>
      </c>
      <c r="M126" s="4">
        <v>176</v>
      </c>
      <c r="N126" s="4"/>
      <c r="O126" s="4">
        <v>176</v>
      </c>
      <c r="P126" s="4">
        <v>88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>
        <v>18304</v>
      </c>
    </row>
    <row r="127" spans="1:34" x14ac:dyDescent="0.25">
      <c r="A127">
        <v>708041</v>
      </c>
      <c r="B127" t="s">
        <v>104</v>
      </c>
      <c r="C127" s="4">
        <v>300</v>
      </c>
      <c r="D127" s="4"/>
      <c r="E127" s="4">
        <v>300</v>
      </c>
      <c r="F127" s="4">
        <v>780</v>
      </c>
      <c r="G127" s="4">
        <v>720</v>
      </c>
      <c r="H127" s="4">
        <v>1320</v>
      </c>
      <c r="I127" s="4">
        <v>540</v>
      </c>
      <c r="J127" s="4">
        <v>840</v>
      </c>
      <c r="K127" s="4">
        <v>660</v>
      </c>
      <c r="L127" s="4">
        <v>240</v>
      </c>
      <c r="M127" s="4">
        <v>300</v>
      </c>
      <c r="N127" s="4">
        <v>420</v>
      </c>
      <c r="O127" s="4">
        <v>1200</v>
      </c>
      <c r="P127" s="4">
        <v>1560</v>
      </c>
      <c r="Q127" s="4">
        <v>2940</v>
      </c>
      <c r="R127" s="4">
        <v>2340</v>
      </c>
      <c r="S127" s="4">
        <v>1980</v>
      </c>
      <c r="T127" s="4">
        <v>3780</v>
      </c>
      <c r="U127" s="4">
        <v>600</v>
      </c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>
        <v>20820</v>
      </c>
    </row>
    <row r="128" spans="1:34" x14ac:dyDescent="0.25">
      <c r="A128">
        <v>708046</v>
      </c>
      <c r="B128" t="s">
        <v>217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>
        <v>2860</v>
      </c>
      <c r="U128" s="4">
        <v>3124</v>
      </c>
      <c r="V128" s="4">
        <v>11</v>
      </c>
      <c r="W128" s="4">
        <v>11</v>
      </c>
      <c r="X128" s="4">
        <v>275</v>
      </c>
      <c r="Y128" s="4">
        <v>88</v>
      </c>
      <c r="Z128" s="4">
        <v>55</v>
      </c>
      <c r="AA128" s="4"/>
      <c r="AB128" s="4"/>
      <c r="AC128" s="4"/>
      <c r="AD128" s="4"/>
      <c r="AE128" s="4"/>
      <c r="AF128" s="4"/>
      <c r="AG128" s="4"/>
      <c r="AH128" s="4">
        <v>6424</v>
      </c>
    </row>
    <row r="129" spans="1:34" x14ac:dyDescent="0.25">
      <c r="A129">
        <v>708055</v>
      </c>
      <c r="B129" t="s">
        <v>177</v>
      </c>
      <c r="C129" s="4"/>
      <c r="D129" s="4"/>
      <c r="E129" s="4"/>
      <c r="F129" s="4"/>
      <c r="G129" s="4"/>
      <c r="H129" s="4"/>
      <c r="I129" s="4"/>
      <c r="J129" s="4"/>
      <c r="K129" s="4">
        <v>90</v>
      </c>
      <c r="L129" s="4"/>
      <c r="M129" s="4">
        <v>90</v>
      </c>
      <c r="N129" s="4"/>
      <c r="O129" s="4">
        <v>90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>
        <v>270</v>
      </c>
    </row>
    <row r="130" spans="1:34" x14ac:dyDescent="0.25">
      <c r="A130">
        <v>708056</v>
      </c>
      <c r="B130" t="s">
        <v>222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>
        <v>90</v>
      </c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>
        <v>90</v>
      </c>
    </row>
    <row r="131" spans="1:34" x14ac:dyDescent="0.25">
      <c r="A131">
        <v>708057</v>
      </c>
      <c r="B131" t="s">
        <v>231</v>
      </c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>
        <v>900</v>
      </c>
      <c r="AD131" s="4"/>
      <c r="AE131" s="4"/>
      <c r="AF131" s="4"/>
      <c r="AG131" s="4"/>
      <c r="AH131" s="4">
        <v>900</v>
      </c>
    </row>
    <row r="132" spans="1:34" x14ac:dyDescent="0.25">
      <c r="A132">
        <v>709001</v>
      </c>
      <c r="B132" t="s">
        <v>105</v>
      </c>
      <c r="C132" s="4">
        <v>963.5</v>
      </c>
      <c r="D132" s="4">
        <v>5002</v>
      </c>
      <c r="E132" s="4">
        <v>4530.5</v>
      </c>
      <c r="F132" s="4">
        <v>4387</v>
      </c>
      <c r="G132" s="4">
        <v>2234.5</v>
      </c>
      <c r="H132" s="4">
        <v>8651</v>
      </c>
      <c r="I132" s="4">
        <v>6109</v>
      </c>
      <c r="J132" s="4">
        <v>7503</v>
      </c>
      <c r="K132" s="4">
        <v>4633</v>
      </c>
      <c r="L132" s="4">
        <v>4797</v>
      </c>
      <c r="M132" s="4">
        <v>5617</v>
      </c>
      <c r="N132" s="4">
        <v>4387</v>
      </c>
      <c r="O132" s="4">
        <v>7339</v>
      </c>
      <c r="P132" s="4">
        <v>6642</v>
      </c>
      <c r="Q132" s="4">
        <v>3649</v>
      </c>
      <c r="R132" s="4">
        <v>5309.5</v>
      </c>
      <c r="S132" s="4">
        <v>6150</v>
      </c>
      <c r="T132" s="4">
        <v>3772</v>
      </c>
      <c r="U132" s="4">
        <v>4694.5</v>
      </c>
      <c r="V132" s="4">
        <v>5289</v>
      </c>
      <c r="W132" s="4">
        <v>7236.5</v>
      </c>
      <c r="X132" s="4">
        <v>5822</v>
      </c>
      <c r="Y132" s="4">
        <v>8015.5</v>
      </c>
      <c r="Z132" s="4">
        <v>4407.5</v>
      </c>
      <c r="AA132" s="4">
        <v>2460</v>
      </c>
      <c r="AB132" s="4">
        <v>7031.5</v>
      </c>
      <c r="AC132" s="4">
        <v>6847</v>
      </c>
      <c r="AD132" s="4">
        <v>4592</v>
      </c>
      <c r="AE132" s="4">
        <v>5576</v>
      </c>
      <c r="AF132" s="4">
        <v>4120.5</v>
      </c>
      <c r="AG132" s="4">
        <v>3751.5</v>
      </c>
      <c r="AH132" s="4">
        <v>161519.5</v>
      </c>
    </row>
    <row r="133" spans="1:34" x14ac:dyDescent="0.25">
      <c r="A133">
        <v>709005</v>
      </c>
      <c r="B133" t="s">
        <v>106</v>
      </c>
      <c r="C133" s="4">
        <v>6027</v>
      </c>
      <c r="D133" s="4">
        <v>5412</v>
      </c>
      <c r="E133" s="4">
        <v>7318.5</v>
      </c>
      <c r="F133" s="4">
        <v>8015.5</v>
      </c>
      <c r="G133" s="4">
        <v>5658</v>
      </c>
      <c r="H133" s="4">
        <v>8425.5</v>
      </c>
      <c r="I133" s="4">
        <v>10578</v>
      </c>
      <c r="J133" s="4">
        <v>7011</v>
      </c>
      <c r="K133" s="4">
        <v>2603.5</v>
      </c>
      <c r="L133" s="4">
        <v>6683</v>
      </c>
      <c r="M133" s="4">
        <v>7236.5</v>
      </c>
      <c r="N133" s="4">
        <v>3587.5</v>
      </c>
      <c r="O133" s="4">
        <v>7482.5</v>
      </c>
      <c r="P133" s="4">
        <v>10537</v>
      </c>
      <c r="Q133" s="4">
        <v>6785.5</v>
      </c>
      <c r="R133" s="4">
        <v>4120.5</v>
      </c>
      <c r="S133" s="4">
        <v>4571.5</v>
      </c>
      <c r="T133" s="4">
        <v>3608</v>
      </c>
      <c r="U133" s="4">
        <v>7769.5</v>
      </c>
      <c r="V133" s="4">
        <v>3403</v>
      </c>
      <c r="W133" s="4">
        <v>5494</v>
      </c>
      <c r="X133" s="4">
        <v>4407.5</v>
      </c>
      <c r="Y133" s="4">
        <v>4141</v>
      </c>
      <c r="Z133" s="4">
        <v>9143</v>
      </c>
      <c r="AA133" s="4">
        <v>1312</v>
      </c>
      <c r="AB133" s="4">
        <v>4510</v>
      </c>
      <c r="AC133" s="4">
        <v>6068</v>
      </c>
      <c r="AD133" s="4">
        <v>2788</v>
      </c>
      <c r="AE133" s="4">
        <v>6560</v>
      </c>
      <c r="AF133" s="4">
        <v>2808.5</v>
      </c>
      <c r="AG133" s="4">
        <v>7482.5</v>
      </c>
      <c r="AH133" s="4">
        <v>181548</v>
      </c>
    </row>
    <row r="134" spans="1:34" x14ac:dyDescent="0.25">
      <c r="A134">
        <v>709007</v>
      </c>
      <c r="B134" t="s">
        <v>107</v>
      </c>
      <c r="C134" s="4">
        <v>3321</v>
      </c>
      <c r="D134" s="4">
        <v>9389</v>
      </c>
      <c r="E134" s="4">
        <v>14862.5</v>
      </c>
      <c r="F134" s="4">
        <v>6457.5</v>
      </c>
      <c r="G134" s="4">
        <v>8425.5</v>
      </c>
      <c r="H134" s="4">
        <v>10516.5</v>
      </c>
      <c r="I134" s="4">
        <v>11746.5</v>
      </c>
      <c r="J134" s="4">
        <v>9840</v>
      </c>
      <c r="K134" s="4">
        <v>5904</v>
      </c>
      <c r="L134" s="4">
        <v>11439</v>
      </c>
      <c r="M134" s="4">
        <v>8835.5</v>
      </c>
      <c r="N134" s="4">
        <v>2460</v>
      </c>
      <c r="O134" s="4">
        <v>14514</v>
      </c>
      <c r="P134" s="4">
        <v>9430</v>
      </c>
      <c r="Q134" s="4">
        <v>4592</v>
      </c>
      <c r="R134" s="4">
        <v>5043</v>
      </c>
      <c r="S134" s="4">
        <v>6232</v>
      </c>
      <c r="T134" s="4">
        <v>6150</v>
      </c>
      <c r="U134" s="4">
        <v>13427.5</v>
      </c>
      <c r="V134" s="4">
        <v>4161.5</v>
      </c>
      <c r="W134" s="4">
        <v>6621.5</v>
      </c>
      <c r="X134" s="4">
        <v>8979</v>
      </c>
      <c r="Y134" s="4">
        <v>8015.5</v>
      </c>
      <c r="Z134" s="4">
        <v>5760.5</v>
      </c>
      <c r="AA134" s="4">
        <v>5883.5</v>
      </c>
      <c r="AB134" s="4">
        <v>6580.5</v>
      </c>
      <c r="AC134" s="4">
        <v>4797</v>
      </c>
      <c r="AD134" s="4">
        <v>6662.5</v>
      </c>
      <c r="AE134" s="4">
        <v>10209</v>
      </c>
      <c r="AF134" s="4">
        <v>8302.5</v>
      </c>
      <c r="AG134" s="4">
        <v>8261.5</v>
      </c>
      <c r="AH134" s="4">
        <v>246820</v>
      </c>
    </row>
    <row r="135" spans="1:34" x14ac:dyDescent="0.25">
      <c r="A135">
        <v>710000</v>
      </c>
      <c r="B135" t="s">
        <v>238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>
        <v>311100</v>
      </c>
      <c r="AH135" s="4">
        <v>311100</v>
      </c>
    </row>
    <row r="136" spans="1:34" x14ac:dyDescent="0.25">
      <c r="A136">
        <v>710003</v>
      </c>
      <c r="B136" t="s">
        <v>108</v>
      </c>
      <c r="C136" s="4">
        <v>3705</v>
      </c>
      <c r="D136" s="4">
        <v>5109</v>
      </c>
      <c r="E136" s="4">
        <v>9516</v>
      </c>
      <c r="F136" s="4">
        <v>923</v>
      </c>
      <c r="G136" s="4">
        <v>5837</v>
      </c>
      <c r="H136" s="4">
        <v>5473</v>
      </c>
      <c r="I136" s="4">
        <v>6084</v>
      </c>
      <c r="J136" s="4">
        <v>5434</v>
      </c>
      <c r="K136" s="4">
        <v>3328</v>
      </c>
      <c r="L136" s="4">
        <v>8879</v>
      </c>
      <c r="M136" s="4">
        <v>3614</v>
      </c>
      <c r="N136" s="4">
        <v>3991</v>
      </c>
      <c r="O136" s="4">
        <v>3874</v>
      </c>
      <c r="P136" s="4">
        <v>6669</v>
      </c>
      <c r="Q136" s="4">
        <v>6591</v>
      </c>
      <c r="R136" s="4">
        <v>2470</v>
      </c>
      <c r="S136" s="4">
        <v>4303</v>
      </c>
      <c r="T136" s="4">
        <v>3952</v>
      </c>
      <c r="U136" s="4">
        <v>5278</v>
      </c>
      <c r="V136" s="4">
        <v>2522</v>
      </c>
      <c r="W136" s="4">
        <v>611</v>
      </c>
      <c r="X136" s="4">
        <v>4563</v>
      </c>
      <c r="Y136" s="4">
        <v>3588</v>
      </c>
      <c r="Z136" s="4">
        <v>5330</v>
      </c>
      <c r="AA136" s="4"/>
      <c r="AB136" s="4"/>
      <c r="AC136" s="4">
        <v>91</v>
      </c>
      <c r="AD136" s="4">
        <v>663</v>
      </c>
      <c r="AE136" s="4">
        <v>11661</v>
      </c>
      <c r="AF136" s="4">
        <v>6344</v>
      </c>
      <c r="AG136" s="4">
        <v>5057</v>
      </c>
      <c r="AH136" s="4">
        <v>135460</v>
      </c>
    </row>
    <row r="137" spans="1:34" x14ac:dyDescent="0.25">
      <c r="A137">
        <v>710004</v>
      </c>
      <c r="B137" t="s">
        <v>233</v>
      </c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>
        <v>13000</v>
      </c>
      <c r="AE137" s="4">
        <v>1300</v>
      </c>
      <c r="AF137" s="4"/>
      <c r="AG137" s="4">
        <v>1300</v>
      </c>
      <c r="AH137" s="4">
        <v>15600</v>
      </c>
    </row>
    <row r="138" spans="1:34" x14ac:dyDescent="0.25">
      <c r="A138">
        <v>711001</v>
      </c>
      <c r="B138" t="s">
        <v>109</v>
      </c>
      <c r="C138" s="4">
        <v>6340</v>
      </c>
      <c r="D138" s="4">
        <v>17100</v>
      </c>
      <c r="E138" s="4">
        <v>23000</v>
      </c>
      <c r="F138" s="4">
        <v>22140</v>
      </c>
      <c r="G138" s="4">
        <v>16580</v>
      </c>
      <c r="H138" s="4">
        <v>14600</v>
      </c>
      <c r="I138" s="4">
        <v>14280</v>
      </c>
      <c r="J138" s="4">
        <v>26440</v>
      </c>
      <c r="K138" s="4">
        <v>16460</v>
      </c>
      <c r="L138" s="4">
        <v>26760</v>
      </c>
      <c r="M138" s="4">
        <v>26420</v>
      </c>
      <c r="N138" s="4">
        <v>19100</v>
      </c>
      <c r="O138" s="4">
        <v>21220</v>
      </c>
      <c r="P138" s="4">
        <v>21740</v>
      </c>
      <c r="Q138" s="4">
        <v>24920</v>
      </c>
      <c r="R138" s="4">
        <v>20760</v>
      </c>
      <c r="S138" s="4">
        <v>20800</v>
      </c>
      <c r="T138" s="4">
        <v>35200</v>
      </c>
      <c r="U138" s="4">
        <v>31420</v>
      </c>
      <c r="V138" s="4">
        <v>10580</v>
      </c>
      <c r="W138" s="4">
        <v>30700</v>
      </c>
      <c r="X138" s="4">
        <v>16460</v>
      </c>
      <c r="Y138" s="4">
        <v>24880</v>
      </c>
      <c r="Z138" s="4">
        <v>33100</v>
      </c>
      <c r="AA138" s="4">
        <v>13540</v>
      </c>
      <c r="AB138" s="4">
        <v>20780</v>
      </c>
      <c r="AC138" s="4">
        <v>26320</v>
      </c>
      <c r="AD138" s="4">
        <v>24620</v>
      </c>
      <c r="AE138" s="4">
        <v>24440</v>
      </c>
      <c r="AF138" s="4">
        <v>17860</v>
      </c>
      <c r="AG138" s="4">
        <v>13840</v>
      </c>
      <c r="AH138" s="4">
        <v>662400</v>
      </c>
    </row>
    <row r="139" spans="1:34" x14ac:dyDescent="0.25">
      <c r="A139">
        <v>711002</v>
      </c>
      <c r="B139" t="s">
        <v>110</v>
      </c>
      <c r="C139" s="4">
        <v>4060</v>
      </c>
      <c r="D139" s="4">
        <v>8700</v>
      </c>
      <c r="E139" s="4">
        <v>2610</v>
      </c>
      <c r="F139" s="4">
        <v>5800</v>
      </c>
      <c r="G139" s="4">
        <v>5510</v>
      </c>
      <c r="H139" s="4">
        <v>6090</v>
      </c>
      <c r="I139" s="4">
        <v>9280</v>
      </c>
      <c r="J139" s="4">
        <v>4930</v>
      </c>
      <c r="K139" s="4">
        <v>3190</v>
      </c>
      <c r="L139" s="4">
        <v>5220</v>
      </c>
      <c r="M139" s="4">
        <v>6670</v>
      </c>
      <c r="N139" s="4">
        <v>290</v>
      </c>
      <c r="O139" s="4">
        <v>11020</v>
      </c>
      <c r="P139" s="4">
        <v>5220</v>
      </c>
      <c r="Q139" s="4">
        <v>8700</v>
      </c>
      <c r="R139" s="4">
        <v>5220</v>
      </c>
      <c r="S139" s="4">
        <v>7540</v>
      </c>
      <c r="T139" s="4">
        <v>8410</v>
      </c>
      <c r="U139" s="4">
        <v>6960</v>
      </c>
      <c r="V139" s="4">
        <v>5220</v>
      </c>
      <c r="W139" s="4">
        <v>12470</v>
      </c>
      <c r="X139" s="4">
        <v>12180</v>
      </c>
      <c r="Y139" s="4">
        <v>17110</v>
      </c>
      <c r="Z139" s="4">
        <v>6960</v>
      </c>
      <c r="AA139" s="4">
        <v>6960</v>
      </c>
      <c r="AB139" s="4">
        <v>6380</v>
      </c>
      <c r="AC139" s="4">
        <v>11020</v>
      </c>
      <c r="AD139" s="4">
        <v>7540</v>
      </c>
      <c r="AE139" s="4">
        <v>9570</v>
      </c>
      <c r="AF139" s="4">
        <v>6960</v>
      </c>
      <c r="AG139" s="4">
        <v>11310</v>
      </c>
      <c r="AH139" s="4">
        <v>229100</v>
      </c>
    </row>
    <row r="140" spans="1:34" x14ac:dyDescent="0.25">
      <c r="A140">
        <v>711006</v>
      </c>
      <c r="B140" t="s">
        <v>111</v>
      </c>
      <c r="C140" s="4">
        <v>0</v>
      </c>
      <c r="D140" s="4">
        <v>0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>
        <v>0</v>
      </c>
    </row>
    <row r="141" spans="1:34" x14ac:dyDescent="0.25">
      <c r="A141">
        <v>711007</v>
      </c>
      <c r="B141" t="s">
        <v>112</v>
      </c>
      <c r="C141" s="4">
        <v>0</v>
      </c>
      <c r="D141" s="4">
        <v>0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>
        <v>0</v>
      </c>
    </row>
    <row r="142" spans="1:34" x14ac:dyDescent="0.25">
      <c r="A142">
        <v>711008</v>
      </c>
      <c r="B142" t="s">
        <v>113</v>
      </c>
      <c r="C142" s="4">
        <v>0</v>
      </c>
      <c r="D142" s="4">
        <v>0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0</v>
      </c>
    </row>
    <row r="143" spans="1:34" x14ac:dyDescent="0.25">
      <c r="A143">
        <v>711009</v>
      </c>
      <c r="B143" t="s">
        <v>114</v>
      </c>
      <c r="C143" s="4">
        <v>2520</v>
      </c>
      <c r="D143" s="4">
        <v>9825</v>
      </c>
      <c r="E143" s="4">
        <v>6780</v>
      </c>
      <c r="F143" s="4">
        <v>12270</v>
      </c>
      <c r="G143" s="4">
        <v>3570</v>
      </c>
      <c r="H143" s="4">
        <v>13215</v>
      </c>
      <c r="I143" s="4">
        <v>10800</v>
      </c>
      <c r="J143" s="4">
        <v>9510</v>
      </c>
      <c r="K143" s="4">
        <v>7170</v>
      </c>
      <c r="L143" s="4">
        <v>11925</v>
      </c>
      <c r="M143" s="4">
        <v>16470</v>
      </c>
      <c r="N143" s="4">
        <v>6585</v>
      </c>
      <c r="O143" s="4">
        <v>12060</v>
      </c>
      <c r="P143" s="4">
        <v>15120</v>
      </c>
      <c r="Q143" s="4">
        <v>7890</v>
      </c>
      <c r="R143" s="4">
        <v>17790</v>
      </c>
      <c r="S143" s="4">
        <v>12735</v>
      </c>
      <c r="T143" s="4">
        <v>12525</v>
      </c>
      <c r="U143" s="4">
        <v>16170</v>
      </c>
      <c r="V143" s="4">
        <v>9555</v>
      </c>
      <c r="W143" s="4">
        <v>16740</v>
      </c>
      <c r="X143" s="4">
        <v>5490</v>
      </c>
      <c r="Y143" s="4">
        <v>19485</v>
      </c>
      <c r="Z143" s="4">
        <v>15585</v>
      </c>
      <c r="AA143" s="4">
        <v>8355</v>
      </c>
      <c r="AB143" s="4">
        <v>9180</v>
      </c>
      <c r="AC143" s="4">
        <v>21570</v>
      </c>
      <c r="AD143" s="4">
        <v>15345</v>
      </c>
      <c r="AE143" s="4">
        <v>30435</v>
      </c>
      <c r="AF143" s="4">
        <v>14775</v>
      </c>
      <c r="AG143" s="4">
        <v>20925</v>
      </c>
      <c r="AH143" s="4">
        <v>392370</v>
      </c>
    </row>
    <row r="144" spans="1:34" x14ac:dyDescent="0.25">
      <c r="A144">
        <v>711010</v>
      </c>
      <c r="B144" t="s">
        <v>115</v>
      </c>
      <c r="C144" s="4">
        <v>265</v>
      </c>
      <c r="D144" s="4">
        <v>530</v>
      </c>
      <c r="E144" s="4">
        <v>1590</v>
      </c>
      <c r="F144" s="4">
        <v>795</v>
      </c>
      <c r="G144" s="4">
        <v>265</v>
      </c>
      <c r="H144" s="4">
        <v>1855</v>
      </c>
      <c r="I144" s="4">
        <v>1325</v>
      </c>
      <c r="J144" s="4">
        <v>1325</v>
      </c>
      <c r="K144" s="4"/>
      <c r="L144" s="4">
        <v>265</v>
      </c>
      <c r="M144" s="4">
        <v>2650</v>
      </c>
      <c r="N144" s="4">
        <v>530</v>
      </c>
      <c r="O144" s="4">
        <v>795</v>
      </c>
      <c r="P144" s="4">
        <v>530</v>
      </c>
      <c r="Q144" s="4">
        <v>1590</v>
      </c>
      <c r="R144" s="4">
        <v>1060</v>
      </c>
      <c r="S144" s="4">
        <v>795</v>
      </c>
      <c r="T144" s="4">
        <v>1060</v>
      </c>
      <c r="U144" s="4">
        <v>2120</v>
      </c>
      <c r="V144" s="4"/>
      <c r="W144" s="4"/>
      <c r="X144" s="4">
        <v>795</v>
      </c>
      <c r="Y144" s="4"/>
      <c r="Z144" s="4"/>
      <c r="AA144" s="4">
        <v>1855</v>
      </c>
      <c r="AB144" s="4">
        <v>795</v>
      </c>
      <c r="AC144" s="4">
        <v>1590</v>
      </c>
      <c r="AD144" s="4">
        <v>2120</v>
      </c>
      <c r="AE144" s="4">
        <v>1060</v>
      </c>
      <c r="AF144" s="4">
        <v>2120</v>
      </c>
      <c r="AG144" s="4">
        <v>1325</v>
      </c>
      <c r="AH144" s="4">
        <v>31005</v>
      </c>
    </row>
    <row r="145" spans="1:34" x14ac:dyDescent="0.25">
      <c r="A145">
        <v>712007</v>
      </c>
      <c r="B145" t="s">
        <v>116</v>
      </c>
      <c r="C145" s="4">
        <v>385</v>
      </c>
      <c r="D145" s="4"/>
      <c r="E145" s="4">
        <v>10791</v>
      </c>
      <c r="F145" s="4">
        <v>17589</v>
      </c>
      <c r="G145" s="4">
        <v>5038</v>
      </c>
      <c r="H145" s="4">
        <v>8547</v>
      </c>
      <c r="I145" s="4">
        <v>3036</v>
      </c>
      <c r="J145" s="4">
        <v>8701</v>
      </c>
      <c r="K145" s="4">
        <v>8503</v>
      </c>
      <c r="L145" s="4">
        <v>8503</v>
      </c>
      <c r="M145" s="4">
        <v>7238</v>
      </c>
      <c r="N145" s="4">
        <v>3168</v>
      </c>
      <c r="O145" s="4">
        <v>55</v>
      </c>
      <c r="P145" s="4">
        <v>7205</v>
      </c>
      <c r="Q145" s="4">
        <v>10307</v>
      </c>
      <c r="R145" s="4">
        <v>3278</v>
      </c>
      <c r="S145" s="4">
        <v>4576</v>
      </c>
      <c r="T145" s="4">
        <v>6160</v>
      </c>
      <c r="U145" s="4">
        <v>9812</v>
      </c>
      <c r="V145" s="4">
        <v>6270</v>
      </c>
      <c r="W145" s="4">
        <v>7425</v>
      </c>
      <c r="X145" s="4">
        <v>4928</v>
      </c>
      <c r="Y145" s="4">
        <v>7216</v>
      </c>
      <c r="Z145" s="4">
        <v>6369</v>
      </c>
      <c r="AA145" s="4"/>
      <c r="AB145" s="4">
        <v>1760</v>
      </c>
      <c r="AC145" s="4">
        <v>9856</v>
      </c>
      <c r="AD145" s="4">
        <v>6457</v>
      </c>
      <c r="AE145" s="4">
        <v>6545</v>
      </c>
      <c r="AF145" s="4">
        <v>9724</v>
      </c>
      <c r="AG145" s="4">
        <v>5049</v>
      </c>
      <c r="AH145" s="4">
        <v>194491</v>
      </c>
    </row>
    <row r="146" spans="1:34" x14ac:dyDescent="0.25">
      <c r="A146">
        <v>713001</v>
      </c>
      <c r="B146" t="s">
        <v>117</v>
      </c>
      <c r="C146" s="4">
        <v>2160</v>
      </c>
      <c r="D146" s="4">
        <v>11430</v>
      </c>
      <c r="E146" s="4">
        <v>9000</v>
      </c>
      <c r="F146" s="4">
        <v>13635</v>
      </c>
      <c r="G146" s="4">
        <v>6885</v>
      </c>
      <c r="H146" s="4">
        <v>6615</v>
      </c>
      <c r="I146" s="4">
        <v>15075</v>
      </c>
      <c r="J146" s="4">
        <v>9000</v>
      </c>
      <c r="K146" s="4">
        <v>9945</v>
      </c>
      <c r="L146" s="4">
        <v>10035</v>
      </c>
      <c r="M146" s="4">
        <v>14805</v>
      </c>
      <c r="N146" s="4">
        <v>8595</v>
      </c>
      <c r="O146" s="4">
        <v>6030</v>
      </c>
      <c r="P146" s="4">
        <v>7515</v>
      </c>
      <c r="Q146" s="4">
        <v>9810</v>
      </c>
      <c r="R146" s="4">
        <v>11655</v>
      </c>
      <c r="S146" s="4">
        <v>8910</v>
      </c>
      <c r="T146" s="4">
        <v>11115</v>
      </c>
      <c r="U146" s="4">
        <v>10800</v>
      </c>
      <c r="V146" s="4">
        <v>8235</v>
      </c>
      <c r="W146" s="4">
        <v>11430</v>
      </c>
      <c r="X146" s="4">
        <v>13995</v>
      </c>
      <c r="Y146" s="4">
        <v>16110</v>
      </c>
      <c r="Z146" s="4">
        <v>9495</v>
      </c>
      <c r="AA146" s="4">
        <v>11205</v>
      </c>
      <c r="AB146" s="4">
        <v>5895</v>
      </c>
      <c r="AC146" s="4">
        <v>19080</v>
      </c>
      <c r="AD146" s="4">
        <v>9045</v>
      </c>
      <c r="AE146" s="4">
        <v>13995</v>
      </c>
      <c r="AF146" s="4">
        <v>17370</v>
      </c>
      <c r="AG146" s="4">
        <v>12240</v>
      </c>
      <c r="AH146" s="4">
        <v>331110</v>
      </c>
    </row>
    <row r="147" spans="1:34" x14ac:dyDescent="0.25">
      <c r="A147">
        <v>713003</v>
      </c>
      <c r="B147" t="s">
        <v>118</v>
      </c>
      <c r="C147" s="4">
        <v>476</v>
      </c>
      <c r="D147" s="4">
        <v>354</v>
      </c>
      <c r="E147" s="4">
        <v>840</v>
      </c>
      <c r="F147" s="4">
        <v>394</v>
      </c>
      <c r="G147" s="4">
        <v>8</v>
      </c>
      <c r="H147" s="4">
        <v>350</v>
      </c>
      <c r="I147" s="4">
        <v>1256</v>
      </c>
      <c r="J147" s="4">
        <v>714</v>
      </c>
      <c r="K147" s="4">
        <v>620</v>
      </c>
      <c r="L147" s="4">
        <v>120</v>
      </c>
      <c r="M147" s="4">
        <v>276</v>
      </c>
      <c r="N147" s="4">
        <v>760</v>
      </c>
      <c r="O147" s="4">
        <v>2160</v>
      </c>
      <c r="P147" s="4">
        <v>240</v>
      </c>
      <c r="Q147" s="4">
        <v>1930</v>
      </c>
      <c r="R147" s="4">
        <v>690</v>
      </c>
      <c r="S147" s="4">
        <v>1722</v>
      </c>
      <c r="T147" s="4">
        <v>80</v>
      </c>
      <c r="U147" s="4"/>
      <c r="V147" s="4">
        <v>296</v>
      </c>
      <c r="W147" s="4">
        <v>842</v>
      </c>
      <c r="X147" s="4">
        <v>1026</v>
      </c>
      <c r="Y147" s="4">
        <v>414</v>
      </c>
      <c r="Z147" s="4">
        <v>1668</v>
      </c>
      <c r="AA147" s="4">
        <v>1554</v>
      </c>
      <c r="AB147" s="4">
        <v>1104</v>
      </c>
      <c r="AC147" s="4"/>
      <c r="AD147" s="4">
        <v>440</v>
      </c>
      <c r="AE147" s="4">
        <v>1084</v>
      </c>
      <c r="AF147" s="4">
        <v>1644</v>
      </c>
      <c r="AG147" s="4">
        <v>940</v>
      </c>
      <c r="AH147" s="4">
        <v>24002</v>
      </c>
    </row>
    <row r="148" spans="1:34" x14ac:dyDescent="0.25">
      <c r="A148">
        <v>713008</v>
      </c>
      <c r="B148" t="s">
        <v>235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>
        <v>11088</v>
      </c>
      <c r="AF148" s="4">
        <v>4844</v>
      </c>
      <c r="AG148" s="4">
        <v>16436</v>
      </c>
      <c r="AH148" s="4">
        <v>32368</v>
      </c>
    </row>
    <row r="149" spans="1:34" x14ac:dyDescent="0.25">
      <c r="A149">
        <v>713009</v>
      </c>
      <c r="B149" t="s">
        <v>237</v>
      </c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>
        <v>13149</v>
      </c>
      <c r="AG149" s="4">
        <v>6021</v>
      </c>
      <c r="AH149" s="4">
        <v>19170</v>
      </c>
    </row>
    <row r="150" spans="1:34" x14ac:dyDescent="0.25">
      <c r="A150">
        <v>714003</v>
      </c>
      <c r="B150" t="s">
        <v>236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>
        <v>1462.5</v>
      </c>
      <c r="AF150" s="4"/>
      <c r="AG150" s="4"/>
      <c r="AH150" s="4">
        <v>1462.5</v>
      </c>
    </row>
    <row r="151" spans="1:34" x14ac:dyDescent="0.25">
      <c r="A151">
        <v>715000</v>
      </c>
      <c r="B151" t="s">
        <v>178</v>
      </c>
      <c r="C151" s="4"/>
      <c r="D151" s="4"/>
      <c r="E151" s="4"/>
      <c r="F151" s="4"/>
      <c r="G151" s="4"/>
      <c r="H151" s="4"/>
      <c r="I151" s="4"/>
      <c r="J151" s="4"/>
      <c r="K151" s="4">
        <v>10800</v>
      </c>
      <c r="L151" s="4"/>
      <c r="M151" s="4">
        <v>3.6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>
        <v>50400</v>
      </c>
      <c r="AH151" s="4">
        <v>61203.6</v>
      </c>
    </row>
    <row r="152" spans="1:34" x14ac:dyDescent="0.25">
      <c r="A152">
        <v>715001</v>
      </c>
      <c r="B152" t="s">
        <v>179</v>
      </c>
      <c r="C152" s="4"/>
      <c r="D152" s="4"/>
      <c r="E152" s="4"/>
      <c r="F152" s="4"/>
      <c r="G152" s="4"/>
      <c r="H152" s="4"/>
      <c r="I152" s="4"/>
      <c r="J152" s="4"/>
      <c r="K152" s="4">
        <v>18200</v>
      </c>
      <c r="L152" s="4">
        <v>7510</v>
      </c>
      <c r="M152" s="4">
        <v>30</v>
      </c>
      <c r="N152" s="4"/>
      <c r="O152" s="4"/>
      <c r="P152" s="4"/>
      <c r="Q152" s="4"/>
      <c r="R152" s="4"/>
      <c r="S152" s="4"/>
      <c r="T152" s="4"/>
      <c r="U152" s="4"/>
      <c r="V152" s="4"/>
      <c r="W152" s="4">
        <v>18410</v>
      </c>
      <c r="X152" s="4">
        <v>8060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>
        <v>52210</v>
      </c>
    </row>
    <row r="153" spans="1:34" x14ac:dyDescent="0.25">
      <c r="A153">
        <v>715002</v>
      </c>
      <c r="B153" t="s">
        <v>180</v>
      </c>
      <c r="C153" s="4"/>
      <c r="D153" s="4"/>
      <c r="E153" s="4"/>
      <c r="F153" s="4"/>
      <c r="G153" s="4"/>
      <c r="H153" s="4"/>
      <c r="I153" s="4"/>
      <c r="J153" s="4"/>
      <c r="K153" s="4">
        <v>4606</v>
      </c>
      <c r="L153" s="4">
        <v>17125.5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>
        <v>21388.5</v>
      </c>
      <c r="X153" s="4">
        <v>22148</v>
      </c>
      <c r="Y153" s="4">
        <v>294</v>
      </c>
      <c r="Z153" s="4"/>
      <c r="AA153" s="4"/>
      <c r="AB153" s="4"/>
      <c r="AC153" s="4"/>
      <c r="AD153" s="4"/>
      <c r="AE153" s="4"/>
      <c r="AF153" s="4"/>
      <c r="AG153" s="4"/>
      <c r="AH153" s="4">
        <v>65562</v>
      </c>
    </row>
    <row r="154" spans="1:34" x14ac:dyDescent="0.25">
      <c r="A154">
        <v>715003</v>
      </c>
      <c r="B154" t="s">
        <v>181</v>
      </c>
      <c r="C154" s="4"/>
      <c r="D154" s="4"/>
      <c r="E154" s="4"/>
      <c r="F154" s="4"/>
      <c r="G154" s="4"/>
      <c r="H154" s="4"/>
      <c r="I154" s="4"/>
      <c r="J154" s="4"/>
      <c r="K154" s="4">
        <v>5365.5</v>
      </c>
      <c r="L154" s="4">
        <v>17664.5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>
        <v>24916.5</v>
      </c>
      <c r="X154" s="4">
        <v>11858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>
        <v>59804.5</v>
      </c>
    </row>
    <row r="155" spans="1:34" x14ac:dyDescent="0.25">
      <c r="A155">
        <v>715004</v>
      </c>
      <c r="B155" t="s">
        <v>182</v>
      </c>
      <c r="C155" s="4"/>
      <c r="D155" s="4"/>
      <c r="E155" s="4"/>
      <c r="F155" s="4"/>
      <c r="G155" s="4"/>
      <c r="H155" s="4"/>
      <c r="I155" s="4"/>
      <c r="J155" s="4"/>
      <c r="K155" s="4">
        <v>5071.5</v>
      </c>
      <c r="L155" s="4">
        <v>8158.5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>
        <v>31678.5</v>
      </c>
      <c r="X155" s="4">
        <v>18399.5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>
        <v>63308</v>
      </c>
    </row>
    <row r="156" spans="1:34" x14ac:dyDescent="0.25">
      <c r="A156">
        <v>715008</v>
      </c>
      <c r="B156" t="s">
        <v>191</v>
      </c>
      <c r="C156" s="4"/>
      <c r="D156" s="4"/>
      <c r="E156" s="4"/>
      <c r="F156" s="4"/>
      <c r="G156" s="4"/>
      <c r="H156" s="4"/>
      <c r="I156" s="4"/>
      <c r="J156" s="4"/>
      <c r="K156" s="4"/>
      <c r="L156" s="4">
        <v>870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>
        <v>1038</v>
      </c>
      <c r="X156" s="4">
        <v>4578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>
        <v>6486</v>
      </c>
    </row>
    <row r="157" spans="1:34" x14ac:dyDescent="0.25">
      <c r="A157">
        <v>715015</v>
      </c>
      <c r="B157" t="s">
        <v>192</v>
      </c>
      <c r="C157" s="4"/>
      <c r="D157" s="4"/>
      <c r="E157" s="4"/>
      <c r="F157" s="4"/>
      <c r="G157" s="4"/>
      <c r="H157" s="4"/>
      <c r="I157" s="4"/>
      <c r="J157" s="4"/>
      <c r="K157" s="4"/>
      <c r="L157" s="4">
        <v>38.5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>
        <v>1320</v>
      </c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>
        <v>1358.5</v>
      </c>
    </row>
    <row r="158" spans="1:34" x14ac:dyDescent="0.25">
      <c r="A158">
        <v>715016</v>
      </c>
      <c r="B158" t="s">
        <v>183</v>
      </c>
      <c r="C158" s="4"/>
      <c r="D158" s="4"/>
      <c r="E158" s="4"/>
      <c r="F158" s="4"/>
      <c r="G158" s="4"/>
      <c r="H158" s="4"/>
      <c r="I158" s="4"/>
      <c r="J158" s="4"/>
      <c r="K158" s="4">
        <v>165</v>
      </c>
      <c r="L158" s="4">
        <v>585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>
        <v>5520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6270</v>
      </c>
    </row>
    <row r="159" spans="1:34" x14ac:dyDescent="0.25">
      <c r="A159">
        <v>715023</v>
      </c>
      <c r="B159" t="s">
        <v>184</v>
      </c>
      <c r="C159" s="4"/>
      <c r="D159" s="4"/>
      <c r="E159" s="4"/>
      <c r="F159" s="4"/>
      <c r="G159" s="4"/>
      <c r="H159" s="4"/>
      <c r="I159" s="4"/>
      <c r="J159" s="4"/>
      <c r="K159" s="4">
        <v>36</v>
      </c>
      <c r="L159" s="4">
        <v>990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>
        <v>1512</v>
      </c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>
        <v>2538</v>
      </c>
    </row>
    <row r="160" spans="1:34" x14ac:dyDescent="0.25">
      <c r="A160">
        <v>715025</v>
      </c>
      <c r="B160" t="s">
        <v>185</v>
      </c>
      <c r="C160" s="4"/>
      <c r="D160" s="4"/>
      <c r="E160" s="4"/>
      <c r="F160" s="4"/>
      <c r="G160" s="4"/>
      <c r="H160" s="4"/>
      <c r="I160" s="4"/>
      <c r="J160" s="4"/>
      <c r="K160" s="4">
        <v>192</v>
      </c>
      <c r="L160" s="4">
        <v>624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>
        <v>9168</v>
      </c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>
        <v>9984</v>
      </c>
    </row>
    <row r="161" spans="1:34" x14ac:dyDescent="0.25">
      <c r="A161">
        <v>715026</v>
      </c>
      <c r="B161" t="s">
        <v>186</v>
      </c>
      <c r="C161" s="4"/>
      <c r="D161" s="4"/>
      <c r="E161" s="4"/>
      <c r="F161" s="4"/>
      <c r="G161" s="4"/>
      <c r="H161" s="4"/>
      <c r="I161" s="4"/>
      <c r="J161" s="4"/>
      <c r="K161" s="4">
        <v>203.29999999999998</v>
      </c>
      <c r="L161" s="4">
        <v>331.7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>
        <v>374.5</v>
      </c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>
        <v>909.5</v>
      </c>
    </row>
    <row r="162" spans="1:34" x14ac:dyDescent="0.25">
      <c r="A162">
        <v>715027</v>
      </c>
      <c r="B162" t="s">
        <v>187</v>
      </c>
      <c r="C162" s="4"/>
      <c r="D162" s="4"/>
      <c r="E162" s="4"/>
      <c r="F162" s="4"/>
      <c r="G162" s="4"/>
      <c r="H162" s="4"/>
      <c r="I162" s="4"/>
      <c r="J162" s="4"/>
      <c r="K162" s="4">
        <v>25.4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>
        <v>76.199999999999989</v>
      </c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>
        <v>101.6</v>
      </c>
    </row>
    <row r="163" spans="1:34" x14ac:dyDescent="0.25">
      <c r="A163">
        <v>715028</v>
      </c>
      <c r="B163" t="s">
        <v>188</v>
      </c>
      <c r="C163" s="4"/>
      <c r="D163" s="4"/>
      <c r="E163" s="4"/>
      <c r="F163" s="4"/>
      <c r="G163" s="4"/>
      <c r="H163" s="4"/>
      <c r="I163" s="4"/>
      <c r="J163" s="4"/>
      <c r="K163" s="4">
        <v>320</v>
      </c>
      <c r="L163" s="4">
        <v>896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>
        <v>1216</v>
      </c>
    </row>
    <row r="164" spans="1:34" x14ac:dyDescent="0.25">
      <c r="A164">
        <v>715029</v>
      </c>
      <c r="B164" t="s">
        <v>193</v>
      </c>
      <c r="C164" s="4"/>
      <c r="D164" s="4"/>
      <c r="E164" s="4"/>
      <c r="F164" s="4"/>
      <c r="G164" s="4"/>
      <c r="H164" s="4"/>
      <c r="I164" s="4"/>
      <c r="J164" s="4"/>
      <c r="K164" s="4"/>
      <c r="L164" s="4">
        <v>576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>
        <v>16</v>
      </c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>
        <v>592</v>
      </c>
    </row>
    <row r="165" spans="1:34" x14ac:dyDescent="0.25">
      <c r="A165">
        <v>715030</v>
      </c>
      <c r="B165" t="s">
        <v>189</v>
      </c>
      <c r="C165" s="4"/>
      <c r="D165" s="4"/>
      <c r="E165" s="4"/>
      <c r="F165" s="4"/>
      <c r="G165" s="4"/>
      <c r="H165" s="4"/>
      <c r="I165" s="4"/>
      <c r="J165" s="4"/>
      <c r="K165" s="4">
        <v>115.19999999999999</v>
      </c>
      <c r="L165" s="4">
        <v>1603.2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>
        <v>1843.1999999999998</v>
      </c>
      <c r="X165" s="4">
        <v>5520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9081.6</v>
      </c>
    </row>
    <row r="166" spans="1:34" x14ac:dyDescent="0.25">
      <c r="A166">
        <v>716001</v>
      </c>
      <c r="B166" t="s">
        <v>119</v>
      </c>
      <c r="C166" s="4">
        <v>49192.5</v>
      </c>
      <c r="D166" s="4">
        <v>3882.5</v>
      </c>
      <c r="E166" s="4"/>
      <c r="F166" s="4"/>
      <c r="G166" s="4"/>
      <c r="H166" s="4"/>
      <c r="I166" s="4"/>
      <c r="J166" s="4"/>
      <c r="K166" s="4"/>
      <c r="L166" s="4"/>
      <c r="M166" s="4"/>
      <c r="N166" s="4">
        <v>1802.5</v>
      </c>
      <c r="O166" s="4">
        <v>45205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>
        <v>73100</v>
      </c>
      <c r="AB166" s="4">
        <v>18915</v>
      </c>
      <c r="AC166" s="4">
        <v>15</v>
      </c>
      <c r="AD166" s="4"/>
      <c r="AE166" s="4"/>
      <c r="AF166" s="4"/>
      <c r="AG166" s="4"/>
      <c r="AH166" s="4">
        <v>192112.5</v>
      </c>
    </row>
    <row r="167" spans="1:34" x14ac:dyDescent="0.25">
      <c r="A167">
        <v>716002</v>
      </c>
      <c r="B167" t="s">
        <v>120</v>
      </c>
      <c r="C167" s="4">
        <v>64302.5</v>
      </c>
      <c r="D167" s="4">
        <v>10490</v>
      </c>
      <c r="E167" s="4"/>
      <c r="F167" s="4"/>
      <c r="G167" s="4"/>
      <c r="H167" s="4"/>
      <c r="I167" s="4"/>
      <c r="J167" s="4"/>
      <c r="K167" s="4"/>
      <c r="L167" s="4"/>
      <c r="M167" s="4"/>
      <c r="N167" s="4">
        <v>6267.5</v>
      </c>
      <c r="O167" s="4">
        <v>46022.5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>
        <v>96657.5</v>
      </c>
      <c r="AB167" s="4">
        <v>15787.5</v>
      </c>
      <c r="AC167" s="4">
        <v>250</v>
      </c>
      <c r="AD167" s="4"/>
      <c r="AE167" s="4"/>
      <c r="AF167" s="4"/>
      <c r="AG167" s="4"/>
      <c r="AH167" s="4">
        <v>239777.5</v>
      </c>
    </row>
    <row r="168" spans="1:34" x14ac:dyDescent="0.25">
      <c r="A168">
        <v>716003</v>
      </c>
      <c r="B168" t="s">
        <v>121</v>
      </c>
      <c r="C168" s="4">
        <v>13350</v>
      </c>
      <c r="D168" s="4">
        <v>2630</v>
      </c>
      <c r="E168" s="4"/>
      <c r="F168" s="4"/>
      <c r="G168" s="4"/>
      <c r="H168" s="4"/>
      <c r="I168" s="4"/>
      <c r="J168" s="4"/>
      <c r="K168" s="4"/>
      <c r="L168" s="4"/>
      <c r="M168" s="4"/>
      <c r="N168" s="4">
        <v>1386</v>
      </c>
      <c r="O168" s="4">
        <v>15820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>
        <v>62156</v>
      </c>
      <c r="AB168" s="4">
        <v>12656</v>
      </c>
      <c r="AC168" s="4">
        <v>212</v>
      </c>
      <c r="AD168" s="4"/>
      <c r="AE168" s="4"/>
      <c r="AF168" s="4"/>
      <c r="AG168" s="4"/>
      <c r="AH168" s="4">
        <v>108210</v>
      </c>
    </row>
    <row r="169" spans="1:34" x14ac:dyDescent="0.25">
      <c r="A169">
        <v>716004</v>
      </c>
      <c r="B169" t="s">
        <v>122</v>
      </c>
      <c r="C169" s="4">
        <v>19938</v>
      </c>
      <c r="D169" s="4">
        <v>30</v>
      </c>
      <c r="E169" s="4"/>
      <c r="F169" s="4"/>
      <c r="G169" s="4"/>
      <c r="H169" s="4"/>
      <c r="I169" s="4"/>
      <c r="J169" s="4"/>
      <c r="K169" s="4"/>
      <c r="L169" s="4"/>
      <c r="M169" s="4"/>
      <c r="N169" s="4">
        <v>450</v>
      </c>
      <c r="O169" s="4">
        <v>19612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>
        <v>63848</v>
      </c>
      <c r="AB169" s="4">
        <v>5000</v>
      </c>
      <c r="AC169" s="4"/>
      <c r="AD169" s="4"/>
      <c r="AE169" s="4"/>
      <c r="AF169" s="4"/>
      <c r="AG169" s="4"/>
      <c r="AH169" s="4">
        <v>108878</v>
      </c>
    </row>
    <row r="170" spans="1:34" x14ac:dyDescent="0.25">
      <c r="A170">
        <v>716005</v>
      </c>
      <c r="B170" t="s">
        <v>123</v>
      </c>
      <c r="C170" s="4">
        <v>17565</v>
      </c>
      <c r="D170" s="4">
        <v>240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>
        <v>15150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>
        <v>38670</v>
      </c>
      <c r="AB170" s="4">
        <v>5250</v>
      </c>
      <c r="AC170" s="4"/>
      <c r="AD170" s="4"/>
      <c r="AE170" s="4"/>
      <c r="AF170" s="4"/>
      <c r="AG170" s="4"/>
      <c r="AH170" s="4">
        <v>76875</v>
      </c>
    </row>
    <row r="171" spans="1:34" x14ac:dyDescent="0.25">
      <c r="A171">
        <v>716006</v>
      </c>
      <c r="B171" t="s">
        <v>197</v>
      </c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>
        <v>60</v>
      </c>
      <c r="O171" s="4">
        <v>12675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>
        <v>36105</v>
      </c>
      <c r="AB171" s="4">
        <v>4095</v>
      </c>
      <c r="AC171" s="4"/>
      <c r="AD171" s="4"/>
      <c r="AE171" s="4"/>
      <c r="AF171" s="4"/>
      <c r="AG171" s="4"/>
      <c r="AH171" s="4">
        <v>52935</v>
      </c>
    </row>
    <row r="172" spans="1:34" x14ac:dyDescent="0.25">
      <c r="A172">
        <v>716008</v>
      </c>
      <c r="B172" t="s">
        <v>124</v>
      </c>
      <c r="C172" s="4">
        <v>14859</v>
      </c>
      <c r="D172" s="4">
        <v>1251</v>
      </c>
      <c r="E172" s="4"/>
      <c r="F172" s="4"/>
      <c r="G172" s="4"/>
      <c r="H172" s="4"/>
      <c r="I172" s="4"/>
      <c r="J172" s="4"/>
      <c r="K172" s="4"/>
      <c r="L172" s="4"/>
      <c r="M172" s="4"/>
      <c r="N172" s="4">
        <v>1125</v>
      </c>
      <c r="O172" s="4">
        <v>8019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>
        <v>34150.5</v>
      </c>
      <c r="AB172" s="4">
        <v>11812.5</v>
      </c>
      <c r="AC172" s="4">
        <v>117</v>
      </c>
      <c r="AD172" s="4"/>
      <c r="AE172" s="4"/>
      <c r="AF172" s="4"/>
      <c r="AG172" s="4"/>
      <c r="AH172" s="4">
        <v>71334</v>
      </c>
    </row>
    <row r="173" spans="1:34" x14ac:dyDescent="0.25">
      <c r="A173">
        <v>716009</v>
      </c>
      <c r="B173" t="s">
        <v>125</v>
      </c>
      <c r="C173" s="4">
        <v>64953</v>
      </c>
      <c r="D173" s="4">
        <v>3249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>
        <v>33921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>
        <v>59562</v>
      </c>
      <c r="AB173" s="4">
        <v>9360</v>
      </c>
      <c r="AC173" s="4"/>
      <c r="AD173" s="4"/>
      <c r="AE173" s="4"/>
      <c r="AF173" s="4"/>
      <c r="AG173" s="4"/>
      <c r="AH173" s="4">
        <v>171045</v>
      </c>
    </row>
    <row r="174" spans="1:34" x14ac:dyDescent="0.25">
      <c r="A174">
        <v>716010</v>
      </c>
      <c r="B174" t="s">
        <v>126</v>
      </c>
      <c r="C174" s="4">
        <v>14145</v>
      </c>
      <c r="D174" s="4">
        <v>690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>
        <v>11960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>
        <v>23598</v>
      </c>
      <c r="AB174" s="4">
        <v>5750</v>
      </c>
      <c r="AC174" s="4"/>
      <c r="AD174" s="4"/>
      <c r="AE174" s="4"/>
      <c r="AF174" s="4"/>
      <c r="AG174" s="4"/>
      <c r="AH174" s="4">
        <v>56143</v>
      </c>
    </row>
    <row r="175" spans="1:34" x14ac:dyDescent="0.25">
      <c r="A175">
        <v>716011</v>
      </c>
      <c r="B175" t="s">
        <v>200</v>
      </c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>
        <v>8349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>
        <v>22407</v>
      </c>
      <c r="AB175" s="4">
        <v>1584</v>
      </c>
      <c r="AC175" s="4"/>
      <c r="AD175" s="4"/>
      <c r="AE175" s="4"/>
      <c r="AF175" s="4"/>
      <c r="AG175" s="4"/>
      <c r="AH175" s="4">
        <v>32340</v>
      </c>
    </row>
    <row r="176" spans="1:34" x14ac:dyDescent="0.25">
      <c r="A176">
        <v>716013</v>
      </c>
      <c r="B176" t="s">
        <v>127</v>
      </c>
      <c r="C176" s="4">
        <v>69936</v>
      </c>
      <c r="D176" s="4">
        <v>1872</v>
      </c>
      <c r="E176" s="4"/>
      <c r="F176" s="4"/>
      <c r="G176" s="4"/>
      <c r="H176" s="4"/>
      <c r="I176" s="4"/>
      <c r="J176" s="4"/>
      <c r="K176" s="4"/>
      <c r="L176" s="4"/>
      <c r="M176" s="4"/>
      <c r="N176" s="4">
        <v>1392</v>
      </c>
      <c r="O176" s="4">
        <v>30420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>
        <v>73404</v>
      </c>
      <c r="AB176" s="4">
        <v>8184</v>
      </c>
      <c r="AC176" s="4"/>
      <c r="AD176" s="4"/>
      <c r="AE176" s="4"/>
      <c r="AF176" s="4"/>
      <c r="AG176" s="4"/>
      <c r="AH176" s="4">
        <v>185208</v>
      </c>
    </row>
    <row r="177" spans="1:34" x14ac:dyDescent="0.25">
      <c r="A177">
        <v>716014</v>
      </c>
      <c r="B177" t="s">
        <v>128</v>
      </c>
      <c r="C177" s="4">
        <v>1704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>
        <v>7644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>
        <v>21264</v>
      </c>
      <c r="AB177" s="4">
        <v>4104</v>
      </c>
      <c r="AC177" s="4"/>
      <c r="AD177" s="4"/>
      <c r="AE177" s="4"/>
      <c r="AF177" s="4"/>
      <c r="AG177" s="4"/>
      <c r="AH177" s="4">
        <v>34716</v>
      </c>
    </row>
    <row r="178" spans="1:34" x14ac:dyDescent="0.25">
      <c r="A178">
        <v>716020</v>
      </c>
      <c r="B178" t="s">
        <v>201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>
        <v>2552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>
        <v>2552</v>
      </c>
    </row>
    <row r="179" spans="1:34" x14ac:dyDescent="0.25">
      <c r="A179">
        <v>716022</v>
      </c>
      <c r="B179" t="s">
        <v>129</v>
      </c>
      <c r="C179" s="4">
        <v>751811</v>
      </c>
      <c r="D179" s="4">
        <v>14136</v>
      </c>
      <c r="E179" s="4">
        <v>190</v>
      </c>
      <c r="F179" s="4"/>
      <c r="G179" s="4"/>
      <c r="H179" s="4"/>
      <c r="I179" s="4"/>
      <c r="J179" s="4"/>
      <c r="K179" s="4"/>
      <c r="L179" s="4"/>
      <c r="M179" s="4"/>
      <c r="N179" s="4">
        <v>19266</v>
      </c>
      <c r="O179" s="4">
        <v>379696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>
        <v>747156</v>
      </c>
      <c r="AB179" s="4">
        <v>97641</v>
      </c>
      <c r="AC179" s="4">
        <v>741</v>
      </c>
      <c r="AD179" s="4">
        <v>19</v>
      </c>
      <c r="AE179" s="4">
        <v>19</v>
      </c>
      <c r="AF179" s="4"/>
      <c r="AG179" s="4"/>
      <c r="AH179" s="4">
        <v>2010675</v>
      </c>
    </row>
    <row r="180" spans="1:34" x14ac:dyDescent="0.25">
      <c r="A180">
        <v>716023</v>
      </c>
      <c r="B180" t="s">
        <v>130</v>
      </c>
      <c r="C180" s="4">
        <v>158730</v>
      </c>
      <c r="D180" s="4">
        <v>6305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>
        <v>107575</v>
      </c>
      <c r="P180" s="4">
        <v>65</v>
      </c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>
        <v>159380</v>
      </c>
      <c r="AB180" s="4">
        <v>28990</v>
      </c>
      <c r="AC180" s="4">
        <v>260</v>
      </c>
      <c r="AD180" s="4">
        <v>65</v>
      </c>
      <c r="AE180" s="4"/>
      <c r="AF180" s="4"/>
      <c r="AG180" s="4">
        <v>650</v>
      </c>
      <c r="AH180" s="4">
        <v>462020</v>
      </c>
    </row>
    <row r="181" spans="1:34" x14ac:dyDescent="0.25">
      <c r="A181">
        <v>716024</v>
      </c>
      <c r="B181" t="s">
        <v>131</v>
      </c>
      <c r="C181" s="4">
        <v>154672.5</v>
      </c>
      <c r="D181" s="4">
        <v>6321</v>
      </c>
      <c r="E181" s="4"/>
      <c r="F181" s="4"/>
      <c r="G181" s="4"/>
      <c r="H181" s="4"/>
      <c r="I181" s="4"/>
      <c r="J181" s="4"/>
      <c r="K181" s="4"/>
      <c r="L181" s="4"/>
      <c r="M181" s="4"/>
      <c r="N181" s="4">
        <v>7218</v>
      </c>
      <c r="O181" s="4">
        <v>53016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>
        <v>197383.5</v>
      </c>
      <c r="AB181" s="4">
        <v>20230.5</v>
      </c>
      <c r="AC181" s="4">
        <v>138</v>
      </c>
      <c r="AD181" s="4"/>
      <c r="AE181" s="4"/>
      <c r="AF181" s="4"/>
      <c r="AG181" s="4"/>
      <c r="AH181" s="4">
        <v>438979.5</v>
      </c>
    </row>
    <row r="182" spans="1:34" x14ac:dyDescent="0.25">
      <c r="A182">
        <v>716025</v>
      </c>
      <c r="B182" t="s">
        <v>132</v>
      </c>
      <c r="C182" s="4">
        <v>174438</v>
      </c>
      <c r="D182" s="4">
        <v>8682</v>
      </c>
      <c r="E182" s="4"/>
      <c r="F182" s="4"/>
      <c r="G182" s="4"/>
      <c r="H182" s="4"/>
      <c r="I182" s="4"/>
      <c r="J182" s="4"/>
      <c r="K182" s="4"/>
      <c r="L182" s="4"/>
      <c r="M182" s="4"/>
      <c r="N182" s="4">
        <v>4104</v>
      </c>
      <c r="O182" s="4">
        <v>77307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>
        <v>183828</v>
      </c>
      <c r="AB182" s="4">
        <v>28332</v>
      </c>
      <c r="AC182" s="4">
        <v>78</v>
      </c>
      <c r="AD182" s="4"/>
      <c r="AE182" s="4"/>
      <c r="AF182" s="4"/>
      <c r="AG182" s="4"/>
      <c r="AH182" s="4">
        <v>476769</v>
      </c>
    </row>
    <row r="183" spans="1:34" x14ac:dyDescent="0.25">
      <c r="A183">
        <v>716026</v>
      </c>
      <c r="B183" t="s">
        <v>133</v>
      </c>
      <c r="C183" s="4">
        <v>135126</v>
      </c>
      <c r="D183" s="4">
        <v>8428.5</v>
      </c>
      <c r="E183" s="4"/>
      <c r="F183" s="4"/>
      <c r="G183" s="4"/>
      <c r="H183" s="4"/>
      <c r="I183" s="4"/>
      <c r="J183" s="4"/>
      <c r="K183" s="4"/>
      <c r="L183" s="4"/>
      <c r="M183" s="4"/>
      <c r="N183" s="4">
        <v>1125</v>
      </c>
      <c r="O183" s="4">
        <v>85585.5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>
        <v>112518</v>
      </c>
      <c r="AB183" s="4">
        <v>20817</v>
      </c>
      <c r="AC183" s="4">
        <v>112.5</v>
      </c>
      <c r="AD183" s="4">
        <v>67.5</v>
      </c>
      <c r="AE183" s="4"/>
      <c r="AF183" s="4"/>
      <c r="AG183" s="4"/>
      <c r="AH183" s="4">
        <v>363780</v>
      </c>
    </row>
    <row r="184" spans="1:34" x14ac:dyDescent="0.25">
      <c r="A184">
        <v>716027</v>
      </c>
      <c r="B184" t="s">
        <v>134</v>
      </c>
      <c r="C184" s="4">
        <v>66053</v>
      </c>
      <c r="D184" s="4">
        <v>4771</v>
      </c>
      <c r="E184" s="4"/>
      <c r="F184" s="4"/>
      <c r="G184" s="4"/>
      <c r="H184" s="4"/>
      <c r="I184" s="4"/>
      <c r="J184" s="4"/>
      <c r="K184" s="4"/>
      <c r="L184" s="4"/>
      <c r="M184" s="4"/>
      <c r="N184" s="4">
        <v>1319.5</v>
      </c>
      <c r="O184" s="4">
        <v>67372.5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>
        <v>113607</v>
      </c>
      <c r="AB184" s="4">
        <v>20501</v>
      </c>
      <c r="AC184" s="4">
        <v>396.5</v>
      </c>
      <c r="AD184" s="4"/>
      <c r="AE184" s="4"/>
      <c r="AF184" s="4"/>
      <c r="AG184" s="4"/>
      <c r="AH184" s="4">
        <v>274020.5</v>
      </c>
    </row>
    <row r="185" spans="1:34" x14ac:dyDescent="0.25">
      <c r="A185">
        <v>716028</v>
      </c>
      <c r="B185" t="s">
        <v>135</v>
      </c>
      <c r="C185" s="4">
        <v>46231.5</v>
      </c>
      <c r="D185" s="4">
        <v>85</v>
      </c>
      <c r="E185" s="4"/>
      <c r="F185" s="4"/>
      <c r="G185" s="4"/>
      <c r="H185" s="4"/>
      <c r="I185" s="4"/>
      <c r="J185" s="4"/>
      <c r="K185" s="4"/>
      <c r="L185" s="4"/>
      <c r="M185" s="4"/>
      <c r="N185" s="4">
        <v>2550</v>
      </c>
      <c r="O185" s="4">
        <v>53711.5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>
        <v>92905</v>
      </c>
      <c r="AB185" s="4">
        <v>17076.5</v>
      </c>
      <c r="AC185" s="4">
        <v>187</v>
      </c>
      <c r="AD185" s="4"/>
      <c r="AE185" s="4"/>
      <c r="AF185" s="4"/>
      <c r="AG185" s="4"/>
      <c r="AH185" s="4">
        <v>212746.5</v>
      </c>
    </row>
    <row r="186" spans="1:34" x14ac:dyDescent="0.25">
      <c r="A186">
        <v>716029</v>
      </c>
      <c r="B186" t="s">
        <v>136</v>
      </c>
      <c r="C186" s="4">
        <v>20825</v>
      </c>
      <c r="D186" s="4">
        <v>2525</v>
      </c>
      <c r="E186" s="4"/>
      <c r="F186" s="4"/>
      <c r="G186" s="4"/>
      <c r="H186" s="4"/>
      <c r="I186" s="4"/>
      <c r="J186" s="4"/>
      <c r="K186" s="4"/>
      <c r="L186" s="4"/>
      <c r="M186" s="4"/>
      <c r="N186" s="4">
        <v>375</v>
      </c>
      <c r="O186" s="4">
        <v>25725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>
        <v>31000</v>
      </c>
      <c r="AB186" s="4">
        <v>9412.5</v>
      </c>
      <c r="AC186" s="4">
        <v>250</v>
      </c>
      <c r="AD186" s="4"/>
      <c r="AE186" s="4"/>
      <c r="AF186" s="4"/>
      <c r="AG186" s="4"/>
      <c r="AH186" s="4">
        <v>90112.5</v>
      </c>
    </row>
    <row r="187" spans="1:34" x14ac:dyDescent="0.25">
      <c r="A187">
        <v>716030</v>
      </c>
      <c r="B187" t="s">
        <v>137</v>
      </c>
      <c r="C187" s="4">
        <v>9481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>
        <v>456</v>
      </c>
      <c r="O187" s="4">
        <v>20995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>
        <v>28842</v>
      </c>
      <c r="AB187" s="4">
        <v>8968</v>
      </c>
      <c r="AC187" s="4">
        <v>95</v>
      </c>
      <c r="AD187" s="4"/>
      <c r="AE187" s="4"/>
      <c r="AF187" s="4"/>
      <c r="AG187" s="4"/>
      <c r="AH187" s="4">
        <v>68837</v>
      </c>
    </row>
    <row r="188" spans="1:34" x14ac:dyDescent="0.25">
      <c r="A188">
        <v>716031</v>
      </c>
      <c r="B188" t="s">
        <v>138</v>
      </c>
      <c r="C188" s="4">
        <v>13150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>
        <v>75</v>
      </c>
      <c r="O188" s="4">
        <v>18950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>
        <v>28400</v>
      </c>
      <c r="AB188" s="4">
        <v>8000</v>
      </c>
      <c r="AC188" s="4"/>
      <c r="AD188" s="4"/>
      <c r="AE188" s="4"/>
      <c r="AF188" s="4"/>
      <c r="AG188" s="4"/>
      <c r="AH188" s="4">
        <v>68575</v>
      </c>
    </row>
    <row r="189" spans="1:34" x14ac:dyDescent="0.25">
      <c r="A189">
        <v>716032</v>
      </c>
      <c r="B189" t="s">
        <v>139</v>
      </c>
      <c r="C189" s="4">
        <v>480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>
        <v>384</v>
      </c>
      <c r="O189" s="4">
        <v>14688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>
        <v>36000</v>
      </c>
      <c r="AB189" s="4">
        <v>8864</v>
      </c>
      <c r="AC189" s="4"/>
      <c r="AD189" s="4"/>
      <c r="AE189" s="4"/>
      <c r="AF189" s="4"/>
      <c r="AG189" s="4"/>
      <c r="AH189" s="4">
        <v>60416</v>
      </c>
    </row>
    <row r="190" spans="1:34" x14ac:dyDescent="0.25">
      <c r="A190">
        <v>716033</v>
      </c>
      <c r="B190" t="s">
        <v>140</v>
      </c>
      <c r="C190" s="4">
        <v>7728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>
        <v>504</v>
      </c>
      <c r="O190" s="4">
        <v>27762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>
        <v>36792</v>
      </c>
      <c r="AB190" s="4">
        <v>10206</v>
      </c>
      <c r="AC190" s="4"/>
      <c r="AD190" s="4"/>
      <c r="AE190" s="4"/>
      <c r="AF190" s="4"/>
      <c r="AG190" s="4"/>
      <c r="AH190" s="4">
        <v>82992</v>
      </c>
    </row>
    <row r="191" spans="1:34" x14ac:dyDescent="0.25">
      <c r="A191">
        <v>716038</v>
      </c>
      <c r="B191" t="s">
        <v>141</v>
      </c>
      <c r="C191" s="4">
        <v>6327</v>
      </c>
      <c r="D191" s="4">
        <v>304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>
        <v>2185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>
        <v>15010</v>
      </c>
      <c r="AB191" s="4">
        <v>6175</v>
      </c>
      <c r="AC191" s="4"/>
      <c r="AD191" s="4"/>
      <c r="AE191" s="4"/>
      <c r="AF191" s="4"/>
      <c r="AG191" s="4"/>
      <c r="AH191" s="4">
        <v>30001</v>
      </c>
    </row>
    <row r="192" spans="1:34" x14ac:dyDescent="0.25">
      <c r="A192">
        <v>716039</v>
      </c>
      <c r="B192" t="s">
        <v>142</v>
      </c>
      <c r="C192" s="4">
        <v>11235</v>
      </c>
      <c r="D192" s="4">
        <v>735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>
        <v>11130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>
        <v>40180</v>
      </c>
      <c r="AB192" s="4">
        <v>1750</v>
      </c>
      <c r="AC192" s="4"/>
      <c r="AD192" s="4"/>
      <c r="AE192" s="4"/>
      <c r="AF192" s="4"/>
      <c r="AG192" s="4"/>
      <c r="AH192" s="4">
        <v>65030</v>
      </c>
    </row>
    <row r="193" spans="1:34" x14ac:dyDescent="0.25">
      <c r="A193">
        <v>716040</v>
      </c>
      <c r="B193" t="s">
        <v>143</v>
      </c>
      <c r="C193" s="4">
        <v>86188</v>
      </c>
      <c r="D193" s="4">
        <v>11223</v>
      </c>
      <c r="E193" s="4">
        <v>203</v>
      </c>
      <c r="F193" s="4">
        <v>377</v>
      </c>
      <c r="G193" s="4"/>
      <c r="H193" s="4"/>
      <c r="I193" s="4"/>
      <c r="J193" s="4"/>
      <c r="K193" s="4"/>
      <c r="L193" s="4"/>
      <c r="M193" s="4"/>
      <c r="N193" s="4">
        <v>81809</v>
      </c>
      <c r="O193" s="4">
        <v>130587</v>
      </c>
      <c r="P193" s="4">
        <v>290</v>
      </c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>
        <v>202478</v>
      </c>
      <c r="AB193" s="4">
        <v>77923</v>
      </c>
      <c r="AC193" s="4">
        <v>348</v>
      </c>
      <c r="AD193" s="4"/>
      <c r="AE193" s="4"/>
      <c r="AF193" s="4"/>
      <c r="AG193" s="4"/>
      <c r="AH193" s="4">
        <v>591426</v>
      </c>
    </row>
    <row r="194" spans="1:34" x14ac:dyDescent="0.25">
      <c r="A194">
        <v>716041</v>
      </c>
      <c r="B194" t="s">
        <v>202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>
        <v>47500</v>
      </c>
      <c r="P194" s="4">
        <v>11400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>
        <v>99220</v>
      </c>
      <c r="AB194" s="4">
        <v>4980</v>
      </c>
      <c r="AC194" s="4">
        <v>120</v>
      </c>
      <c r="AD194" s="4">
        <v>40</v>
      </c>
      <c r="AE194" s="4"/>
      <c r="AF194" s="4">
        <v>7900</v>
      </c>
      <c r="AG194" s="4">
        <v>2440</v>
      </c>
      <c r="AH194" s="4">
        <v>173600</v>
      </c>
    </row>
    <row r="195" spans="1:34" x14ac:dyDescent="0.25">
      <c r="A195">
        <v>716042</v>
      </c>
      <c r="B195" t="s">
        <v>225</v>
      </c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>
        <v>6400</v>
      </c>
      <c r="AB195" s="4">
        <v>280</v>
      </c>
      <c r="AC195" s="4"/>
      <c r="AD195" s="4"/>
      <c r="AE195" s="4"/>
      <c r="AF195" s="4"/>
      <c r="AG195" s="4"/>
      <c r="AH195" s="4">
        <v>6680</v>
      </c>
    </row>
    <row r="196" spans="1:34" x14ac:dyDescent="0.25">
      <c r="A196">
        <v>716043</v>
      </c>
      <c r="B196" t="s">
        <v>226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>
        <v>700</v>
      </c>
      <c r="AB196" s="4">
        <v>364</v>
      </c>
      <c r="AC196" s="4"/>
      <c r="AD196" s="4"/>
      <c r="AE196" s="4"/>
      <c r="AF196" s="4"/>
      <c r="AG196" s="4"/>
      <c r="AH196" s="4">
        <v>1064</v>
      </c>
    </row>
    <row r="197" spans="1:34" x14ac:dyDescent="0.25">
      <c r="A197">
        <v>716044</v>
      </c>
      <c r="B197" t="s">
        <v>227</v>
      </c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>
        <v>2950</v>
      </c>
      <c r="AB197" s="4"/>
      <c r="AC197" s="4"/>
      <c r="AD197" s="4"/>
      <c r="AE197" s="4"/>
      <c r="AF197" s="4"/>
      <c r="AG197" s="4"/>
      <c r="AH197" s="4">
        <v>2950</v>
      </c>
    </row>
    <row r="198" spans="1:34" x14ac:dyDescent="0.25">
      <c r="A198">
        <v>716045</v>
      </c>
      <c r="B198" t="s">
        <v>228</v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>
        <v>3760</v>
      </c>
      <c r="AB198" s="4">
        <v>980</v>
      </c>
      <c r="AC198" s="4"/>
      <c r="AD198" s="4"/>
      <c r="AE198" s="4"/>
      <c r="AF198" s="4"/>
      <c r="AG198" s="4"/>
      <c r="AH198" s="4">
        <v>4740</v>
      </c>
    </row>
    <row r="199" spans="1:34" x14ac:dyDescent="0.25">
      <c r="A199">
        <v>717001</v>
      </c>
      <c r="B199" t="s">
        <v>223</v>
      </c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>
        <v>4320</v>
      </c>
      <c r="Z199" s="4">
        <v>150</v>
      </c>
      <c r="AA199" s="4"/>
      <c r="AB199" s="4"/>
      <c r="AC199" s="4"/>
      <c r="AD199" s="4"/>
      <c r="AE199" s="4"/>
      <c r="AF199" s="4"/>
      <c r="AG199" s="4"/>
      <c r="AH199" s="4">
        <v>4470</v>
      </c>
    </row>
    <row r="200" spans="1:34" x14ac:dyDescent="0.25">
      <c r="A200">
        <v>717002</v>
      </c>
      <c r="B200" t="s">
        <v>224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>
        <v>4080</v>
      </c>
      <c r="Z200" s="4">
        <v>150</v>
      </c>
      <c r="AA200" s="4"/>
      <c r="AB200" s="4"/>
      <c r="AC200" s="4"/>
      <c r="AD200" s="4"/>
      <c r="AE200" s="4"/>
      <c r="AF200" s="4"/>
      <c r="AG200" s="4"/>
      <c r="AH200" s="4">
        <v>4230</v>
      </c>
    </row>
    <row r="201" spans="1:34" x14ac:dyDescent="0.25">
      <c r="A201">
        <v>718001</v>
      </c>
      <c r="B201" t="s">
        <v>173</v>
      </c>
      <c r="C201" s="4"/>
      <c r="D201" s="4"/>
      <c r="E201" s="4"/>
      <c r="F201" s="4"/>
      <c r="G201" s="4"/>
      <c r="H201" s="4"/>
      <c r="I201" s="4"/>
      <c r="J201" s="4">
        <v>1768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>
        <v>9808</v>
      </c>
      <c r="W201" s="4">
        <v>240</v>
      </c>
      <c r="X201" s="4">
        <v>168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>
        <v>11984</v>
      </c>
    </row>
    <row r="202" spans="1:34" x14ac:dyDescent="0.25">
      <c r="A202">
        <v>718002</v>
      </c>
      <c r="B202" t="s">
        <v>174</v>
      </c>
      <c r="C202" s="4"/>
      <c r="D202" s="4"/>
      <c r="E202" s="4"/>
      <c r="F202" s="4"/>
      <c r="G202" s="4"/>
      <c r="H202" s="4"/>
      <c r="I202" s="4"/>
      <c r="J202" s="4">
        <v>3948</v>
      </c>
      <c r="K202" s="4">
        <v>144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>
        <v>11832</v>
      </c>
      <c r="W202" s="4">
        <v>144</v>
      </c>
      <c r="X202" s="4">
        <v>252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>
        <v>16320</v>
      </c>
    </row>
    <row r="203" spans="1:34" x14ac:dyDescent="0.25">
      <c r="A203">
        <v>718003</v>
      </c>
      <c r="B203" t="s">
        <v>175</v>
      </c>
      <c r="C203" s="4"/>
      <c r="D203" s="4"/>
      <c r="E203" s="4"/>
      <c r="F203" s="4"/>
      <c r="G203" s="4"/>
      <c r="H203" s="4"/>
      <c r="I203" s="4"/>
      <c r="J203" s="4">
        <v>2184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>
        <v>2184</v>
      </c>
    </row>
    <row r="204" spans="1:34" x14ac:dyDescent="0.25">
      <c r="A204">
        <v>720001</v>
      </c>
      <c r="B204" t="s">
        <v>149</v>
      </c>
      <c r="C204" s="4"/>
      <c r="D204" s="4">
        <v>192</v>
      </c>
      <c r="E204" s="4">
        <v>352</v>
      </c>
      <c r="F204" s="4">
        <v>1472</v>
      </c>
      <c r="G204" s="4">
        <v>608</v>
      </c>
      <c r="H204" s="4">
        <v>320</v>
      </c>
      <c r="I204" s="4">
        <v>224</v>
      </c>
      <c r="J204" s="4">
        <v>1472</v>
      </c>
      <c r="K204" s="4">
        <v>256</v>
      </c>
      <c r="L204" s="4">
        <v>192</v>
      </c>
      <c r="M204" s="4">
        <v>576</v>
      </c>
      <c r="N204" s="4">
        <v>160</v>
      </c>
      <c r="O204" s="4">
        <v>3328</v>
      </c>
      <c r="P204" s="4">
        <v>352</v>
      </c>
      <c r="Q204" s="4">
        <v>640</v>
      </c>
      <c r="R204" s="4">
        <v>416</v>
      </c>
      <c r="S204" s="4">
        <v>96</v>
      </c>
      <c r="T204" s="4">
        <v>448</v>
      </c>
      <c r="U204" s="4">
        <v>96</v>
      </c>
      <c r="V204" s="4">
        <v>384</v>
      </c>
      <c r="W204" s="4">
        <v>128</v>
      </c>
      <c r="X204" s="4"/>
      <c r="Y204" s="4">
        <v>128</v>
      </c>
      <c r="Z204" s="4">
        <v>64</v>
      </c>
      <c r="AA204" s="4">
        <v>64</v>
      </c>
      <c r="AB204" s="4">
        <v>64</v>
      </c>
      <c r="AC204" s="4">
        <v>160</v>
      </c>
      <c r="AD204" s="4"/>
      <c r="AE204" s="4">
        <v>64</v>
      </c>
      <c r="AF204" s="4"/>
      <c r="AG204" s="4">
        <v>96</v>
      </c>
      <c r="AH204" s="4">
        <v>12352</v>
      </c>
    </row>
    <row r="205" spans="1:34" x14ac:dyDescent="0.25">
      <c r="A205">
        <v>720011</v>
      </c>
      <c r="B205" t="s">
        <v>204</v>
      </c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>
        <v>294</v>
      </c>
      <c r="Q205" s="4">
        <v>98</v>
      </c>
      <c r="R205" s="4"/>
      <c r="S205" s="4"/>
      <c r="T205" s="4"/>
      <c r="U205" s="4">
        <v>2499</v>
      </c>
      <c r="V205" s="4"/>
      <c r="W205" s="4">
        <v>196</v>
      </c>
      <c r="X205" s="4"/>
      <c r="Y205" s="4"/>
      <c r="Z205" s="4"/>
      <c r="AA205" s="4"/>
      <c r="AB205" s="4"/>
      <c r="AC205" s="4"/>
      <c r="AD205" s="4"/>
      <c r="AE205" s="4"/>
      <c r="AF205" s="4">
        <v>1127</v>
      </c>
      <c r="AG205" s="4"/>
      <c r="AH205" s="4">
        <v>4214</v>
      </c>
    </row>
    <row r="206" spans="1:34" x14ac:dyDescent="0.25">
      <c r="A206">
        <v>720014</v>
      </c>
      <c r="B206" t="s">
        <v>239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>
        <v>4125</v>
      </c>
      <c r="AH206" s="4">
        <v>4125</v>
      </c>
    </row>
    <row r="207" spans="1:34" x14ac:dyDescent="0.25">
      <c r="A207">
        <v>720015</v>
      </c>
      <c r="B207" t="s">
        <v>240</v>
      </c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>
        <v>11000</v>
      </c>
      <c r="AH207" s="4">
        <v>11000</v>
      </c>
    </row>
    <row r="208" spans="1:34" x14ac:dyDescent="0.25">
      <c r="A208">
        <v>720050</v>
      </c>
      <c r="B208" t="s">
        <v>198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>
        <v>23760.000000000004</v>
      </c>
      <c r="O208" s="4">
        <v>2640</v>
      </c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>
        <v>35024</v>
      </c>
      <c r="AF208" s="4"/>
      <c r="AG208" s="4"/>
      <c r="AH208" s="4">
        <v>61424</v>
      </c>
    </row>
    <row r="209" spans="1:34" x14ac:dyDescent="0.25">
      <c r="A209">
        <v>720051</v>
      </c>
      <c r="B209" t="s">
        <v>160</v>
      </c>
      <c r="C209" s="4"/>
      <c r="D209" s="4"/>
      <c r="E209" s="4"/>
      <c r="F209" s="4">
        <v>26.400000000000002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>
        <v>34672</v>
      </c>
      <c r="AD209" s="4"/>
      <c r="AE209" s="4"/>
      <c r="AF209" s="4"/>
      <c r="AG209" s="4"/>
      <c r="AH209" s="4">
        <v>34698.400000000001</v>
      </c>
    </row>
    <row r="210" spans="1:34" x14ac:dyDescent="0.25">
      <c r="A210">
        <v>720052</v>
      </c>
      <c r="B210" t="s">
        <v>203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>
        <v>26400.000000000004</v>
      </c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>
        <v>43120</v>
      </c>
      <c r="AF210" s="4"/>
      <c r="AG210" s="4"/>
      <c r="AH210" s="4">
        <v>69520</v>
      </c>
    </row>
    <row r="211" spans="1:34" x14ac:dyDescent="0.25">
      <c r="A211">
        <v>720053</v>
      </c>
      <c r="B211" t="s">
        <v>229</v>
      </c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>
        <v>14080.000000000002</v>
      </c>
      <c r="AC211" s="4"/>
      <c r="AD211" s="4"/>
      <c r="AE211" s="4"/>
      <c r="AF211" s="4"/>
      <c r="AG211" s="4"/>
      <c r="AH211" s="4">
        <v>14080.000000000002</v>
      </c>
    </row>
    <row r="212" spans="1:34" x14ac:dyDescent="0.25">
      <c r="A212">
        <v>720054</v>
      </c>
      <c r="B212" t="s">
        <v>150</v>
      </c>
      <c r="C212" s="4"/>
      <c r="D212" s="4">
        <v>26400.000000000004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>
        <v>33880</v>
      </c>
      <c r="AH212" s="4">
        <v>60280</v>
      </c>
    </row>
    <row r="213" spans="1:34" x14ac:dyDescent="0.25">
      <c r="A213">
        <v>720055</v>
      </c>
      <c r="B213" t="s">
        <v>158</v>
      </c>
      <c r="C213" s="4"/>
      <c r="D213" s="4"/>
      <c r="E213" s="4">
        <v>86913</v>
      </c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>
        <v>59450</v>
      </c>
      <c r="AG213" s="4"/>
      <c r="AH213" s="4">
        <v>146363</v>
      </c>
    </row>
    <row r="214" spans="1:34" x14ac:dyDescent="0.25">
      <c r="A214">
        <v>720056</v>
      </c>
      <c r="B214" t="s">
        <v>166</v>
      </c>
      <c r="C214" s="4"/>
      <c r="D214" s="4"/>
      <c r="E214" s="4"/>
      <c r="F214" s="4"/>
      <c r="G214" s="4"/>
      <c r="H214" s="4">
        <v>30000</v>
      </c>
      <c r="I214" s="4"/>
      <c r="J214" s="4"/>
      <c r="K214" s="4"/>
      <c r="L214" s="4">
        <v>30000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>
        <v>8000</v>
      </c>
      <c r="AH214" s="4">
        <v>68000</v>
      </c>
    </row>
    <row r="215" spans="1:34" x14ac:dyDescent="0.25">
      <c r="A215">
        <v>720057</v>
      </c>
      <c r="B215" t="s">
        <v>167</v>
      </c>
      <c r="C215" s="4"/>
      <c r="D215" s="4"/>
      <c r="E215" s="4"/>
      <c r="F215" s="4"/>
      <c r="G215" s="4"/>
      <c r="H215" s="4">
        <v>30000</v>
      </c>
      <c r="I215" s="4"/>
      <c r="J215" s="4"/>
      <c r="K215" s="4"/>
      <c r="L215" s="4"/>
      <c r="M215" s="4">
        <v>19000</v>
      </c>
      <c r="N215" s="4">
        <v>11000</v>
      </c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>
        <v>8000</v>
      </c>
      <c r="AH215" s="4">
        <v>68000</v>
      </c>
    </row>
    <row r="216" spans="1:34" x14ac:dyDescent="0.25">
      <c r="A216">
        <v>720058</v>
      </c>
      <c r="B216" t="s">
        <v>199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>
        <v>27000</v>
      </c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>
        <v>27000</v>
      </c>
    </row>
    <row r="217" spans="1:34" x14ac:dyDescent="0.25">
      <c r="A217">
        <v>720059</v>
      </c>
      <c r="B217" t="s">
        <v>234</v>
      </c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>
        <v>23598</v>
      </c>
      <c r="AE217" s="4"/>
      <c r="AF217" s="4"/>
      <c r="AG217" s="4"/>
      <c r="AH217" s="4">
        <v>23598</v>
      </c>
    </row>
    <row r="218" spans="1:34" x14ac:dyDescent="0.25">
      <c r="A218">
        <v>730001</v>
      </c>
      <c r="B218" t="s">
        <v>144</v>
      </c>
      <c r="C218" s="4">
        <v>22860</v>
      </c>
      <c r="D218" s="4">
        <v>25888.5</v>
      </c>
      <c r="E218" s="4">
        <v>29524.5</v>
      </c>
      <c r="F218" s="4">
        <v>30262.5</v>
      </c>
      <c r="G218" s="4">
        <v>10854</v>
      </c>
      <c r="H218" s="4">
        <v>25591.5</v>
      </c>
      <c r="I218" s="4">
        <v>28179</v>
      </c>
      <c r="J218" s="4">
        <v>25695</v>
      </c>
      <c r="K218" s="4">
        <v>28507.5</v>
      </c>
      <c r="L218" s="4">
        <v>8208</v>
      </c>
      <c r="M218" s="4">
        <v>18036</v>
      </c>
      <c r="N218" s="4">
        <v>18589.5</v>
      </c>
      <c r="O218" s="4">
        <v>32440.5</v>
      </c>
      <c r="P218" s="4">
        <v>32652</v>
      </c>
      <c r="Q218" s="4">
        <v>42295.5</v>
      </c>
      <c r="R218" s="4">
        <v>20281.5</v>
      </c>
      <c r="S218" s="4">
        <v>29695.5</v>
      </c>
      <c r="T218" s="4">
        <v>37066.5</v>
      </c>
      <c r="U218" s="4">
        <v>58113</v>
      </c>
      <c r="V218" s="4">
        <v>24246</v>
      </c>
      <c r="W218" s="4">
        <v>38911.5</v>
      </c>
      <c r="X218" s="4">
        <v>15399</v>
      </c>
      <c r="Y218" s="4">
        <v>18436.5</v>
      </c>
      <c r="Z218" s="4">
        <v>42196.5</v>
      </c>
      <c r="AA218" s="4">
        <v>28314</v>
      </c>
      <c r="AB218" s="4">
        <v>38155.5</v>
      </c>
      <c r="AC218" s="4">
        <v>44622</v>
      </c>
      <c r="AD218" s="4">
        <v>33336</v>
      </c>
      <c r="AE218" s="4">
        <v>41926.5</v>
      </c>
      <c r="AF218" s="4">
        <v>47673</v>
      </c>
      <c r="AG218" s="4">
        <v>57168</v>
      </c>
      <c r="AH218" s="4">
        <v>955125</v>
      </c>
    </row>
    <row r="219" spans="1:34" x14ac:dyDescent="0.25">
      <c r="A219">
        <v>730015</v>
      </c>
      <c r="B219" t="s">
        <v>151</v>
      </c>
      <c r="C219" s="4"/>
      <c r="D219" s="4">
        <v>1525</v>
      </c>
      <c r="E219" s="4">
        <v>1900</v>
      </c>
      <c r="F219" s="4">
        <v>2250</v>
      </c>
      <c r="G219" s="4">
        <v>1025</v>
      </c>
      <c r="H219" s="4">
        <v>2100</v>
      </c>
      <c r="I219" s="4">
        <v>1875</v>
      </c>
      <c r="J219" s="4">
        <v>1400</v>
      </c>
      <c r="K219" s="4">
        <v>3500</v>
      </c>
      <c r="L219" s="4">
        <v>2050</v>
      </c>
      <c r="M219" s="4">
        <v>950</v>
      </c>
      <c r="N219" s="4">
        <v>2975</v>
      </c>
      <c r="O219" s="4">
        <v>1375</v>
      </c>
      <c r="P219" s="4">
        <v>1775</v>
      </c>
      <c r="Q219" s="4">
        <v>1150</v>
      </c>
      <c r="R219" s="4">
        <v>875</v>
      </c>
      <c r="S219" s="4">
        <v>2350</v>
      </c>
      <c r="T219" s="4">
        <v>1450</v>
      </c>
      <c r="U219" s="4">
        <v>3500</v>
      </c>
      <c r="V219" s="4">
        <v>2075</v>
      </c>
      <c r="W219" s="4">
        <v>4600</v>
      </c>
      <c r="X219" s="4">
        <v>10525</v>
      </c>
      <c r="Y219" s="4"/>
      <c r="Z219" s="4">
        <v>5300</v>
      </c>
      <c r="AA219" s="4">
        <v>1725</v>
      </c>
      <c r="AB219" s="4">
        <v>3250</v>
      </c>
      <c r="AC219" s="4">
        <v>2025</v>
      </c>
      <c r="AD219" s="4">
        <v>175</v>
      </c>
      <c r="AE219" s="4">
        <v>1400</v>
      </c>
      <c r="AF219" s="4">
        <v>2525</v>
      </c>
      <c r="AG219" s="4">
        <v>2850</v>
      </c>
      <c r="AH219" s="4">
        <v>70475</v>
      </c>
    </row>
    <row r="220" spans="1:34" x14ac:dyDescent="0.25">
      <c r="A220">
        <v>750003</v>
      </c>
      <c r="B220" t="s">
        <v>241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>
        <v>11067</v>
      </c>
      <c r="AH220" s="4">
        <v>11067</v>
      </c>
    </row>
    <row r="221" spans="1:34" x14ac:dyDescent="0.25">
      <c r="A221">
        <v>800010</v>
      </c>
      <c r="B221" t="s">
        <v>163</v>
      </c>
      <c r="C221" s="4"/>
      <c r="D221" s="4"/>
      <c r="E221" s="4"/>
      <c r="F221" s="4"/>
      <c r="G221" s="4">
        <v>1578</v>
      </c>
      <c r="H221" s="4">
        <v>7951.5</v>
      </c>
      <c r="I221" s="4">
        <v>10764</v>
      </c>
      <c r="J221" s="4">
        <v>4935</v>
      </c>
      <c r="K221" s="4">
        <v>3412.5</v>
      </c>
      <c r="L221" s="4">
        <v>1029</v>
      </c>
      <c r="M221" s="4">
        <v>2062.5</v>
      </c>
      <c r="N221" s="4">
        <v>9168</v>
      </c>
      <c r="O221" s="4">
        <v>6205.5</v>
      </c>
      <c r="P221" s="4">
        <v>2130</v>
      </c>
      <c r="Q221" s="4">
        <v>7020</v>
      </c>
      <c r="R221" s="4">
        <v>3802.5</v>
      </c>
      <c r="S221" s="4">
        <v>3570</v>
      </c>
      <c r="T221" s="4">
        <v>3699</v>
      </c>
      <c r="U221" s="4">
        <v>6985.5</v>
      </c>
      <c r="V221" s="4">
        <v>4140</v>
      </c>
      <c r="W221" s="4"/>
      <c r="X221" s="4">
        <v>45</v>
      </c>
      <c r="Y221" s="4">
        <v>660</v>
      </c>
      <c r="Z221" s="4">
        <v>3010.5</v>
      </c>
      <c r="AA221" s="4">
        <v>1152</v>
      </c>
      <c r="AB221" s="4">
        <v>1615.5</v>
      </c>
      <c r="AC221" s="4">
        <v>4549.5</v>
      </c>
      <c r="AD221" s="4">
        <v>316.5</v>
      </c>
      <c r="AE221" s="4">
        <v>2493</v>
      </c>
      <c r="AF221" s="4">
        <v>3099</v>
      </c>
      <c r="AG221" s="4">
        <v>1171.5</v>
      </c>
      <c r="AH221" s="4">
        <v>96565.5</v>
      </c>
    </row>
    <row r="222" spans="1:34" x14ac:dyDescent="0.25">
      <c r="A222">
        <v>800011</v>
      </c>
      <c r="B222" t="s">
        <v>207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>
        <v>2181</v>
      </c>
      <c r="R222" s="4">
        <v>2127</v>
      </c>
      <c r="S222" s="4">
        <v>1827</v>
      </c>
      <c r="T222" s="4">
        <v>1716</v>
      </c>
      <c r="U222" s="4">
        <v>1785</v>
      </c>
      <c r="V222" s="4">
        <v>1803</v>
      </c>
      <c r="W222" s="4">
        <v>2499</v>
      </c>
      <c r="X222" s="4">
        <v>1680</v>
      </c>
      <c r="Y222" s="4">
        <v>1137</v>
      </c>
      <c r="Z222" s="4">
        <v>603</v>
      </c>
      <c r="AA222" s="4">
        <v>642</v>
      </c>
      <c r="AB222" s="4">
        <v>726</v>
      </c>
      <c r="AC222" s="4">
        <v>885</v>
      </c>
      <c r="AD222" s="4">
        <v>576</v>
      </c>
      <c r="AE222" s="4">
        <v>795</v>
      </c>
      <c r="AF222" s="4">
        <v>699</v>
      </c>
      <c r="AG222" s="4">
        <v>9483</v>
      </c>
      <c r="AH222" s="4">
        <v>31164</v>
      </c>
    </row>
    <row r="223" spans="1:34" x14ac:dyDescent="0.25">
      <c r="A223">
        <v>800020</v>
      </c>
      <c r="B223" t="s">
        <v>208</v>
      </c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>
        <v>7502.0999999999995</v>
      </c>
      <c r="R223" s="4">
        <v>1479</v>
      </c>
      <c r="S223" s="4">
        <v>280.5</v>
      </c>
      <c r="T223" s="4">
        <v>334.04999999999995</v>
      </c>
      <c r="U223" s="4">
        <v>385.04999999999995</v>
      </c>
      <c r="V223" s="4">
        <v>408</v>
      </c>
      <c r="W223" s="4">
        <v>573.75</v>
      </c>
      <c r="X223" s="4">
        <v>76.5</v>
      </c>
      <c r="Y223" s="4"/>
      <c r="Z223" s="4">
        <v>968.99999999999989</v>
      </c>
      <c r="AA223" s="4"/>
      <c r="AB223" s="4"/>
      <c r="AC223" s="4"/>
      <c r="AD223" s="4"/>
      <c r="AE223" s="4"/>
      <c r="AF223" s="4"/>
      <c r="AG223" s="4"/>
      <c r="AH223" s="4">
        <v>12007.949999999997</v>
      </c>
    </row>
    <row r="224" spans="1:34" x14ac:dyDescent="0.25">
      <c r="A224">
        <v>800040</v>
      </c>
      <c r="B224" t="s">
        <v>209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>
        <v>4092</v>
      </c>
      <c r="R224" s="4">
        <v>790</v>
      </c>
      <c r="S224" s="4">
        <v>320</v>
      </c>
      <c r="T224" s="4">
        <v>542</v>
      </c>
      <c r="U224" s="4">
        <v>1130</v>
      </c>
      <c r="V224" s="4">
        <v>100</v>
      </c>
      <c r="W224" s="4">
        <v>20</v>
      </c>
      <c r="X224" s="4">
        <v>60</v>
      </c>
      <c r="Y224" s="4">
        <v>26</v>
      </c>
      <c r="Z224" s="4">
        <v>760</v>
      </c>
      <c r="AA224" s="4">
        <v>270</v>
      </c>
      <c r="AB224" s="4">
        <v>398</v>
      </c>
      <c r="AC224" s="4">
        <v>556</v>
      </c>
      <c r="AD224" s="4">
        <v>938</v>
      </c>
      <c r="AE224" s="4">
        <v>344</v>
      </c>
      <c r="AF224" s="4">
        <v>6</v>
      </c>
      <c r="AG224" s="4"/>
      <c r="AH224" s="4">
        <v>10352</v>
      </c>
    </row>
    <row r="225" spans="1:34" x14ac:dyDescent="0.25">
      <c r="A225">
        <v>800050</v>
      </c>
      <c r="B225" t="s">
        <v>210</v>
      </c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>
        <v>8587.7999999999993</v>
      </c>
      <c r="R225" s="4">
        <v>2971.7999999999997</v>
      </c>
      <c r="S225" s="4">
        <v>1372.8</v>
      </c>
      <c r="T225" s="4">
        <v>1751.1</v>
      </c>
      <c r="U225" s="4">
        <v>1080.3</v>
      </c>
      <c r="V225" s="4">
        <v>678.6</v>
      </c>
      <c r="W225" s="4">
        <v>2117.6999999999998</v>
      </c>
      <c r="X225" s="4">
        <v>214.5</v>
      </c>
      <c r="Y225" s="4">
        <v>897</v>
      </c>
      <c r="Z225" s="4">
        <v>1411.8</v>
      </c>
      <c r="AA225" s="4"/>
      <c r="AB225" s="4"/>
      <c r="AC225" s="4"/>
      <c r="AD225" s="4"/>
      <c r="AE225" s="4"/>
      <c r="AF225" s="4"/>
      <c r="AG225" s="4"/>
      <c r="AH225" s="4">
        <v>21083.399999999998</v>
      </c>
    </row>
    <row r="226" spans="1:34" x14ac:dyDescent="0.25">
      <c r="A226">
        <v>800051</v>
      </c>
      <c r="B226" t="s">
        <v>211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>
        <v>534.29999999999995</v>
      </c>
      <c r="R226" s="4">
        <v>3786.9</v>
      </c>
      <c r="S226" s="4">
        <v>1887.6</v>
      </c>
      <c r="T226" s="4">
        <v>2117.6999999999998</v>
      </c>
      <c r="U226" s="4">
        <v>2320.5</v>
      </c>
      <c r="V226" s="4">
        <v>1778.3999999999999</v>
      </c>
      <c r="W226" s="4">
        <v>2542.7999999999997</v>
      </c>
      <c r="X226" s="4">
        <v>2542.7999999999997</v>
      </c>
      <c r="Y226" s="4">
        <v>440.7</v>
      </c>
      <c r="Z226" s="4"/>
      <c r="AA226" s="4"/>
      <c r="AB226" s="4"/>
      <c r="AC226" s="4"/>
      <c r="AD226" s="4"/>
      <c r="AE226" s="4"/>
      <c r="AF226" s="4"/>
      <c r="AG226" s="4"/>
      <c r="AH226" s="4">
        <v>17951.7</v>
      </c>
    </row>
    <row r="227" spans="1:34" x14ac:dyDescent="0.25">
      <c r="A227">
        <v>800060</v>
      </c>
      <c r="B227" t="s">
        <v>212</v>
      </c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>
        <v>4996.8</v>
      </c>
      <c r="R227" s="4">
        <v>648</v>
      </c>
      <c r="S227" s="4">
        <v>234</v>
      </c>
      <c r="T227" s="4">
        <v>460.8</v>
      </c>
      <c r="U227" s="4">
        <v>109.8</v>
      </c>
      <c r="V227" s="4">
        <v>54</v>
      </c>
      <c r="W227" s="4">
        <v>72</v>
      </c>
      <c r="X227" s="4">
        <v>43.2</v>
      </c>
      <c r="Y227" s="4"/>
      <c r="Z227" s="4">
        <v>531</v>
      </c>
      <c r="AA227" s="4"/>
      <c r="AB227" s="4"/>
      <c r="AC227" s="4"/>
      <c r="AD227" s="4"/>
      <c r="AE227" s="4"/>
      <c r="AF227" s="4"/>
      <c r="AG227" s="4"/>
      <c r="AH227" s="4">
        <v>7149.6</v>
      </c>
    </row>
    <row r="228" spans="1:34" x14ac:dyDescent="0.25">
      <c r="A228">
        <v>800062</v>
      </c>
      <c r="B228" t="s">
        <v>213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>
        <v>640.80000000000007</v>
      </c>
      <c r="R228" s="4">
        <v>846</v>
      </c>
      <c r="S228" s="4">
        <v>468</v>
      </c>
      <c r="T228" s="4">
        <v>327.60000000000002</v>
      </c>
      <c r="U228" s="4">
        <v>234</v>
      </c>
      <c r="V228" s="4">
        <v>72</v>
      </c>
      <c r="W228" s="4">
        <v>54</v>
      </c>
      <c r="X228" s="4">
        <v>16.2</v>
      </c>
      <c r="Y228" s="4">
        <v>36</v>
      </c>
      <c r="Z228" s="4">
        <v>468</v>
      </c>
      <c r="AA228" s="4"/>
      <c r="AB228" s="4"/>
      <c r="AC228" s="4"/>
      <c r="AD228" s="4"/>
      <c r="AE228" s="4"/>
      <c r="AF228" s="4"/>
      <c r="AG228" s="4"/>
      <c r="AH228" s="4">
        <v>3162.6</v>
      </c>
    </row>
    <row r="229" spans="1:34" x14ac:dyDescent="0.25">
      <c r="A229" t="s">
        <v>243</v>
      </c>
      <c r="C229" s="4">
        <v>2222724.1</v>
      </c>
      <c r="D229" s="4">
        <v>650842.10000000009</v>
      </c>
      <c r="E229" s="4">
        <v>853666.39999999991</v>
      </c>
      <c r="F229" s="4">
        <v>730690.5</v>
      </c>
      <c r="G229" s="4">
        <v>389851.2</v>
      </c>
      <c r="H229" s="4">
        <v>684543.8</v>
      </c>
      <c r="I229" s="4">
        <v>791312.5</v>
      </c>
      <c r="J229" s="4">
        <v>537790.69999999995</v>
      </c>
      <c r="K229" s="4">
        <v>727771.4</v>
      </c>
      <c r="L229" s="4">
        <v>695726.09999999986</v>
      </c>
      <c r="M229" s="4">
        <v>514793.1</v>
      </c>
      <c r="N229" s="4">
        <v>700362.60000000009</v>
      </c>
      <c r="O229" s="4">
        <v>1974205.9</v>
      </c>
      <c r="P229" s="4">
        <v>488516.89999999997</v>
      </c>
      <c r="Q229" s="4">
        <v>780300.60000000009</v>
      </c>
      <c r="R229" s="4">
        <v>556764.9</v>
      </c>
      <c r="S229" s="4">
        <v>571948.9</v>
      </c>
      <c r="T229" s="4">
        <v>641554.35</v>
      </c>
      <c r="U229" s="4">
        <v>1030116.8500000001</v>
      </c>
      <c r="V229" s="4">
        <v>467664.5</v>
      </c>
      <c r="W229" s="4">
        <v>816729.24999999988</v>
      </c>
      <c r="X229" s="4">
        <v>735841.3</v>
      </c>
      <c r="Y229" s="4">
        <v>519297.10000000003</v>
      </c>
      <c r="Z229" s="4">
        <v>660341</v>
      </c>
      <c r="AA229" s="4">
        <v>3221108</v>
      </c>
      <c r="AB229" s="4">
        <v>1011652</v>
      </c>
      <c r="AC229" s="4">
        <v>935302.3</v>
      </c>
      <c r="AD229" s="4">
        <v>696508</v>
      </c>
      <c r="AE229" s="4">
        <v>644653.19999999995</v>
      </c>
      <c r="AF229" s="4">
        <v>704849.5</v>
      </c>
      <c r="AG229" s="4">
        <v>1321704.5</v>
      </c>
      <c r="AH229" s="4">
        <v>27279133.550000001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172</vt:i4>
      </vt:variant>
    </vt:vector>
  </HeadingPairs>
  <TitlesOfParts>
    <vt:vector size="172" baseType="lpstr">
      <vt:lpstr>DATOS</vt:lpstr>
      <vt:lpstr>TAB DIN CANTIDADES</vt:lpstr>
      <vt:lpstr>P DE MAYOR A MENOR</vt:lpstr>
      <vt:lpstr>P 706005</vt:lpstr>
      <vt:lpstr>SS p706005</vt:lpstr>
      <vt:lpstr>P 730001</vt:lpstr>
      <vt:lpstr>SS p730001</vt:lpstr>
      <vt:lpstr>P 706002</vt:lpstr>
      <vt:lpstr>SS p706002</vt:lpstr>
      <vt:lpstr>P 706003</vt:lpstr>
      <vt:lpstr>SS p706003</vt:lpstr>
      <vt:lpstr>P 711001</vt:lpstr>
      <vt:lpstr>SS p711001</vt:lpstr>
      <vt:lpstr>P 706004</vt:lpstr>
      <vt:lpstr>SS p706004</vt:lpstr>
      <vt:lpstr>P 707007</vt:lpstr>
      <vt:lpstr>SS p707007</vt:lpstr>
      <vt:lpstr>P 707002</vt:lpstr>
      <vt:lpstr>SS p707002</vt:lpstr>
      <vt:lpstr>P 711009</vt:lpstr>
      <vt:lpstr>SS p711009</vt:lpstr>
      <vt:lpstr>P 7010025</vt:lpstr>
      <vt:lpstr>SS p701025</vt:lpstr>
      <vt:lpstr>P 707001</vt:lpstr>
      <vt:lpstr>SS p707001</vt:lpstr>
      <vt:lpstr>P 713001</vt:lpstr>
      <vt:lpstr>SS p713001</vt:lpstr>
      <vt:lpstr>P 706007</vt:lpstr>
      <vt:lpstr>SS p706007</vt:lpstr>
      <vt:lpstr>P 706013</vt:lpstr>
      <vt:lpstr>SS p706013</vt:lpstr>
      <vt:lpstr>P 701048</vt:lpstr>
      <vt:lpstr>SS p701048</vt:lpstr>
      <vt:lpstr>P 707008</vt:lpstr>
      <vt:lpstr>SS p707008</vt:lpstr>
      <vt:lpstr>P 707009</vt:lpstr>
      <vt:lpstr>SS p707009</vt:lpstr>
      <vt:lpstr>P 706011</vt:lpstr>
      <vt:lpstr>SS p706011</vt:lpstr>
      <vt:lpstr>P 709007</vt:lpstr>
      <vt:lpstr>SS p709007</vt:lpstr>
      <vt:lpstr>P 706018</vt:lpstr>
      <vt:lpstr>SS p706018</vt:lpstr>
      <vt:lpstr>P 708002</vt:lpstr>
      <vt:lpstr>SS p708002</vt:lpstr>
      <vt:lpstr>P 708003</vt:lpstr>
      <vt:lpstr>SS p708003</vt:lpstr>
      <vt:lpstr>P 711002</vt:lpstr>
      <vt:lpstr>SS p711002</vt:lpstr>
      <vt:lpstr>P 706000</vt:lpstr>
      <vt:lpstr>SS p706000</vt:lpstr>
      <vt:lpstr>P 701012</vt:lpstr>
      <vt:lpstr>SS p701012</vt:lpstr>
      <vt:lpstr>P 701052</vt:lpstr>
      <vt:lpstr>SS p701052</vt:lpstr>
      <vt:lpstr>P 712007</vt:lpstr>
      <vt:lpstr>SS p712007</vt:lpstr>
      <vt:lpstr>SS p701056</vt:lpstr>
      <vt:lpstr>P 709005</vt:lpstr>
      <vt:lpstr>SS p709005</vt:lpstr>
      <vt:lpstr>P 707004</vt:lpstr>
      <vt:lpstr>SS p707004</vt:lpstr>
      <vt:lpstr>P 708004</vt:lpstr>
      <vt:lpstr>SS p708004</vt:lpstr>
      <vt:lpstr>P 707006</vt:lpstr>
      <vt:lpstr>SS p707006</vt:lpstr>
      <vt:lpstr>P 706006</vt:lpstr>
      <vt:lpstr>SS p706006</vt:lpstr>
      <vt:lpstr>P 709001</vt:lpstr>
      <vt:lpstr>SS p709001</vt:lpstr>
      <vt:lpstr>P 707003</vt:lpstr>
      <vt:lpstr>SS p707003</vt:lpstr>
      <vt:lpstr>P 706014</vt:lpstr>
      <vt:lpstr>SS p706014</vt:lpstr>
      <vt:lpstr>P 703003</vt:lpstr>
      <vt:lpstr>SS p703003</vt:lpstr>
      <vt:lpstr>P 708018</vt:lpstr>
      <vt:lpstr>SS p708018</vt:lpstr>
      <vt:lpstr>P 710003</vt:lpstr>
      <vt:lpstr>SS p710003</vt:lpstr>
      <vt:lpstr>P 707005</vt:lpstr>
      <vt:lpstr>SS p707005</vt:lpstr>
      <vt:lpstr>P 707010</vt:lpstr>
      <vt:lpstr>SS p707010</vt:lpstr>
      <vt:lpstr>P 706019</vt:lpstr>
      <vt:lpstr>SS p706019</vt:lpstr>
      <vt:lpstr>P 707016</vt:lpstr>
      <vt:lpstr>SS p707016</vt:lpstr>
      <vt:lpstr>P 706008</vt:lpstr>
      <vt:lpstr>SS p706008</vt:lpstr>
      <vt:lpstr>P 708014</vt:lpstr>
      <vt:lpstr>SS p708014</vt:lpstr>
      <vt:lpstr>P 706017</vt:lpstr>
      <vt:lpstr>SS p706017</vt:lpstr>
      <vt:lpstr>P 706012</vt:lpstr>
      <vt:lpstr>SS p706012</vt:lpstr>
      <vt:lpstr>P 701042</vt:lpstr>
      <vt:lpstr>SS p701042</vt:lpstr>
      <vt:lpstr>P 701037</vt:lpstr>
      <vt:lpstr>SS p701037</vt:lpstr>
      <vt:lpstr>P 701024</vt:lpstr>
      <vt:lpstr>SS p701024</vt:lpstr>
      <vt:lpstr>P 707014</vt:lpstr>
      <vt:lpstr>SS p707014</vt:lpstr>
      <vt:lpstr>P 706016</vt:lpstr>
      <vt:lpstr>SS p706016</vt:lpstr>
      <vt:lpstr>P 701055</vt:lpstr>
      <vt:lpstr>SS p701055</vt:lpstr>
      <vt:lpstr>P 706001</vt:lpstr>
      <vt:lpstr>SS p706001</vt:lpstr>
      <vt:lpstr>P 701035</vt:lpstr>
      <vt:lpstr>SS p701035</vt:lpstr>
      <vt:lpstr>P 707015</vt:lpstr>
      <vt:lpstr>SS p707015</vt:lpstr>
      <vt:lpstr>P 706090</vt:lpstr>
      <vt:lpstr>SS p706090</vt:lpstr>
      <vt:lpstr>P 706015</vt:lpstr>
      <vt:lpstr>SS p706015</vt:lpstr>
      <vt:lpstr>P 707011</vt:lpstr>
      <vt:lpstr>SS p707011</vt:lpstr>
      <vt:lpstr>P 707013</vt:lpstr>
      <vt:lpstr>SS p707013</vt:lpstr>
      <vt:lpstr>P 800010</vt:lpstr>
      <vt:lpstr>SS p800010</vt:lpstr>
      <vt:lpstr>P 701031</vt:lpstr>
      <vt:lpstr>SS p701031</vt:lpstr>
      <vt:lpstr>P 708007</vt:lpstr>
      <vt:lpstr>SS p708007</vt:lpstr>
      <vt:lpstr>P 701027</vt:lpstr>
      <vt:lpstr>SS p701027</vt:lpstr>
      <vt:lpstr>P 708010</vt:lpstr>
      <vt:lpstr>SS p708010</vt:lpstr>
      <vt:lpstr>P 701034</vt:lpstr>
      <vt:lpstr>SS p701034</vt:lpstr>
      <vt:lpstr>P 701028</vt:lpstr>
      <vt:lpstr>SS p701028</vt:lpstr>
      <vt:lpstr>P 701032</vt:lpstr>
      <vt:lpstr>SS p701032</vt:lpstr>
      <vt:lpstr>P 701036</vt:lpstr>
      <vt:lpstr>SS p701036</vt:lpstr>
      <vt:lpstr>P 701050</vt:lpstr>
      <vt:lpstr>SS p701050</vt:lpstr>
      <vt:lpstr>P 730015</vt:lpstr>
      <vt:lpstr>SS p730015</vt:lpstr>
      <vt:lpstr>P 701083</vt:lpstr>
      <vt:lpstr>SS p701083</vt:lpstr>
      <vt:lpstr>P 708022</vt:lpstr>
      <vt:lpstr>SS p708022</vt:lpstr>
      <vt:lpstr>P 708005</vt:lpstr>
      <vt:lpstr>SS p708005</vt:lpstr>
      <vt:lpstr>P 701039</vt:lpstr>
      <vt:lpstr>SS p701039</vt:lpstr>
      <vt:lpstr>P 708023</vt:lpstr>
      <vt:lpstr>SS p708023</vt:lpstr>
      <vt:lpstr>P 708020</vt:lpstr>
      <vt:lpstr>SS p708020</vt:lpstr>
      <vt:lpstr>P 702000</vt:lpstr>
      <vt:lpstr>SS p702000</vt:lpstr>
      <vt:lpstr>P 708024</vt:lpstr>
      <vt:lpstr>SS p708024</vt:lpstr>
      <vt:lpstr>P 701033</vt:lpstr>
      <vt:lpstr>SS p701033</vt:lpstr>
      <vt:lpstr>P 708028</vt:lpstr>
      <vt:lpstr>SS p708028</vt:lpstr>
      <vt:lpstr>P 707017</vt:lpstr>
      <vt:lpstr>SS p707017</vt:lpstr>
      <vt:lpstr>P 708029</vt:lpstr>
      <vt:lpstr>SS p708029</vt:lpstr>
      <vt:lpstr>P 708013</vt:lpstr>
      <vt:lpstr>SS p708013</vt:lpstr>
      <vt:lpstr>sua doble</vt:lpstr>
      <vt:lpstr>TAB DIN PQ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Laguna Levy</dc:creator>
  <cp:lastModifiedBy>Laguna Levy</cp:lastModifiedBy>
  <dcterms:created xsi:type="dcterms:W3CDTF">2019-10-09T00:07:08Z</dcterms:created>
  <dcterms:modified xsi:type="dcterms:W3CDTF">2019-10-15T18:31:10Z</dcterms:modified>
</cp:coreProperties>
</file>