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lele1312/git/smarthome/"/>
    </mc:Choice>
  </mc:AlternateContent>
  <xr:revisionPtr revIDLastSave="0" documentId="13_ncr:1_{834B4560-42DC-EC4A-810B-A827A71E6C41}" xr6:coauthVersionLast="47" xr6:coauthVersionMax="47" xr10:uidLastSave="{00000000-0000-0000-0000-000000000000}"/>
  <bookViews>
    <workbookView xWindow="80" yWindow="500" windowWidth="2872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5" i="1" l="1"/>
  <c r="K26" i="1"/>
  <c r="K27" i="1"/>
  <c r="K28" i="1"/>
  <c r="K29" i="1"/>
  <c r="K30" i="1"/>
  <c r="K31" i="1"/>
  <c r="K32" i="1"/>
  <c r="K24" i="1"/>
  <c r="H24" i="1" a="1"/>
  <c r="H24" i="1" s="1"/>
  <c r="R3" i="1"/>
  <c r="R4" i="1"/>
  <c r="R5" i="1"/>
  <c r="R6" i="1"/>
  <c r="R7" i="1"/>
  <c r="R8" i="1"/>
  <c r="R9" i="1"/>
  <c r="R10" i="1"/>
  <c r="R11" i="1"/>
  <c r="R12" i="1"/>
  <c r="R2" i="1"/>
  <c r="K2" i="1"/>
  <c r="O2" i="1" a="1"/>
  <c r="O2" i="1" s="1"/>
  <c r="H14" i="1" a="1"/>
  <c r="H14" i="1" s="1"/>
  <c r="K22" i="1"/>
  <c r="K21" i="1"/>
  <c r="K20" i="1"/>
  <c r="K19" i="1"/>
  <c r="K18" i="1"/>
  <c r="K17" i="1"/>
  <c r="K16" i="1"/>
  <c r="K15" i="1"/>
  <c r="K14" i="1"/>
  <c r="D51" i="1"/>
  <c r="D50" i="1"/>
  <c r="D42" i="1"/>
  <c r="D41" i="1"/>
  <c r="D54" i="1"/>
  <c r="D49" i="1"/>
  <c r="D48" i="1"/>
  <c r="D56" i="1"/>
  <c r="D47" i="1"/>
  <c r="D46" i="1"/>
  <c r="D55" i="1"/>
  <c r="D45" i="1"/>
  <c r="D44" i="1"/>
  <c r="D43" i="1"/>
  <c r="D40" i="1"/>
  <c r="D39" i="1"/>
  <c r="D38" i="1"/>
  <c r="D37" i="1"/>
  <c r="D53" i="1"/>
  <c r="D36" i="1"/>
  <c r="D35" i="1"/>
  <c r="D34" i="1"/>
  <c r="A34" i="1" a="1"/>
  <c r="A34" i="1" s="1"/>
  <c r="D25" i="1"/>
  <c r="D26" i="1"/>
  <c r="D27" i="1"/>
  <c r="D28" i="1"/>
  <c r="D29" i="1"/>
  <c r="D30" i="1"/>
  <c r="D31" i="1"/>
  <c r="D32" i="1"/>
  <c r="D24" i="1"/>
  <c r="A24" i="1" a="1"/>
  <c r="A24" i="1" s="1"/>
  <c r="D15" i="1"/>
  <c r="D16" i="1"/>
  <c r="D17" i="1"/>
  <c r="D18" i="1"/>
  <c r="D19" i="1"/>
  <c r="D20" i="1"/>
  <c r="D21" i="1"/>
  <c r="D22" i="1"/>
  <c r="D14" i="1"/>
  <c r="D2" i="1"/>
  <c r="D4" i="1"/>
  <c r="D5" i="1"/>
  <c r="D6" i="1"/>
  <c r="D7" i="1"/>
  <c r="D8" i="1"/>
  <c r="D9" i="1"/>
  <c r="D10" i="1"/>
  <c r="D11" i="1"/>
  <c r="D12" i="1"/>
  <c r="D3" i="1"/>
  <c r="A2" i="1" a="1"/>
  <c r="A2" i="1" s="1"/>
  <c r="A14" i="1" a="1"/>
  <c r="A1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<sst xmlns="http://schemas.openxmlformats.org/spreadsheetml/2006/main" count="339" uniqueCount="29">
  <si>
    <t>ID</t>
  </si>
  <si>
    <t>Name</t>
  </si>
  <si>
    <t>Home</t>
  </si>
  <si>
    <t>Room</t>
  </si>
  <si>
    <t>Type</t>
  </si>
  <si>
    <t>Light</t>
  </si>
  <si>
    <t>A</t>
  </si>
  <si>
    <t>B</t>
  </si>
  <si>
    <t>Device mode</t>
  </si>
  <si>
    <t>analog and digital</t>
  </si>
  <si>
    <t>livingroom</t>
  </si>
  <si>
    <t>bathroom</t>
  </si>
  <si>
    <t>kitchen</t>
  </si>
  <si>
    <t>stairway</t>
  </si>
  <si>
    <t>bedroom</t>
  </si>
  <si>
    <t>hallway</t>
  </si>
  <si>
    <t>-</t>
  </si>
  <si>
    <t>Thermostat</t>
  </si>
  <si>
    <t>analog</t>
  </si>
  <si>
    <t>Humidity</t>
  </si>
  <si>
    <t>Meter</t>
  </si>
  <si>
    <t>LINKED</t>
  </si>
  <si>
    <t>Presence sensor</t>
  </si>
  <si>
    <t>digital</t>
  </si>
  <si>
    <t>Light intensity sensor</t>
  </si>
  <si>
    <t>A &amp; B</t>
  </si>
  <si>
    <t>physical device ESP8266</t>
  </si>
  <si>
    <t>MEV (Mechanical Extract Ventilation)</t>
  </si>
  <si>
    <t>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</si>
</sst>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1" quotePrefix="1" applyAlignment="1">
      <alignment horizontal="fill"/>
    </xf>
    <xf numFmtId="0" fontId="1" fillId="0" borderId="0" xfId="1" applyAlignment="1">
      <alignment horizontal="fill"/>
    </xf>
    <xf numFmtId="0" fontId="3" fillId="0" borderId="0" xfId="0" applyFont="1" applyAlignment="1">
      <alignment horizontal="center" vertical="center" textRotation="180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Normale" xfId="0" builtinId="0"/>
    <cellStyle name="Testo descrittivo" xfId="1" builtinId="53"/>
  </cellStyles>
  <dxfs count="11"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gradientFill>
          <stop position="0">
            <color theme="4" tint="0.40000610370189521"/>
          </stop>
          <stop position="1">
            <color theme="5" tint="0.40000610370189521"/>
          </stop>
        </gradient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7"/>
  <sheetViews>
    <sheetView tabSelected="1" workbookViewId="0">
      <selection activeCell="B61" sqref="B61"/>
    </sheetView>
  </sheetViews>
  <sheetFormatPr baseColWidth="10" defaultColWidth="8.83203125" defaultRowHeight="15" x14ac:dyDescent="0.2"/>
  <cols>
    <col min="1" max="1" width="5.6640625" style="2" customWidth="1"/>
    <col min="2" max="2" width="20.6640625" customWidth="1"/>
    <col min="3" max="3" width="15.6640625" customWidth="1"/>
    <col min="4" max="4" width="50.6640625" customWidth="1"/>
    <col min="5" max="5" width="6.6640625" customWidth="1"/>
    <col min="6" max="6" width="10.6640625" customWidth="1"/>
    <col min="8" max="8" width="5.6640625" style="2" customWidth="1"/>
    <col min="9" max="9" width="34.5" bestFit="1" customWidth="1"/>
    <col min="10" max="10" width="20.6640625" customWidth="1"/>
    <col min="11" max="11" width="36.83203125" customWidth="1"/>
    <col min="12" max="12" width="6.6640625" customWidth="1"/>
    <col min="13" max="13" width="13.5" customWidth="1"/>
    <col min="15" max="15" width="5.6640625" customWidth="1"/>
    <col min="16" max="17" width="20.6640625" customWidth="1"/>
    <col min="18" max="18" width="29.1640625" bestFit="1" customWidth="1"/>
  </cols>
  <sheetData>
    <row r="1" spans="1:20" x14ac:dyDescent="0.2">
      <c r="A1" s="2" t="s">
        <v>0</v>
      </c>
      <c r="B1" t="s">
        <v>4</v>
      </c>
      <c r="C1" t="s">
        <v>8</v>
      </c>
      <c r="D1" t="s">
        <v>1</v>
      </c>
      <c r="E1" t="s">
        <v>2</v>
      </c>
      <c r="F1" t="s">
        <v>3</v>
      </c>
    </row>
    <row r="2" spans="1:20" ht="15" customHeight="1" x14ac:dyDescent="0.2">
      <c r="A2" s="2" cm="1">
        <f t="array" ref="A2:A12">_xlfn.SEQUENCE(11,,0)</f>
        <v>0</v>
      </c>
      <c r="B2" t="s">
        <v>22</v>
      </c>
      <c r="C2" t="s">
        <v>23</v>
      </c>
      <c r="D2" t="str">
        <f>_xlfn.CONCAT(B2, " for ", F2, " for home ", E2)</f>
        <v>Presence sensor for livingroom for home A</v>
      </c>
      <c r="E2" s="1" t="s">
        <v>6</v>
      </c>
      <c r="F2" t="s">
        <v>10</v>
      </c>
      <c r="G2" s="5" t="s">
        <v>21</v>
      </c>
      <c r="H2" s="6">
        <v>100</v>
      </c>
      <c r="I2" s="7" t="s">
        <v>24</v>
      </c>
      <c r="J2" s="7" t="s">
        <v>18</v>
      </c>
      <c r="K2" s="7" t="str">
        <f>_xlfn.CONCAT(I2, " for ", M2, " for home ", L2)</f>
        <v>Light intensity sensor for physical device ESP8266 for home A &amp; B</v>
      </c>
      <c r="L2" s="8" t="s">
        <v>25</v>
      </c>
      <c r="M2" s="6" t="s">
        <v>26</v>
      </c>
      <c r="N2" s="5" t="s">
        <v>21</v>
      </c>
      <c r="O2" s="2" cm="1">
        <f t="array" ref="O2:O12">_xlfn.SEQUENCE(11,,200)</f>
        <v>200</v>
      </c>
      <c r="P2" t="s">
        <v>5</v>
      </c>
      <c r="Q2" t="s">
        <v>9</v>
      </c>
      <c r="R2" t="str">
        <f>_xlfn.CONCAT(P2, " for ", T2, " for home ", S2)</f>
        <v>Light for livingroom for home A</v>
      </c>
      <c r="S2" s="1" t="s">
        <v>6</v>
      </c>
      <c r="T2" t="s">
        <v>10</v>
      </c>
    </row>
    <row r="3" spans="1:20" x14ac:dyDescent="0.2">
      <c r="A3" s="2">
        <v>1</v>
      </c>
      <c r="B3" t="s">
        <v>22</v>
      </c>
      <c r="C3" t="s">
        <v>23</v>
      </c>
      <c r="D3" t="str">
        <f>_xlfn.CONCAT(B3, " for ", F3, " for home ", E3)</f>
        <v>Presence sensor for bathroom for home A</v>
      </c>
      <c r="E3" s="1" t="s">
        <v>6</v>
      </c>
      <c r="F3" t="s">
        <v>11</v>
      </c>
      <c r="G3" s="5"/>
      <c r="H3" s="6"/>
      <c r="I3" s="7"/>
      <c r="J3" s="7"/>
      <c r="K3" s="7"/>
      <c r="L3" s="8"/>
      <c r="M3" s="6"/>
      <c r="N3" s="5"/>
      <c r="O3" s="2">
        <v>201</v>
      </c>
      <c r="P3" t="s">
        <v>5</v>
      </c>
      <c r="Q3" t="s">
        <v>9</v>
      </c>
      <c r="R3" t="str">
        <f t="shared" ref="R3:R12" si="0">_xlfn.CONCAT(P3, " for ", T3, " for home ", S3)</f>
        <v>Light for bathroom for home A</v>
      </c>
      <c r="S3" s="1" t="s">
        <v>6</v>
      </c>
      <c r="T3" t="s">
        <v>11</v>
      </c>
    </row>
    <row r="4" spans="1:20" x14ac:dyDescent="0.2">
      <c r="A4" s="2">
        <v>2</v>
      </c>
      <c r="B4" t="s">
        <v>22</v>
      </c>
      <c r="C4" t="s">
        <v>23</v>
      </c>
      <c r="D4" t="str">
        <f t="shared" ref="D4:D12" si="1">_xlfn.CONCAT(B4, " for ", F4, " for home ", E4)</f>
        <v>Presence sensor for kitchen for home A</v>
      </c>
      <c r="E4" s="1" t="s">
        <v>6</v>
      </c>
      <c r="F4" t="s">
        <v>12</v>
      </c>
      <c r="G4" s="5"/>
      <c r="H4" s="6"/>
      <c r="I4" s="7"/>
      <c r="J4" s="7"/>
      <c r="K4" s="7"/>
      <c r="L4" s="8"/>
      <c r="M4" s="6"/>
      <c r="N4" s="5"/>
      <c r="O4" s="2">
        <v>202</v>
      </c>
      <c r="P4" t="s">
        <v>5</v>
      </c>
      <c r="Q4" t="s">
        <v>9</v>
      </c>
      <c r="R4" t="str">
        <f t="shared" si="0"/>
        <v>Light for kitchen for home A</v>
      </c>
      <c r="S4" s="1" t="s">
        <v>6</v>
      </c>
      <c r="T4" t="s">
        <v>12</v>
      </c>
    </row>
    <row r="5" spans="1:20" x14ac:dyDescent="0.2">
      <c r="A5" s="2">
        <v>3</v>
      </c>
      <c r="B5" t="s">
        <v>22</v>
      </c>
      <c r="C5" t="s">
        <v>23</v>
      </c>
      <c r="D5" t="str">
        <f t="shared" si="1"/>
        <v>Presence sensor for stairway for home A</v>
      </c>
      <c r="E5" s="1" t="s">
        <v>6</v>
      </c>
      <c r="F5" t="s">
        <v>13</v>
      </c>
      <c r="G5" s="5"/>
      <c r="H5" s="6"/>
      <c r="I5" s="7"/>
      <c r="J5" s="7"/>
      <c r="K5" s="7"/>
      <c r="L5" s="8"/>
      <c r="M5" s="6"/>
      <c r="N5" s="5"/>
      <c r="O5" s="2">
        <v>203</v>
      </c>
      <c r="P5" t="s">
        <v>5</v>
      </c>
      <c r="Q5" t="s">
        <v>9</v>
      </c>
      <c r="R5" t="str">
        <f t="shared" si="0"/>
        <v>Light for stairway for home A</v>
      </c>
      <c r="S5" s="1" t="s">
        <v>6</v>
      </c>
      <c r="T5" t="s">
        <v>13</v>
      </c>
    </row>
    <row r="6" spans="1:20" x14ac:dyDescent="0.2">
      <c r="A6" s="2">
        <v>4</v>
      </c>
      <c r="B6" t="s">
        <v>22</v>
      </c>
      <c r="C6" t="s">
        <v>23</v>
      </c>
      <c r="D6" t="str">
        <f t="shared" si="1"/>
        <v>Presence sensor for bedroom for home A</v>
      </c>
      <c r="E6" s="1" t="s">
        <v>6</v>
      </c>
      <c r="F6" t="s">
        <v>14</v>
      </c>
      <c r="G6" s="5"/>
      <c r="H6" s="6"/>
      <c r="I6" s="7"/>
      <c r="J6" s="7"/>
      <c r="K6" s="7"/>
      <c r="L6" s="8"/>
      <c r="M6" s="6"/>
      <c r="N6" s="5"/>
      <c r="O6" s="2">
        <v>204</v>
      </c>
      <c r="P6" t="s">
        <v>5</v>
      </c>
      <c r="Q6" t="s">
        <v>9</v>
      </c>
      <c r="R6" t="str">
        <f t="shared" si="0"/>
        <v>Light for bedroom for home A</v>
      </c>
      <c r="S6" s="1" t="s">
        <v>6</v>
      </c>
      <c r="T6" t="s">
        <v>14</v>
      </c>
    </row>
    <row r="7" spans="1:20" x14ac:dyDescent="0.2">
      <c r="A7" s="2">
        <v>5</v>
      </c>
      <c r="B7" t="s">
        <v>22</v>
      </c>
      <c r="C7" t="s">
        <v>23</v>
      </c>
      <c r="D7" t="str">
        <f t="shared" si="1"/>
        <v>Presence sensor for livingroom for home B</v>
      </c>
      <c r="E7" s="1" t="s">
        <v>7</v>
      </c>
      <c r="F7" t="s">
        <v>10</v>
      </c>
      <c r="G7" s="5"/>
      <c r="H7" s="6"/>
      <c r="I7" s="7"/>
      <c r="J7" s="7"/>
      <c r="K7" s="7"/>
      <c r="L7" s="8"/>
      <c r="M7" s="6"/>
      <c r="N7" s="5"/>
      <c r="O7" s="2">
        <v>205</v>
      </c>
      <c r="P7" t="s">
        <v>5</v>
      </c>
      <c r="Q7" t="s">
        <v>9</v>
      </c>
      <c r="R7" t="str">
        <f t="shared" si="0"/>
        <v>Light for livingroom for home B</v>
      </c>
      <c r="S7" s="1" t="s">
        <v>7</v>
      </c>
      <c r="T7" t="s">
        <v>10</v>
      </c>
    </row>
    <row r="8" spans="1:20" x14ac:dyDescent="0.2">
      <c r="A8" s="2">
        <v>6</v>
      </c>
      <c r="B8" t="s">
        <v>22</v>
      </c>
      <c r="C8" t="s">
        <v>23</v>
      </c>
      <c r="D8" t="str">
        <f t="shared" si="1"/>
        <v>Presence sensor for bathroom for home B</v>
      </c>
      <c r="E8" s="1" t="s">
        <v>7</v>
      </c>
      <c r="F8" t="s">
        <v>11</v>
      </c>
      <c r="G8" s="5"/>
      <c r="H8" s="6"/>
      <c r="I8" s="7"/>
      <c r="J8" s="7"/>
      <c r="K8" s="7"/>
      <c r="L8" s="8"/>
      <c r="M8" s="6"/>
      <c r="N8" s="5"/>
      <c r="O8" s="2">
        <v>206</v>
      </c>
      <c r="P8" t="s">
        <v>5</v>
      </c>
      <c r="Q8" t="s">
        <v>9</v>
      </c>
      <c r="R8" t="str">
        <f t="shared" si="0"/>
        <v>Light for bathroom for home B</v>
      </c>
      <c r="S8" s="1" t="s">
        <v>7</v>
      </c>
      <c r="T8" t="s">
        <v>11</v>
      </c>
    </row>
    <row r="9" spans="1:20" x14ac:dyDescent="0.2">
      <c r="A9" s="2">
        <v>7</v>
      </c>
      <c r="B9" t="s">
        <v>22</v>
      </c>
      <c r="C9" t="s">
        <v>23</v>
      </c>
      <c r="D9" t="str">
        <f t="shared" si="1"/>
        <v>Presence sensor for kitchen for home B</v>
      </c>
      <c r="E9" s="1" t="s">
        <v>7</v>
      </c>
      <c r="F9" t="s">
        <v>12</v>
      </c>
      <c r="G9" s="5"/>
      <c r="H9" s="6"/>
      <c r="I9" s="7"/>
      <c r="J9" s="7"/>
      <c r="K9" s="7"/>
      <c r="L9" s="8"/>
      <c r="M9" s="6"/>
      <c r="N9" s="5"/>
      <c r="O9" s="2">
        <v>207</v>
      </c>
      <c r="P9" t="s">
        <v>5</v>
      </c>
      <c r="Q9" t="s">
        <v>9</v>
      </c>
      <c r="R9" t="str">
        <f t="shared" si="0"/>
        <v>Light for kitchen for home B</v>
      </c>
      <c r="S9" s="1" t="s">
        <v>7</v>
      </c>
      <c r="T9" t="s">
        <v>12</v>
      </c>
    </row>
    <row r="10" spans="1:20" x14ac:dyDescent="0.2">
      <c r="A10" s="2">
        <v>8</v>
      </c>
      <c r="B10" t="s">
        <v>22</v>
      </c>
      <c r="C10" t="s">
        <v>23</v>
      </c>
      <c r="D10" t="str">
        <f t="shared" si="1"/>
        <v>Presence sensor for stairway for home B</v>
      </c>
      <c r="E10" s="1" t="s">
        <v>7</v>
      </c>
      <c r="F10" t="s">
        <v>13</v>
      </c>
      <c r="G10" s="5"/>
      <c r="H10" s="6"/>
      <c r="I10" s="7"/>
      <c r="J10" s="7"/>
      <c r="K10" s="7"/>
      <c r="L10" s="8"/>
      <c r="M10" s="6"/>
      <c r="N10" s="5"/>
      <c r="O10" s="2">
        <v>208</v>
      </c>
      <c r="P10" t="s">
        <v>5</v>
      </c>
      <c r="Q10" t="s">
        <v>9</v>
      </c>
      <c r="R10" t="str">
        <f t="shared" si="0"/>
        <v>Light for stairway for home B</v>
      </c>
      <c r="S10" s="1" t="s">
        <v>7</v>
      </c>
      <c r="T10" t="s">
        <v>13</v>
      </c>
    </row>
    <row r="11" spans="1:20" x14ac:dyDescent="0.2">
      <c r="A11" s="2">
        <v>9</v>
      </c>
      <c r="B11" t="s">
        <v>22</v>
      </c>
      <c r="C11" t="s">
        <v>23</v>
      </c>
      <c r="D11" t="str">
        <f t="shared" si="1"/>
        <v>Presence sensor for hallway for home B</v>
      </c>
      <c r="E11" s="1" t="s">
        <v>7</v>
      </c>
      <c r="F11" t="s">
        <v>15</v>
      </c>
      <c r="G11" s="5"/>
      <c r="H11" s="6"/>
      <c r="I11" s="7"/>
      <c r="J11" s="7"/>
      <c r="K11" s="7"/>
      <c r="L11" s="8"/>
      <c r="M11" s="6"/>
      <c r="N11" s="5"/>
      <c r="O11" s="2">
        <v>209</v>
      </c>
      <c r="P11" t="s">
        <v>5</v>
      </c>
      <c r="Q11" t="s">
        <v>9</v>
      </c>
      <c r="R11" t="str">
        <f t="shared" si="0"/>
        <v>Light for hallway for home B</v>
      </c>
      <c r="S11" s="1" t="s">
        <v>7</v>
      </c>
      <c r="T11" t="s">
        <v>15</v>
      </c>
    </row>
    <row r="12" spans="1:20" x14ac:dyDescent="0.2">
      <c r="A12" s="2">
        <v>10</v>
      </c>
      <c r="B12" t="s">
        <v>22</v>
      </c>
      <c r="C12" t="s">
        <v>23</v>
      </c>
      <c r="D12" t="str">
        <f t="shared" si="1"/>
        <v>Presence sensor for bedroom for home B</v>
      </c>
      <c r="E12" s="1" t="s">
        <v>7</v>
      </c>
      <c r="F12" t="s">
        <v>14</v>
      </c>
      <c r="G12" s="5"/>
      <c r="H12" s="6"/>
      <c r="I12" s="7"/>
      <c r="J12" s="7"/>
      <c r="K12" s="7"/>
      <c r="L12" s="8"/>
      <c r="M12" s="6"/>
      <c r="N12" s="5"/>
      <c r="O12" s="2">
        <v>210</v>
      </c>
      <c r="P12" t="s">
        <v>5</v>
      </c>
      <c r="Q12" t="s">
        <v>9</v>
      </c>
      <c r="R12" t="str">
        <f t="shared" si="0"/>
        <v>Light for bedroom for home B</v>
      </c>
      <c r="S12" s="1" t="s">
        <v>7</v>
      </c>
      <c r="T12" t="s">
        <v>14</v>
      </c>
    </row>
    <row r="13" spans="1:20" x14ac:dyDescent="0.2">
      <c r="A13" s="3" t="s">
        <v>16</v>
      </c>
      <c r="B13" s="4"/>
      <c r="C13" s="4"/>
      <c r="D13" s="4"/>
      <c r="E13" s="4"/>
      <c r="F13" s="4"/>
    </row>
    <row r="14" spans="1:20" x14ac:dyDescent="0.2">
      <c r="A14" s="2" cm="1">
        <f t="array" ref="A14:A22">_xlfn.SEQUENCE(9,,20)</f>
        <v>20</v>
      </c>
      <c r="B14" t="s">
        <v>17</v>
      </c>
      <c r="C14" t="s">
        <v>18</v>
      </c>
      <c r="D14" t="str">
        <f>_xlfn.CONCAT(B14, " for ", F14, " for home ", E14)</f>
        <v>Thermostat for livingroom for home A</v>
      </c>
      <c r="E14" s="1" t="s">
        <v>6</v>
      </c>
      <c r="F14" t="s">
        <v>10</v>
      </c>
      <c r="G14" s="5" t="s">
        <v>21</v>
      </c>
      <c r="H14" s="2" cm="1">
        <f t="array" ref="H14:H22">_xlfn.SEQUENCE(9,,120)</f>
        <v>120</v>
      </c>
      <c r="I14" t="s">
        <v>28</v>
      </c>
      <c r="J14" t="s">
        <v>23</v>
      </c>
      <c r="K14" t="str">
        <f>_xlfn.CONCAT(I14, " for ", M14, " for home ", L14)</f>
        <v>Heater for livingroom for home A</v>
      </c>
      <c r="L14" s="1" t="s">
        <v>6</v>
      </c>
      <c r="M14" t="s">
        <v>10</v>
      </c>
    </row>
    <row r="15" spans="1:20" x14ac:dyDescent="0.2">
      <c r="A15" s="2">
        <v>21</v>
      </c>
      <c r="B15" t="s">
        <v>17</v>
      </c>
      <c r="C15" t="s">
        <v>18</v>
      </c>
      <c r="D15" t="str">
        <f t="shared" ref="D15:D22" si="2">_xlfn.CONCAT(B15, " for ", F15, " for home ", E15)</f>
        <v>Thermostat for bathroom for home A</v>
      </c>
      <c r="E15" s="1" t="s">
        <v>6</v>
      </c>
      <c r="F15" t="s">
        <v>11</v>
      </c>
      <c r="G15" s="5"/>
      <c r="H15" s="2">
        <v>121</v>
      </c>
      <c r="I15" t="s">
        <v>28</v>
      </c>
      <c r="J15" t="s">
        <v>23</v>
      </c>
      <c r="K15" t="str">
        <f t="shared" ref="K15:K22" si="3">_xlfn.CONCAT(I15, " for ", M15, " for home ", L15)</f>
        <v>Heater for bathroom for home A</v>
      </c>
      <c r="L15" s="1" t="s">
        <v>6</v>
      </c>
      <c r="M15" t="s">
        <v>11</v>
      </c>
    </row>
    <row r="16" spans="1:20" x14ac:dyDescent="0.2">
      <c r="A16" s="2">
        <v>22</v>
      </c>
      <c r="B16" t="s">
        <v>17</v>
      </c>
      <c r="C16" t="s">
        <v>18</v>
      </c>
      <c r="D16" t="str">
        <f t="shared" si="2"/>
        <v>Thermostat for kitchen for home A</v>
      </c>
      <c r="E16" s="1" t="s">
        <v>6</v>
      </c>
      <c r="F16" t="s">
        <v>12</v>
      </c>
      <c r="G16" s="5"/>
      <c r="H16" s="2">
        <v>122</v>
      </c>
      <c r="I16" t="s">
        <v>28</v>
      </c>
      <c r="J16" t="s">
        <v>23</v>
      </c>
      <c r="K16" t="str">
        <f t="shared" si="3"/>
        <v>Heater for kitchen for home A</v>
      </c>
      <c r="L16" s="1" t="s">
        <v>6</v>
      </c>
      <c r="M16" t="s">
        <v>12</v>
      </c>
    </row>
    <row r="17" spans="1:13" x14ac:dyDescent="0.2">
      <c r="A17" s="2">
        <v>23</v>
      </c>
      <c r="B17" t="s">
        <v>17</v>
      </c>
      <c r="C17" t="s">
        <v>18</v>
      </c>
      <c r="D17" t="str">
        <f t="shared" si="2"/>
        <v>Thermostat for bedroom for home A</v>
      </c>
      <c r="E17" s="1" t="s">
        <v>6</v>
      </c>
      <c r="F17" t="s">
        <v>14</v>
      </c>
      <c r="G17" s="5"/>
      <c r="H17" s="2">
        <v>123</v>
      </c>
      <c r="I17" t="s">
        <v>28</v>
      </c>
      <c r="J17" t="s">
        <v>23</v>
      </c>
      <c r="K17" t="str">
        <f t="shared" si="3"/>
        <v>Heater for bedroom for home A</v>
      </c>
      <c r="L17" s="1" t="s">
        <v>6</v>
      </c>
      <c r="M17" t="s">
        <v>14</v>
      </c>
    </row>
    <row r="18" spans="1:13" x14ac:dyDescent="0.2">
      <c r="A18" s="2">
        <v>24</v>
      </c>
      <c r="B18" t="s">
        <v>17</v>
      </c>
      <c r="C18" t="s">
        <v>18</v>
      </c>
      <c r="D18" t="str">
        <f t="shared" si="2"/>
        <v>Thermostat for livingroom for home B</v>
      </c>
      <c r="E18" s="1" t="s">
        <v>7</v>
      </c>
      <c r="F18" t="s">
        <v>10</v>
      </c>
      <c r="G18" s="5"/>
      <c r="H18" s="2">
        <v>124</v>
      </c>
      <c r="I18" t="s">
        <v>28</v>
      </c>
      <c r="J18" t="s">
        <v>23</v>
      </c>
      <c r="K18" t="str">
        <f t="shared" si="3"/>
        <v>Heater for livingroom for home B</v>
      </c>
      <c r="L18" s="1" t="s">
        <v>7</v>
      </c>
      <c r="M18" t="s">
        <v>10</v>
      </c>
    </row>
    <row r="19" spans="1:13" x14ac:dyDescent="0.2">
      <c r="A19" s="2">
        <v>25</v>
      </c>
      <c r="B19" t="s">
        <v>17</v>
      </c>
      <c r="C19" t="s">
        <v>18</v>
      </c>
      <c r="D19" t="str">
        <f t="shared" si="2"/>
        <v>Thermostat for bathroom for home B</v>
      </c>
      <c r="E19" s="1" t="s">
        <v>7</v>
      </c>
      <c r="F19" t="s">
        <v>11</v>
      </c>
      <c r="G19" s="5"/>
      <c r="H19" s="2">
        <v>125</v>
      </c>
      <c r="I19" t="s">
        <v>28</v>
      </c>
      <c r="J19" t="s">
        <v>23</v>
      </c>
      <c r="K19" t="str">
        <f t="shared" si="3"/>
        <v>Heater for bathroom for home B</v>
      </c>
      <c r="L19" s="1" t="s">
        <v>7</v>
      </c>
      <c r="M19" t="s">
        <v>11</v>
      </c>
    </row>
    <row r="20" spans="1:13" x14ac:dyDescent="0.2">
      <c r="A20" s="2">
        <v>26</v>
      </c>
      <c r="B20" t="s">
        <v>17</v>
      </c>
      <c r="C20" t="s">
        <v>18</v>
      </c>
      <c r="D20" t="str">
        <f t="shared" si="2"/>
        <v>Thermostat for kitchen for home B</v>
      </c>
      <c r="E20" s="1" t="s">
        <v>7</v>
      </c>
      <c r="F20" t="s">
        <v>12</v>
      </c>
      <c r="G20" s="5"/>
      <c r="H20" s="2">
        <v>126</v>
      </c>
      <c r="I20" t="s">
        <v>28</v>
      </c>
      <c r="J20" t="s">
        <v>23</v>
      </c>
      <c r="K20" t="str">
        <f t="shared" si="3"/>
        <v>Heater for kitchen for home B</v>
      </c>
      <c r="L20" s="1" t="s">
        <v>7</v>
      </c>
      <c r="M20" t="s">
        <v>12</v>
      </c>
    </row>
    <row r="21" spans="1:13" x14ac:dyDescent="0.2">
      <c r="A21" s="2">
        <v>27</v>
      </c>
      <c r="B21" t="s">
        <v>17</v>
      </c>
      <c r="C21" t="s">
        <v>18</v>
      </c>
      <c r="D21" t="str">
        <f t="shared" si="2"/>
        <v>Thermostat for hallway for home B</v>
      </c>
      <c r="E21" s="1" t="s">
        <v>7</v>
      </c>
      <c r="F21" t="s">
        <v>15</v>
      </c>
      <c r="G21" s="5"/>
      <c r="H21" s="2">
        <v>127</v>
      </c>
      <c r="I21" t="s">
        <v>28</v>
      </c>
      <c r="J21" t="s">
        <v>23</v>
      </c>
      <c r="K21" t="str">
        <f t="shared" si="3"/>
        <v>Heater for hallway for home B</v>
      </c>
      <c r="L21" s="1" t="s">
        <v>7</v>
      </c>
      <c r="M21" t="s">
        <v>15</v>
      </c>
    </row>
    <row r="22" spans="1:13" x14ac:dyDescent="0.2">
      <c r="A22" s="2">
        <v>28</v>
      </c>
      <c r="B22" t="s">
        <v>17</v>
      </c>
      <c r="C22" t="s">
        <v>18</v>
      </c>
      <c r="D22" t="str">
        <f t="shared" si="2"/>
        <v>Thermostat for bedroom for home B</v>
      </c>
      <c r="E22" s="1" t="s">
        <v>7</v>
      </c>
      <c r="F22" t="s">
        <v>14</v>
      </c>
      <c r="G22" s="5"/>
      <c r="H22" s="2">
        <v>128</v>
      </c>
      <c r="I22" t="s">
        <v>28</v>
      </c>
      <c r="J22" t="s">
        <v>23</v>
      </c>
      <c r="K22" t="str">
        <f t="shared" si="3"/>
        <v>Heater for bedroom for home B</v>
      </c>
      <c r="L22" s="1" t="s">
        <v>7</v>
      </c>
      <c r="M22" t="s">
        <v>14</v>
      </c>
    </row>
    <row r="23" spans="1:13" x14ac:dyDescent="0.2">
      <c r="A23" s="3" t="s">
        <v>16</v>
      </c>
      <c r="B23" s="4"/>
      <c r="C23" s="4"/>
      <c r="D23" s="4"/>
      <c r="E23" s="4"/>
      <c r="F23" s="4"/>
    </row>
    <row r="24" spans="1:13" x14ac:dyDescent="0.2">
      <c r="A24" s="2" cm="1">
        <f t="array" ref="A24:A32">_xlfn.SEQUENCE(9,,30)</f>
        <v>30</v>
      </c>
      <c r="B24" t="s">
        <v>19</v>
      </c>
      <c r="C24" t="s">
        <v>18</v>
      </c>
      <c r="D24" t="str">
        <f>_xlfn.CONCAT(B24, " for ", F24, " for home ", E24)</f>
        <v>Humidity for livingroom for home A</v>
      </c>
      <c r="E24" s="1" t="s">
        <v>6</v>
      </c>
      <c r="F24" t="s">
        <v>10</v>
      </c>
      <c r="G24" s="5" t="s">
        <v>21</v>
      </c>
      <c r="H24" s="2" cm="1">
        <f t="array" ref="H24:H32">_xlfn.SEQUENCE(9,,130)</f>
        <v>130</v>
      </c>
      <c r="I24" t="s">
        <v>27</v>
      </c>
      <c r="J24" t="s">
        <v>18</v>
      </c>
      <c r="K24" t="str">
        <f>_xlfn.CONCAT("MEV for ", M24, " for home ", L24)</f>
        <v>MEV for livingroom for home A</v>
      </c>
      <c r="L24" s="1" t="s">
        <v>6</v>
      </c>
      <c r="M24" t="s">
        <v>10</v>
      </c>
    </row>
    <row r="25" spans="1:13" x14ac:dyDescent="0.2">
      <c r="A25" s="2">
        <v>31</v>
      </c>
      <c r="B25" t="s">
        <v>19</v>
      </c>
      <c r="C25" t="s">
        <v>18</v>
      </c>
      <c r="D25" t="str">
        <f t="shared" ref="D25:D32" si="4">_xlfn.CONCAT(B25, " for ", F25, " for home ", E25)</f>
        <v>Humidity for bathroom for home A</v>
      </c>
      <c r="E25" s="1" t="s">
        <v>6</v>
      </c>
      <c r="F25" t="s">
        <v>11</v>
      </c>
      <c r="G25" s="5"/>
      <c r="H25" s="2">
        <v>131</v>
      </c>
      <c r="I25" t="s">
        <v>27</v>
      </c>
      <c r="J25" t="s">
        <v>18</v>
      </c>
      <c r="K25" t="str">
        <f t="shared" ref="K25:K32" si="5">_xlfn.CONCAT("MEV for ", M25, " for home ", L25)</f>
        <v>MEV for bathroom for home A</v>
      </c>
      <c r="L25" s="1" t="s">
        <v>6</v>
      </c>
      <c r="M25" t="s">
        <v>11</v>
      </c>
    </row>
    <row r="26" spans="1:13" x14ac:dyDescent="0.2">
      <c r="A26" s="2">
        <v>32</v>
      </c>
      <c r="B26" t="s">
        <v>19</v>
      </c>
      <c r="C26" t="s">
        <v>18</v>
      </c>
      <c r="D26" t="str">
        <f t="shared" si="4"/>
        <v>Humidity for kitchen for home A</v>
      </c>
      <c r="E26" s="1" t="s">
        <v>6</v>
      </c>
      <c r="F26" t="s">
        <v>12</v>
      </c>
      <c r="G26" s="5"/>
      <c r="H26" s="2">
        <v>132</v>
      </c>
      <c r="I26" t="s">
        <v>27</v>
      </c>
      <c r="J26" t="s">
        <v>18</v>
      </c>
      <c r="K26" t="str">
        <f t="shared" si="5"/>
        <v>MEV for kitchen for home A</v>
      </c>
      <c r="L26" s="1" t="s">
        <v>6</v>
      </c>
      <c r="M26" t="s">
        <v>12</v>
      </c>
    </row>
    <row r="27" spans="1:13" x14ac:dyDescent="0.2">
      <c r="A27" s="2">
        <v>33</v>
      </c>
      <c r="B27" t="s">
        <v>19</v>
      </c>
      <c r="C27" t="s">
        <v>18</v>
      </c>
      <c r="D27" t="str">
        <f t="shared" si="4"/>
        <v>Humidity for bedroom for home A</v>
      </c>
      <c r="E27" s="1" t="s">
        <v>6</v>
      </c>
      <c r="F27" t="s">
        <v>14</v>
      </c>
      <c r="G27" s="5"/>
      <c r="H27" s="2">
        <v>133</v>
      </c>
      <c r="I27" t="s">
        <v>27</v>
      </c>
      <c r="J27" t="s">
        <v>18</v>
      </c>
      <c r="K27" t="str">
        <f t="shared" si="5"/>
        <v>MEV for bedroom for home A</v>
      </c>
      <c r="L27" s="1" t="s">
        <v>6</v>
      </c>
      <c r="M27" t="s">
        <v>14</v>
      </c>
    </row>
    <row r="28" spans="1:13" x14ac:dyDescent="0.2">
      <c r="A28" s="2">
        <v>34</v>
      </c>
      <c r="B28" t="s">
        <v>19</v>
      </c>
      <c r="C28" t="s">
        <v>18</v>
      </c>
      <c r="D28" t="str">
        <f t="shared" si="4"/>
        <v>Humidity for livingroom for home B</v>
      </c>
      <c r="E28" s="1" t="s">
        <v>7</v>
      </c>
      <c r="F28" t="s">
        <v>10</v>
      </c>
      <c r="G28" s="5"/>
      <c r="H28" s="2">
        <v>134</v>
      </c>
      <c r="I28" t="s">
        <v>27</v>
      </c>
      <c r="J28" t="s">
        <v>18</v>
      </c>
      <c r="K28" t="str">
        <f t="shared" si="5"/>
        <v>MEV for livingroom for home B</v>
      </c>
      <c r="L28" s="1" t="s">
        <v>7</v>
      </c>
      <c r="M28" t="s">
        <v>10</v>
      </c>
    </row>
    <row r="29" spans="1:13" x14ac:dyDescent="0.2">
      <c r="A29" s="2">
        <v>35</v>
      </c>
      <c r="B29" t="s">
        <v>19</v>
      </c>
      <c r="C29" t="s">
        <v>18</v>
      </c>
      <c r="D29" t="str">
        <f t="shared" si="4"/>
        <v>Humidity for bathroom for home B</v>
      </c>
      <c r="E29" s="1" t="s">
        <v>7</v>
      </c>
      <c r="F29" t="s">
        <v>11</v>
      </c>
      <c r="G29" s="5"/>
      <c r="H29" s="2">
        <v>135</v>
      </c>
      <c r="I29" t="s">
        <v>27</v>
      </c>
      <c r="J29" t="s">
        <v>18</v>
      </c>
      <c r="K29" t="str">
        <f t="shared" si="5"/>
        <v>MEV for bathroom for home B</v>
      </c>
      <c r="L29" s="1" t="s">
        <v>7</v>
      </c>
      <c r="M29" t="s">
        <v>11</v>
      </c>
    </row>
    <row r="30" spans="1:13" x14ac:dyDescent="0.2">
      <c r="A30" s="2">
        <v>36</v>
      </c>
      <c r="B30" t="s">
        <v>19</v>
      </c>
      <c r="C30" t="s">
        <v>18</v>
      </c>
      <c r="D30" t="str">
        <f t="shared" si="4"/>
        <v>Humidity for kitchen for home B</v>
      </c>
      <c r="E30" s="1" t="s">
        <v>7</v>
      </c>
      <c r="F30" t="s">
        <v>12</v>
      </c>
      <c r="G30" s="5"/>
      <c r="H30" s="2">
        <v>136</v>
      </c>
      <c r="I30" t="s">
        <v>27</v>
      </c>
      <c r="J30" t="s">
        <v>18</v>
      </c>
      <c r="K30" t="str">
        <f t="shared" si="5"/>
        <v>MEV for kitchen for home B</v>
      </c>
      <c r="L30" s="1" t="s">
        <v>7</v>
      </c>
      <c r="M30" t="s">
        <v>12</v>
      </c>
    </row>
    <row r="31" spans="1:13" x14ac:dyDescent="0.2">
      <c r="A31" s="2">
        <v>37</v>
      </c>
      <c r="B31" t="s">
        <v>19</v>
      </c>
      <c r="C31" t="s">
        <v>18</v>
      </c>
      <c r="D31" t="str">
        <f t="shared" si="4"/>
        <v>Humidity for hallway for home B</v>
      </c>
      <c r="E31" s="1" t="s">
        <v>7</v>
      </c>
      <c r="F31" t="s">
        <v>15</v>
      </c>
      <c r="G31" s="5"/>
      <c r="H31" s="2">
        <v>137</v>
      </c>
      <c r="I31" t="s">
        <v>27</v>
      </c>
      <c r="J31" t="s">
        <v>18</v>
      </c>
      <c r="K31" t="str">
        <f t="shared" si="5"/>
        <v>MEV for hallway for home B</v>
      </c>
      <c r="L31" s="1" t="s">
        <v>7</v>
      </c>
      <c r="M31" t="s">
        <v>15</v>
      </c>
    </row>
    <row r="32" spans="1:13" x14ac:dyDescent="0.2">
      <c r="A32" s="2">
        <v>38</v>
      </c>
      <c r="B32" t="s">
        <v>19</v>
      </c>
      <c r="C32" t="s">
        <v>18</v>
      </c>
      <c r="D32" t="str">
        <f t="shared" si="4"/>
        <v>Humidity for bedroom for home B</v>
      </c>
      <c r="E32" s="1" t="s">
        <v>7</v>
      </c>
      <c r="F32" t="s">
        <v>14</v>
      </c>
      <c r="G32" s="5"/>
      <c r="H32" s="2">
        <v>138</v>
      </c>
      <c r="I32" t="s">
        <v>27</v>
      </c>
      <c r="J32" t="s">
        <v>18</v>
      </c>
      <c r="K32" t="str">
        <f t="shared" si="5"/>
        <v>MEV for bedroom for home B</v>
      </c>
      <c r="L32" s="1" t="s">
        <v>7</v>
      </c>
      <c r="M32" t="s">
        <v>14</v>
      </c>
    </row>
    <row r="33" spans="1:6" x14ac:dyDescent="0.2">
      <c r="A33" s="3" t="s">
        <v>16</v>
      </c>
      <c r="B33" s="4"/>
      <c r="C33" s="4"/>
      <c r="D33" s="4"/>
      <c r="E33" s="4"/>
      <c r="F33" s="4"/>
    </row>
    <row r="34" spans="1:6" x14ac:dyDescent="0.2">
      <c r="A34" s="2" cm="1">
        <f t="array" ref="A34:A51">_xlfn.SEQUENCE(18,,40)</f>
        <v>40</v>
      </c>
      <c r="B34" t="s">
        <v>20</v>
      </c>
      <c r="C34" t="s">
        <v>18</v>
      </c>
      <c r="D34" t="str">
        <f>_xlfn.CONCAT(B34, " for air conditioning ", F34, " for home ", E34)</f>
        <v>Meter for air conditioning livingroom for home A</v>
      </c>
      <c r="E34" s="1" t="s">
        <v>6</v>
      </c>
      <c r="F34" t="s">
        <v>10</v>
      </c>
    </row>
    <row r="35" spans="1:6" x14ac:dyDescent="0.2">
      <c r="A35" s="2">
        <v>41</v>
      </c>
      <c r="B35" t="s">
        <v>20</v>
      </c>
      <c r="C35" t="s">
        <v>18</v>
      </c>
      <c r="D35" t="str">
        <f>_xlfn.CONCAT(B35, " for home theater ", F35, " for home ", E35)</f>
        <v>Meter for home theater livingroom for home A</v>
      </c>
      <c r="E35" s="1" t="s">
        <v>6</v>
      </c>
      <c r="F35" t="s">
        <v>10</v>
      </c>
    </row>
    <row r="36" spans="1:6" x14ac:dyDescent="0.2">
      <c r="A36" s="2">
        <v>42</v>
      </c>
      <c r="B36" t="s">
        <v>20</v>
      </c>
      <c r="C36" t="s">
        <v>18</v>
      </c>
      <c r="D36" t="str">
        <f>_xlfn.CONCAT(B36, " for laundry machine ", F36, " for home ", E36)</f>
        <v>Meter for laundry machine bathroom for home A</v>
      </c>
      <c r="E36" s="1" t="s">
        <v>6</v>
      </c>
      <c r="F36" t="s">
        <v>11</v>
      </c>
    </row>
    <row r="37" spans="1:6" x14ac:dyDescent="0.2">
      <c r="A37" s="2">
        <v>43</v>
      </c>
      <c r="B37" t="s">
        <v>20</v>
      </c>
      <c r="C37" t="s">
        <v>18</v>
      </c>
      <c r="D37" t="str">
        <f>_xlfn.CONCAT(B37, " for stove ", F37, " for home ", E37)</f>
        <v>Meter for stove kitchen for home A</v>
      </c>
      <c r="E37" s="1" t="s">
        <v>6</v>
      </c>
      <c r="F37" t="s">
        <v>12</v>
      </c>
    </row>
    <row r="38" spans="1:6" x14ac:dyDescent="0.2">
      <c r="A38" s="2">
        <v>44</v>
      </c>
      <c r="B38" t="s">
        <v>20</v>
      </c>
      <c r="C38" t="s">
        <v>18</v>
      </c>
      <c r="D38" t="str">
        <f>_xlfn.CONCAT(B38, " for oven ", F38, " for home ", E38)</f>
        <v>Meter for oven kitchen for home A</v>
      </c>
      <c r="E38" s="1" t="s">
        <v>6</v>
      </c>
      <c r="F38" t="s">
        <v>12</v>
      </c>
    </row>
    <row r="39" spans="1:6" x14ac:dyDescent="0.2">
      <c r="A39" s="2">
        <v>45</v>
      </c>
      <c r="B39" t="s">
        <v>20</v>
      </c>
      <c r="C39" t="s">
        <v>18</v>
      </c>
      <c r="D39" t="str">
        <f>_xlfn.CONCAT(B39, " for air conditioning ", F39, " for home ", E39)</f>
        <v>Meter for air conditioning bedroom for home A</v>
      </c>
      <c r="E39" s="1" t="s">
        <v>6</v>
      </c>
      <c r="F39" t="s">
        <v>14</v>
      </c>
    </row>
    <row r="40" spans="1:6" x14ac:dyDescent="0.2">
      <c r="A40" s="2">
        <v>46</v>
      </c>
      <c r="B40" t="s">
        <v>20</v>
      </c>
      <c r="C40" t="s">
        <v>18</v>
      </c>
      <c r="D40" t="str">
        <f>_xlfn.CONCAT(B40, " for smart tv ", F40, " for home ", E40)</f>
        <v>Meter for smart tv bedroom for home A</v>
      </c>
      <c r="E40" s="1" t="s">
        <v>6</v>
      </c>
      <c r="F40" t="s">
        <v>14</v>
      </c>
    </row>
    <row r="41" spans="1:6" x14ac:dyDescent="0.2">
      <c r="A41" s="2">
        <v>47</v>
      </c>
      <c r="B41" t="s">
        <v>20</v>
      </c>
      <c r="C41" t="s">
        <v>18</v>
      </c>
      <c r="D41" t="str">
        <f>_xlfn.CONCAT(B41, " for alarm system ", F41, " for home ", E41)</f>
        <v>Meter for alarm system stairway for home A</v>
      </c>
      <c r="E41" s="1" t="s">
        <v>6</v>
      </c>
      <c r="F41" t="s">
        <v>13</v>
      </c>
    </row>
    <row r="42" spans="1:6" x14ac:dyDescent="0.2">
      <c r="A42" s="2">
        <v>48</v>
      </c>
      <c r="B42" t="s">
        <v>20</v>
      </c>
      <c r="C42" t="s">
        <v>18</v>
      </c>
      <c r="D42" t="str">
        <f>_xlfn.CONCAT(B42, " for temperature system ", F42, " for home ", E42)</f>
        <v>Meter for temperature system stairway for home A</v>
      </c>
      <c r="E42" s="1" t="s">
        <v>6</v>
      </c>
      <c r="F42" t="s">
        <v>13</v>
      </c>
    </row>
    <row r="43" spans="1:6" x14ac:dyDescent="0.2">
      <c r="A43" s="2">
        <v>49</v>
      </c>
      <c r="B43" t="s">
        <v>20</v>
      </c>
      <c r="C43" t="s">
        <v>18</v>
      </c>
      <c r="D43" t="str">
        <f>_xlfn.CONCAT(B43, " for air conditioning ", F43, " for home ", E43)</f>
        <v>Meter for air conditioning livingroom for home B</v>
      </c>
      <c r="E43" s="1" t="s">
        <v>7</v>
      </c>
      <c r="F43" t="s">
        <v>10</v>
      </c>
    </row>
    <row r="44" spans="1:6" x14ac:dyDescent="0.2">
      <c r="A44" s="2">
        <v>50</v>
      </c>
      <c r="B44" t="s">
        <v>20</v>
      </c>
      <c r="C44" t="s">
        <v>18</v>
      </c>
      <c r="D44" t="str">
        <f>_xlfn.CONCAT(B44, " for home theater ", F44, " for home ", E44)</f>
        <v>Meter for home theater livingroom for home B</v>
      </c>
      <c r="E44" s="1" t="s">
        <v>7</v>
      </c>
      <c r="F44" t="s">
        <v>10</v>
      </c>
    </row>
    <row r="45" spans="1:6" x14ac:dyDescent="0.2">
      <c r="A45" s="2">
        <v>51</v>
      </c>
      <c r="B45" t="s">
        <v>20</v>
      </c>
      <c r="C45" t="s">
        <v>18</v>
      </c>
      <c r="D45" t="str">
        <f>_xlfn.CONCAT(B45, " for laundry machine ", F45, " for home ", E45)</f>
        <v>Meter for laundry machine bathroom for home B</v>
      </c>
      <c r="E45" s="1" t="s">
        <v>7</v>
      </c>
      <c r="F45" t="s">
        <v>11</v>
      </c>
    </row>
    <row r="46" spans="1:6" x14ac:dyDescent="0.2">
      <c r="A46" s="2">
        <v>52</v>
      </c>
      <c r="B46" t="s">
        <v>20</v>
      </c>
      <c r="C46" t="s">
        <v>18</v>
      </c>
      <c r="D46" t="str">
        <f>_xlfn.CONCAT(B46, " for stove ", F46, " for home ", E46)</f>
        <v>Meter for stove kitchen for home B</v>
      </c>
      <c r="E46" s="1" t="s">
        <v>7</v>
      </c>
      <c r="F46" t="s">
        <v>12</v>
      </c>
    </row>
    <row r="47" spans="1:6" x14ac:dyDescent="0.2">
      <c r="A47" s="2">
        <v>53</v>
      </c>
      <c r="B47" t="s">
        <v>20</v>
      </c>
      <c r="C47" t="s">
        <v>18</v>
      </c>
      <c r="D47" t="str">
        <f>_xlfn.CONCAT(B47, " for oven ", F47, " for home ", E47)</f>
        <v>Meter for oven kitchen for home B</v>
      </c>
      <c r="E47" s="1" t="s">
        <v>7</v>
      </c>
      <c r="F47" t="s">
        <v>12</v>
      </c>
    </row>
    <row r="48" spans="1:6" x14ac:dyDescent="0.2">
      <c r="A48" s="2">
        <v>54</v>
      </c>
      <c r="B48" t="s">
        <v>20</v>
      </c>
      <c r="C48" t="s">
        <v>18</v>
      </c>
      <c r="D48" t="str">
        <f>_xlfn.CONCAT(B48, " for air conditioning ", F48, " for home ", E48)</f>
        <v>Meter for air conditioning bedroom for home B</v>
      </c>
      <c r="E48" s="1" t="s">
        <v>7</v>
      </c>
      <c r="F48" t="s">
        <v>14</v>
      </c>
    </row>
    <row r="49" spans="1:6" x14ac:dyDescent="0.2">
      <c r="A49" s="2">
        <v>55</v>
      </c>
      <c r="B49" t="s">
        <v>20</v>
      </c>
      <c r="C49" t="s">
        <v>18</v>
      </c>
      <c r="D49" t="str">
        <f>_xlfn.CONCAT(B49, " for smart tv ", F49, " for home ", E49)</f>
        <v>Meter for smart tv bedroom for home B</v>
      </c>
      <c r="E49" s="1" t="s">
        <v>7</v>
      </c>
      <c r="F49" t="s">
        <v>14</v>
      </c>
    </row>
    <row r="50" spans="1:6" x14ac:dyDescent="0.2">
      <c r="A50" s="2">
        <v>56</v>
      </c>
      <c r="B50" t="s">
        <v>20</v>
      </c>
      <c r="C50" t="s">
        <v>18</v>
      </c>
      <c r="D50" t="str">
        <f>_xlfn.CONCAT(B50, " for alarm system ", F50, " for home ", E50)</f>
        <v>Meter for alarm system stairway for home B</v>
      </c>
      <c r="E50" s="1" t="s">
        <v>7</v>
      </c>
      <c r="F50" t="s">
        <v>13</v>
      </c>
    </row>
    <row r="51" spans="1:6" x14ac:dyDescent="0.2">
      <c r="A51" s="2">
        <v>57</v>
      </c>
      <c r="B51" t="s">
        <v>20</v>
      </c>
      <c r="C51" t="s">
        <v>18</v>
      </c>
      <c r="D51" t="str">
        <f>_xlfn.CONCAT(B51, " for temperature system ", F51, " for home ", E51)</f>
        <v>Meter for temperature system stairway for home B</v>
      </c>
      <c r="E51" s="1" t="s">
        <v>7</v>
      </c>
      <c r="F51" t="s">
        <v>13</v>
      </c>
    </row>
    <row r="52" spans="1:6" x14ac:dyDescent="0.2">
      <c r="A52" s="3" t="s">
        <v>16</v>
      </c>
      <c r="B52" s="4"/>
      <c r="C52" s="4"/>
      <c r="D52" s="4"/>
      <c r="E52" s="4"/>
      <c r="F52" s="4"/>
    </row>
    <row r="53" spans="1:6" x14ac:dyDescent="0.2">
      <c r="A53" s="2">
        <v>58</v>
      </c>
      <c r="B53" t="s">
        <v>20</v>
      </c>
      <c r="C53" t="s">
        <v>18</v>
      </c>
      <c r="D53" t="str">
        <f>_xlfn.CONCAT(B53, " for water ", F53, " for home ", E53)</f>
        <v>Meter for water bathroom for home A</v>
      </c>
      <c r="E53" s="1" t="s">
        <v>6</v>
      </c>
      <c r="F53" t="s">
        <v>11</v>
      </c>
    </row>
    <row r="54" spans="1:6" x14ac:dyDescent="0.2">
      <c r="A54" s="2">
        <v>59</v>
      </c>
      <c r="B54" t="s">
        <v>20</v>
      </c>
      <c r="C54" t="s">
        <v>18</v>
      </c>
      <c r="D54" t="str">
        <f>_xlfn.CONCAT(B54, " for water ", F54, " for home ", E54)</f>
        <v>Meter for water kitchen for home A</v>
      </c>
      <c r="E54" s="1" t="s">
        <v>6</v>
      </c>
      <c r="F54" t="s">
        <v>12</v>
      </c>
    </row>
    <row r="55" spans="1:6" x14ac:dyDescent="0.2">
      <c r="A55" s="2">
        <v>60</v>
      </c>
      <c r="B55" t="s">
        <v>20</v>
      </c>
      <c r="C55" t="s">
        <v>18</v>
      </c>
      <c r="D55" t="str">
        <f>_xlfn.CONCAT(B55, " for water ", F55, " for home ", E55)</f>
        <v>Meter for water bathroom for home B</v>
      </c>
      <c r="E55" s="1" t="s">
        <v>7</v>
      </c>
      <c r="F55" t="s">
        <v>11</v>
      </c>
    </row>
    <row r="56" spans="1:6" x14ac:dyDescent="0.2">
      <c r="A56" s="2">
        <v>61</v>
      </c>
      <c r="B56" t="s">
        <v>20</v>
      </c>
      <c r="C56" t="s">
        <v>18</v>
      </c>
      <c r="D56" t="str">
        <f>_xlfn.CONCAT(B56, " for water ", F56, " for home ", E56)</f>
        <v>Meter for water kitchen for home B</v>
      </c>
      <c r="E56" s="1" t="s">
        <v>7</v>
      </c>
      <c r="F56" t="s">
        <v>12</v>
      </c>
    </row>
    <row r="57" spans="1:6" x14ac:dyDescent="0.2">
      <c r="A57" s="3" t="s">
        <v>16</v>
      </c>
      <c r="B57" s="4"/>
      <c r="C57" s="4"/>
      <c r="D57" s="4"/>
      <c r="E57" s="4"/>
      <c r="F57" s="4"/>
    </row>
  </sheetData>
  <mergeCells count="15">
    <mergeCell ref="A57:F57"/>
    <mergeCell ref="N2:N12"/>
    <mergeCell ref="G24:G32"/>
    <mergeCell ref="H2:H12"/>
    <mergeCell ref="I2:I12"/>
    <mergeCell ref="J2:J12"/>
    <mergeCell ref="K2:K12"/>
    <mergeCell ref="L2:L12"/>
    <mergeCell ref="M2:M12"/>
    <mergeCell ref="G2:G12"/>
    <mergeCell ref="A13:F13"/>
    <mergeCell ref="A23:F23"/>
    <mergeCell ref="A33:F33"/>
    <mergeCell ref="A52:F52"/>
    <mergeCell ref="G14:G22"/>
  </mergeCells>
  <conditionalFormatting sqref="E2:E12 E14:E22 E34:E51 E53:E56">
    <cfRule type="cellIs" dxfId="10" priority="19" operator="equal">
      <formula>"B"</formula>
    </cfRule>
    <cfRule type="cellIs" dxfId="9" priority="20" operator="equal">
      <formula>"A"</formula>
    </cfRule>
  </conditionalFormatting>
  <conditionalFormatting sqref="E24:E32">
    <cfRule type="cellIs" dxfId="8" priority="15" operator="equal">
      <formula>"B"</formula>
    </cfRule>
    <cfRule type="cellIs" dxfId="7" priority="16" operator="equal">
      <formula>"A"</formula>
    </cfRule>
  </conditionalFormatting>
  <conditionalFormatting sqref="L2">
    <cfRule type="cellIs" dxfId="6" priority="9" operator="equal">
      <formula>"A &amp; B"</formula>
    </cfRule>
  </conditionalFormatting>
  <conditionalFormatting sqref="L14:L22">
    <cfRule type="cellIs" dxfId="5" priority="11" operator="equal">
      <formula>"B"</formula>
    </cfRule>
    <cfRule type="cellIs" dxfId="4" priority="12" operator="equal">
      <formula>"A"</formula>
    </cfRule>
  </conditionalFormatting>
  <conditionalFormatting sqref="L24:L32">
    <cfRule type="cellIs" dxfId="3" priority="3" operator="equal">
      <formula>"B"</formula>
    </cfRule>
    <cfRule type="cellIs" dxfId="2" priority="4" operator="equal">
      <formula>"A"</formula>
    </cfRule>
  </conditionalFormatting>
  <conditionalFormatting sqref="S2:S12">
    <cfRule type="cellIs" dxfId="1" priority="5" operator="equal">
      <formula>"B"</formula>
    </cfRule>
    <cfRule type="cellIs" dxfId="0" priority="6" operator="equal">
      <formula>"A"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PC-LUCA</dc:creator>
  <cp:lastModifiedBy>SASSI GABRIELE</cp:lastModifiedBy>
  <dcterms:created xsi:type="dcterms:W3CDTF">2015-06-05T18:17:20Z</dcterms:created>
  <dcterms:modified xsi:type="dcterms:W3CDTF">2024-09-13T10:39:19Z</dcterms:modified>
</cp:coreProperties>
</file>